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_rels/sheet1.xml.rels" ContentType="application/vnd.openxmlformats-package.relationships+xml"/>
  <Override PartName="/xl/worksheets/_rels/sheet2.xml.rels" ContentType="application/vnd.openxmlformats-package.relationships+xml"/>
  <Override PartName="/xl/worksheets/_rels/sheet3.xml.rels" ContentType="application/vnd.openxmlformats-package.relationships+xml"/>
  <Override PartName="/xl/worksheets/_rels/sheet4.xml.rels" ContentType="application/vnd.openxmlformats-package.relationships+xml"/>
  <Override PartName="/xl/worksheets/_rels/sheet5.xml.rels" ContentType="application/vnd.openxmlformats-package.relationships+xml"/>
  <Override PartName="/xl/styles.xml" ContentType="application/vnd.openxmlformats-officedocument.spreadsheetml.styles+xml"/>
  <Override PartName="/xl/tables/table1.xml" ContentType="application/vnd.openxmlformats-officedocument.spreadsheetml.table+xml"/>
  <Override PartName="/xl/tables/table2.xml" ContentType="application/vnd.openxmlformats-officedocument.spreadsheetml.table+xml"/>
  <Override PartName="/xl/theme/theme1.xml" ContentType="application/vnd.openxmlformats-officedocument.theme+xml"/>
  <Override PartName="/xl/sharedStrings.xml" ContentType="application/vnd.openxmlformats-officedocument.spreadsheetml.sharedStrings+xml"/>
  <Override PartName="/xl/media/image1.png" ContentType="image/png"/>
  <Override PartName="/xl/media/image2.png" ContentType="image/png"/>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_rels/drawing1.xml.rels" ContentType="application/vnd.openxmlformats-package.relationships+xml"/>
  <Override PartName="/xl/drawings/_rels/drawing2.xml.rels" ContentType="application/vnd.openxmlformats-package.relationships+xml"/>
  <Override PartName="/xl/drawings/_rels/drawing3.xml.rels" ContentType="application/vnd.openxmlformats-package.relationships+xml"/>
  <Override PartName="/xl/drawings/_rels/drawing4.xml.rels" ContentType="application/vnd.openxmlformats-package.relationships+xml"/>
  <Override PartName="/xl/drawings/_rels/drawing5.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ORÇAMENTO" sheetId="1" state="visible" r:id="rId3"/>
    <sheet name="COMPOSIÇÕES" sheetId="2" state="visible" r:id="rId4"/>
    <sheet name="COTAÇÃO" sheetId="3" state="visible" r:id="rId5"/>
    <sheet name="CRONOGRAMA" sheetId="4" state="visible" r:id="rId6"/>
    <sheet name="BDI" sheetId="5" state="visible" r:id="rId7"/>
    <sheet name="VALORES SINAPI" sheetId="6" state="visible" r:id="rId8"/>
  </sheets>
  <calcPr iterateCount="100" refMode="A1" iterate="false" iterateDelta="0.0001"/>
  <extLst>
    <ext xmlns:loext="http://schemas.libreoffice.org/" uri="{7626C862-2A13-11E5-B345-FEFF819CDC9F}">
      <loext:extCalcPr stringRefSyntax="CalcA1ExcelA1"/>
    </ext>
  </extLst>
</workbook>
</file>

<file path=xl/sharedStrings.xml><?xml version="1.0" encoding="utf-8"?>
<sst xmlns="http://schemas.openxmlformats.org/spreadsheetml/2006/main" count="25117" uniqueCount="16303">
  <si>
    <t xml:space="preserve">_</t>
  </si>
  <si>
    <t xml:space="preserve">UNIVERSIDADE ESTADUAL DO NORTE DO PARANÁ</t>
  </si>
  <si>
    <t xml:space="preserve">CNPJ: 08.885.100/0001-54</t>
  </si>
  <si>
    <t xml:space="preserve">BDI</t>
  </si>
  <si>
    <t xml:space="preserve">MATERIAL</t>
  </si>
  <si>
    <t xml:space="preserve">MÃO DE OBRA</t>
  </si>
  <si>
    <t xml:space="preserve">OBRA : AMPLIAÇÃO DAS SALAS DE ATENDIMENTO DA  EQUOTERAPIA</t>
  </si>
  <si>
    <t xml:space="preserve">BDI DIF</t>
  </si>
  <si>
    <t xml:space="preserve">Local: Campus Luiz Meneghel - CLM</t>
  </si>
  <si>
    <t xml:space="preserve">Total s/BDI</t>
  </si>
  <si>
    <t xml:space="preserve">Data do orçamento: AGOSTO/2025</t>
  </si>
  <si>
    <t xml:space="preserve">Total c/BDI</t>
  </si>
  <si>
    <t xml:space="preserve">SINAPI_Custo_Ref_Composicoes_Analitico_PR_202506_Desonerado</t>
  </si>
  <si>
    <t xml:space="preserve">RESP. TÉCNICO:
HENRIQUE FRANCIZ XIMENES DE ANDRADE BILBAO
ENGENHEIRO CIVIL - CREA PR 160.587/D</t>
  </si>
  <si>
    <t xml:space="preserve">RESP. TÉCNICO:
AMANDA ALVES DA SILVA - 
ARQUITETA E URBANISTA - CAU A 145.138-3</t>
  </si>
  <si>
    <t xml:space="preserve">ITEM</t>
  </si>
  <si>
    <t xml:space="preserve">RESUMO</t>
  </si>
  <si>
    <t xml:space="preserve">CÓDIGO</t>
  </si>
  <si>
    <t xml:space="preserve">DESCRIÇÃO DOS SERVIÇOS</t>
  </si>
  <si>
    <t xml:space="preserve">UN</t>
  </si>
  <si>
    <t xml:space="preserve">QTD</t>
  </si>
  <si>
    <t xml:space="preserve">UNITÁRIO (SEM BDI)</t>
  </si>
  <si>
    <t xml:space="preserve">TOTAL (Valores sem BDI)</t>
  </si>
  <si>
    <t xml:space="preserve">VALOR TOTAL C/ BDI</t>
  </si>
  <si>
    <t xml:space="preserve">MATERIAL + EQ</t>
  </si>
  <si>
    <t xml:space="preserve">TOTAL</t>
  </si>
  <si>
    <t xml:space="preserve">1</t>
  </si>
  <si>
    <t xml:space="preserve">ADMINISTRAÇÃO DA OBRA</t>
  </si>
  <si>
    <t xml:space="preserve">1.1</t>
  </si>
  <si>
    <t xml:space="preserve">ACOMPANHAMENTO TÉCNICO</t>
  </si>
  <si>
    <t xml:space="preserve">90778</t>
  </si>
  <si>
    <t xml:space="preserve">ENGENHEIRO CIVIL DE OBRA PLENO COM ENCARGOS COMPLEMENTARES</t>
  </si>
  <si>
    <t xml:space="preserve">H</t>
  </si>
  <si>
    <t xml:space="preserve">2</t>
  </si>
  <si>
    <t xml:space="preserve">CANTEIRO DE OBRAS </t>
  </si>
  <si>
    <t xml:space="preserve">2.1</t>
  </si>
  <si>
    <t xml:space="preserve">PLACA DE OBRA - MODELO ESTADO DO PR - TIPO "B" 4X2 M</t>
  </si>
  <si>
    <t xml:space="preserve">4813</t>
  </si>
  <si>
    <t xml:space="preserve">PLACA DE OBRA (PARA CONSTRUCAO CIVIL) EM CHAPA GALVANIZADA *N. 22*, ADESIVADA, DE *2,4 X 1,2* M (SEM POSTES PARA FIXACAO)</t>
  </si>
  <si>
    <t xml:space="preserve">M2</t>
  </si>
  <si>
    <t xml:space="preserve">2.2</t>
  </si>
  <si>
    <t xml:space="preserve">ANDAIME</t>
  </si>
  <si>
    <t xml:space="preserve">10527</t>
  </si>
  <si>
    <t xml:space="preserve">LOCACAO DE ANDAIME METALICO TUBULAR DE ENCAIXE, TIPO DE TORRE, CADA PAINEL COM LARGURA DE 1 ATE 1,5 M E ALTURA DE *1,00* M, INCLUINDO DIAGONAL, BARRAS DE LIGACAO, SAPATAS OU RODIZIOS E DEMAIS ITENS NECESSARIOS A MONTAGEM (NAO INCLUI INSTALACAO)</t>
  </si>
  <si>
    <t xml:space="preserve">MXMES</t>
  </si>
  <si>
    <t xml:space="preserve">2.3</t>
  </si>
  <si>
    <t xml:space="preserve">ALMOXARIFADO</t>
  </si>
  <si>
    <t xml:space="preserve">105115</t>
  </si>
  <si>
    <t xml:space="preserve">INSTALAÇÃO E DESINSTALAÇÃO MECANIZADA DE CONTÊINER OU MÓDULO HABITÁVEL DE USOS DIVERSOS. AF_03/2024</t>
  </si>
  <si>
    <t xml:space="preserve">2.4</t>
  </si>
  <si>
    <t xml:space="preserve">10776</t>
  </si>
  <si>
    <t xml:space="preserve">LOCACAO DE CONTAINER 2,30 X 6,00 M, ALT. 2,50 M, PARA ESCRITORIO, SEM DIVISORIAS INTERNAS E SEM SANITARIO (NAO INCLUI MOBILIZACAO/DESMOBILIZACAO)</t>
  </si>
  <si>
    <t xml:space="preserve">MES</t>
  </si>
  <si>
    <t xml:space="preserve">2.5</t>
  </si>
  <si>
    <t xml:space="preserve">ENERGIA PROVISÓRIA</t>
  </si>
  <si>
    <t xml:space="preserve">COMP.01</t>
  </si>
  <si>
    <t xml:space="preserve"> INSTALAÇÃO DE ENERGIA PROVISÓRIA, REMOÇÃO COM REAPROVEITAMENTO E REINSTALAÇÃO.</t>
  </si>
  <si>
    <t xml:space="preserve">2.6</t>
  </si>
  <si>
    <t xml:space="preserve">ENTRADA DE ÁGUA </t>
  </si>
  <si>
    <t xml:space="preserve">COMP.02</t>
  </si>
  <si>
    <t xml:space="preserve">ENTRADA DE ÁGUA PROVISÓRIA, REMOÇÃO COM REAPROVEITAMENTO E REINSTALAÇÃO.</t>
  </si>
  <si>
    <t xml:space="preserve">M</t>
  </si>
  <si>
    <t xml:space="preserve">3</t>
  </si>
  <si>
    <t xml:space="preserve">TERRAPLANAGEM E SERVIÇOS PRELIMINARES</t>
  </si>
  <si>
    <t xml:space="preserve">3.1</t>
  </si>
  <si>
    <t xml:space="preserve">LIMPEZA VEGETAL - IMPLANTAÇÃO + ARREDORES</t>
  </si>
  <si>
    <t xml:space="preserve">98525</t>
  </si>
  <si>
    <t xml:space="preserve">LIMPEZA MECANIZADA DE CAMADA VEGETAL (100X50M), VEGETAÇÃO E PEQUENAS ÁRVORES (DIÂMETRO DE TRONCO MENOR QUE 0,20 M), COM TRATOR DE ESTEIRAS.AF_05/2018</t>
  </si>
  <si>
    <t xml:space="preserve">3.2</t>
  </si>
  <si>
    <t xml:space="preserve">VOLUME DE CORTE</t>
  </si>
  <si>
    <t xml:space="preserve">101124</t>
  </si>
  <si>
    <t xml:space="preserve">ESCAVAÇÃO HORIZONTAL, INCLUINDO CARGA E DESCARGA EM SOLO DE 1A CATEGORIA COM TRATOR DE ESTEIRAS (100HP/LÂMINA: 2,19M3). AF_07/2020</t>
  </si>
  <si>
    <t xml:space="preserve">M3</t>
  </si>
  <si>
    <t xml:space="preserve">3.3</t>
  </si>
  <si>
    <t xml:space="preserve">VOLUME DE REATERRO</t>
  </si>
  <si>
    <t xml:space="preserve">93368</t>
  </si>
  <si>
    <t xml:space="preserve">REATERRO MECANIZADO DE VALA COM ESCAVADEIRA HIDRÁULICA (CAPACIDADE DA CAÇAMBA: 0,8 M³/POTÊNCIA: 111 HP), LARGURA ATÉ 1,5 M, PROFUNDIDADE DE 1,5 A 3,0 M, COM SOLO (SEM SUBSTITUIÇÃO) DE 1ª CATEGORIA, COM COMPACTADOR DE SOLOS DE PERCUSSÃO. AF_08/2023</t>
  </si>
  <si>
    <t xml:space="preserve">3.4</t>
  </si>
  <si>
    <t xml:space="preserve">ESPALHAMENTO PARA NIVELAMENTO DO SOLO</t>
  </si>
  <si>
    <t xml:space="preserve">100574</t>
  </si>
  <si>
    <t xml:space="preserve">ESPALHAMENTO DE MATERIAL COM TRATOR DE ESTEIRAS. AF_11/2019</t>
  </si>
  <si>
    <t xml:space="preserve">3.5</t>
  </si>
  <si>
    <t xml:space="preserve">COMPACTAÇÃO DA ÁREA + ARREDORES</t>
  </si>
  <si>
    <t xml:space="preserve">97084</t>
  </si>
  <si>
    <t xml:space="preserve">COMPACTAÇÃO MECÂNICA DE SOLO PARA EXECUÇÃO DE RADIER, PISO DE CONCRETO OU LAJE SOBRE SOLO, COM COMPACTADOR DE SOLOS TIPO PLACA VIBRATÓRIA. AF_09/2021</t>
  </si>
  <si>
    <t xml:space="preserve">3.6</t>
  </si>
  <si>
    <t xml:space="preserve">GABARITO OBRA</t>
  </si>
  <si>
    <t xml:space="preserve">99059</t>
  </si>
  <si>
    <t xml:space="preserve">LOCAÇÃO -  LOCACAO CONVENCIONAL DE OBRA, UTILIZANDO GABARITO DE TÁBUAS CORRIDAS</t>
  </si>
  <si>
    <t xml:space="preserve">3.7</t>
  </si>
  <si>
    <t xml:space="preserve">LONA DE PROTEÇÃO JANELA</t>
  </si>
  <si>
    <t xml:space="preserve">03642/ORSE</t>
  </si>
  <si>
    <t xml:space="preserve">LONA PLÁSTICA PRETA</t>
  </si>
  <si>
    <t xml:space="preserve">4</t>
  </si>
  <si>
    <t xml:space="preserve"> FUNDAÇÃO E INFRAESTRUTURA</t>
  </si>
  <si>
    <t xml:space="preserve">ESTACAS</t>
  </si>
  <si>
    <t xml:space="preserve">4.1</t>
  </si>
  <si>
    <t xml:space="preserve">ESTACA H=3.5M; D=25CM</t>
  </si>
  <si>
    <t xml:space="preserve">100896</t>
  </si>
  <si>
    <t xml:space="preserve">ESTACA ESCAVADA MECANICAMENTE, SEM FLUIDO ESTABILIZANTE, COM 25CM DE DIÂMETRO, CONCRETO LANÇADO POR CAMINHÃO BETONEIRA </t>
  </si>
  <si>
    <t xml:space="preserve">4.2</t>
  </si>
  <si>
    <t xml:space="preserve">95576</t>
  </si>
  <si>
    <t xml:space="preserve">MONTAGEM DE ARMADURA DE ESTACAS, DIÂMETRO = 8,0 MM. AF_09/2021_PS</t>
  </si>
  <si>
    <t xml:space="preserve">KG</t>
  </si>
  <si>
    <t xml:space="preserve">BLOCOS DE COROAMENTO</t>
  </si>
  <si>
    <t xml:space="preserve">4.3</t>
  </si>
  <si>
    <t xml:space="preserve">ESCAVAÇÃO BLOCOS</t>
  </si>
  <si>
    <t xml:space="preserve">93358</t>
  </si>
  <si>
    <t xml:space="preserve">ESCAVAÇÃO MANUAL DE VALA COM PROFUNDIDADE MENOR OU IGUAL A 1,30 M. AF_02/2021</t>
  </si>
  <si>
    <t xml:space="preserve">4.4</t>
  </si>
  <si>
    <t xml:space="preserve">REATERRO BLOCOS</t>
  </si>
  <si>
    <t xml:space="preserve">93382</t>
  </si>
  <si>
    <t xml:space="preserve">REATERRO MANUAL DE VALAS COM COMPACTAÇÃO MECANIZADA. AF_04/2016</t>
  </si>
  <si>
    <t xml:space="preserve">4.5</t>
  </si>
  <si>
    <t xml:space="preserve">BLOCO</t>
  </si>
  <si>
    <t xml:space="preserve">96534</t>
  </si>
  <si>
    <t xml:space="preserve">FABRICAÇÃO, MONTAGEM E DESMONTAGEM DE FÔRMA PARA BLOCO DE COROAMENTO, EM MADEIRA SERRADA, E=25 MM, 4 UTILIZAÇÕES. AF_06/2017</t>
  </si>
  <si>
    <t xml:space="preserve">4.6</t>
  </si>
  <si>
    <t xml:space="preserve">BLOCO (LASTRO CONCRETO MAGRO 3CM)</t>
  </si>
  <si>
    <t xml:space="preserve">94962</t>
  </si>
  <si>
    <t xml:space="preserve">CONCRETO MAGRO PARA LASTRO, TRAÇO 1:4,5:4,5 (EM MASSA SECA DE CIMENTO/ AREIA MÉDIA/ BRITA 1) - PREPARO MECÂNICO COM BETONEIRA 400 L. AF_05/2021</t>
  </si>
  <si>
    <t xml:space="preserve">4.7</t>
  </si>
  <si>
    <t xml:space="preserve">BLOCO - FERRAGEM</t>
  </si>
  <si>
    <t xml:space="preserve">96545</t>
  </si>
  <si>
    <t xml:space="preserve">ARMAÇÃO DE BLOCO UTILIZANDO AÇO CA-60 DE 5 MM - MONTAGEM. AF_01/2024</t>
  </si>
  <si>
    <t xml:space="preserve">4.8</t>
  </si>
  <si>
    <t xml:space="preserve">96546</t>
  </si>
  <si>
    <t xml:space="preserve">ARMAÇÃO DE BLOCO UTILIZANDO AÇO CA-50 DE 10 MM - MONTAGEM. AF_01/2024</t>
  </si>
  <si>
    <t xml:space="preserve">4.9</t>
  </si>
  <si>
    <t xml:space="preserve">96557</t>
  </si>
  <si>
    <t xml:space="preserve">CONCRETAGEM DE BLOCO DE COROAMENTO OU VIGA BALDRAME, FCK 30 MPA, COM USO DE BOMBA - LANÇAMENTO, ADENSAMENTO E ACABAMENTO. AF_01/2024</t>
  </si>
  <si>
    <t xml:space="preserve">VIGAS BALDRAME</t>
  </si>
  <si>
    <t xml:space="preserve">4.10</t>
  </si>
  <si>
    <t xml:space="preserve">BALDRAMES</t>
  </si>
  <si>
    <t xml:space="preserve">96536</t>
  </si>
  <si>
    <t xml:space="preserve">FABRICAÇÃO, MONTAGEM E DESMONTAGEM DE FÔRMA PARA VIGA BALDRAME, EM MADEIRA SERRADA E=25MM  </t>
  </si>
  <si>
    <t xml:space="preserve">4.11</t>
  </si>
  <si>
    <t xml:space="preserve">BALDRAMES (LASTRO BRITA 3CM)</t>
  </si>
  <si>
    <t xml:space="preserve">96624</t>
  </si>
  <si>
    <t xml:space="preserve">LASTRO COM MATERIAL GRANULAR (PEDRA BRITADA N.2), APLICADO EM PISOS OU RADIERS, ESPESSURA DE *10 CM*. AF_08/2017</t>
  </si>
  <si>
    <t xml:space="preserve">4.12</t>
  </si>
  <si>
    <t xml:space="preserve">BALDRAMES - FERRAGEM</t>
  </si>
  <si>
    <t xml:space="preserve">104918</t>
  </si>
  <si>
    <t xml:space="preserve">ARMAÇÃO DE SAPATA ISOLADA, VIGA BALDRAME E SAPATA CORRIDA UTILIZANDO AÇO CA-50 DE 8 MM - MONTAGEM. AF_01/2024</t>
  </si>
  <si>
    <t xml:space="preserve">4.13</t>
  </si>
  <si>
    <t xml:space="preserve">104916</t>
  </si>
  <si>
    <t xml:space="preserve">ARMAÇÃO DE SAPATA ISOLADA, VIGA BALDRAME E SAPATA CORRIDA UTILIZANDO AÇO CA-50 DE 5 MM - MONTAGEM. AF_01/2024</t>
  </si>
  <si>
    <t xml:space="preserve">4.14</t>
  </si>
  <si>
    <t xml:space="preserve">CONCRETAGEM DE BLOCOS DE COROAMENTO E VIGAS BALDRAMES, FCK 30 MPA, COM USO DE BOMBA - LANÇAMENTO, ADENSAMENTO E ACABAMENTO. AF_06/2017</t>
  </si>
  <si>
    <t xml:space="preserve">IMPERMEABILIZAÇÃO</t>
  </si>
  <si>
    <t xml:space="preserve">4.15</t>
  </si>
  <si>
    <t xml:space="preserve">IMPERMEABILIZAÇÃO - BLOCO + BALDRAME</t>
  </si>
  <si>
    <t xml:space="preserve">98557</t>
  </si>
  <si>
    <t xml:space="preserve">IMPERMEABILIZAÇÃO DE SUPERFÍCIE COM EMULSÃO ASFÁLTICA, 2 DEMÃOS AF_06/2018</t>
  </si>
  <si>
    <t xml:space="preserve">4.16</t>
  </si>
  <si>
    <t xml:space="preserve">IMPERMEABILIZAÇÃO - RODAPÉ 30 CM</t>
  </si>
  <si>
    <t xml:space="preserve">98555</t>
  </si>
  <si>
    <t xml:space="preserve">IMPERMEABILIZAÇÃO DE SUPERFÍCIE COM ARGAMASSA POLIMÉRICA / MEMBRANA ACRÍLICA, 3 DEMÃOS. AF_06/2018</t>
  </si>
  <si>
    <t xml:space="preserve">5</t>
  </si>
  <si>
    <t xml:space="preserve">SUPERESTRUTURA</t>
  </si>
  <si>
    <t xml:space="preserve">PILARES</t>
  </si>
  <si>
    <t xml:space="preserve">5.1</t>
  </si>
  <si>
    <t xml:space="preserve">92419</t>
  </si>
  <si>
    <t xml:space="preserve">MONTAGEM E DESMONTAGEM DE FÔRMA DE PILARES RETANGULARES E ESTRUTURAS SIMILARES COM ÁREA MÉDIA DAS SEÇÕES MAIOR QUE 0,25 M², PÉ-DIREITO SIMPLES, EM CHAPA DE MADEIRA COMPENSADA RESINADA, 4 UTILIZAÇÕES. AF_12/2015</t>
  </si>
  <si>
    <t xml:space="preserve">5.2</t>
  </si>
  <si>
    <t xml:space="preserve">PILARES (AÇO TODAS BITOLAS)</t>
  </si>
  <si>
    <t xml:space="preserve">92762</t>
  </si>
  <si>
    <t xml:space="preserve">ARMAÇÃO DE PILAR OU VIGA DE ESTRUTURA CONVENCIONAL DE CONCRETO ARMADO UTILIZANDO AÇO CA-50 DE 10,0 MM - MONTAGEM. AF_06/2022</t>
  </si>
  <si>
    <t xml:space="preserve">5.3</t>
  </si>
  <si>
    <t xml:space="preserve">103672</t>
  </si>
  <si>
    <t xml:space="preserve">CONCRETAGEM DE PILARES, FCK = 25 MPA, COM USO DE BOMBA - LANÇAMENTO, ADENSAMENTO E ACABAMENTO. AF_02/2022_PS</t>
  </si>
  <si>
    <t xml:space="preserve">VIGAS</t>
  </si>
  <si>
    <t xml:space="preserve">5.4</t>
  </si>
  <si>
    <t xml:space="preserve">5.5</t>
  </si>
  <si>
    <t xml:space="preserve">VIGAS - FERRAGEM</t>
  </si>
  <si>
    <t xml:space="preserve">5.6</t>
  </si>
  <si>
    <t xml:space="preserve">ARMAÇÃO DE PILAR OU VIGA DE ESTRUTURA CONVENCIONAL DE CONCRETO ARMADO UTILIZANDO AÇO CA-50 DE 8,0 MM - MONTAGEM. AF_06/2022</t>
  </si>
  <si>
    <t xml:space="preserve">5.7</t>
  </si>
  <si>
    <t xml:space="preserve">ARMAÇÃO DE PILAR OU VIGA DE ESTRUTURA CONVENCIONAL DE CONCRETO ARMADO UTILIZANDO AÇO CA-50 DE 5,0 MM - MONTAGEM. AF_06/2022</t>
  </si>
  <si>
    <t xml:space="preserve">5.8</t>
  </si>
  <si>
    <t xml:space="preserve">103674</t>
  </si>
  <si>
    <t xml:space="preserve">CONCRETAGEM DE VIGAS E LAJES, FCK=25 MPA - LANÇAMENTO, ADENSAMENTO E ACABAMENTO. AF_02/2022_PS</t>
  </si>
  <si>
    <t xml:space="preserve">6</t>
  </si>
  <si>
    <t xml:space="preserve">COBERTURA</t>
  </si>
  <si>
    <t xml:space="preserve">6.1</t>
  </si>
  <si>
    <t xml:space="preserve">TESOURAS MADEIRA - 9M</t>
  </si>
  <si>
    <t xml:space="preserve">92551</t>
  </si>
  <si>
    <t xml:space="preserve">FABRICAÇÃO E INSTALAÇÃO DE TESOURA INTEIRA EM MADEIRA NÃO APARELHADA, VÃO DE 9 M, PARA TELHA CERÂMICA OU DE CONCRETO, INCLUSO IÇAMENTO. AF_07/2019</t>
  </si>
  <si>
    <t xml:space="preserve">6.2</t>
  </si>
  <si>
    <t xml:space="preserve">MADEIRAMENTO</t>
  </si>
  <si>
    <t xml:space="preserve">92539</t>
  </si>
  <si>
    <t xml:space="preserve">TRAMA DE MADEIRA COMPOSTA POR RIPAS, CAIBROS E TERÇAS PARA TELHADOS DE ATÉ 2 ÁGUAS PARA TELHA DE ENCAIXE DE CERÂMICA OU DE CONCRETO, INCLUSO TRANSPORTE VERTICAL. AF_07/2019</t>
  </si>
  <si>
    <t xml:space="preserve">6.3</t>
  </si>
  <si>
    <t xml:space="preserve">TELHA CERÂMICA</t>
  </si>
  <si>
    <t xml:space="preserve">94195</t>
  </si>
  <si>
    <t xml:space="preserve">TELHAMENTO COM TELHA CERÂMICA DE ENCAIXE, TIPO PORTUGUESA, COM ATÉ 2 ÁGUAS, INCLUSO TRANSPORTE VERTICAL. AF_07/2019</t>
  </si>
  <si>
    <t xml:space="preserve">6.4</t>
  </si>
  <si>
    <t xml:space="preserve">CUMEEIRA CREÂMICA</t>
  </si>
  <si>
    <t xml:space="preserve">94221</t>
  </si>
  <si>
    <t xml:space="preserve">CUMEEIRA PARA TELHA CERÂMICA EMBOÇADA COM ARGAMASSA TRAÇO 1:2:9 (CIMENTO, CAL E AREIA) PARA TELHADOS COM ATÉ 2 ÁGUAS, INCLUSO TRANSPORTE VERTICAL. AF_07/2019</t>
  </si>
  <si>
    <t xml:space="preserve">6.5</t>
  </si>
  <si>
    <t xml:space="preserve">TESOURAS MADEIRA - 6M</t>
  </si>
  <si>
    <t xml:space="preserve">92548</t>
  </si>
  <si>
    <t xml:space="preserve">FABRICAÇÃO E INSTALAÇÃO DE TESOURA INTEIRA EM MADEIRA NÃO APARELHADA, VÃO DE 6 M, PARA TELHA CERÂMICA OU DE CONCRETO, INCLUSO IÇAMENTO. AF_07/2019</t>
  </si>
  <si>
    <t xml:space="preserve">6.6</t>
  </si>
  <si>
    <t xml:space="preserve">6.7</t>
  </si>
  <si>
    <t xml:space="preserve">TELHA TERMOACÚSTICA</t>
  </si>
  <si>
    <t xml:space="preserve">94216</t>
  </si>
  <si>
    <t xml:space="preserve">TELHAMENTO COM TELHA METÁLICA TERMOACÚSTICA E = 30 MM, COM ATÉ 2 ÁGUAS, INCLUSO IÇAMENTO. AF_07/2019</t>
  </si>
  <si>
    <t xml:space="preserve">6.8</t>
  </si>
  <si>
    <t xml:space="preserve">CUMEEIRA TERMOACÚSTICA</t>
  </si>
  <si>
    <t xml:space="preserve">00254 ORSE</t>
  </si>
  <si>
    <t xml:space="preserve">CUMEEIRA EM ALUMÍNIO - 30CM DE CADA LADO, E= 0,8MM</t>
  </si>
  <si>
    <t xml:space="preserve">6.9</t>
  </si>
  <si>
    <t xml:space="preserve">SUBCOBERTURA</t>
  </si>
  <si>
    <t xml:space="preserve">94226</t>
  </si>
  <si>
    <t xml:space="preserve">SUBCOBERTURA COM MANTA PLÁSTICA REVESTIDA POR PELÍCULA DE ALUMÍNO, INCLUSO TRANSPORTE VERTICAL. AF_07/2019</t>
  </si>
  <si>
    <t xml:space="preserve">6.10</t>
  </si>
  <si>
    <t xml:space="preserve">RUFOS - TABEIRA E ENCOSTO</t>
  </si>
  <si>
    <t xml:space="preserve">94231</t>
  </si>
  <si>
    <t xml:space="preserve">RUFO EM CHAPA DE AÇO GALVANIZADO NÚMERO 24, CORTE DE 25 CM, INCLUSO TRANSPORTE</t>
  </si>
  <si>
    <t xml:space="preserve">6.11</t>
  </si>
  <si>
    <t xml:space="preserve">TABEIRAS</t>
  </si>
  <si>
    <t xml:space="preserve">11092/ORSE</t>
  </si>
  <si>
    <t xml:space="preserve">TABEIRA DE MADEIRA LEI, 1A QUALIDADE, 2,5X10,0CM PARA BEIRAL DE TELHADO - REV 01_12/2021
</t>
  </si>
  <si>
    <t xml:space="preserve">7</t>
  </si>
  <si>
    <t xml:space="preserve">ALVENARIA E OUTRAS VEDAÇÕES</t>
  </si>
  <si>
    <t xml:space="preserve">7.1</t>
  </si>
  <si>
    <t xml:space="preserve">ALVENARIA DE VEDAÇÃO </t>
  </si>
  <si>
    <t xml:space="preserve">103334</t>
  </si>
  <si>
    <t xml:space="preserve">ALVENARIA DE VEDAÇÃO DE BLOCOS CERÂMICOS FURADOS NA HORIZONTAL DE 14X9X19 CM (ESPESSURA 14 CM, BLOCO DEITADO) E ARGAMASSA DE ASSENTAMENTO COM PREPARO EM BETONEIRA. AF_12/2021</t>
  </si>
  <si>
    <t xml:space="preserve">7.2</t>
  </si>
  <si>
    <t xml:space="preserve">VERGAS/ CONTRAVERGAS - PORTAS E JANELAS</t>
  </si>
  <si>
    <t xml:space="preserve">93184</t>
  </si>
  <si>
    <t xml:space="preserve">VERGA PRÉ-MOLDADA COM ATÉ 1,5 M DE VÃO, ESPESSURA DE *20* CM. AF_03/2024</t>
  </si>
  <si>
    <t xml:space="preserve">7.3</t>
  </si>
  <si>
    <t xml:space="preserve">DIVISÓRIAS - DRYWALL</t>
  </si>
  <si>
    <t xml:space="preserve">96359</t>
  </si>
  <si>
    <t xml:space="preserve">PAREDE COM SISTEMA EM CHAPAS DE GESSO PARA DRYWALL, USO INTERNO, COM DUAS FACES SIMPLES E ESTRUTURA METÁLICA COM GUIAS SIMPLES PARA PAREDES COM ÁREA LÍQUIDA MAIOR OU IGUAL A 6 M2, COM VÃOS. AF_07/2023_PS</t>
  </si>
  <si>
    <t xml:space="preserve">7.4</t>
  </si>
  <si>
    <t xml:space="preserve">ISOLAMENTO TERMO-ACÚSTICO  - DRYWALL</t>
  </si>
  <si>
    <t xml:space="preserve">07704/ORSE</t>
  </si>
  <si>
    <t xml:space="preserve">MANTA EM LÃ DE ROCHA DE 25MM - FORNECIMENTO E APLICAÇÃO</t>
  </si>
  <si>
    <t xml:space="preserve">8</t>
  </si>
  <si>
    <t xml:space="preserve">INSTALAÇÕES HIDROSSANITÁRIAS</t>
  </si>
  <si>
    <t xml:space="preserve">8.1</t>
  </si>
  <si>
    <t xml:space="preserve">ESGOTO</t>
  </si>
  <si>
    <t xml:space="preserve">ESCAVAÇÃO</t>
  </si>
  <si>
    <t xml:space="preserve">REATERRO</t>
  </si>
  <si>
    <t xml:space="preserve">8.1.1</t>
  </si>
  <si>
    <t xml:space="preserve">CAIXA DE PASSAGEM</t>
  </si>
  <si>
    <t xml:space="preserve">97900</t>
  </si>
  <si>
    <t xml:space="preserve">CAIXA ENTERRADA HIDRÁULICA RETANGULAR EM ALVENARIA COM TIJOLOS CERÂMICOS MACIÇOS, DIMENSÕES INTERNAS: 0,3X0,3X0,3 M PARA REDE DE ESGOTO. AF_12/2020</t>
  </si>
  <si>
    <t xml:space="preserve">8.1.2</t>
  </si>
  <si>
    <t xml:space="preserve">CAIXA SIFONADA</t>
  </si>
  <si>
    <t xml:space="preserve">104329</t>
  </si>
  <si>
    <t xml:space="preserve">CAIXA SIFONADA, COM GRELHA REDONDA, PVC, DN 150 X 150 X 50 MM, JUNTA SOLDÁVEL, FORNECIDA E INSTALADA EM RAMAL DE DESCARGA OU EM RAMAL DE ESGOTO SANITÁRIO. AF_08/2022</t>
  </si>
  <si>
    <t xml:space="preserve">8.1.3</t>
  </si>
  <si>
    <t xml:space="preserve">CURVA 90 40 MM</t>
  </si>
  <si>
    <t xml:space="preserve">89728</t>
  </si>
  <si>
    <t xml:space="preserve">CURVA CURTA 90 GRAUS, PVC, SERIE NORMAL, ESGOTO PREDIAL, DN 40 MM, JUNTA SOLDÁVEL, FORNECIDO E INSTALADO EM RAMAL DE DESCARGA OU RAMAL DE ESGOTO SANITÁRIO. AF_08/2022</t>
  </si>
  <si>
    <t xml:space="preserve">8.1.4</t>
  </si>
  <si>
    <t xml:space="preserve">CURVA 90 100 MM</t>
  </si>
  <si>
    <t xml:space="preserve">89748</t>
  </si>
  <si>
    <t xml:space="preserve">CURVA CURTA 90 GRAUS, PVC, SERIE NORMAL, ESGOTO PREDIAL, DN 100 MM, JUNTA ELÁSTICA, FORNECIDO E INSTALADO EM RAMAL DE DESCARGA OU RAMAL DE ESGOTO SANITÁRIO. AF_08/2022</t>
  </si>
  <si>
    <t xml:space="preserve">8.1.5</t>
  </si>
  <si>
    <t xml:space="preserve">JOELHO 45 100 MM</t>
  </si>
  <si>
    <t xml:space="preserve">89746</t>
  </si>
  <si>
    <t xml:space="preserve">JOELHO 45 GRAUS, PVC, SERIE NORMAL, ESGOTO PREDIAL, DN 100 MM, JUNTA ELÁSTICA, FORNECIDO E INSTALADO EM RAMAL DE DESCARGA OU RAMAL DE ESGOTO SANITÁRIO. AF_08/2022</t>
  </si>
  <si>
    <t xml:space="preserve">8.1.6</t>
  </si>
  <si>
    <t xml:space="preserve">JOELHO 45 40 MM</t>
  </si>
  <si>
    <t xml:space="preserve">89726</t>
  </si>
  <si>
    <t xml:space="preserve">JOELHO 45 GRAUS, PVC, SERIE NORMAL, ESGOTO PREDIAL, DN 40 MM, JUNTA SOLDÁVEL, FORNECIDO E INSTALADO EM RAMAL DE DESCARGA OU RAMAL DE ESGOTO SANITÁRIO. AF_08/2022</t>
  </si>
  <si>
    <t xml:space="preserve">8.1.7</t>
  </si>
  <si>
    <t xml:space="preserve">JOELHO 45 50 MM</t>
  </si>
  <si>
    <t xml:space="preserve">89732</t>
  </si>
  <si>
    <t xml:space="preserve">JOELHO 45 GRAUS, PVC, SERIE NORMAL, ESGOTO PREDIAL, DN 50 MM, JUNTA ELÁSTICA, FORNECIDO E INSTALADO EM RAMAL DE DESCARGA OU RAMAL DE ESGOTO SANITÁRIO. AF_08/2022</t>
  </si>
  <si>
    <t xml:space="preserve">8.1.8</t>
  </si>
  <si>
    <t xml:space="preserve">JOELHO 90 40 MM</t>
  </si>
  <si>
    <t xml:space="preserve">89724</t>
  </si>
  <si>
    <t xml:space="preserve">JOELHO 90 GRAUS, PVC, SERIE NORMAL, ESGOTO PREDIAL, DN 40 MM, JUNTA SOLDÁVEL, FORNECIDO E INSTALADO EM RAMAL DE DESCARGA OU RAMAL DE ESGOTO SANITÁRIO. AF_08/2022</t>
  </si>
  <si>
    <t xml:space="preserve">8.1.9</t>
  </si>
  <si>
    <t xml:space="preserve">JUNÇÃO SIMPLES 100 X 50 MM (ADAPTADO)</t>
  </si>
  <si>
    <t xml:space="preserve">89797</t>
  </si>
  <si>
    <t xml:space="preserve">JUNÇÃO SIMPLES, PVC, SERIE NORMAL, ESGOTO PREDIAL, DN 100 X 100 MM, JUNTA ELÁSTICA, FORNECIDO E INSTALADO EM RAMAL DE DESCARGA OU RAMAL DE ESGOTO SANITÁRIO. AF_08/2022</t>
  </si>
  <si>
    <t xml:space="preserve">8.1.10</t>
  </si>
  <si>
    <t xml:space="preserve">JUNÇÃO SIMPLES 100 X 100 MM</t>
  </si>
  <si>
    <t xml:space="preserve">8.1.11</t>
  </si>
  <si>
    <t xml:space="preserve">JUNÇÃO SIMPLES 40 X 40 MM</t>
  </si>
  <si>
    <t xml:space="preserve">89783</t>
  </si>
  <si>
    <t xml:space="preserve">JUNÇÃO SIMPLES, PVC, SERIE NORMAL, ESGOTO PREDIAL, DN 40 MM, JUNTA SOLDÁVEL, FORNECIDO E INSTALADO EM RAMAL DE DESCARGA OU RAMAL DE ESGOTO SANITÁRIO. AF_08/2022</t>
  </si>
  <si>
    <t xml:space="preserve">8.1.12</t>
  </si>
  <si>
    <t xml:space="preserve">LUVA SIMPLES 100 MM</t>
  </si>
  <si>
    <t xml:space="preserve">89856</t>
  </si>
  <si>
    <t xml:space="preserve">LUVA SIMPLES, PVC, SERIE NORMAL, ESGOTO PREDIAL, DN 100 MM, JUNTA ELÁSTICA, FORNECIDO E INSTALADO EM RAMAL DE DESCARGA OU RAMAL DE ESGOTO SANITÁRIO. AF_08/2022</t>
  </si>
  <si>
    <t xml:space="preserve">8.1.13</t>
  </si>
  <si>
    <t xml:space="preserve">TUBO 100MM</t>
  </si>
  <si>
    <t xml:space="preserve">89714</t>
  </si>
  <si>
    <t xml:space="preserve">TUBO PVC, SERIE NORMAL, ESGOTO PREDIAL, DN 100 MM, FORNECIDO E INSTALADO EM RAMAL DE DESCARGA OU RAMAL DE ESGOTO SANITÁRIO. AF_08/2022</t>
  </si>
  <si>
    <t xml:space="preserve">8.1.14</t>
  </si>
  <si>
    <t xml:space="preserve">TUBO 40MM</t>
  </si>
  <si>
    <t xml:space="preserve">89711</t>
  </si>
  <si>
    <t xml:space="preserve">TUBO PVC, SERIE NORMAL, ESGOTO PREDIAL, DN 40 MM, FORNECIDO E INSTALADO EM RAMAL DE DESCARGA OU RAMAL DE ESGOTO SANITÁRIO. AF_08/2022</t>
  </si>
  <si>
    <t xml:space="preserve">8.1.15</t>
  </si>
  <si>
    <t xml:space="preserve">TUBO PVC 50MM</t>
  </si>
  <si>
    <t xml:space="preserve">89712</t>
  </si>
  <si>
    <t xml:space="preserve">TUBO PVC, SERIE NORMAL, ESGOTO PREDIAL, DN 50 MM, FORNECIDO E INSTALADO EM RAMAL DE DESCARGA OU RAMAL DE ESGOTO SANITÁRIO. AF_08/2022</t>
  </si>
  <si>
    <t xml:space="preserve">8.2</t>
  </si>
  <si>
    <t xml:space="preserve">ALIMENTAÇÃO - HIDRÁULICA</t>
  </si>
  <si>
    <t xml:space="preserve">8.2.1</t>
  </si>
  <si>
    <t xml:space="preserve">REGISTRO DE ESFERA</t>
  </si>
  <si>
    <t xml:space="preserve">103047</t>
  </si>
  <si>
    <t xml:space="preserve">REGISTRO DE ESFERA, PVC, SOLDÁVEL, COM VOLANTE, DN  20 MM - FORNECIMENTO E INSTALAÇÃO. AF_08/2021</t>
  </si>
  <si>
    <t xml:space="preserve">8.2.2</t>
  </si>
  <si>
    <t xml:space="preserve">TUBULAÇÃO PARA LIGAÇÃO DA ALIMENTAÇÃO</t>
  </si>
  <si>
    <t xml:space="preserve">89355</t>
  </si>
  <si>
    <t xml:space="preserve">TUBO, PVC, SOLDÁVEL, DE 20MM, INSTALADO EM RAMAL OU SUB-RAMAL DE ÁGUA - FORNECIMENTO E INSTALAÇÃO. AF_06/2022</t>
  </si>
  <si>
    <t xml:space="preserve">8.2.3</t>
  </si>
  <si>
    <t xml:space="preserve">TÊ DE DERIVAÇÃO DO PONTO DE ÁGUA</t>
  </si>
  <si>
    <t xml:space="preserve">94688</t>
  </si>
  <si>
    <t xml:space="preserve">TÊ, PVC, SOLDÁVEL, DN  25 MM INSTALADO EM RESERVAÇÃO PREDIAL DE ÁGUA - FORNECIMENTO E INSTALAÇÃO. AF_04/2024</t>
  </si>
  <si>
    <t xml:space="preserve">8.2.4</t>
  </si>
  <si>
    <t xml:space="preserve">JOELHO 90 20 MM</t>
  </si>
  <si>
    <t xml:space="preserve">89358</t>
  </si>
  <si>
    <t xml:space="preserve">JOELHO 90 GRAUS, PVC, SOLDÁVEL, DN 20MM, INSTALADO EM RAMAL OU SUB-RAMAL DE ÁGUA - FORNECIMENTO E INSTALAÇÃO. AF_06/2022</t>
  </si>
  <si>
    <t xml:space="preserve">8.2.5</t>
  </si>
  <si>
    <t xml:space="preserve">CAIXA D'ÁGUA 500 L</t>
  </si>
  <si>
    <t xml:space="preserve">102622</t>
  </si>
  <si>
    <t xml:space="preserve">CAIXA D´ÁGUA EM POLIETILENO, 500 LITROS (INCLUSOS TUBOS, CONEXÕES E TORNEIRA DE BÓIA) - FORNECIMENTO E INSTALAÇÃO. AF_06/2021</t>
  </si>
  <si>
    <t xml:space="preserve">8.3</t>
  </si>
  <si>
    <t xml:space="preserve">ÁGUA FRIA</t>
  </si>
  <si>
    <t xml:space="preserve">8.3.1</t>
  </si>
  <si>
    <t xml:space="preserve">ABERTURA EM ALVENARIA</t>
  </si>
  <si>
    <t xml:space="preserve">90443</t>
  </si>
  <si>
    <t xml:space="preserve">RASGO LINEAR MANUAL EM ALVENARIA, PARA RAMAIS/ DISTRIBUIÇÃO DE INSTALAÇÕES HIDRÁULICAS, DIÂMETROS MENORES OU IGUAIS A 40 MM. AF_09/2023</t>
  </si>
  <si>
    <t xml:space="preserve">8.3.2</t>
  </si>
  <si>
    <t xml:space="preserve">CHUMBAMENTO TUBULAÇÃO</t>
  </si>
  <si>
    <t xml:space="preserve">90466</t>
  </si>
  <si>
    <t xml:space="preserve">CHUMBAMENTO LINEAR EM ALVENARIA PARA RAMAIS/DISTRIBUIÇÃO DE INSTALAÇÕES HIDRÁULICAS COM DIÂMETROS MENORES OU IGUAIS A 40 MM. AF_09/2023</t>
  </si>
  <si>
    <t xml:space="preserve">8.3.3</t>
  </si>
  <si>
    <t xml:space="preserve">TUBULAÇÃO 25 MM</t>
  </si>
  <si>
    <t xml:space="preserve">89356</t>
  </si>
  <si>
    <t xml:space="preserve">TUBO, PVC, SOLDÁVEL, DE 25MM, INSTALADO EM RAMAL OU SUB-RAMAL DE ÁGUA - FORNECIMENTO E INSTALAÇÃO. AF_06/2022</t>
  </si>
  <si>
    <t xml:space="preserve">8.3.4</t>
  </si>
  <si>
    <t xml:space="preserve">TUBULAÇÃO 20 MM</t>
  </si>
  <si>
    <t xml:space="preserve">8.3.5</t>
  </si>
  <si>
    <t xml:space="preserve">CONEXÕES</t>
  </si>
  <si>
    <t xml:space="preserve">89362</t>
  </si>
  <si>
    <t xml:space="preserve">JOELHO 90 GRAUS, PVC, SOLDÁVEL, DN 25MM, INSTALADO EM RAMAL OU SUB-RAMAL DE ÁGUA - FORNECIMENTO E INSTALAÇÃO. AF_06/2022</t>
  </si>
  <si>
    <t xml:space="preserve">8.3.6</t>
  </si>
  <si>
    <t xml:space="preserve">89987</t>
  </si>
  <si>
    <t xml:space="preserve">REGISTRO DE GAVETA BRUTO, LATÃO, ROSCÁVEL, 3/4", COM ACABAMENTO E CANOPLA CROMADOS - FORNECIMENTO E INSTALAÇÃO. AF_08/2021</t>
  </si>
  <si>
    <t xml:space="preserve">8.3.7</t>
  </si>
  <si>
    <t xml:space="preserve">89383</t>
  </si>
  <si>
    <t xml:space="preserve">ADAPTADOR CURTO COM BOLSA E ROSCA PARA REGISTRO, PVC, SOLDÁVEL, DN 25MM X 3/4 , INSTALADO EM RAMAL OU SUB-RAMAL DE ÁGUA - FORNECIMENTO E INSTALAÇÃO. AF_06/2022</t>
  </si>
  <si>
    <t xml:space="preserve">8.3.8</t>
  </si>
  <si>
    <t xml:space="preserve">89395</t>
  </si>
  <si>
    <t xml:space="preserve">TE, PVC, SOLDÁVEL, DN 25MM, INSTALADO EM RAMAL OU SUB-RAMAL DE ÁGUA - FORNECIMENTO E INSTALAÇÃO. AF_06/2022</t>
  </si>
  <si>
    <t xml:space="preserve">8.3.9</t>
  </si>
  <si>
    <t xml:space="preserve">89393</t>
  </si>
  <si>
    <t xml:space="preserve">TE, PVC, SOLDÁVEL, DN 20MM, INSTALADO EM RAMAL OU SUB-RAMAL DE ÁGUA - FORNECIMENTO E INSTALAÇÃO. AF_06/2022</t>
  </si>
  <si>
    <t xml:space="preserve">8.3.10</t>
  </si>
  <si>
    <t xml:space="preserve">89366</t>
  </si>
  <si>
    <t xml:space="preserve">JOELHO 90 GRAUS COM BUCHA DE LATÃO, PVC, SOLDÁVEL, DN 25MM, X 3/4  INSTALADO EM RAMAL OU SUB-RAMAL DE ÁGUA - FORNECIMENTO E INSTALAÇÃO. AF_06/2022</t>
  </si>
  <si>
    <t xml:space="preserve">8.3.11</t>
  </si>
  <si>
    <t xml:space="preserve">103950</t>
  </si>
  <si>
    <t xml:space="preserve">JOELHO DE REDUÇÃO, 90 GRAUS, PVC, SOLDÁVEL, DN 25 MM X 20 MM, INSTALADO EM RAMAL OU SUB-RAMAL DE ÁGUA - FORNECIMENTO E INSTALAÇÃO. AF_06/2022</t>
  </si>
  <si>
    <t xml:space="preserve">8.3.12</t>
  </si>
  <si>
    <t xml:space="preserve">103036</t>
  </si>
  <si>
    <t xml:space="preserve">REGISTRO DE ESFERA, PVC, ROSCÁVEL, COM VOLANTE, 1/2" - FORNECIMENTO E INSTALAÇÃO. AF_08/2021</t>
  </si>
  <si>
    <t xml:space="preserve">8.3.13</t>
  </si>
  <si>
    <t xml:space="preserve">94489</t>
  </si>
  <si>
    <t xml:space="preserve">REGISTRO DE ESFERA, PVC, SOLDÁVEL, COM VOLANTE, DN  25 MM - FORNECIMENTO E INSTALAÇÃO. AF_08/2021</t>
  </si>
  <si>
    <t xml:space="preserve">8.3.14</t>
  </si>
  <si>
    <t xml:space="preserve">89363</t>
  </si>
  <si>
    <t xml:space="preserve">JOELHO 45 GRAUS, PVC, SOLDÁVEL, DN 25MM, INSTALADO EM RAMAL OU SUB-RAMAL DE ÁGUA - FORNECIMENTO E INSTALAÇÃO. AF_06/2022</t>
  </si>
  <si>
    <t xml:space="preserve">8.3.15</t>
  </si>
  <si>
    <t xml:space="preserve">9</t>
  </si>
  <si>
    <t xml:space="preserve">INSTALAÇÕES ELÉTRICAS</t>
  </si>
  <si>
    <t xml:space="preserve">9.1</t>
  </si>
  <si>
    <t xml:space="preserve">ELÉTRICA - DISTRIBUIÇÃO GERAL</t>
  </si>
  <si>
    <t xml:space="preserve">9.1.1</t>
  </si>
  <si>
    <t xml:space="preserve">CABOS</t>
  </si>
  <si>
    <t xml:space="preserve">91924</t>
  </si>
  <si>
    <t xml:space="preserve">CABO DE COBRE FLEXÍVEL ISOLADO, 1,5 MM², ANTI-CHAMA 450/750 V, PARA CIRCUITOS TERMINAIS - FORNECIMENTO E INSTALAÇÃO. AF_03/2023</t>
  </si>
  <si>
    <t xml:space="preserve">9.1.2</t>
  </si>
  <si>
    <t xml:space="preserve">91927</t>
  </si>
  <si>
    <t xml:space="preserve">CABO DE COBRE FLEXÍVEL ISOLADO, 2,5 MM², ANTI-CHAMA 0,6/1,0 KV, PARA CIRCUITOS TERMINAIS - FORNECIMENTO E INSTALAÇÃO. AF_03/2023</t>
  </si>
  <si>
    <t xml:space="preserve">9.1.3</t>
  </si>
  <si>
    <t xml:space="preserve">91928</t>
  </si>
  <si>
    <t xml:space="preserve">CABO DE COBRE FLEXÍVEL ISOLADO, 4 MM², ANTI-CHAMA 450/750 V, PARA CIRCUITOS TERMINAIS - FORNECIMENTO E INSTALAÇÃO. AF_03/2023</t>
  </si>
  <si>
    <t xml:space="preserve">9.1.4</t>
  </si>
  <si>
    <t xml:space="preserve">91932</t>
  </si>
  <si>
    <t xml:space="preserve">CABO DE COBRE FLEXÍVEL ISOLADO, 10 MM², ANTI-CHAMA 450/750 V, PARA CIRCUITOS TERMINAIS - FORNECIMENTO E INSTALAÇÃO. AF_03/2023</t>
  </si>
  <si>
    <t xml:space="preserve">9.1.5</t>
  </si>
  <si>
    <t xml:space="preserve">CAIXA PVC EMBUTIR</t>
  </si>
  <si>
    <t xml:space="preserve">91941</t>
  </si>
  <si>
    <t xml:space="preserve">CAIXA RETANGULAR 4" X 2" BAIXA (0,30 M DO PISO), PVC, INSTALADA EM PAREDE - FORNECIMENTO E INSTALAÇÃO. AF_03/2023</t>
  </si>
  <si>
    <t xml:space="preserve">9.1.6</t>
  </si>
  <si>
    <t xml:space="preserve">INTERRUPTOR SOBREPOR</t>
  </si>
  <si>
    <t xml:space="preserve">91953</t>
  </si>
  <si>
    <t xml:space="preserve">INTERRUPTOR SIMPLES (1 MÓDULO), 10A/250V, INCLUINDO SUPORTE E PLACA - FORNECIMENTO E INSTALAÇÃO. AF_03/2023</t>
  </si>
  <si>
    <t xml:space="preserve">9.1.7</t>
  </si>
  <si>
    <t xml:space="preserve">91961</t>
  </si>
  <si>
    <t xml:space="preserve">INTERRUPTOR PARALELO (2 MÓDULOS), 10A/250V, INCLUINDO SUPORTE E PLACA - FORNECIMENTO E INSTALAÇÃO. AF_03/2023</t>
  </si>
  <si>
    <t xml:space="preserve">9.1.8</t>
  </si>
  <si>
    <t xml:space="preserve">TOMADA SOBREPOR (MÉDIA/ALTA/BAIXA)</t>
  </si>
  <si>
    <t xml:space="preserve">92009</t>
  </si>
  <si>
    <t xml:space="preserve">TOMADA BAIXA DE EMBUTIR (2 MÓDULOS), 2P+T 20 A, INCLUINDO SUPORTE E PLACA - FORNECIMENTO E INSTALAÇÃO. AF_03/2023</t>
  </si>
  <si>
    <t xml:space="preserve">9.1.9</t>
  </si>
  <si>
    <t xml:space="preserve">CAIXA EMBUTIR LUMINÁRIAS LAB SOBRE FORRO</t>
  </si>
  <si>
    <t xml:space="preserve">91937</t>
  </si>
  <si>
    <t xml:space="preserve">CAIXA OCTOGONAL 3" X 3", PVC, INSTALADA EM LAJE - FORNECIMENTO E INSTALAÇÃO. AF_03/2023</t>
  </si>
  <si>
    <t xml:space="preserve">9.1.10</t>
  </si>
  <si>
    <t xml:space="preserve">CONDULETE TIPO E</t>
  </si>
  <si>
    <t xml:space="preserve">95779</t>
  </si>
  <si>
    <t xml:space="preserve">CONDULETE DE ALUMÍNIO, TIPO E, PARA ELETRODUTO DE AÇO GALVANIZADO DN 20 MM (3/4''), APARENTE - FORNECIMENTO E INSTALAÇÃO. AF_10/2022</t>
  </si>
  <si>
    <t xml:space="preserve">9.1.11</t>
  </si>
  <si>
    <t xml:space="preserve">CONDULETE TIPO C</t>
  </si>
  <si>
    <t xml:space="preserve">95778</t>
  </si>
  <si>
    <t xml:space="preserve">CONDULETE DE ALUMÍNIO, TIPO C, PARA ELETRODUTO DE AÇO GALVANIZADO DN 20 MM (3/4''), APARENTE - FORNECIMENTO E INSTALAÇÃO. AF_10/2022</t>
  </si>
  <si>
    <t xml:space="preserve">9.1.12</t>
  </si>
  <si>
    <t xml:space="preserve">LUMINÁRIA TIPO CALHA (ADAPTADO - 2 LAMPADAS LED 120CM)</t>
  </si>
  <si>
    <t xml:space="preserve">00673/ORSE</t>
  </si>
  <si>
    <t xml:space="preserve">LUMINÁRIA CALHA SOBREPOR P/LAMP.FLUORESCENTE 2X32W, COMPLETA, INCLUSIVE REATOR ELETRÔNICO E LÂMPADA</t>
  </si>
  <si>
    <t xml:space="preserve">9.1.13</t>
  </si>
  <si>
    <t xml:space="preserve">REFLETOR (ADAPTADO - REFLETOR 20W LED)</t>
  </si>
  <si>
    <t xml:space="preserve">97607</t>
  </si>
  <si>
    <t xml:space="preserve">LUMINÁRIA ARANDELA TIPO TARTARUGA, DE SOBREPOR, COM 1 LÂMPADA LED DE 6 W, SEM REATOR - FORNECIMENTO E INSTALAÇÃO. AF_02/2020</t>
  </si>
  <si>
    <t xml:space="preserve">9.1.14</t>
  </si>
  <si>
    <t xml:space="preserve">REUTILIZAÇÃO DE REFLETOR</t>
  </si>
  <si>
    <t xml:space="preserve">COMP.12</t>
  </si>
  <si>
    <t xml:space="preserve">REAPROVEITAMENTO DE REFLETOR EXISTENTE - DESINSTALAÇÃO, INCLUINDO ISOLAMENTO, E REINSTALAÇÃO EM NOVO LOCAL</t>
  </si>
  <si>
    <t xml:space="preserve">9.1.15</t>
  </si>
  <si>
    <t xml:space="preserve">DISJUNTOR</t>
  </si>
  <si>
    <t xml:space="preserve">93661</t>
  </si>
  <si>
    <t xml:space="preserve">DISJUNTOR BIPOLAR TIPO DIN, CORRENTE NOMINAL DE 16A - FORNECIMENTO E INSTALAÇÃO. AF_10/2020</t>
  </si>
  <si>
    <t xml:space="preserve">9.1.16</t>
  </si>
  <si>
    <t xml:space="preserve">93660</t>
  </si>
  <si>
    <t xml:space="preserve">DISJUNTOR BIPOLAR TIPO DIN, CORRENTE NOMINAL DE 10A - FORNECIMENTO E INSTALAÇÃO. AF_10/2020</t>
  </si>
  <si>
    <t xml:space="preserve">9.1.17</t>
  </si>
  <si>
    <t xml:space="preserve">93653</t>
  </si>
  <si>
    <t xml:space="preserve">DISJUNTOR MONOPOLAR TIPO DIN, CORRENTE NOMINAL DE 10A - FORNECIMENTO E INSTALAÇÃO. AF_10/2020</t>
  </si>
  <si>
    <t xml:space="preserve">9.1.18</t>
  </si>
  <si>
    <t xml:space="preserve">93654</t>
  </si>
  <si>
    <t xml:space="preserve">DISJUNTOR MONOPOLAR TIPO DIN, CORRENTE NOMINAL DE 16A - FORNECIMENTO E INSTALAÇÃO. AF_10/2020</t>
  </si>
  <si>
    <t xml:space="preserve">9.1.19</t>
  </si>
  <si>
    <t xml:space="preserve">93666</t>
  </si>
  <si>
    <t xml:space="preserve">DISJUNTOR BIPOLAR TIPO DIN, CORRENTE NOMINAL DE 50A - FORNECIMENTO E INSTALAÇÃO. AF_10/2020</t>
  </si>
  <si>
    <t xml:space="preserve">9.1.20</t>
  </si>
  <si>
    <t xml:space="preserve">ELETRODUTO</t>
  </si>
  <si>
    <t xml:space="preserve">91834</t>
  </si>
  <si>
    <t xml:space="preserve">ELETRODUTO FLEXÍVEL CORRUGADO, PVC, DN 25 MM (3/4"), PARA CIRCUITOS TERMINAIS, INSTALADO EM FORRO - FORNECIMENTO E INSTALAÇÃO. AF_03/2023_PA</t>
  </si>
  <si>
    <t xml:space="preserve">9.1.21</t>
  </si>
  <si>
    <t xml:space="preserve">ELETRODUTO 1.1/2 E 1.1/4</t>
  </si>
  <si>
    <t xml:space="preserve">97667</t>
  </si>
  <si>
    <t xml:space="preserve">ELETRODUTO FLEXÍVEL CORRUGADO, PEAD, DN 50 (1 1/2"), PARA REDE ENTERRADA DE DISTRIBUIÇÃO DE ENERGIA ELÉTRICA - FORNECIMENTO E INSTALAÇÃO. AF_12/2021</t>
  </si>
  <si>
    <t xml:space="preserve">9.1.22</t>
  </si>
  <si>
    <t xml:space="preserve">ELETRODUTO RÍGIDO APARENTE</t>
  </si>
  <si>
    <t xml:space="preserve">91871</t>
  </si>
  <si>
    <t xml:space="preserve">ELETRODUTO RÍGIDO ROSCÁVEL, PVC, DN 25 MM (3/4"), PARA CIRCUITOS TERMINAIS, INSTALADO EM PAREDE - FORNECIMENTO E INSTALAÇÃO. AF_03/2023</t>
  </si>
  <si>
    <t xml:space="preserve">9.1.23</t>
  </si>
  <si>
    <t xml:space="preserve">BRAÇADEIRA TIPO CUNHA</t>
  </si>
  <si>
    <t xml:space="preserve">104785</t>
  </si>
  <si>
    <t xml:space="preserve">FIXAÇÃO DE ELETRODUTOS, DIÂMETROS MENORES OU IGUAIS A 40 MM, COM ABRAÇADEIRA METÁLICA RÍGIDA TIPO D COM PARAFUSO DE FIXAÇÃO 1 1/4", FIXADA DIRETAMENTE NA LAJE OU PAREDE. AF_09/2023</t>
  </si>
  <si>
    <t xml:space="preserve">9.1.24</t>
  </si>
  <si>
    <t xml:space="preserve">QUADRO DE DISTRIBUIÇÃO (ADAPTADO PARA QUADRO BIFÁSICO)</t>
  </si>
  <si>
    <t xml:space="preserve">101875</t>
  </si>
  <si>
    <t xml:space="preserve">QUADRO DE DISTRIBUIÇÃO DE ENERGIA EM CHAPA DE AÇO GALVANIZADO, DE EMBUTIR, COM BARRAMENTO TRIFÁSICO, PARA 12 DISJUNTORES DIN 100A - FORNECIMENTO E INSTALAÇÃO. AF_10/2020</t>
  </si>
  <si>
    <t xml:space="preserve">9.1.25</t>
  </si>
  <si>
    <t xml:space="preserve">ATERRAMENTO ELETRICO</t>
  </si>
  <si>
    <t xml:space="preserve">96986</t>
  </si>
  <si>
    <t xml:space="preserve">HASTE DE ATERRAMENTO, DIÂMETRO 3/4", COM 3 METROS - FORNECIMENTO E INSTALAÇÃO. AF_08/2023</t>
  </si>
  <si>
    <t xml:space="preserve">9.1.26</t>
  </si>
  <si>
    <t xml:space="preserve">98111</t>
  </si>
  <si>
    <t xml:space="preserve">CAIXA DE INSPEÇÃO PARA ATERRAMENTO, CIRCULAR, EM POLIETILENO, DIÂMETRO INTERNO = 0,3 M. AF_12/2020</t>
  </si>
  <si>
    <t xml:space="preserve">10</t>
  </si>
  <si>
    <t xml:space="preserve">REMOÇÕES E DEMOLIÇÕES</t>
  </si>
  <si>
    <t xml:space="preserve">10.1</t>
  </si>
  <si>
    <t xml:space="preserve">LONA DE PROTEÇÃO PISO E AMBIENTE</t>
  </si>
  <si>
    <t xml:space="preserve">10.2</t>
  </si>
  <si>
    <t xml:space="preserve">REMOÇÃO DE JANELA - 1 UN (150X120CM)</t>
  </si>
  <si>
    <t xml:space="preserve">97645</t>
  </si>
  <si>
    <t xml:space="preserve">[ADAP- REMOÇÃO COM REAPROVEITAMENTO] REMOÇÃO DE JANELAS, DE FORMA MANUAL, SEM REAPROVEITAMENTO. AF_09/2023</t>
  </si>
  <si>
    <t xml:space="preserve">10.3</t>
  </si>
  <si>
    <t xml:space="preserve">DEMOLIÇÃO DE CALÇADA</t>
  </si>
  <si>
    <t xml:space="preserve">97629</t>
  </si>
  <si>
    <t xml:space="preserve">DEMOLIÇÃO DE LAJES, EM CONCRETO ARMADO, DE FORMA MECANIZADA COM MARTELETE, SEM REAPROVEITAMENTO. AF_09/2023</t>
  </si>
  <si>
    <t xml:space="preserve">10.4</t>
  </si>
  <si>
    <t xml:space="preserve">DEMOLIÇÃO DE ALVENARIA</t>
  </si>
  <si>
    <t xml:space="preserve">97625</t>
  </si>
  <si>
    <t xml:space="preserve">DEMOLIÇÃO DE ALVENARIA PARA QUALQUER TIPO DE BLOCO, DE FORMA MECANIZADA, SEM REAPROVEITAMENTO. AF_09/2023</t>
  </si>
  <si>
    <t xml:space="preserve">11</t>
  </si>
  <si>
    <t xml:space="preserve">ESQUADRIAS</t>
  </si>
  <si>
    <t xml:space="preserve">11.1</t>
  </si>
  <si>
    <t xml:space="preserve">PORTA EM VIDRO TEMPERADO - P01</t>
  </si>
  <si>
    <t xml:space="preserve">COMP.03</t>
  </si>
  <si>
    <t xml:space="preserve">PORTA DE ABRIR EM VIDRO TEMPERADO, 2 FOLHAS, 140X210 CM, ESPESSURA DD 10MM, INCLUSIVE ACESSÓRIOS NA COR BRANCA.</t>
  </si>
  <si>
    <t xml:space="preserve">11.2</t>
  </si>
  <si>
    <t xml:space="preserve">PORTA EM MADEIRA 0,9X2,1M - P02</t>
  </si>
  <si>
    <t xml:space="preserve">90797</t>
  </si>
  <si>
    <t xml:space="preserve">KIT DE PORTA-PRONTA DE MADEIRA EM ACABAMENTO MELAMÍNICO BRANCO, FOLHA LEVE OU MÉDIA, E BATENTE METÁLICO, 90X210CM, FIXAÇÃO COM ARGAMASSA - FORNECIMENTO E INSTALAÇÃO. AF_12/2019</t>
  </si>
  <si>
    <t xml:space="preserve">11.3</t>
  </si>
  <si>
    <t xml:space="preserve">PORTA EM VIDRO TEMPERADO - P03</t>
  </si>
  <si>
    <t xml:space="preserve">COMP.04</t>
  </si>
  <si>
    <t xml:space="preserve">PORTA DE ABRIR EM VIDRO TEMPERADO, 1 FOLHA, 90X210 CM, ESPESSURA DD 10MM, INCLUSIVE ACESSÓRIOS NA COR BRANCA.</t>
  </si>
  <si>
    <t xml:space="preserve">11.4</t>
  </si>
  <si>
    <t xml:space="preserve">PORTA EM MADEIRA - 0,9X2,1M - P04</t>
  </si>
  <si>
    <t xml:space="preserve">COMP.05</t>
  </si>
  <si>
    <t xml:space="preserve">KIT DE PORTA-PRONTA DE MADEIRA EM ACABAMENTO MELAMÍNICO BRANCO, FOLHA LEVE OU MÉDIA, E BATENTE METÁLICO, 90X210CM, COM REVESTIMENTO RESISTENTE A IMPACTOS (90X40CM)  E BARRA PNE, FIXAÇÃO COM ARGAMASSA - FORNECIMENTO E INSTALAÇÃO. AF_12/2019</t>
  </si>
  <si>
    <t xml:space="preserve">11.5</t>
  </si>
  <si>
    <t xml:space="preserve">FECHADURA DAS PORTAS EM MADEIRA</t>
  </si>
  <si>
    <t xml:space="preserve">90830</t>
  </si>
  <si>
    <t xml:space="preserve">FECHADURA DE EMBUTIR COM CILINDRO, EXTERNA, COMPLETA, ACABAMENTO PADRÃO MÉDIO, INCLUSO EXECUÇÃO DE FURO - FORNECIMENTO E INSTALAÇÃO. AF_12/2019</t>
  </si>
  <si>
    <t xml:space="preserve">11.6</t>
  </si>
  <si>
    <t xml:space="preserve">PINGADEIRAS</t>
  </si>
  <si>
    <t xml:space="preserve">04639/ORSE</t>
  </si>
  <si>
    <t xml:space="preserve">SOLEIRA EM GRANITO CINZA ANDORINHA, L = 22 CM, E = 2 CM</t>
  </si>
  <si>
    <t xml:space="preserve">11.7</t>
  </si>
  <si>
    <t xml:space="preserve">JANELA CORRER - VIDRO TEMPERADO - J3</t>
  </si>
  <si>
    <t xml:space="preserve">COMP.06</t>
  </si>
  <si>
    <t xml:space="preserve">JANELA DE CORRER EM VIDRO TEMPERADO, 4 FOLHAS, 140X100 CM, INCLUSIVE ACESSÓRIOS NA COR BRANCA.</t>
  </si>
  <si>
    <t xml:space="preserve">11.8</t>
  </si>
  <si>
    <t xml:space="preserve">JANELA CORRER - VIDRO TEMPERADO - J1</t>
  </si>
  <si>
    <t xml:space="preserve">COMP.07</t>
  </si>
  <si>
    <t xml:space="preserve">INSTALAÇÃO DE JANELA DE CORRER EM VIDRO TEMPERADO, 4 FOLHAS, 150X120 CM, APENAS INSTALAÇÃO.</t>
  </si>
  <si>
    <t xml:space="preserve">11.9</t>
  </si>
  <si>
    <t xml:space="preserve">JANELA MAXIM - VIDRO TEMPERADO - J2</t>
  </si>
  <si>
    <t xml:space="preserve">COMP.08</t>
  </si>
  <si>
    <t xml:space="preserve"> JANELA TIPO MAXIM - AR EM VIDRO TEMPERADO, 60X60, INCLUSIVE ACESSÓRIOS NA COR BRANCA.</t>
  </si>
  <si>
    <t xml:space="preserve">12</t>
  </si>
  <si>
    <t xml:space="preserve">REVESTIMENTOS </t>
  </si>
  <si>
    <t xml:space="preserve">12.1</t>
  </si>
  <si>
    <t xml:space="preserve">REQUADRO DE ESQUADRIAS - CHAPISCO</t>
  </si>
  <si>
    <t xml:space="preserve">87879</t>
  </si>
  <si>
    <t xml:space="preserve">CHAPISCO APLICADO EM ALVENARIAS E ESTRUTURAS DE CONCRETO INTERNAS, COM COLHER DE PEDREIRO. ARGAMASSA TRAÇO 1:3 COM PREPARO EM BETONEIRA 400L. AF_06/2014</t>
  </si>
  <si>
    <t xml:space="preserve">12.2</t>
  </si>
  <si>
    <t xml:space="preserve">REQUADRO DE ESQUADRIAS - MASSA ÚNICA</t>
  </si>
  <si>
    <t xml:space="preserve">87549</t>
  </si>
  <si>
    <t xml:space="preserve">EMBOÇO, EM ARGAMASSA TRAÇO 1:2:8, PREPARO MECÂNICO, APLICADO MANUALMENTE EM PAREDES INTERNAS DE AMBIENTES COM ÁREA ENTRE 5M² E 10M², E = 10MM, COM TALISCAS. AF_03/2024</t>
  </si>
  <si>
    <t xml:space="preserve">12.3</t>
  </si>
  <si>
    <t xml:space="preserve">CHAPISCO</t>
  </si>
  <si>
    <t xml:space="preserve">12.4</t>
  </si>
  <si>
    <t xml:space="preserve">MASSA ÚNICA</t>
  </si>
  <si>
    <t xml:space="preserve">12.5</t>
  </si>
  <si>
    <t xml:space="preserve">REVESTIMENTO H=3M</t>
  </si>
  <si>
    <t xml:space="preserve">87273</t>
  </si>
  <si>
    <t xml:space="preserve">REVESTIMENTO CERÂMICO PARA PAREDES INTERNAS COM PLACAS TIPO ESMALTADA EXTRA  DE DIMENSÕES 33X45 CM APLICADAS NA ALTURA INTEIRA DAS PAREDES. AF_02/2023_PE</t>
  </si>
  <si>
    <t xml:space="preserve">13</t>
  </si>
  <si>
    <t xml:space="preserve">PISOS</t>
  </si>
  <si>
    <t xml:space="preserve">13.1</t>
  </si>
  <si>
    <t xml:space="preserve">PREPARO DO PISO (CAMADA MÉDIA 15 CM)</t>
  </si>
  <si>
    <t xml:space="preserve">M³</t>
  </si>
  <si>
    <t xml:space="preserve">13.2</t>
  </si>
  <si>
    <t xml:space="preserve">PREPARO DO PISO</t>
  </si>
  <si>
    <t xml:space="preserve">97113</t>
  </si>
  <si>
    <t xml:space="preserve">APLICAÇÃO DE LONA PLÁSTICA PARA EXECUÇÃO DE PAVIMENTOS DE CONCRETO. AF_04/2022</t>
  </si>
  <si>
    <t xml:space="preserve">13.3</t>
  </si>
  <si>
    <t xml:space="preserve">BASE DO CONTRAPISO </t>
  </si>
  <si>
    <t xml:space="preserve">94993</t>
  </si>
  <si>
    <t xml:space="preserve">EXECUÇÃO DE PASSEIO (CALÇADA) OU PISO DE CONCRETO COM CONCRETO MOLDADO IN LOCO, USINADO, ACABAMENTO CONVENCIONAL, ESPESSURA 6 CM, ARMADO. AF_08/2022</t>
  </si>
  <si>
    <t xml:space="preserve">13.4</t>
  </si>
  <si>
    <t xml:space="preserve">CONTRAPISO</t>
  </si>
  <si>
    <t xml:space="preserve">87620</t>
  </si>
  <si>
    <t xml:space="preserve">CONTRAPISO EM ARGAMASSA TRAÇO 1:4 (CIMENTO E AREIA), PREPARO MECÂNICO COM BETONEIRA 400 L, APLICADO EM ÁREAS SECAS SOBRE LAJE, ADERIDO, ACABAMENTO NÃO REFORÇADO, ESPESSURA 2CM. AF_07/2021</t>
  </si>
  <si>
    <t xml:space="preserve">13.5</t>
  </si>
  <si>
    <t xml:space="preserve">PISO CERÂMICO </t>
  </si>
  <si>
    <t xml:space="preserve">87257</t>
  </si>
  <si>
    <t xml:space="preserve">REVESTIMENTO CERÂMICO PARA PISO COM PLACAS TIPO ESMALTADA DE DIMENSÕES 60X60 CM APLICADA EM AMBIENTES DE ÁREA MAIOR QUE 10 M2. AF_02/2023_PE</t>
  </si>
  <si>
    <t xml:space="preserve">13.6</t>
  </si>
  <si>
    <t xml:space="preserve">RODAPÉ CERÂMICO</t>
  </si>
  <si>
    <t xml:space="preserve">88650</t>
  </si>
  <si>
    <t xml:space="preserve">RODAPÉ CERÂMICO DE 7CM DE ALTURA COM PLACAS TIPO ESMALTADA DE DIMENSÕES 60X60CM. AF_02/2023</t>
  </si>
  <si>
    <t xml:space="preserve">13.7</t>
  </si>
  <si>
    <t xml:space="preserve">SOLEIRAS - P01</t>
  </si>
  <si>
    <t xml:space="preserve">14</t>
  </si>
  <si>
    <t xml:space="preserve">FORRO E ACABAMENTOS</t>
  </si>
  <si>
    <t xml:space="preserve">14.1</t>
  </si>
  <si>
    <t xml:space="preserve">FORRO EM PVC</t>
  </si>
  <si>
    <t xml:space="preserve">96116</t>
  </si>
  <si>
    <t xml:space="preserve">FORRO EM RÉGUAS DE PVC, FRISADO, PARA AMBIENTES COMERCIAIS, INCLUSIVE ESTRUTURA BIDIRECIONAL DE FIXAÇÃO. AF_08/2023_PS</t>
  </si>
  <si>
    <t xml:space="preserve">14.2</t>
  </si>
  <si>
    <t xml:space="preserve">ACABAMENTO FORRO - TIPO MEIA CANA</t>
  </si>
  <si>
    <t xml:space="preserve">96121</t>
  </si>
  <si>
    <t xml:space="preserve">ACABAMENTOS PARA FORRO (RODA-FORRO EM PERFIL METÁLICO E PLÁSTICO). AF_08/2023</t>
  </si>
  <si>
    <t xml:space="preserve">14.3</t>
  </si>
  <si>
    <t xml:space="preserve">ALÇAPÃO EM PVC</t>
  </si>
  <si>
    <t xml:space="preserve">08771/ORSE</t>
  </si>
  <si>
    <t xml:space="preserve">ALÇAPÃO PARA FORRO DE PVC, DIM= 60X60CM</t>
  </si>
  <si>
    <t xml:space="preserve">M²</t>
  </si>
  <si>
    <t xml:space="preserve">14.4</t>
  </si>
  <si>
    <t xml:space="preserve">FORRO BEIRAL - PVC</t>
  </si>
  <si>
    <t xml:space="preserve">14.5</t>
  </si>
  <si>
    <t xml:space="preserve">FORRO BEIRAL - PERFIL TIPO U</t>
  </si>
  <si>
    <t xml:space="preserve">14.6</t>
  </si>
  <si>
    <t xml:space="preserve">PASSARINHEIRAS</t>
  </si>
  <si>
    <t xml:space="preserve">13059/ORSE</t>
  </si>
  <si>
    <t xml:space="preserve">PASSARINHEIRA POLIPROPILENO UNIVERSAL PARA PROTEÇÃO DE TELHADO</t>
  </si>
  <si>
    <t xml:space="preserve">14.7</t>
  </si>
  <si>
    <t xml:space="preserve">ACABAMENTO FRONTAL TELHA TERMOACÚSTICA</t>
  </si>
  <si>
    <t xml:space="preserve">COMP.13</t>
  </si>
  <si>
    <t xml:space="preserve"> ACABAMENTO FRONTAL EM AÇO PARA TELHA TRAPEZOIDAL 30MM </t>
  </si>
  <si>
    <t xml:space="preserve">15</t>
  </si>
  <si>
    <t xml:space="preserve">ENTORNO</t>
  </si>
  <si>
    <t xml:space="preserve">15.1</t>
  </si>
  <si>
    <t xml:space="preserve">CALÇADA - 100 CM</t>
  </si>
  <si>
    <t xml:space="preserve">15.2</t>
  </si>
  <si>
    <t xml:space="preserve">15.3</t>
  </si>
  <si>
    <t xml:space="preserve">CALÇADA - 100 CM, E=6CM</t>
  </si>
  <si>
    <t xml:space="preserve">94990</t>
  </si>
  <si>
    <t xml:space="preserve">EXECUÇÃO DE PASSEIO (CALÇADA) OU PISO DE CONCRETO COM CONCRETO MOLDADO IN LOCO, FEITO EM OBRA, ACABAMENTO CONVENCIONAL, NÃO ARMADO. AF_08/2022</t>
  </si>
  <si>
    <t xml:space="preserve">16</t>
  </si>
  <si>
    <t xml:space="preserve">PINTURAS</t>
  </si>
  <si>
    <t xml:space="preserve">16.1</t>
  </si>
  <si>
    <t xml:space="preserve">PINTURA INTERNA</t>
  </si>
  <si>
    <t xml:space="preserve">88495</t>
  </si>
  <si>
    <t xml:space="preserve">EMASSAMENTO COM MASSA LÁTEX, APLICAÇÃO EM PAREDE, UMA DEMÃO, LIXAMENTO MANUAL. AF_04/2023</t>
  </si>
  <si>
    <t xml:space="preserve">16.2</t>
  </si>
  <si>
    <t xml:space="preserve">88485</t>
  </si>
  <si>
    <t xml:space="preserve">FUNDO SELADOR ACRÍLICO, APLICAÇÃO MANUAL EM PAREDE, UMA DEMÃO. AF_04/2023</t>
  </si>
  <si>
    <t xml:space="preserve">16.3</t>
  </si>
  <si>
    <t xml:space="preserve">88489</t>
  </si>
  <si>
    <t xml:space="preserve">PINTURA LÁTEX ACRÍLICA PREMIUM, APLICAÇÃO MANUAL EM PAREDES, DUAS DEMÃOS. AF_04/2023</t>
  </si>
  <si>
    <t xml:space="preserve">16.4</t>
  </si>
  <si>
    <t xml:space="preserve">PINTURA INTERNA - BARRADO (H=150 CM)</t>
  </si>
  <si>
    <t xml:space="preserve">102219</t>
  </si>
  <si>
    <t xml:space="preserve">PINTURA TINTA DE ACABAMENTO (PIGMENTADA) ESMALTE SINTÉTICO ACETINADO EM MADEIRA, 2 DEMÃOS. AF_01/2021</t>
  </si>
  <si>
    <t xml:space="preserve">16.5</t>
  </si>
  <si>
    <t xml:space="preserve">PINTURA EXTERNA</t>
  </si>
  <si>
    <t xml:space="preserve">16.6</t>
  </si>
  <si>
    <t xml:space="preserve">16.7</t>
  </si>
  <si>
    <t xml:space="preserve">PINTURA EXTERNA - BARRADO (H=120 CM)</t>
  </si>
  <si>
    <t xml:space="preserve">16.8</t>
  </si>
  <si>
    <t xml:space="preserve">PINTURA TABEIRA</t>
  </si>
  <si>
    <t xml:space="preserve">102193</t>
  </si>
  <si>
    <t xml:space="preserve">LIXAMENTO DE MADEIRA PARA APLICAÇÃO DE FUNDO OU PINTURA. AF_01/2021</t>
  </si>
  <si>
    <t xml:space="preserve">16.9</t>
  </si>
  <si>
    <t xml:space="preserve">102213</t>
  </si>
  <si>
    <t xml:space="preserve">PINTURA VERNIZ (INCOLOR) ALQUÍDICO EM MADEIRA, USO INTERNO E EXTERNO, 2 DEMÃOS. AF_01/2021</t>
  </si>
  <si>
    <t xml:space="preserve">17</t>
  </si>
  <si>
    <t xml:space="preserve">LOUÇAS E ACESSÓRIOS</t>
  </si>
  <si>
    <t xml:space="preserve">17.1</t>
  </si>
  <si>
    <t xml:space="preserve">LAVATÓRIOS COLUNA SUSPENSA - PNE - BANHEIROS</t>
  </si>
  <si>
    <t xml:space="preserve">86942</t>
  </si>
  <si>
    <t xml:space="preserve">LAVATÓRIO LOUÇA BRANCA SUSPENSO, 29,5 X 39CM OU EQUIVALENTE, PADRÃO POPULAR, INCLUSO SIFÃO TIPO GARRAFA EM PVC, VÁLVULA E ENGATE FLEXÍVEL 30CM EM PLÁSTICO E TORNEIRA CROMADA DE MESA, PADRÃO POPULAR - FORNECIMENTO E INSTALAÇÃO. AF_01/2020</t>
  </si>
  <si>
    <t xml:space="preserve">17.2</t>
  </si>
  <si>
    <t xml:space="preserve">LAVATÓRIOS COLUNA SUSPENSA - PNE - SALAS</t>
  </si>
  <si>
    <t xml:space="preserve"> </t>
  </si>
  <si>
    <t xml:space="preserve">17.3</t>
  </si>
  <si>
    <t xml:space="preserve">VASO SANITÁRIO</t>
  </si>
  <si>
    <t xml:space="preserve">86931</t>
  </si>
  <si>
    <t xml:space="preserve">VASO SANITÁRIO SIFONADO COM CAIXA ACOPLADA LOUÇA BRANCA, INCLUSO ENGATE FLEXÍVEL EM PLÁSTICO BRANCO, 1/2  X 40CM - FORNECIMENTO E INSTALAÇÃO. AF_01/2020</t>
  </si>
  <si>
    <t xml:space="preserve">17.4</t>
  </si>
  <si>
    <t xml:space="preserve">TORNEIRA LAVATÓRIOS</t>
  </si>
  <si>
    <t xml:space="preserve">03259 ORSE</t>
  </si>
  <si>
    <t xml:space="preserve">FORNECIMENTO E INSTALAÇÃO DE TORNEIRA PRESSMATIC COMPACT DE MESA, REF. 17160606, DOCOL OU SIMILAR</t>
  </si>
  <si>
    <t xml:space="preserve">17.5</t>
  </si>
  <si>
    <t xml:space="preserve">SABONETEIRA</t>
  </si>
  <si>
    <t xml:space="preserve">95547</t>
  </si>
  <si>
    <t xml:space="preserve">SABONETEIRA PLASTICA TIPO DISPENSER PARA SABONETE LIQUIDO COM RESERVATORIO 800 A 1500 ML, INCLUSO FIXAÇÃO. AF_01/2020</t>
  </si>
  <si>
    <t xml:space="preserve">17.6</t>
  </si>
  <si>
    <t xml:space="preserve">PAPELEIRA</t>
  </si>
  <si>
    <t xml:space="preserve">COMP.09</t>
  </si>
  <si>
    <t xml:space="preserve">PAPELEIRA PLASTICA TIPO DISPENSER PARA PAPEL HIGIENICO ROLAO</t>
  </si>
  <si>
    <t xml:space="preserve">17.7</t>
  </si>
  <si>
    <t xml:space="preserve">PAPEL TOALHA</t>
  </si>
  <si>
    <t xml:space="preserve">COMP.10</t>
  </si>
  <si>
    <t xml:space="preserve">TOALHEIRO PLASTICO TIPO DISPENSER PARA PAPEL TOALHA INTERFOLHADO</t>
  </si>
  <si>
    <t xml:space="preserve">17.8</t>
  </si>
  <si>
    <t xml:space="preserve">ESPELHO 40X70CM - 02 UN</t>
  </si>
  <si>
    <t xml:space="preserve">09718/ORSE</t>
  </si>
  <si>
    <t xml:space="preserve">ESPELHO DE CRISTAL 4MM COM MOLDURA DE ALUMÍNIO</t>
  </si>
  <si>
    <t xml:space="preserve">17.9</t>
  </si>
  <si>
    <t xml:space="preserve">BARRA PNE - 60CM</t>
  </si>
  <si>
    <t xml:space="preserve">100870</t>
  </si>
  <si>
    <t xml:space="preserve">BARRA DE APOIO RETA, EM ALUMINIO, COMPRIMENTO 60 CM, FIXADA NA PAREDE - FORNECIMENTO E INSTALAÇÃO. AF_01/2020</t>
  </si>
  <si>
    <t xml:space="preserve">17.10</t>
  </si>
  <si>
    <t xml:space="preserve">BARRA PNE - 70CM</t>
  </si>
  <si>
    <t xml:space="preserve">100871</t>
  </si>
  <si>
    <t xml:space="preserve">BARRA DE APOIO RETA, EM ALUMINIO, COMPRIMENTO 70 CM, FIXADA NA PAREDE - FORNECIMENTO E INSTALAÇÃO. AF_01/2020</t>
  </si>
  <si>
    <t xml:space="preserve">17.11</t>
  </si>
  <si>
    <t xml:space="preserve">BARRA PNE - 80CM</t>
  </si>
  <si>
    <t xml:space="preserve">100872</t>
  </si>
  <si>
    <t xml:space="preserve">BARRA DE APOIO RETA, EM ALUMINIO, COMPRIMENTO 80 CM, FIXADA NA PAREDE - FORNECIMENTO E INSTALAÇÃO. AF_01/2020</t>
  </si>
  <si>
    <t xml:space="preserve">17.12</t>
  </si>
  <si>
    <t xml:space="preserve">BEBEDOURO</t>
  </si>
  <si>
    <t xml:space="preserve">11982 ORSE</t>
  </si>
  <si>
    <t xml:space="preserve">BEBEDOURO CONJUGADO, ELÉTRICO, REFRIGERAÇÃO POR COMPRESSÃO,110V, INOX, LIBELL PRESS SIDE OU SIMILAR</t>
  </si>
  <si>
    <t xml:space="preserve">18</t>
  </si>
  <si>
    <t xml:space="preserve">ACESSIBILIDADE</t>
  </si>
  <si>
    <t xml:space="preserve">18.1</t>
  </si>
  <si>
    <t xml:space="preserve">PISO PODOTÁTIL EM BORRACHA - 76UN</t>
  </si>
  <si>
    <t xml:space="preserve">COMP. 11</t>
  </si>
  <si>
    <t xml:space="preserve">PISO TATIL ALERTA OU DIRECIONAL, DE BORRACHA, COLORIDO, 25 X 25 CM, E = 5 MM, COLADO                                                                             </t>
  </si>
  <si>
    <t xml:space="preserve">18.2</t>
  </si>
  <si>
    <t xml:space="preserve">PLACA INDICATIVA BRAILLE</t>
  </si>
  <si>
    <t xml:space="preserve">10720
ORSE</t>
  </si>
  <si>
    <t xml:space="preserve">PLACA DE INDICATIVA EM ALUMÍNIO E FERRO FUNDIDO COM TEXTO EM BRAILE EM ALTO RELEVO, DIM.: 15 X 23 CM</t>
  </si>
  <si>
    <t xml:space="preserve">19</t>
  </si>
  <si>
    <t xml:space="preserve">FINALIZAÇÕES</t>
  </si>
  <si>
    <t xml:space="preserve">19.1</t>
  </si>
  <si>
    <t xml:space="preserve">LIMPEZA GERAL DA OBRA</t>
  </si>
  <si>
    <t xml:space="preserve">99814</t>
  </si>
  <si>
    <t xml:space="preserve">(ADAPTADO PARA LIMPEZA GERAL DA OBRA)
LIMPEZA DE SUPERFÍCIE COM JATO DE ALTA PRESSÃO. AF_04/2019</t>
  </si>
  <si>
    <t xml:space="preserve">19.2</t>
  </si>
  <si>
    <t xml:space="preserve">ENTULHO</t>
  </si>
  <si>
    <t xml:space="preserve">00026
ORSE</t>
  </si>
  <si>
    <t xml:space="preserve">COLETA E CARGA MANUAIS DE ENTULHO</t>
  </si>
  <si>
    <t xml:space="preserve">19.3</t>
  </si>
  <si>
    <t xml:space="preserve">100981</t>
  </si>
  <si>
    <t xml:space="preserve">CARGA, MANOBRA E DESCARGA DE ENTULHO EM CAMINHÃO BASCULANTE 6 M³ - CARGA COM ESCAVADEIRA HIDRÁULICA  (CAÇAMBA DE 0,80 M³ / 111 HP) E DESCARGA LIVRE (UNIDADE: M3). AF_07/2020</t>
  </si>
  <si>
    <t xml:space="preserve">COMPOSIÇÕES UENP - BASE SINAPI</t>
  </si>
  <si>
    <t xml:space="preserve">01. INSTALAÇÃO DE ENERGIA PROVISÓRIA, REMOÇÃO COM REAPROVEITAMENTO E REINSTALAÇÃO.</t>
  </si>
  <si>
    <t xml:space="preserve">DESCRIÇÃO</t>
  </si>
  <si>
    <t xml:space="preserve">REMOÇÃO E REINSTALAÇÃO DE QUADRO DE ENERGIA PROVISÓRIO, COM POSTE EM MADEIRA, QUADRO COM TOMADAS, DISJUNTOR E CABOS. SOMENTE MÃO DE OBRA.</t>
  </si>
  <si>
    <t xml:space="preserve">UNIDADE</t>
  </si>
  <si>
    <t xml:space="preserve">COD</t>
  </si>
  <si>
    <t xml:space="preserve">VALOR MAT+EQ</t>
  </si>
  <si>
    <t xml:space="preserve">VALOR M.O</t>
  </si>
  <si>
    <t xml:space="preserve">VALOR UN</t>
  </si>
  <si>
    <t xml:space="preserve">VT MAT+EQ</t>
  </si>
  <si>
    <t xml:space="preserve">VT M.O</t>
  </si>
  <si>
    <t xml:space="preserve">VT</t>
  </si>
  <si>
    <t xml:space="preserve">COMPOSICAO</t>
  </si>
  <si>
    <t xml:space="preserve">88247</t>
  </si>
  <si>
    <t xml:space="preserve">AUXILIAR DE ELETRICISTA COM ENCARGOS COMPLEMENTARES</t>
  </si>
  <si>
    <t xml:space="preserve">88264</t>
  </si>
  <si>
    <t xml:space="preserve">ELETRICISTA COM ENCARGOS COMPLEMENTARES</t>
  </si>
  <si>
    <t xml:space="preserve">88316</t>
  </si>
  <si>
    <t xml:space="preserve">SERVENTE COM ENCARGOS COMPLEMENTARES</t>
  </si>
  <si>
    <t xml:space="preserve">88309</t>
  </si>
  <si>
    <t xml:space="preserve">PEDREIRO COM ENCARGOS COMPLEMENTARES</t>
  </si>
  <si>
    <t xml:space="preserve">02. ENTRADA DE ÁGUA PROVISÓRIA, REMOÇÃO COM REAPROVEITAMENTO E REINSTALAÇÃO.</t>
  </si>
  <si>
    <t xml:space="preserve">REMOÇÃO E REINTALAÇÃO DE ÁGUA FRIA PARA ABASTECIMENTO PROVISÓRIO, SOMENTE MÃO DE OBRA.</t>
  </si>
  <si>
    <t xml:space="preserve">88267</t>
  </si>
  <si>
    <t xml:space="preserve">ENCANADOR OU BOMBEIRO HIDRÁULICO COM ENCARGOS COMPLEMENTARES</t>
  </si>
  <si>
    <t xml:space="preserve">03. PORTA DE ABRIR EM VIDRO TEMPERADO, 2 FOLHAS, 140X210 CM, ESPESSURA DD 10MM, INCLUSIVE ACESSÓRIOS NA COR BRANCA.</t>
  </si>
  <si>
    <t xml:space="preserve">P01 - VER PROJETO</t>
  </si>
  <si>
    <t xml:space="preserve">BASEADO SINAPI 102185</t>
  </si>
  <si>
    <t xml:space="preserve">INSUMO</t>
  </si>
  <si>
    <t xml:space="preserve">3104</t>
  </si>
  <si>
    <t xml:space="preserve">CONJ. DE FERRAGENS PARA PORTA DE VIDRO TEMPERADO, EM ZAMAC CROMADO, CONTEMPLANDO DOBRADICA INF., DOBRADICA SUP., PIVO PARA DOBRADICA INF., PIVO PARA DOBRADICA SUP., FECHADURA CENTRAL EM ZAMC. CROMADO, CONTRA FECHADURA DE PRESSAO</t>
  </si>
  <si>
    <t xml:space="preserve">CJ</t>
  </si>
  <si>
    <t xml:space="preserve">38168</t>
  </si>
  <si>
    <t xml:space="preserve">[ADAP. NA COR BRANCA] PUXADOR TUBULAR RETO DUPLO, EM ALUMINIO CROMADO, COMPRIMENTO DE APROX 400 MM E DIAMETRO DE 25 MM (1")</t>
  </si>
  <si>
    <t xml:space="preserve">5031</t>
  </si>
  <si>
    <t xml:space="preserve">VIDRO TEMPERADO INCOLOR PARA PORTA DE ABRIR, E = 10 MM (SEM FERRAGENS E SEM COLOCACAO)</t>
  </si>
  <si>
    <t xml:space="preserve">88325</t>
  </si>
  <si>
    <t xml:space="preserve">VIDRACEIRO COM ENCARGOS COMPLEMENTARES</t>
  </si>
  <si>
    <t xml:space="preserve">04. PORTA DE ABRIR EM VIDRO TEMPERADO, 1 FOLHA, 90X210 CM, ESPESSURA DD 10MM, INCLUSIVE ACESSÓRIOS NA COR BRANCA.</t>
  </si>
  <si>
    <t xml:space="preserve">P03 - VER PROJETO</t>
  </si>
  <si>
    <t xml:space="preserve">BASEADO SINAPI 102182</t>
  </si>
  <si>
    <t xml:space="preserve">05. KIT DE PORTA-PRONTA DE MADEIRA EM ACABAMENTO MELAMÍNICO BRANCO, FOLHA LEVE OU MÉDIA, E BATENTE METÁLICO, 90X210CM, COM REVESTIMENTO RESISTENTE A IMPACTOS (90X40CM) E BARRA PNE, FIXAÇÃO COM ARGAMASSA - FORNECIMENTO E INSTALAÇÃO. AF_12/2019</t>
  </si>
  <si>
    <t xml:space="preserve">DESC.</t>
  </si>
  <si>
    <t xml:space="preserve">P04 - VER PROJETO</t>
  </si>
  <si>
    <t xml:space="preserve">39485</t>
  </si>
  <si>
    <t xml:space="preserve">KIT PORTA PRONTA DE MADEIRA, FOLHA LEVE (NBR 15930) DE 900 X 2100 MM, DE 35 MM A 40 MM DE ESPESSURA, COM MARCO EM ACO, NUCLEO COLMEIA, CAPA LISA EM HDF, ACABAMENTO MELAMINICO BRANCO (INCLUI MARCO, ALIZARES, DOBRADICAS E FECHADURA)</t>
  </si>
  <si>
    <t xml:space="preserve">88261</t>
  </si>
  <si>
    <t xml:space="preserve">CARPINTEIRO DE ESQUADRIA COM ENCARGOS COMPLEMENTARES</t>
  </si>
  <si>
    <t xml:space="preserve">88629</t>
  </si>
  <si>
    <t xml:space="preserve">ARGAMASSA TRAÇO 1:3 (EM VOLUME DE CIMENTO E AREIA MÉDIA ÚMIDA), PREPARO MANUAL. AF_08/2019</t>
  </si>
  <si>
    <t xml:space="preserve">(ADAPTADO PARA BARRA DE 40CM) BARRA DE APOIO RETA, EM ALUMINIO, COMPRIMENTO 60 CM, FIXADA NA PAREDE - FORNECIMENTO E INSTALAÇÃO. AF_01/2020</t>
  </si>
  <si>
    <t xml:space="preserve">12759</t>
  </si>
  <si>
    <t xml:space="preserve">CHAPA ACO INOX AISI 304 NUMERO 9 (E = 4 MM), ACABAMENTO NUMERO 1 (LAMINADO A QUENTE, FOSCO)</t>
  </si>
  <si>
    <t xml:space="preserve">1339</t>
  </si>
  <si>
    <t xml:space="preserve">COLA A BASE DE RESINA SINTETICA PARA CHAPA DE LAMINADO MELAMINICO</t>
  </si>
  <si>
    <t xml:space="preserve">06. JANELA DE CORRER EM VIDRO TEMPERADO, 4 FOLHAS, 140X100 CM, INCLUSIVE ACESSÓRIOS NA COR BRANCA.</t>
  </si>
  <si>
    <t xml:space="preserve">J03 - VER PROJETO</t>
  </si>
  <si>
    <t xml:space="preserve">BASEADO SINAPI 94573</t>
  </si>
  <si>
    <t xml:space="preserve">02276/ORSE</t>
  </si>
  <si>
    <t xml:space="preserve">Perfil Alumínio, U, usado como trilho inferior em porta de correr</t>
  </si>
  <si>
    <t xml:space="preserve">43612</t>
  </si>
  <si>
    <t xml:space="preserve">FECHADURA BICO DE PAPAGAIO PARA PORTA DE CORRER EXTERNA, EM ACO INOX COM ACABAMENTO CROMADO, MAQUINA COM 45 MM, INCLUINDO CHAVE TIPO CILINDRO</t>
  </si>
  <si>
    <t xml:space="preserve">01993/ORSE</t>
  </si>
  <si>
    <t xml:space="preserve">Roldana para porta correr (superior)</t>
  </si>
  <si>
    <t xml:space="preserve">10506</t>
  </si>
  <si>
    <t xml:space="preserve">VIDRO TEMPERADO INCOLOR E = 8 MM, SEM COLOCACAO</t>
  </si>
  <si>
    <t xml:space="preserve">39961</t>
  </si>
  <si>
    <t xml:space="preserve">SILICONE ACETICO USO GERAL INCOLOR 280 G</t>
  </si>
  <si>
    <t xml:space="preserve">07. INSTALAÇÃO DE JANELA DE CORRER EM VIDRO TEMPERADO, 4 FOLHAS, 150X120 CM, APENAS INSTALAÇÃO.</t>
  </si>
  <si>
    <t xml:space="preserve">J01 - VER PROJETO</t>
  </si>
  <si>
    <t xml:space="preserve">08. JANELA TIPO MAXIM - AR EM VIDRO TEMPERADO, 60X60, INCLUSIVE ACESSÓRIOS NA COR BRANCA.</t>
  </si>
  <si>
    <t xml:space="preserve">J02 - VER PROJETO</t>
  </si>
  <si>
    <t xml:space="preserve">38177</t>
  </si>
  <si>
    <t xml:space="preserve">FECHO / TRINCO TIPO AVIAO, EM ZAMAC CROMADO, *60* MM, PARA JANELAS - INCLUI PARAFUSOS</t>
  </si>
  <si>
    <t xml:space="preserve">09. PAPELEIRA PLASTICA TIPO DISPENSER PARA PAPEL HIGIENICO ROLAO</t>
  </si>
  <si>
    <t xml:space="preserve">PAPELEIRA PLASTICA </t>
  </si>
  <si>
    <t xml:space="preserve">37400</t>
  </si>
  <si>
    <t xml:space="preserve">10. TOALHEIRO PLASTICO TIPO DISPENSER PARA PAPEL TOALHA INTERFOLHADO</t>
  </si>
  <si>
    <t xml:space="preserve">TOALHEIRO PLÁSTICO</t>
  </si>
  <si>
    <t xml:space="preserve">37401</t>
  </si>
  <si>
    <t xml:space="preserve">11. PISO TATIL ALERTA OU DIRECIONAL, DE BORRACHA, COLORIDO, 25 X 25 CM, E = 5 MM, COLADO
</t>
  </si>
  <si>
    <t xml:space="preserve">VER ESPECIFICAÇÕES NO PROJETO</t>
  </si>
  <si>
    <t xml:space="preserve">38181</t>
  </si>
  <si>
    <t xml:space="preserve">PISO TATIL ALERTA OU DIRECIONAL, DE BORRACHA, COLORIDO, 25 X 25 CM, E = 5 MM, PARA COLA</t>
  </si>
  <si>
    <t xml:space="preserve">COMPOSIÇÃO</t>
  </si>
  <si>
    <t xml:space="preserve">4791</t>
  </si>
  <si>
    <t xml:space="preserve">ADESIVO ACRILICO DE BASE AQUOSA / COLA DE CONTATO</t>
  </si>
  <si>
    <t xml:space="preserve">12. REAPROVEITAMENTO DE REFLETOR EXISTENTE - DESINSTALAÇÃO, INCLUINDO ISOLAMENTO, E REINSTALAÇÃO EM NOVO LOCAL</t>
  </si>
  <si>
    <t xml:space="preserve">VER PROJETO </t>
  </si>
  <si>
    <t xml:space="preserve">13. ACABAMENTO FRONTAL EM AÇO PARA TELHA TRAPEZOIDAL 30MM </t>
  </si>
  <si>
    <t xml:space="preserve">INSTALAÇÃO DE ACABAMENTO FRONTAL PARA TELHA DE 30MM, REBITADO E SELADO COM PU.</t>
  </si>
  <si>
    <t xml:space="preserve">BASEADO SINAPI 94216</t>
  </si>
  <si>
    <t xml:space="preserve">1319</t>
  </si>
  <si>
    <t xml:space="preserve">CHAPA DE ACO FINA A QUENTE BITOLA MSG 3/16 ", E = 4,75 MM (38,00 KG/M2)</t>
  </si>
  <si>
    <t xml:space="preserve">5104</t>
  </si>
  <si>
    <t xml:space="preserve">REBITE DE REPUXO EM ALUMINIO VAZADO, DIAMETRO 3,2 X 8 MM DE COMPRIMENTO (1KG = 1025 UNIDADES)</t>
  </si>
  <si>
    <t xml:space="preserve">kG</t>
  </si>
  <si>
    <t xml:space="preserve">142</t>
  </si>
  <si>
    <t xml:space="preserve">SELANTE ELASTICO MONOCOMPONENTE A BASE DE POLIURETANO (PU) PARA JUNTAS DIVERSAS - 310ML</t>
  </si>
  <si>
    <t xml:space="preserve">93282</t>
  </si>
  <si>
    <t xml:space="preserve">GUINCHO ELÉTRICO DE COLUNA, CAPACIDADE 400 KG, COM MOTO FREIO, MOTOR TRIFÁSICO DE 1,25 CV - CHI DIURNO. AF_03/2016</t>
  </si>
  <si>
    <t xml:space="preserve">CHI</t>
  </si>
  <si>
    <t xml:space="preserve">88315</t>
  </si>
  <si>
    <t xml:space="preserve">SERRALHEIRO COM ENCARGOS COMPLEMENTARES</t>
  </si>
  <si>
    <t xml:space="preserve">88323</t>
  </si>
  <si>
    <t xml:space="preserve">TELHADISTA COM ENCARGOS COMPLEMENTARES</t>
  </si>
  <si>
    <t xml:space="preserve">Data do orçamento: SETEMBRO/2024</t>
  </si>
  <si>
    <t xml:space="preserve">SINAPI_Custo_Ref_Composicoes_Analitico_PR_202407_Desonerado</t>
  </si>
  <si>
    <t xml:space="preserve">COTAÇÕES</t>
  </si>
  <si>
    <t xml:space="preserve">COTAÇÃO.01</t>
  </si>
  <si>
    <t xml:space="preserve">ACABAMENTO FRONTAL EM AÇO PARA TELHA TRAPEZOIDAL 30MM </t>
  </si>
  <si>
    <t xml:space="preserve">NOME PRODUTO</t>
  </si>
  <si>
    <t xml:space="preserve">CNPJ</t>
  </si>
  <si>
    <t xml:space="preserve">CONTATO</t>
  </si>
  <si>
    <t xml:space="preserve">VALOR UNITÁRIO</t>
  </si>
  <si>
    <t xml:space="preserve">VALOR MÉDIO</t>
  </si>
  <si>
    <t xml:space="preserve">EMPRESA 01</t>
  </si>
  <si>
    <t xml:space="preserve">Acabamento Frontal em Aço para Isotelha Trapezoidal Telha Térmica Sanduíche 30mm - Pç. 1MT</t>
  </si>
  <si>
    <t xml:space="preserve">00.289.348/0001-40 </t>
  </si>
  <si>
    <t xml:space="preserve">Lojas Kingspan</t>
  </si>
  <si>
    <t xml:space="preserve">EMPRESA 02</t>
  </si>
  <si>
    <t xml:space="preserve">CRONOGRAMA FÍSICO- FINANCEIRO</t>
  </si>
  <si>
    <t xml:space="preserve">SERVIÇO/LOCAL</t>
  </si>
  <si>
    <t xml:space="preserve">Valores</t>
  </si>
  <si>
    <t xml:space="preserve">%</t>
  </si>
  <si>
    <t xml:space="preserve">30 DIAS</t>
  </si>
  <si>
    <t xml:space="preserve">60 DIAS</t>
  </si>
  <si>
    <t xml:space="preserve">90 DIAS</t>
  </si>
  <si>
    <t xml:space="preserve">120 DIAS</t>
  </si>
  <si>
    <t xml:space="preserve">150 DIAS</t>
  </si>
  <si>
    <t xml:space="preserve">180 DIAS</t>
  </si>
  <si>
    <t xml:space="preserve">210 DIAS</t>
  </si>
  <si>
    <t xml:space="preserve">240 DIAS</t>
  </si>
  <si>
    <t xml:space="preserve">270 DIAS</t>
  </si>
  <si>
    <t xml:space="preserve">300 DIAS</t>
  </si>
  <si>
    <t xml:space="preserve">330 DIAS</t>
  </si>
  <si>
    <t xml:space="preserve">360 DIAS</t>
  </si>
  <si>
    <t xml:space="preserve">390 DIAS</t>
  </si>
  <si>
    <t xml:space="preserve">420 DIAS</t>
  </si>
  <si>
    <t xml:space="preserve">450 DIAS</t>
  </si>
  <si>
    <t xml:space="preserve">480 DIAS</t>
  </si>
  <si>
    <t xml:space="preserve">510 DIAS</t>
  </si>
  <si>
    <t xml:space="preserve">540 DIAS</t>
  </si>
  <si>
    <t xml:space="preserve">570 DIAS</t>
  </si>
  <si>
    <t xml:space="preserve">600 DIAS</t>
  </si>
  <si>
    <t xml:space="preserve">R$</t>
  </si>
  <si>
    <t xml:space="preserve">R$ parcial (valor período)</t>
  </si>
  <si>
    <t xml:space="preserve">%_parcial  (período)</t>
  </si>
  <si>
    <t xml:space="preserve">R$_ acumulado</t>
  </si>
  <si>
    <t xml:space="preserve">%_acumulado</t>
  </si>
  <si>
    <t xml:space="preserve">NOTAS: </t>
  </si>
  <si>
    <t xml:space="preserve">A. A ÚLTIMA PARCELA DEVE OBRIGATORIAMENTE SER MAIOR QUE 11%</t>
  </si>
  <si>
    <t xml:space="preserve">B. O PRAZO MÁXIMO PARA EXECUÇÃO É DE 210 DIAS</t>
  </si>
  <si>
    <t xml:space="preserve">COMPOSIÇÃO DO BDI </t>
  </si>
  <si>
    <t xml:space="preserve">CUSTO TOTAL DO SERVIÇO (R$)</t>
  </si>
  <si>
    <t xml:space="preserve">DISCRIMINAÇÃO</t>
  </si>
  <si>
    <t xml:space="preserve">VALOR</t>
  </si>
  <si>
    <t xml:space="preserve">TAXA (%)</t>
  </si>
  <si>
    <t xml:space="preserve">OBSERVAÇÃO</t>
  </si>
  <si>
    <t xml:space="preserve">SITUAÇÃO DO INTERVALO ADMISSÍVEL</t>
  </si>
  <si>
    <t xml:space="preserve">PARCELAS DO BDI (%)</t>
  </si>
  <si>
    <t xml:space="preserve">1 QUARTIL</t>
  </si>
  <si>
    <t xml:space="preserve">MÉDIO</t>
  </si>
  <si>
    <t xml:space="preserve">3 QUARTIL</t>
  </si>
  <si>
    <t xml:space="preserve">AC – ADMINISTRAÇÃO CENTRAL</t>
  </si>
  <si>
    <t xml:space="preserve">-</t>
  </si>
  <si>
    <t xml:space="preserve">SG – SEGUROS + GARANTIA</t>
  </si>
  <si>
    <t xml:space="preserve">R – RISCOS</t>
  </si>
  <si>
    <t xml:space="preserve">DF – DESPESAS FINANCEIRAS</t>
  </si>
  <si>
    <t xml:space="preserve">L – LUCRO BRUTO</t>
  </si>
  <si>
    <t xml:space="preserve">I – IMPOSTOS</t>
  </si>
  <si>
    <t xml:space="preserve">FÓRMULA DO BDI DE ACORDO COM ACÓRDÃO 2.369/2011-TCU- PLENÁRIO</t>
  </si>
  <si>
    <t xml:space="preserve">PIS</t>
  </si>
  <si>
    <t xml:space="preserve">COFINS</t>
  </si>
  <si>
    <t xml:space="preserve">ISS (CONFORME LEGISLAÇÃO MUNICIPAL)</t>
  </si>
  <si>
    <t xml:space="preserve">CONTRIB. PREVIDÊNCIA SOBRE RECEITA BRUTA – CPRB</t>
  </si>
  <si>
    <t xml:space="preserve">TOTAL DO BDI (R$)</t>
  </si>
  <si>
    <t xml:space="preserve">PREÇO DE VENDA (R$)</t>
  </si>
  <si>
    <t xml:space="preserve">ONDE:</t>
  </si>
  <si>
    <t xml:space="preserve">BDI (%)</t>
  </si>
  <si>
    <t xml:space="preserve">AC : TAXA DE ADMINISTRAÇÃO CENTRAL</t>
  </si>
  <si>
    <t xml:space="preserve">S: TAXA DE SEGURO</t>
  </si>
  <si>
    <t xml:space="preserve">Parâmetros do Acórdão 2.622/2013 - Plenário</t>
  </si>
  <si>
    <t xml:space="preserve">G: TAXA DE GARANTIAS</t>
  </si>
  <si>
    <t xml:space="preserve">Sem CPRB</t>
  </si>
  <si>
    <t xml:space="preserve">R: TAXA DE RISCOS</t>
  </si>
  <si>
    <t xml:space="preserve">Com CPRB</t>
  </si>
  <si>
    <t xml:space="preserve">DF: TAXA DE DESPESAS</t>
  </si>
  <si>
    <t xml:space="preserve">L: TAXA DE LUCRO</t>
  </si>
  <si>
    <t xml:space="preserve">I: TAXA DE INCIDÊNCIA DE IMPOSTOS (PIS, COFINS, ISS, CPRB)</t>
  </si>
  <si>
    <t xml:space="preserve">COMPOSIÇÃO DO BDI DIFERENCIADO</t>
  </si>
  <si>
    <t xml:space="preserve">OBS: Para o BDI reduzido, considerou-se nulo o ISS e uma parcela reduzida para administração central e lucro para remunerar os custos inerentes às aquisições e armazenamento por parte da empresa contratada, por isso o valor da taxa de BDI é menor do que a que foi adotada para o restante do orçamento da obra. </t>
  </si>
  <si>
    <t xml:space="preserve">Código da
 Composição</t>
  </si>
  <si>
    <t xml:space="preserve">Descrição</t>
  </si>
  <si>
    <t xml:space="preserve">Unidade</t>
  </si>
  <si>
    <t xml:space="preserve">M.O.</t>
  </si>
  <si>
    <t xml:space="preserve">MAT+EQ</t>
  </si>
  <si>
    <t xml:space="preserve">104658</t>
  </si>
  <si>
    <t xml:space="preserve">PISO PODOTÁTIL DE ALERTA OU DIRECIONAL, DE CONCRETO, ASSENTADO SOBRE ARGAMASSA. AF_03/2024</t>
  </si>
  <si>
    <t xml:space="preserve">105002</t>
  </si>
  <si>
    <t xml:space="preserve">RAMPA DE ACESSIBILIDADE EM CONCRETO MOLDADO IN LOCO, EM CALÇADA NOVA COM LARGURA MAIOR OU IGUAL À 3,00 M, FCK 25MPA, COM PISO PODOTÁTIL. AF_03/2024</t>
  </si>
  <si>
    <t xml:space="preserve">105004</t>
  </si>
  <si>
    <t xml:space="preserve">RAMPA DE ACESSIBILIDADE EM CONCRETO MOLDADO IN LOCO, EM CALÇADA NOVA COM LARGURA MENOR À 3,00 M, FCK 25MPA, COM PISO PODOTÁTIL. AF_03/2024</t>
  </si>
  <si>
    <t xml:space="preserve">105003</t>
  </si>
  <si>
    <t xml:space="preserve">RAMPA DE ACESSIBILIDADE EM CONCRETO MOLDADO IN LOCO, EM CALÇADA PRÉ EXISTENTE COM LARGURA MAIOR OU IGUAL À 3,00 M, FCK 25MPA, COM PISO PODOTÁTIL. AF_03/2024</t>
  </si>
  <si>
    <t xml:space="preserve">105005</t>
  </si>
  <si>
    <t xml:space="preserve">RAMPA DE ACESSIBILIDADE EM CONCRETO MOLDADO IN LOCO, EM CALÇADA PRÉ EXISTENTE COM LARGURA MENOR À 3,00 M, FCK 25MPA, COM PISO PODOTÁTIL. AF_03/2024</t>
  </si>
  <si>
    <t xml:space="preserve">105000</t>
  </si>
  <si>
    <t xml:space="preserve">RAMPA DE ACESSIBILIDADE PARA ACESSO A EDIFICAÇÕES COM INCLINAÇÃO DE 8,33% EM CONCRETO MOLDADO IN LOCO, COM LARGURA DE 1,20M, FCK 25MPA, NÃO ARMADA, COM JUNTA A CADA 2M COM CORTE À SECO. AF_03/2024</t>
  </si>
  <si>
    <t xml:space="preserve">105001</t>
  </si>
  <si>
    <t xml:space="preserve">RAMPA DE ACESSIBILIDADE PARA ACESSO A EDIFICAÇÕES COM INCLINAÇÃO DE 8,33% EM CONCRETO MOLDADO IN LOCO, COM LARGURA DE 1,50M, FCK 25MPA, NÃO ARMADA, COM JUNTA A CADA 2M COM CORTE À SECO. AF_03/2024</t>
  </si>
  <si>
    <t xml:space="preserve">89306</t>
  </si>
  <si>
    <t xml:space="preserve">ALVENARIA ESTRUTURAL DE BLOCOS CERÂMICOS 14X19X29, (ESPESSURA DE 14 CM), UTILIZANDO COLHER DE PEDREIRO E ARGAMASSA DE ASSENTAMENTO COM PREPARO EM BETONEIRA. AF_03/2023</t>
  </si>
  <si>
    <t xml:space="preserve">89307</t>
  </si>
  <si>
    <t xml:space="preserve">ALVENARIA ESTRUTURAL DE BLOCOS CERÂMICOS 14X19X29, (ESPESSURA DE 14 CM), UTILIZANDO COLHER DE PEDREIRO E ARGAMASSA DE ASSENTAMENTO COM PREPARO MANUAL. AF_03/2023</t>
  </si>
  <si>
    <t xml:space="preserve">89290</t>
  </si>
  <si>
    <t xml:space="preserve">ALVENARIA ESTRUTURAL DE BLOCOS CERÂMICOS 14X19X29, (ESPESSURA DE 14 CM), UTILIZANDO PALHETA E ARGAMASSA DE ASSENTAMENTO COM PREPARO EM BETONEIRA. AF_03/2023</t>
  </si>
  <si>
    <t xml:space="preserve">89291</t>
  </si>
  <si>
    <t xml:space="preserve">ALVENARIA ESTRUTURAL DE BLOCOS CERÂMICOS 14X19X29, (ESPESSURA DE 14 CM), UTILIZANDO PALHETA E ARGAMASSA DE ASSENTAMENTO COM PREPARO MANUAL. AF_03/2023</t>
  </si>
  <si>
    <t xml:space="preserve">89298</t>
  </si>
  <si>
    <t xml:space="preserve">ALVENARIA ESTRUTURAL DE BLOCOS CERÂMICOS 14X19X39, (ESPESSURA DE 14 CM), UTILIZANDO COLHER DE PEDREIRO E ARGAMASSA DE ASSENTAMENTO COM PREPARO EM BETONEIRA. AF_03/2023</t>
  </si>
  <si>
    <t xml:space="preserve">89299</t>
  </si>
  <si>
    <t xml:space="preserve">ALVENARIA ESTRUTURAL DE BLOCOS CERÂMICOS 14X19X39, (ESPESSURA DE 14 CM), UTILIZANDO COLHER DE PEDREIRO E ARGAMASSA DE ASSENTAMENTO COM PREPARO MANUAL. AF_03/2023</t>
  </si>
  <si>
    <t xml:space="preserve">89282</t>
  </si>
  <si>
    <t xml:space="preserve">ALVENARIA ESTRUTURAL DE BLOCOS CERÂMICOS 14X19X39, (ESPESSURA DE 14 CM), UTILIZANDO PALHETA E ARGAMASSA DE ASSENTAMENTO COM PREPARO EM BETONEIRA. AF_03/2023</t>
  </si>
  <si>
    <t xml:space="preserve">89283</t>
  </si>
  <si>
    <t xml:space="preserve">ALVENARIA ESTRUTURAL DE BLOCOS CERÂMICOS 14X19X39, (ESPESSURA DE 14 CM), UTILIZANDO PALHETA E ARGAMASSA DE ASSENTAMENTO COM PREPARO MANUAL. AF_03/2023</t>
  </si>
  <si>
    <t xml:space="preserve">89480</t>
  </si>
  <si>
    <t xml:space="preserve">ALVENARIA DE BLOCOS DE CONCRETO ESTRUTURAL 14X19X29 CM (ESPESSURA 14 CM), FBK = 14 MPA, UTILIZANDO COLHER DE PEDREIRO. AF_10/2022</t>
  </si>
  <si>
    <t xml:space="preserve">89464</t>
  </si>
  <si>
    <t xml:space="preserve">ALVENARIA DE BLOCOS DE CONCRETO ESTRUTURAL 14X19X29 CM (ESPESSURA 14 CM), FBK = 14,0 MPA, UTILIZANDO PALHETA. AF_10/2022</t>
  </si>
  <si>
    <t xml:space="preserve">89478</t>
  </si>
  <si>
    <t xml:space="preserve">ALVENARIA DE BLOCOS DE CONCRETO ESTRUTURAL 14X19X29 CM (ESPESSURA 14 CM), FBK = 4,5 MPA, UTILIZANDO COLHER DE PEDREIRO. AF_10/2022</t>
  </si>
  <si>
    <t xml:space="preserve">89462</t>
  </si>
  <si>
    <t xml:space="preserve">ALVENARIA DE BLOCOS DE CONCRETO ESTRUTURAL 14X19X29 CM (ESPESSURA 14 CM), FBK = 4,5 MPA, UTILIZANDO PALHETA. AF_10/2022</t>
  </si>
  <si>
    <t xml:space="preserve">89472</t>
  </si>
  <si>
    <t xml:space="preserve">ALVENARIA DE BLOCOS DE CONCRETO ESTRUTURAL 14X19X39 CM (ESPESSURA 14 CM), FBK = 14 MPA, UTILIZANDO COLHER DE PEDREIRO. AF_10/2022</t>
  </si>
  <si>
    <t xml:space="preserve">89455</t>
  </si>
  <si>
    <t xml:space="preserve">ALVENARIA DE BLOCOS DE CONCRETO ESTRUTURAL 14X19X39 CM (ESPESSURA 14 CM), FBK = 14 MPA, UTILIZANDO PALHETA. AF_10/2022</t>
  </si>
  <si>
    <t xml:space="preserve">89470</t>
  </si>
  <si>
    <t xml:space="preserve">ALVENARIA DE BLOCOS DE CONCRETO ESTRUTURAL 14X19X39 CM (ESPESSURA 14 CM), FBK = 4,5 MPA, UTILIZANDO COLHER DE PEDREIRO. AF_10/2022</t>
  </si>
  <si>
    <t xml:space="preserve">89453</t>
  </si>
  <si>
    <t xml:space="preserve">ALVENARIA DE BLOCOS DE CONCRETO ESTRUTURAL 14X19X39 CM (ESPESSURA 14 CM), FBK = 4,5 MPA, UTILIZANDO PALHETA. AF_10/2022</t>
  </si>
  <si>
    <t xml:space="preserve">103354</t>
  </si>
  <si>
    <t xml:space="preserve">ALVENARIA DE VEDAÇÃO DE BLOCOS CERÂMICOS FURADOS NA HORIZONTAL DE 11,5X14X24 CM (ESPESSURA 11,5 CM) E ARGAMASSA DE ASSENTAMENTO COM PREPARO EM BETONEIRA. AF_12/2021</t>
  </si>
  <si>
    <t xml:space="preserve">103355</t>
  </si>
  <si>
    <t xml:space="preserve">ALVENARIA DE VEDAÇÃO DE BLOCOS CERÂMICOS FURADOS NA HORIZONTAL DE 11,5X14X24 CM (ESPESSURA 11,5 CM) E ARGAMASSA DE ASSENTAMENTO COM PREPARO MANUAL. AF_12/2021</t>
  </si>
  <si>
    <t xml:space="preserve">103330</t>
  </si>
  <si>
    <t xml:space="preserve">ALVENARIA DE VEDAÇÃO DE BLOCOS CERÂMICOS FURADOS NA HORIZONTAL DE 11,5X19X19 CM (ESPESSURA 11,5 CM) E ARGAMASSA DE ASSENTAMENTO COM PREPARO EM BETONEIRA. AF_12/2021</t>
  </si>
  <si>
    <t xml:space="preserve">103331</t>
  </si>
  <si>
    <t xml:space="preserve">ALVENARIA DE VEDAÇÃO DE BLOCOS CERÂMICOS FURADOS NA HORIZONTAL DE 11,5X19X19 CM (ESPESSURA 11,5 CM) E ARGAMASSA DE ASSENTAMENTO COM PREPARO MANUAL. AF_12/2021</t>
  </si>
  <si>
    <t xml:space="preserve">103358</t>
  </si>
  <si>
    <t xml:space="preserve">ALVENARIA DE VEDAÇÃO DE BLOCOS CERÂMICOS FURADOS NA HORIZONTAL DE 11,5X19X29 CM (ESPESSURA 11,5 CM) E ARGAMASSA DE ASSENTAMENTO COM PREPARO EM BETONEIRA. AF_12/2021</t>
  </si>
  <si>
    <t xml:space="preserve">103359</t>
  </si>
  <si>
    <t xml:space="preserve">ALVENARIA DE VEDAÇÃO DE BLOCOS CERÂMICOS FURADOS NA HORIZONTAL DE 11,5X19X29 CM (ESPESSURA 11,5 CM) E ARGAMASSA DE ASSENTAMENTO COM PREPARO MANUAL. AF_12/2021</t>
  </si>
  <si>
    <t xml:space="preserve">103366</t>
  </si>
  <si>
    <t xml:space="preserve">ALVENARIA DE VEDAÇÃO DE BLOCOS CERÂMICOS FURADOS NA HORIZONTAL DE 11,5X19X39 CM (ESPESSURA 11,5 CM) E ARGAMASSA DE ASSENTAMENTO COM PREPARO EM BETONEIRA. AF_12/2021</t>
  </si>
  <si>
    <t xml:space="preserve">103367</t>
  </si>
  <si>
    <t xml:space="preserve">ALVENARIA DE VEDAÇÃO DE BLOCOS CERÂMICOS FURADOS NA HORIZONTAL DE 11,5X19X39 CM (ESPESSURA 11,5 CM) E ARGAMASSA DE ASSENTAMENTO COM PREPARO MANUAL. AF_12/2021</t>
  </si>
  <si>
    <t xml:space="preserve">103360</t>
  </si>
  <si>
    <t xml:space="preserve">ALVENARIA DE VEDAÇÃO DE BLOCOS CERÂMICOS FURADOS NA HORIZONTAL DE 14X19X29 CM (ESPESSURA 14 CM) E ARGAMASSA DE ASSENTAMENTO COM PREPARO EM BETONEIRA. AF_12/2021</t>
  </si>
  <si>
    <t xml:space="preserve">103361</t>
  </si>
  <si>
    <t xml:space="preserve">ALVENARIA DE VEDAÇÃO DE BLOCOS CERÂMICOS FURADOS NA HORIZONTAL DE 14X19X29 CM (ESPESSURA 14 CM) E ARGAMASSA DE ASSENTAMENTO COM PREPARO MANUAL. AF_12/2021</t>
  </si>
  <si>
    <t xml:space="preserve">103368</t>
  </si>
  <si>
    <t xml:space="preserve">ALVENARIA DE VEDAÇÃO DE BLOCOS CERÂMICOS FURADOS NA HORIZONTAL DE 14X19X39 CM (ESPESSURA 14 CM) E ARGAMASSA DE ASSENTAMENTO COM PREPARO EM BETONEIRA. AF_12/2021</t>
  </si>
  <si>
    <t xml:space="preserve">103369</t>
  </si>
  <si>
    <t xml:space="preserve">ALVENARIA DE VEDAÇÃO DE BLOCOS CERÂMICOS FURADOS NA HORIZONTAL DE 14X19X39 CM (ESPESSURA 14 CM) E ARGAMASSA DE ASSENTAMENTO COM PREPARO MANUAL. AF_12/2021</t>
  </si>
  <si>
    <t xml:space="preserve">103335</t>
  </si>
  <si>
    <t xml:space="preserve">ALVENARIA DE VEDAÇÃO DE BLOCOS CERÂMICOS FURADOS NA HORIZONTAL DE 14X9X19 CM (ESPESSURA 14 CM, BLOCO DEITADO) E ARGAMASSA DE ASSENTAMENTO COM PREPARO MANUAL. AF_12/2021</t>
  </si>
  <si>
    <t xml:space="preserve">103362</t>
  </si>
  <si>
    <t xml:space="preserve">ALVENARIA DE VEDAÇÃO DE BLOCOS CERÂMICOS FURADOS NA HORIZONTAL DE 19X19X29 CM (ESPESSURA 19 CM) E ARGAMASSA DE ASSENTAMENTO COM PREPARO EM BETONEIRA. AF_12/2021</t>
  </si>
  <si>
    <t xml:space="preserve">103363</t>
  </si>
  <si>
    <t xml:space="preserve">ALVENARIA DE VEDAÇÃO DE BLOCOS CERÂMICOS FURADOS NA HORIZONTAL DE 19X19X29 CM (ESPESSURA 19 CM) E ARGAMASSA DE ASSENTAMENTO COM PREPARO MANUAL. AF_12/2021</t>
  </si>
  <si>
    <t xml:space="preserve">103370</t>
  </si>
  <si>
    <t xml:space="preserve">ALVENARIA DE VEDAÇÃO DE BLOCOS CERÂMICOS FURADOS NA HORIZONTAL DE 19X19X39 CM (ESPESSURA 19 CM) E ARGAMASSA DE ASSENTAMENTO COM PREPARO EM BETONEIRA. AF_12/2021</t>
  </si>
  <si>
    <t xml:space="preserve">103371</t>
  </si>
  <si>
    <t xml:space="preserve">ALVENARIA DE VEDAÇÃO DE BLOCOS CERÂMICOS FURADOS NA HORIZONTAL DE 19X19X39 CM (ESPESSURA 19 CM) E ARGAMASSA DE ASSENTAMENTO COM PREPARO MANUAL. AF_12/2021</t>
  </si>
  <si>
    <t xml:space="preserve">103332</t>
  </si>
  <si>
    <t xml:space="preserve">ALVENARIA DE VEDAÇÃO DE BLOCOS CERÂMICOS FURADOS NA HORIZONTAL DE 9X14X19 CM (ESPESSURA 9 CM) E ARGAMASSA DE ASSENTAMENTO COM PREPARO EM BETONEIRA. AF_12/2021</t>
  </si>
  <si>
    <t xml:space="preserve">103333</t>
  </si>
  <si>
    <t xml:space="preserve">ALVENARIA DE VEDAÇÃO DE BLOCOS CERÂMICOS FURADOS NA HORIZONTAL DE 9X14X19 CM (ESPESSURA 9 CM) E ARGAMASSA DE ASSENTAMENTO COM PREPARO MANUAL. AF_12/2021</t>
  </si>
  <si>
    <t xml:space="preserve">103352</t>
  </si>
  <si>
    <t xml:space="preserve">ALVENARIA DE VEDAÇÃO DE BLOCOS CERÂMICOS FURADOS NA HORIZONTAL DE 9X14X24 CM (ESPESSURA 9 CM) E ARGAMASSA DE ASSENTAMENTO COM PREPARO EM BETONEIRA. AF_12/2021</t>
  </si>
  <si>
    <t xml:space="preserve">103353</t>
  </si>
  <si>
    <t xml:space="preserve">ALVENARIA DE VEDAÇÃO DE BLOCOS CERÂMICOS FURADOS NA HORIZONTAL DE 9X14X24 CM (ESPESSURA 9 CM) E ARGAMASSA DE ASSENTAMENTO COM PREPARO MANUAL. AF_12/2021</t>
  </si>
  <si>
    <t xml:space="preserve">103328</t>
  </si>
  <si>
    <t xml:space="preserve">ALVENARIA DE VEDAÇÃO DE BLOCOS CERÂMICOS FURADOS NA HORIZONTAL DE 9X19X19 CM (ESPESSURA 9 CM) E ARGAMASSA DE ASSENTAMENTO COM PREPARO EM BETONEIRA. AF_12/2021</t>
  </si>
  <si>
    <t xml:space="preserve">103329</t>
  </si>
  <si>
    <t xml:space="preserve">ALVENARIA DE VEDAÇÃO DE BLOCOS CERÂMICOS FURADOS NA HORIZONTAL DE 9X19X19 CM (ESPESSURA 9 CM) E ARGAMASSA DE ASSENTAMENTO COM PREPARO MANUAL. AF_12/2021</t>
  </si>
  <si>
    <t xml:space="preserve">103356</t>
  </si>
  <si>
    <t xml:space="preserve">ALVENARIA DE VEDAÇÃO DE BLOCOS CERÂMICOS FURADOS NA HORIZONTAL DE 9X19X29 CM (ESPESSURA 9 CM) E ARGAMASSA DE ASSENTAMENTO COM PREPARO EM BETONEIRA. AF_12/2021</t>
  </si>
  <si>
    <t xml:space="preserve">103357</t>
  </si>
  <si>
    <t xml:space="preserve">ALVENARIA DE VEDAÇÃO DE BLOCOS CERÂMICOS FURADOS NA HORIZONTAL DE 9X19X29 CM (ESPESSURA 9 CM) E ARGAMASSA DE ASSENTAMENTO COM PREPARO MANUAL. AF_12/2021</t>
  </si>
  <si>
    <t xml:space="preserve">103364</t>
  </si>
  <si>
    <t xml:space="preserve">ALVENARIA DE VEDAÇÃO DE BLOCOS CERÂMICOS FURADOS NA HORIZONTAL DE 9X19X39 CM (ESPESSURA 9 CM) E ARGAMASSA DE ASSENTAMENTO COM PREPARO EM BETONEIRA. AF_12/2021</t>
  </si>
  <si>
    <t xml:space="preserve">103365</t>
  </si>
  <si>
    <t xml:space="preserve">ALVENARIA DE VEDAÇÃO DE BLOCOS CERÂMICOS FURADOS NA HORIZONTAL DE 9X19X39 CM (ESPESSURA 9 CM) E ARGAMASSA DE ASSENTAMENTO COM PREPARO MANUAL. AF_12/2021</t>
  </si>
  <si>
    <t xml:space="preserve">103350</t>
  </si>
  <si>
    <t xml:space="preserve">ALVENARIA DE VEDAÇÃO DE BLOCOS CERÂMICOS FURADOS NA HORIZONTAL DE 9X9X19 CM (ESPESSURA 9 CM) E ARGAMASSA DE ASSENTAMENTO COM PREPARO EM BETONEIRA. AF_12/2021</t>
  </si>
  <si>
    <t xml:space="preserve">103351</t>
  </si>
  <si>
    <t xml:space="preserve">ALVENARIA DE VEDAÇÃO DE BLOCOS CERÂMICOS FURADOS NA HORIZONTAL DE 9X9X19 CM (ESPESSURA 9 CM) E ARGAMASSA DE ASSENTAMENTO COM PREPARO MANUAL. AF_12/2021</t>
  </si>
  <si>
    <t xml:space="preserve">103344</t>
  </si>
  <si>
    <t xml:space="preserve">ALVENARIA DE VEDAÇÃO DE BLOCOS CERÂMICOS FURADOS NA VERTICAL DE 11,5X19X29 CM (ESPESSURA 11,5 CM) E ARGAMASSA DE ASSENTAMENTO COM PREPARO EM BETONEIRA. AF_12/2021</t>
  </si>
  <si>
    <t xml:space="preserve">103345</t>
  </si>
  <si>
    <t xml:space="preserve">ALVENARIA DE VEDAÇÃO DE BLOCOS CERÂMICOS FURADOS NA VERTICAL DE 11,5X19X29 CM (ESPESSURA 11,5 CM) E ARGAMASSA DE ASSENTAMENTO COM PREPARO MANUAL. AF_12/2021</t>
  </si>
  <si>
    <t xml:space="preserve">103348</t>
  </si>
  <si>
    <t xml:space="preserve">ALVENARIA DE VEDAÇÃO DE BLOCOS CERÂMICOS FURADOS NA VERTICAL DE 11,5X19X39 CM (ESPESSURA 11,5 CM) E ARGAMASSA DE ASSENTAMENTO COM PREPARO EM BETONEIRA. AF_12/2021</t>
  </si>
  <si>
    <t xml:space="preserve">103349</t>
  </si>
  <si>
    <t xml:space="preserve">ALVENARIA DE VEDAÇÃO DE BLOCOS CERÂMICOS FURADOS NA VERTICAL DE 11,5X19X39 CM (ESPESSURA 11,5 CM) E ARGAMASSA DE ASSENTAMENTO COM PREPARO MANUAL. AF_12/2021</t>
  </si>
  <si>
    <t xml:space="preserve">103346</t>
  </si>
  <si>
    <t xml:space="preserve">ALVENARIA DE VEDAÇÃO DE BLOCOS CERÂMICOS FURADOS NA VERTICAL DE 14X19X29 CM (ESPESSURA 14 CM) E ARGAMASSA DE ASSENTAMENTO COM PREPARO EM BETONEIRA. AF_12/2021</t>
  </si>
  <si>
    <t xml:space="preserve">103347</t>
  </si>
  <si>
    <t xml:space="preserve">ALVENARIA DE VEDAÇÃO DE BLOCOS CERÂMICOS FURADOS NA VERTICAL DE 14X19X29 CM (ESPESSURA 14 CM) E ARGAMASSA DE ASSENTAMENTO COM PREPARO MANUAL. AF_12/2021</t>
  </si>
  <si>
    <t xml:space="preserve">103324</t>
  </si>
  <si>
    <t xml:space="preserve">ALVENARIA DE VEDAÇÃO DE BLOCOS CERÂMICOS FURADOS NA VERTICAL DE 14X19X39 CM (ESPESSURA 14 CM) E ARGAMASSA DE ASSENTAMENTO COM PREPARO EM BETONEIRA. AF_12/2021</t>
  </si>
  <si>
    <t xml:space="preserve">103325</t>
  </si>
  <si>
    <t xml:space="preserve">ALVENARIA DE VEDAÇÃO DE BLOCOS CERÂMICOS FURADOS NA VERTICAL DE 14X19X39 CM (ESPESSURA 14 CM) E ARGAMASSA DE ASSENTAMENTO COM PREPARO MANUAL. AF_12/2021</t>
  </si>
  <si>
    <t xml:space="preserve">103326</t>
  </si>
  <si>
    <t xml:space="preserve">ALVENARIA DE VEDAÇÃO DE BLOCOS CERÂMICOS FURADOS NA VERTICAL DE 19X19X39 CM (ESPESSURA 19 CM) E ARGAMASSA DE ASSENTAMENTO COM PREPARO EM BETONEIRA. AF_12/2021</t>
  </si>
  <si>
    <t xml:space="preserve">103327</t>
  </si>
  <si>
    <t xml:space="preserve">ALVENARIA DE VEDAÇÃO DE BLOCOS CERÂMICOS FURADOS NA VERTICAL DE 19X19X39 CM (ESPESSURA 19 CM) E ARGAMASSA DE ASSENTAMENTO COM PREPARO MANUAL. AF_12/2021</t>
  </si>
  <si>
    <t xml:space="preserve">103322</t>
  </si>
  <si>
    <t xml:space="preserve">ALVENARIA DE VEDAÇÃO DE BLOCOS CERÂMICOS FURADOS NA VERTICAL DE 9X19X39 CM (ESPESSURA 9 CM) E ARGAMASSA DE ASSENTAMENTO COM PREPARO EM BETONEIRA. AF_12/2021</t>
  </si>
  <si>
    <t xml:space="preserve">103323</t>
  </si>
  <si>
    <t xml:space="preserve">ALVENARIA DE VEDAÇÃO DE BLOCOS CERÂMICOS FURADOS NA VERTICAL DE 9X19X39 CM (ESPESSURA 9 CM) E ARGAMASSA DE ASSENTAMENTO COM PREPARO MANUAL. AF_12/2021</t>
  </si>
  <si>
    <t xml:space="preserve">103338</t>
  </si>
  <si>
    <t xml:space="preserve">ALVENARIA DE VEDAÇÃO DE BLOCOS VAZADOS DE CONCRETO APARENTE DE 14X19X39 CM (ESPESSURA 14 CM) E ARGAMASSA DE ASSENTAMENTO COM PREPARO EM BETONEIRA. AF_12/2021</t>
  </si>
  <si>
    <t xml:space="preserve">103339</t>
  </si>
  <si>
    <t xml:space="preserve">ALVENARIA DE VEDAÇÃO DE BLOCOS VAZADOS DE CONCRETO APARENTE DE 14X19X39 CM (ESPESSURA 14 CM) E ARGAMASSA DE ASSENTAMENTO COM PREPARO MANUAL. AF_12/2021</t>
  </si>
  <si>
    <t xml:space="preserve">103340</t>
  </si>
  <si>
    <t xml:space="preserve">ALVENARIA DE VEDAÇÃO DE BLOCOS VAZADOS DE CONCRETO APARENTE DE 19X19X39 CM (ESPESSURA 19 CM) E ARGAMASSA DE ASSENTAMENTO COM PREPARO EM BETONEIRA. AF_12/2021</t>
  </si>
  <si>
    <t xml:space="preserve">103341</t>
  </si>
  <si>
    <t xml:space="preserve">ALVENARIA DE VEDAÇÃO DE BLOCOS VAZADOS DE CONCRETO APARENTE DE 19X19X39 CM (ESPESSURA 19 CM) E ARGAMASSA DE ASSENTAMENTO COM PREPARO MANUAL. AF_12/2021</t>
  </si>
  <si>
    <t xml:space="preserve">103336</t>
  </si>
  <si>
    <t xml:space="preserve">ALVENARIA DE VEDAÇÃO DE BLOCOS VAZADOS DE CONCRETO APARENTE DE 9X19X39 CM (ESPESSURA 9 CM) E ARGAMASSA DE ASSENTAMENTO COM PREPARO EM BETONEIRA. AF_12/2021</t>
  </si>
  <si>
    <t xml:space="preserve">103337</t>
  </si>
  <si>
    <t xml:space="preserve">ALVENARIA DE VEDAÇÃO DE BLOCOS VAZADOS DE CONCRETO APARENTE DE 9X19X39 CM (ESPESSURA 9 CM) E ARGAMASSA DE ASSENTAMENTO COM PREPARO MANUAL. AF_12/2021</t>
  </si>
  <si>
    <t xml:space="preserve">103342</t>
  </si>
  <si>
    <t xml:space="preserve">ALVENARIA DE VEDAÇÃO DE BLOCOS VAZADOS DE CONCRETO DE 14X19X29 CM (ESPESSURA 14 CM) E ARGAMASSA DE ASSENTAMENTO COM PREPARO EM BETONEIRA. AF_12/2021</t>
  </si>
  <si>
    <t xml:space="preserve">103343</t>
  </si>
  <si>
    <t xml:space="preserve">ALVENARIA DE VEDAÇÃO DE BLOCOS VAZADOS DE CONCRETO DE 14X19X29 CM (ESPESSURA 14 CM) E ARGAMASSA DE ASSENTAMENTO COM PREPARO MANUAL. AF_12/2021</t>
  </si>
  <si>
    <t xml:space="preserve">103318</t>
  </si>
  <si>
    <t xml:space="preserve">ALVENARIA DE VEDAÇÃO DE BLOCOS VAZADOS DE CONCRETO DE 14X19X39 CM (ESPESSURA 14 CM) E ARGAMASSA DE ASSENTAMENTO COM PREPARO EM BETONEIRA. AF_12/2021</t>
  </si>
  <si>
    <t xml:space="preserve">103319</t>
  </si>
  <si>
    <t xml:space="preserve">ALVENARIA DE VEDAÇÃO DE BLOCOS VAZADOS DE CONCRETO DE 14X19X39 CM (ESPESSURA 14 CM) E ARGAMASSA DE ASSENTAMENTO COM PREPARO MANUAL. AF_12/2021</t>
  </si>
  <si>
    <t xml:space="preserve">103320</t>
  </si>
  <si>
    <t xml:space="preserve">ALVENARIA DE VEDAÇÃO DE BLOCOS VAZADOS DE CONCRETO DE 19X19X39 CM (ESPESSURA 19 CM) E ARGAMASSA DE ASSENTAMENTO COM PREPARO EM BETONEIRA. AF_12/2021</t>
  </si>
  <si>
    <t xml:space="preserve">103321</t>
  </si>
  <si>
    <t xml:space="preserve">ALVENARIA DE VEDAÇÃO DE BLOCOS VAZADOS DE CONCRETO DE 19X19X39 CM (ESPESSURA 19 CM) E ARGAMASSA DE ASSENTAMENTO COM PREPARO MANUAL. AF_12/2021</t>
  </si>
  <si>
    <t xml:space="preserve">103316</t>
  </si>
  <si>
    <t xml:space="preserve">ALVENARIA DE VEDAÇÃO DE BLOCOS VAZADOS DE CONCRETO DE 9X19X39 CM (ESPESSURA 9 CM) E ARGAMASSA DE ASSENTAMENTO COM PREPARO EM BETONEIRA. AF_12/2021</t>
  </si>
  <si>
    <t xml:space="preserve">103317</t>
  </si>
  <si>
    <t xml:space="preserve">ALVENARIA DE VEDAÇÃO DE BLOCOS VAZADOS DE CONCRETO DE 9X19X39 CM (ESPESSURA 9 CM) E ARGAMASSA DE ASSENTAMENTO COM PREPARO MANUAL. AF_12/2021</t>
  </si>
  <si>
    <t xml:space="preserve">101166</t>
  </si>
  <si>
    <t xml:space="preserve">ALVENARIA DE EMBASAMENTO COM BLOCO ESTRUTURAL DE CERÂMICA, DE 14X19X29CM E ARGAMASSA DE ASSENTAMENTO COM PREPARO EM BETONEIRA. AF_05/2020</t>
  </si>
  <si>
    <t xml:space="preserve">101165</t>
  </si>
  <si>
    <t xml:space="preserve">ALVENARIA DE EMBASAMENTO COM BLOCO ESTRUTURAL DE CONCRETO, DE 14X19X29CM E ARGAMASSA DE ASSENTAMENTO COM PREPARO EM BETONEIRA. AF_05/2020</t>
  </si>
  <si>
    <t xml:space="preserve">101163</t>
  </si>
  <si>
    <t xml:space="preserve">ALVENARIA DE VEDAÇÃO COM BLOCO DE VIDRO VAZADO, TIPO VENEZIANA, DE 6X20X20CM E ARGAMASSA DE ASSENTAMENTO COM PREPARO EM BETONEIRA. AF_05/2020</t>
  </si>
  <si>
    <t xml:space="preserve">101164</t>
  </si>
  <si>
    <t xml:space="preserve">ALVENARIA DE VEDAÇÃO COM BLOCO DE VIDRO, TIPO CANELADO, DE 8X19X19CM E ARGAMASSA DE ASSENTAMENTO COM PREPARO EM BETONEIRA. AF_05/2020</t>
  </si>
  <si>
    <t xml:space="preserve">101162</t>
  </si>
  <si>
    <t xml:space="preserve">ALVENARIA DE VEDAÇÃO COM ELEMENTO VAZADO DE CERÂMICA (COBOGÓ) DE 7X20X20CM E ARGAMASSA DE ASSENTAMENTO COM PREPARO EM BETONEIRA. AF_05/2020</t>
  </si>
  <si>
    <t xml:space="preserve">101161</t>
  </si>
  <si>
    <t xml:space="preserve">ALVENARIA DE VEDAÇÃO COM ELEMENTO VAZADO DE CONCRETO (COBOGÓ) DE 7X50X50CM E ARGAMASSA DE ASSENTAMENTO COM PREPARO EM BETONEIRA. AF_05/2020</t>
  </si>
  <si>
    <t xml:space="preserve">101159</t>
  </si>
  <si>
    <t xml:space="preserve">ALVENARIA DE VEDAÇÃO DE BLOCOS CERÂMICOS MACIÇOS DE 5X10X20CM (ESPESSURA 10CM) E ARGAMASSA DE ASSENTAMENTO COM PREPARO EM BETONEIRA. AF_05/2020</t>
  </si>
  <si>
    <t xml:space="preserve">101154</t>
  </si>
  <si>
    <t xml:space="preserve">ALVENARIA DE VEDAÇÃO DE BLOCOS DE CONCRETO CELULAR DE 10X30X60CM (ESPESSURA 10CM) E ARGAMASSA DE ASSENTAMENTO COM PREPARO EM BETONEIRA. AF_05/2020</t>
  </si>
  <si>
    <t xml:space="preserve">101155</t>
  </si>
  <si>
    <t xml:space="preserve">ALVENARIA DE VEDAÇÃO DE BLOCOS DE CONCRETO CELULAR DE 15X30X60CM (ESPESSURA 15CM) E ARGAMASSA DE ASSENTAMENTO COM PREPARO EM BETONEIRA. AF_05/2020</t>
  </si>
  <si>
    <t xml:space="preserve">101156</t>
  </si>
  <si>
    <t xml:space="preserve">ALVENARIA DE VEDAÇÃO DE BLOCOS DE CONCRETO CELULAR DE 20X30X60CM (ESPESSURA 20CM) E ARGAMASSA DE ASSENTAMENTO COM PREPARO EM BETONEIRA. AF_05/2020</t>
  </si>
  <si>
    <t xml:space="preserve">101158</t>
  </si>
  <si>
    <t xml:space="preserve">ALVENARIA DE VEDAÇÃO DE BLOCOS DE GESSO DE 10X50X66CM (ESPESSURA 10CM). AF_05/2020</t>
  </si>
  <si>
    <t xml:space="preserve">101157</t>
  </si>
  <si>
    <t xml:space="preserve">ALVENARIA DE VEDAÇÃO DE BLOCOS DE GESSO DE 7X50X66CM (ESPESSURA 7CM). AF_05/2020</t>
  </si>
  <si>
    <t xml:space="preserve">87382</t>
  </si>
  <si>
    <t xml:space="preserve">ARGAMASSA INDUSTRIALIZADA MULTIUSO PARA REVESTIMENTOS E ASSENTAMENTO DA ALVENARIA, PREPARO COM MISTURADOR DE EIXO HORIZONTAL DE 160 KG. AF_08/2019</t>
  </si>
  <si>
    <t xml:space="preserve">87383</t>
  </si>
  <si>
    <t xml:space="preserve">ARGAMASSA INDUSTRIALIZADA MULTIUSO PARA REVESTIMENTOS E ASSENTAMENTO DA ALVENARIA, PREPARO COM MISTURADOR DE EIXO HORIZONTAL DE 300 KG. AF_08/2019</t>
  </si>
  <si>
    <t xml:space="preserve">87384</t>
  </si>
  <si>
    <t xml:space="preserve">ARGAMASSA INDUSTRIALIZADA MULTIUSO PARA REVESTIMENTOS E ASSENTAMENTO DA ALVENARIA, PREPARO COM MISTURADOR DE EIXO HORIZONTAL DE 600 KG. AF_08/2019</t>
  </si>
  <si>
    <t xml:space="preserve">87398</t>
  </si>
  <si>
    <t xml:space="preserve">ARGAMASSA INDUSTRIALIZADA MULTIUSO PARA REVESTIMENTOS E ASSENTAMENTO DA ALVENARIA, PREPARO MANUAL. AF_08/2019</t>
  </si>
  <si>
    <t xml:space="preserve">87395</t>
  </si>
  <si>
    <t xml:space="preserve">ARGAMASSA INDUSTRIALIZADA PARA CHAPISCO COLANTE, PREPARO COM MISTURADOR DE EIXO HORIZONTAL DE 160 KG. AF_08/2019</t>
  </si>
  <si>
    <t xml:space="preserve">87396</t>
  </si>
  <si>
    <t xml:space="preserve">ARGAMASSA INDUSTRIALIZADA PARA CHAPISCO COLANTE, PREPARO COM MISTURADOR DE EIXO HORIZONTAL DE 300 KG. AF_08/2019</t>
  </si>
  <si>
    <t xml:space="preserve">87397</t>
  </si>
  <si>
    <t xml:space="preserve">ARGAMASSA INDUSTRIALIZADA PARA CHAPISCO COLANTE, PREPARO COM MISTURADOR DE EIXO HORIZONTAL DE 600 KG. AF_08/2019</t>
  </si>
  <si>
    <t xml:space="preserve">87402</t>
  </si>
  <si>
    <t xml:space="preserve">ARGAMASSA INDUSTRIALIZADA PARA CHAPISCO COLANTE, PREPARO MANUAL. AF_08/2019</t>
  </si>
  <si>
    <t xml:space="preserve">87391</t>
  </si>
  <si>
    <t xml:space="preserve">ARGAMASSA INDUSTRIALIZADA PARA CHAPISCO ROLADO, PREPARO COM MISTURADOR DE EIXO HORIZONTAL DE 160 KG. AF_08/2019</t>
  </si>
  <si>
    <t xml:space="preserve">87393</t>
  </si>
  <si>
    <t xml:space="preserve">ARGAMASSA INDUSTRIALIZADA PARA CHAPISCO ROLADO, PREPARO COM MISTURADOR DE EIXO HORIZONTAL DE 300 KG. AF_08/2019</t>
  </si>
  <si>
    <t xml:space="preserve">87394</t>
  </si>
  <si>
    <t xml:space="preserve">ARGAMASSA INDUSTRIALIZADA PARA CHAPISCO ROLADO, PREPARO COM MISTURADOR DE EIXO HORIZONTAL DE 600 KG. AF_08/2019</t>
  </si>
  <si>
    <t xml:space="preserve">87401</t>
  </si>
  <si>
    <t xml:space="preserve">ARGAMASSA INDUSTRIALIZADA PARA CHAPISCO ROLADO, PREPARO MANUAL. AF_08/2019</t>
  </si>
  <si>
    <t xml:space="preserve">87407</t>
  </si>
  <si>
    <t xml:space="preserve">ARGAMASSA INDUSTRIALIZADA PARA REVESTIMENTOS, MISTURA E PROJEÇÃO DE 1,5 M³/H DE ARGAMASSA. AF_08/2019</t>
  </si>
  <si>
    <t xml:space="preserve">87408</t>
  </si>
  <si>
    <t xml:space="preserve">ARGAMASSA INDUSTRIALIZADA PARA REVESTIMENTOS, MISTURA E PROJEÇÃO DE 2 M³/H DE ARGAMASSA. AF_08/2019</t>
  </si>
  <si>
    <t xml:space="preserve">87404</t>
  </si>
  <si>
    <t xml:space="preserve">ARGAMASSA PARA REVESTIMENTO DECORATIVO MONOCAMADA (MONOCAPA), MISTURA E PROJEÇÃO DE 1,5 M3/H DE ARGAMASSA. AF_08/2019</t>
  </si>
  <si>
    <t xml:space="preserve">87405</t>
  </si>
  <si>
    <t xml:space="preserve">ARGAMASSA PARA REVESTIMENTO DECORATIVO MONOCAMADA (MONOCAPA), MISTURA E PROJEÇÃO DE 2 M3/H DE ARGAMASSA. AF_08/2019</t>
  </si>
  <si>
    <t xml:space="preserve">87388</t>
  </si>
  <si>
    <t xml:space="preserve">ARGAMASSA PARA REVESTIMENTO DECORATIVO MONOCAMADA (MONOCAPA), PREPARO COM MISTURADOR DE EIXO HORIZONTAL DE 160 KG. AF_08/2019</t>
  </si>
  <si>
    <t xml:space="preserve">87389</t>
  </si>
  <si>
    <t xml:space="preserve">ARGAMASSA PARA REVESTIMENTO DECORATIVO MONOCAMADA (MONOCAPA), PREPARO COM MISTURADOR DE EIXO HORIZONTAL DE 300 KG. AF_08/2019</t>
  </si>
  <si>
    <t xml:space="preserve">87390</t>
  </si>
  <si>
    <t xml:space="preserve">ARGAMASSA PARA REVESTIMENTO DECORATIVO MONOCAMADA (MONOCAPA), PREPARO COM MISTURADOR DE EIXO HORIZONTAL DE 600 KG. AF_08/2019</t>
  </si>
  <si>
    <t xml:space="preserve">87385</t>
  </si>
  <si>
    <t xml:space="preserve">ARGAMASSA PRONTA PARA CONTRAPISO, PREPARO COM MISTURADOR DE EIXO HORIZONTAL DE 160 KG. AF_08/2019</t>
  </si>
  <si>
    <t xml:space="preserve">87386</t>
  </si>
  <si>
    <t xml:space="preserve">ARGAMASSA PRONTA PARA CONTRAPISO, PREPARO COM MISTURADOR DE EIXO HORIZONTAL DE 300 KG. AF_08/2019</t>
  </si>
  <si>
    <t xml:space="preserve">87387</t>
  </si>
  <si>
    <t xml:space="preserve">ARGAMASSA PRONTA PARA CONTRAPISO, PREPARO COM MISTURADOR DE EIXO HORIZONTAL DE 600 KG. AF_08/2019</t>
  </si>
  <si>
    <t xml:space="preserve">87399</t>
  </si>
  <si>
    <t xml:space="preserve">ARGAMASSA PRONTA PARA CONTRAPISO, PREPARO MANUAL. AF_08/2019</t>
  </si>
  <si>
    <t xml:space="preserve">88627</t>
  </si>
  <si>
    <t xml:space="preserve">ARGAMASSA TRAÇO 1:0,5:4,5 (EM VOLUME DE CIMENTO, CAL E AREIA MÉDIA ÚMIDA) PARA ASSENTAMENTO DE ALVENARIA, PREPARO MANUAL. AF_08/2019</t>
  </si>
  <si>
    <t xml:space="preserve">88626</t>
  </si>
  <si>
    <t xml:space="preserve">ARGAMASSA TRAÇO 1:0,5:4,5 (EM VOLUME DE CIMENTO, CAL E AREIA MÉDIA ÚMIDA), PREPARO MECÂNICO COM BETONEIRA 400 L. AF_08/2019</t>
  </si>
  <si>
    <t xml:space="preserve">100488</t>
  </si>
  <si>
    <t xml:space="preserve">ARGAMASSA TRAÇO 1:0,5:4,5 (EM VOLUME DE CIMENTO, CAL E AREIA MÉDIA ÚMIDA), PREPARO MECÂNICO COM BETONEIRA 600 L. AF_08/2019</t>
  </si>
  <si>
    <t xml:space="preserve">100464</t>
  </si>
  <si>
    <t xml:space="preserve">ARGAMASSA TRAÇO 1:0,5:4,5 (EM VOLUME DE CIMENTO, CAL E AREIA MÉDIA ÚMIDA), PREPARO MECÂNICO COM MISTURADOR DE EIXO HORIZONTAL DE 160 KG. AF_08/2019</t>
  </si>
  <si>
    <t xml:space="preserve">100465</t>
  </si>
  <si>
    <t xml:space="preserve">ARGAMASSA TRAÇO 1:0,5:4,5 (EM VOLUME DE CIMENTO, CAL E AREIA MÉDIA ÚMIDA), PREPARO MECÂNICO COM MISTURADOR DE EIXO HORIZONTAL DE 300 KG. AF_08/2019</t>
  </si>
  <si>
    <t xml:space="preserve">100466</t>
  </si>
  <si>
    <t xml:space="preserve">ARGAMASSA TRAÇO 1:0,5:4,5 (EM VOLUME DE CIMENTO, CAL E AREIA MÉDIA ÚMIDA), PREPARO MECÂNICO COM MISTURADOR DE EIXO HORIZONTAL DE 600 KG. AF_08/2019</t>
  </si>
  <si>
    <t xml:space="preserve">87368</t>
  </si>
  <si>
    <t xml:space="preserve">ARGAMASSA TRAÇO 1:1,5:7,5 (EM VOLUME DE CIMENTO, CAL E AREIA MÉDIA ÚMIDA) PARA EMBOÇO/MASSA ÚNICA/ASSENTAMENTO DE ALVENARIA DE VEDAÇÃO, PREPARO MANUAL. AF_08/2019</t>
  </si>
  <si>
    <t xml:space="preserve">87289</t>
  </si>
  <si>
    <t xml:space="preserve">ARGAMASSA TRAÇO 1:1,5:7,5 (EM VOLUME DE CIMENTO, CAL E AREIA MÉDIA ÚMIDA) PARA EMBOÇO/MASSA ÚNICA/ASSENTAMENTO DE ALVENARIA DE VEDAÇÃO, PREPARO MECÂNICO COM BETONEIRA 400 L. AF_08/2019</t>
  </si>
  <si>
    <t xml:space="preserve">87290</t>
  </si>
  <si>
    <t xml:space="preserve">ARGAMASSA TRAÇO 1:1,5:7,5 (EM VOLUME DE CIMENTO, CAL E AREIA MÉDIA ÚMIDA) PARA EMBOÇO/MASSA ÚNICA/ASSENTAMENTO DE ALVENARIA DE VEDAÇÃO, PREPARO MECÂNICO COM BETONEIRA 600 L. AF_08/2019</t>
  </si>
  <si>
    <t xml:space="preserve">87333</t>
  </si>
  <si>
    <t xml:space="preserve">ARGAMASSA TRAÇO 1:1,5:7,5 (EM VOLUME DE CIMENTO, CAL E AREIA MÉDIA ÚMIDA) PARA EMBOÇO/MASSA ÚNICA/ASSENTAMENTO DE ALVENARIA DE VEDAÇÃO, PREPARO MECÂNICO COM MISTURADOR DE EIXO HORIZONTAL DE 300 KG. AF_08/2019</t>
  </si>
  <si>
    <t xml:space="preserve">87334</t>
  </si>
  <si>
    <t xml:space="preserve">ARGAMASSA TRAÇO 1:1,5:7,5 (EM VOLUME DE CIMENTO, CAL E AREIA MÉDIA ÚMIDA) PARA EMBOÇO/MASSA ÚNICA/ASSENTAMENTO DE ALVENARIA DE VEDAÇÃO, PREPARO MECÂNICO COM MISTURADOR DE EIXO HORIZONTAL DE 600 KG. AF_08/2019</t>
  </si>
  <si>
    <t xml:space="preserve">105515</t>
  </si>
  <si>
    <t xml:space="preserve">ARGAMASSA TRAÇO 1:1,93 (EM VOLUME DE CIMENTO E AREIA MÉDIA ÚMIDA), FCK 20MPA, PREPARO MECÂNICO COM MISTURADOR DUPLO HORIZONTAL DE ALTA TURBULÊNCIA. AF_03/2020</t>
  </si>
  <si>
    <t xml:space="preserve">87367</t>
  </si>
  <si>
    <t xml:space="preserve">ARGAMASSA TRAÇO 1:1:6 (EM VOLUME DE CIMENTO, CAL E AREIA MÉDIA ÚMIDA) PARA EMBOÇO/MASSA ÚNICA/ASSENTAMENTO DE ALVENARIA DE VEDAÇÃO, PREPARO MANUAL. AF_08/2019</t>
  </si>
  <si>
    <t xml:space="preserve">87286</t>
  </si>
  <si>
    <t xml:space="preserve">ARGAMASSA TRAÇO 1:1:6 (EM VOLUME DE CIMENTO, CAL E AREIA MÉDIA ÚMIDA) PARA EMBOÇO/MASSA ÚNICA/ASSENTAMENTO DE ALVENARIA DE VEDAÇÃO, PREPARO MECÂNICO COM BETONEIRA 400 L. AF_08/2019</t>
  </si>
  <si>
    <t xml:space="preserve">87287</t>
  </si>
  <si>
    <t xml:space="preserve">ARGAMASSA TRAÇO 1:1:6 (EM VOLUME DE CIMENTO, CAL E AREIA MÉDIA ÚMIDA) PARA EMBOÇO/MASSA ÚNICA/ASSENTAMENTO DE ALVENARIA DE VEDAÇÃO, PREPARO MECÂNICO COM BETONEIRA 600 L. AF_08/2019</t>
  </si>
  <si>
    <t xml:space="preserve">87331</t>
  </si>
  <si>
    <t xml:space="preserve">ARGAMASSA TRAÇO 1:1:6 (EM VOLUME DE CIMENTO, CAL E AREIA MÉDIA ÚMIDA) PARA EMBOÇO/MASSA ÚNICA/ASSENTAMENTO DE ALVENARIA DE VEDAÇÃO, PREPARO MECÂNICO COM MISTURADOR DE EIXO HORIZONTAL DE 300 KG. AF_08/2019</t>
  </si>
  <si>
    <t xml:space="preserve">87332</t>
  </si>
  <si>
    <t xml:space="preserve">ARGAMASSA TRAÇO 1:1:6 (EM VOLUME DE CIMENTO, CAL E AREIA MÉDIA ÚMIDA) PARA EMBOÇO/MASSA ÚNICA/ASSENTAMENTO DE ALVENARIA DE VEDAÇÃO, PREPARO MECÂNICO COM MISTURADOR DE EIXO HORIZONTAL DE 600 KG. AF_08/2019</t>
  </si>
  <si>
    <t xml:space="preserve">87369</t>
  </si>
  <si>
    <t xml:space="preserve">ARGAMASSA TRAÇO 1:2:8 (EM VOLUME DE CIMENTO, CAL E AREIA MÉDIA ÚMIDA) PARA EMBOÇO/MASSA ÚNICA/ASSENTAMENTO DE ALVENARIA DE VEDAÇÃO, PREPARO MANUAL. AF_08/2019</t>
  </si>
  <si>
    <t xml:space="preserve">87292</t>
  </si>
  <si>
    <t xml:space="preserve">ARGAMASSA TRAÇO 1:2:8 (EM VOLUME DE CIMENTO, CAL E AREIA MÉDIA ÚMIDA) PARA EMBOÇO/MASSA ÚNICA/ASSENTAMENTO DE ALVENARIA DE VEDAÇÃO, PREPARO MECÂNICO COM BETONEIRA 400 L. AF_08/2019</t>
  </si>
  <si>
    <t xml:space="preserve">87335</t>
  </si>
  <si>
    <t xml:space="preserve">ARGAMASSA TRAÇO 1:2:8 (EM VOLUME DE CIMENTO, CAL E AREIA MÉDIA ÚMIDA) PARA EMBOÇO/MASSA ÚNICA/ASSENTAMENTO DE ALVENARIA DE VEDAÇÃO, PREPARO MECÂNICO COM MISTURADOR DE EIXO HORIZONTAL DE 300 KG. AF_08/2019</t>
  </si>
  <si>
    <t xml:space="preserve">87336</t>
  </si>
  <si>
    <t xml:space="preserve">ARGAMASSA TRAÇO 1:2:8 (EM VOLUME DE CIMENTO, CAL E AREIA MÉDIA ÚMIDA) PARA EMBOÇO/MASSA ÚNICA/ASSENTAMENTO DE ALVENARIA DE VEDAÇÃO, PREPARO MECÂNICO COM MISTURADOR DE EIXO HORIZONTAL DE 600 KG. AF_08/2019</t>
  </si>
  <si>
    <t xml:space="preserve">87370</t>
  </si>
  <si>
    <t xml:space="preserve">ARGAMASSA TRAÇO 1:2:9 (EM VOLUME DE CIMENTO, CAL E AREIA MÉDIA ÚMIDA) PARA EMBOÇO/MASSA ÚNICA/ASSENTAMENTO DE ALVENARIA DE VEDAÇÃO, PREPARO MANUAL. AF_08/2019</t>
  </si>
  <si>
    <t xml:space="preserve">88715</t>
  </si>
  <si>
    <t xml:space="preserve">ARGAMASSA TRAÇO 1:2:9 (EM VOLUME DE CIMENTO, CAL E AREIA MÉDIA ÚMIDA) PARA EMBOÇO/MASSA ÚNICA/ASSENTAMENTO DE ALVENARIA DE VEDAÇÃO, PREPARO MECÂNICO COM BETONEIRA 400 L. AF_08/2019</t>
  </si>
  <si>
    <t xml:space="preserve">87294</t>
  </si>
  <si>
    <t xml:space="preserve">ARGAMASSA TRAÇO 1:2:9 (EM VOLUME DE CIMENTO, CAL E AREIA MÉDIA ÚMIDA) PARA EMBOÇO/MASSA ÚNICA/ASSENTAMENTO DE ALVENARIA DE VEDAÇÃO, PREPARO MECÂNICO COM BETONEIRA 600 L. AF_08/2019</t>
  </si>
  <si>
    <t xml:space="preserve">87337</t>
  </si>
  <si>
    <t xml:space="preserve">ARGAMASSA TRAÇO 1:2:9 (EM VOLUME DE CIMENTO, CAL E AREIA MÉDIA ÚMIDA) PARA EMBOÇO/MASSA ÚNICA/ASSENTAMENTO DE ALVENARIA DE VEDAÇÃO, PREPARO MECÂNICO COM MISTURADOR DE EIXO HORIZONTAL DE 300 KG. AF_08/2019</t>
  </si>
  <si>
    <t xml:space="preserve">100487</t>
  </si>
  <si>
    <t xml:space="preserve">ARGAMASSA TRAÇO 1:2:9 (EM VOLUME DE CIMENTO, CAL E AREIA MÉDIA ÚMIDA) PARA EMBOÇO/MASSA ÚNICA/ASSENTAMENTO DE ALVENARIA DE VEDAÇÃO, PREPARO MECÂNICO COM MISTURADOR DE EIXO HORIZONTAL DE 600 KG. AF_08/2019</t>
  </si>
  <si>
    <t xml:space="preserve">87380</t>
  </si>
  <si>
    <t xml:space="preserve">ARGAMASSA TRAÇO 1:3 (EM VOLUME DE CIMENTO E AREIA GROSSA ÚMIDA) COM ADIÇÃO DE EMULSÃO POLIMÉRICA PARA CHAPISCO ROLADO, PREPARO MANUAL. AF_08/2019</t>
  </si>
  <si>
    <t xml:space="preserve">87322</t>
  </si>
  <si>
    <t xml:space="preserve">ARGAMASSA TRAÇO 1:3 (EM VOLUME DE CIMENTO E AREIA GROSSA ÚMIDA) COM ADIÇÃO DE EMULSÃO POLIMÉRICA PARA CHAPISCO ROLADO, PREPARO MECÂNICO COM BETONEIRA 400 L. AF_08/2019</t>
  </si>
  <si>
    <t xml:space="preserve">87323</t>
  </si>
  <si>
    <t xml:space="preserve">ARGAMASSA TRAÇO 1:3 (EM VOLUME DE CIMENTO E AREIA GROSSA ÚMIDA) COM ADIÇÃO DE EMULSÃO POLIMÉRICA PARA CHAPISCO ROLADO, PREPARO MECÂNICO COM BETONEIRA 600 L. AF_08/2019</t>
  </si>
  <si>
    <t xml:space="preserve">87360</t>
  </si>
  <si>
    <t xml:space="preserve">ARGAMASSA TRAÇO 1:3 (EM VOLUME DE CIMENTO E AREIA GROSSA ÚMIDA) COM ADIÇÃO DE EMULSÃO POLIMÉRICA PARA CHAPISCO ROLADO, PREPARO MECÂNICO COM MISTURADOR DE EIXO HORIZONTAL DE 160 KG. AF_08/2019</t>
  </si>
  <si>
    <t xml:space="preserve">87361</t>
  </si>
  <si>
    <t xml:space="preserve">ARGAMASSA TRAÇO 1:3 (EM VOLUME DE CIMENTO E AREIA GROSSA ÚMIDA) COM ADIÇÃO DE EMULSÃO POLIMÉRICA PARA CHAPISCO ROLADO, PREPARO MECÂNICO COM MISTURADOR DE EIXO HORIZONTAL DE 300 KG. AF_08/2019</t>
  </si>
  <si>
    <t xml:space="preserve">87362</t>
  </si>
  <si>
    <t xml:space="preserve">ARGAMASSA TRAÇO 1:3 (EM VOLUME DE CIMENTO E AREIA GROSSA ÚMIDA) COM ADIÇÃO DE EMULSÃO POLIMÉRICA PARA CHAPISCO ROLADO, PREPARO MECÂNICO COM MISTURADOR DE EIXO HORIZONTAL DE 600 KG. AF_08/2019</t>
  </si>
  <si>
    <t xml:space="preserve">87377</t>
  </si>
  <si>
    <t xml:space="preserve">ARGAMASSA TRAÇO 1:3 (EM VOLUME DE CIMENTO E AREIA GROSSA ÚMIDA) PARA CHAPISCO CONVENCIONAL, PREPARO MANUAL. AF_08/2019</t>
  </si>
  <si>
    <t xml:space="preserve">87313</t>
  </si>
  <si>
    <t xml:space="preserve">ARGAMASSA TRAÇO 1:3 (EM VOLUME DE CIMENTO E AREIA GROSSA ÚMIDA) PARA CHAPISCO CONVENCIONAL, PREPARO MECÂNICO COM BETONEIRA 400 L. AF_08/2019</t>
  </si>
  <si>
    <t xml:space="preserve">87314</t>
  </si>
  <si>
    <t xml:space="preserve">ARGAMASSA TRAÇO 1:3 (EM VOLUME DE CIMENTO E AREIA GROSSA ÚMIDA) PARA CHAPISCO CONVENCIONAL, PREPARO MECÂNICO COM BETONEIRA 600 L. AF_08/2019</t>
  </si>
  <si>
    <t xml:space="preserve">87352</t>
  </si>
  <si>
    <t xml:space="preserve">ARGAMASSA TRAÇO 1:3 (EM VOLUME DE CIMENTO E AREIA GROSSA ÚMIDA) PARA CHAPISCO CONVENCIONAL, PREPARO MECÂNICO COM MISTURADOR DE EIXO HORIZONTAL DE 160 KG. AF_08/2019</t>
  </si>
  <si>
    <t xml:space="preserve">87353</t>
  </si>
  <si>
    <t xml:space="preserve">ARGAMASSA TRAÇO 1:3 (EM VOLUME DE CIMENTO E AREIA GROSSA ÚMIDA) PARA CHAPISCO CONVENCIONAL, PREPARO MECÂNICO COM MISTURADOR DE EIXO HORIZONTAL DE 300 KG. AF_08/2019</t>
  </si>
  <si>
    <t xml:space="preserve">87354</t>
  </si>
  <si>
    <t xml:space="preserve">ARGAMASSA TRAÇO 1:3 (EM VOLUME DE CIMENTO E AREIA GROSSA ÚMIDA) PARA CHAPISCO CONVENCIONAL, PREPARO MECÂNICO COM MISTURADOR DE EIXO HORIZONTAL DE 600 KG. AF_08/2019</t>
  </si>
  <si>
    <t xml:space="preserve">100480</t>
  </si>
  <si>
    <t xml:space="preserve">ARGAMASSA TRAÇO 1:3 (EM VOLUME DE CIMENTO E AREIA MÉDIA ÚMIDA) COM ADIÇÃO DE IMPERMEABILIZANTE, PREPARO MANUAL. AF_08/2019</t>
  </si>
  <si>
    <t xml:space="preserve">100475</t>
  </si>
  <si>
    <t xml:space="preserve">ARGAMASSA TRAÇO 1:3 (EM VOLUME DE CIMENTO E AREIA MÉDIA ÚMIDA) COM ADIÇÃO DE IMPERMEABILIZANTE, PREPARO MECÂNICO COM BETONEIRA 400 L. AF_08/2019</t>
  </si>
  <si>
    <t xml:space="preserve">100491</t>
  </si>
  <si>
    <t xml:space="preserve">ARGAMASSA TRAÇO 1:3 (EM VOLUME DE CIMENTO E AREIA MÉDIA ÚMIDA) COM ADIÇÃO DE IMPERMEABILIZANTE, PREPARO MECÂNICO COM BETONEIRA 600 L. AF_08/2019</t>
  </si>
  <si>
    <t xml:space="preserve">100477</t>
  </si>
  <si>
    <t xml:space="preserve">ARGAMASSA TRAÇO 1:3 (EM VOLUME DE CIMENTO E AREIA MÉDIA ÚMIDA) COM ADIÇÃO DE IMPERMEABILIZANTE, PREPARO MECÂNICO COM MISTURADOR DE EIXO HORIZONTAL DE 160 KG. AF_08/2019</t>
  </si>
  <si>
    <t xml:space="preserve">100478</t>
  </si>
  <si>
    <t xml:space="preserve">ARGAMASSA TRAÇO 1:3 (EM VOLUME DE CIMENTO E AREIA MÉDIA ÚMIDA) COM ADIÇÃO DE IMPERMEABILIZANTE, PREPARO MECÂNICO COM MISTURADOR DE EIXO HORIZONTAL DE 300 KG. AF_08/2019</t>
  </si>
  <si>
    <t xml:space="preserve">100479</t>
  </si>
  <si>
    <t xml:space="preserve">ARGAMASSA TRAÇO 1:3 (EM VOLUME DE CIMENTO E AREIA MÉDIA ÚMIDA) COM ADIÇÃO DE IMPERMEABILIZANTE, PREPARO MECÂNICO COM MISTURADOR DE EIXO HORIZONTAL DE 600 KG. AF_08/2019</t>
  </si>
  <si>
    <t xml:space="preserve">87372</t>
  </si>
  <si>
    <t xml:space="preserve">ARGAMASSA TRAÇO 1:3 (EM VOLUME DE CIMENTO E AREIA MÉDIA ÚMIDA) PARA CONTRAPISO, PREPARO MANUAL. AF_08/2019</t>
  </si>
  <si>
    <t xml:space="preserve">87298</t>
  </si>
  <si>
    <t xml:space="preserve">ARGAMASSA TRAÇO 1:3 (EM VOLUME DE CIMENTO E AREIA MÉDIA ÚMIDA) PARA CONTRAPISO, PREPARO MECÂNICO COM BETONEIRA 400 L. AF_08/2019</t>
  </si>
  <si>
    <t xml:space="preserve">87299</t>
  </si>
  <si>
    <t xml:space="preserve">ARGAMASSA TRAÇO 1:3 (EM VOLUME DE CIMENTO E AREIA MÉDIA ÚMIDA) PARA CONTRAPISO, PREPARO MECÂNICO COM BETONEIRA 600 L. AF_08/2019</t>
  </si>
  <si>
    <t xml:space="preserve">87339</t>
  </si>
  <si>
    <t xml:space="preserve">ARGAMASSA TRAÇO 1:3 (EM VOLUME DE CIMENTO E AREIA MÉDIA ÚMIDA) PARA CONTRAPISO, PREPARO MECÂNICO COM MISTURADOR DE EIXO HORIZONTAL DE 160 KG. AF_08/2019</t>
  </si>
  <si>
    <t xml:space="preserve">87340</t>
  </si>
  <si>
    <t xml:space="preserve">ARGAMASSA TRAÇO 1:3 (EM VOLUME DE CIMENTO E AREIA MÉDIA ÚMIDA) PARA CONTRAPISO, PREPARO MECÂNICO COM MISTURADOR DE EIXO HORIZONTAL DE 300 KG. AF_08/2019</t>
  </si>
  <si>
    <t xml:space="preserve">87341</t>
  </si>
  <si>
    <t xml:space="preserve">ARGAMASSA TRAÇO 1:3 (EM VOLUME DE CIMENTO E AREIA MÉDIA ÚMIDA) PARA CONTRAPISO, PREPARO MECÂNICO COM MISTURADOR DE EIXO HORIZONTAL DE 600 KG. AF_08/2019</t>
  </si>
  <si>
    <t xml:space="preserve">88628</t>
  </si>
  <si>
    <t xml:space="preserve">ARGAMASSA TRAÇO 1:3 (EM VOLUME DE CIMENTO E AREIA MÉDIA ÚMIDA), PREPARO MECÂNICO COM BETONEIRA 400 L. AF_08/2019</t>
  </si>
  <si>
    <t xml:space="preserve">100489</t>
  </si>
  <si>
    <t xml:space="preserve">ARGAMASSA TRAÇO 1:3 (EM VOLUME DE CIMENTO E AREIA MÉDIA ÚMIDA), PREPARO MECÂNICO COM BETONEIRA 600 L. AF_08/2019</t>
  </si>
  <si>
    <t xml:space="preserve">100468</t>
  </si>
  <si>
    <t xml:space="preserve">ARGAMASSA TRAÇO 1:3 (EM VOLUME DE CIMENTO E AREIA MÉDIA ÚMIDA), PREPARO MECÂNICO COM MISTURADOR DE EIXO HORIZONTAL DE 160 KG. AF_08/2019</t>
  </si>
  <si>
    <t xml:space="preserve">100469</t>
  </si>
  <si>
    <t xml:space="preserve">ARGAMASSA TRAÇO 1:3 (EM VOLUME DE CIMENTO E AREIA MÉDIA ÚMIDA), PREPARO MECÂNICO COM MISTURADOR DE EIXO HORIZONTAL DE 300 KG. AF_08/2019</t>
  </si>
  <si>
    <t xml:space="preserve">100470</t>
  </si>
  <si>
    <t xml:space="preserve">ARGAMASSA TRAÇO 1:3 (EM VOLUME DE CIMENTO E AREIA MÉDIA ÚMIDA), PREPARO MECÂNICO COM MISTURADOR DE EIXO HORIZONTAL DE 600 KG. AF_08/2019</t>
  </si>
  <si>
    <t xml:space="preserve">87371</t>
  </si>
  <si>
    <t xml:space="preserve">ARGAMASSA TRAÇO 1:3:12 (EM VOLUME DE CIMENTO, CAL E AREIA MÉDIA ÚMIDA) PARA EMBOÇO/MASSA ÚNICA/ASSENTAMENTO DE ALVENARIA DE VEDAÇÃO, PREPARO MANUAL. AF_08/2019</t>
  </si>
  <si>
    <t xml:space="preserve">87295</t>
  </si>
  <si>
    <t xml:space="preserve">ARGAMASSA TRAÇO 1:3:12 (EM VOLUME DE CIMENTO, CAL E AREIA MÉDIA ÚMIDA) PARA EMBOÇO/MASSA ÚNICA/ASSENTAMENTO DE ALVENARIA DE VEDAÇÃO, PREPARO MECÂNICO COM BETONEIRA 400 L. AF_08/2019</t>
  </si>
  <si>
    <t xml:space="preserve">87296</t>
  </si>
  <si>
    <t xml:space="preserve">ARGAMASSA TRAÇO 1:3:12 (EM VOLUME DE CIMENTO, CAL E AREIA MÉDIA ÚMIDA) PARA EMBOÇO/MASSA ÚNICA/ASSENTAMENTO DE ALVENARIA DE VEDAÇÃO, PREPARO MECÂNICO COM BETONEIRA 600 L. AF_08/2019</t>
  </si>
  <si>
    <t xml:space="preserve">87338</t>
  </si>
  <si>
    <t xml:space="preserve">ARGAMASSA TRAÇO 1:3:12 (EM VOLUME DE CIMENTO, CAL E AREIA MÉDIA ÚMIDA) PARA EMBOÇO/MASSA ÚNICA/ASSENTAMENTO DE ALVENARIA DE VEDAÇÃO, PREPARO MECÂNICO COM MISTURADOR DE EIXO HORIZONTAL DE 600 KG. AF_08/2019</t>
  </si>
  <si>
    <t xml:space="preserve">88630</t>
  </si>
  <si>
    <t xml:space="preserve">ARGAMASSA TRAÇO 1:4 (CIMENTO E AREIA MÉDIA), PREPARO MECÂNICO COM BETONEIRA 400 L. AF_08/2019</t>
  </si>
  <si>
    <t xml:space="preserve">87381</t>
  </si>
  <si>
    <t xml:space="preserve">ARGAMASSA TRAÇO 1:4 (EM VOLUME DE CIMENTO E AREIA GROSSA ÚMIDA) COM ADIÇÃO DE EMULSÃO POLIMÉRICA PARA CHAPISCO ROLADO, PREPARO MANUAL. AF_08/2019</t>
  </si>
  <si>
    <t xml:space="preserve">87325</t>
  </si>
  <si>
    <t xml:space="preserve">ARGAMASSA TRAÇO 1:4 (EM VOLUME DE CIMENTO E AREIA GROSSA ÚMIDA) COM ADIÇÃO DE EMULSÃO POLIMÉRICA PARA CHAPISCO ROLADO, PREPARO MECÂNICO COM BETONEIRA 400 L. AF_08/2019</t>
  </si>
  <si>
    <t xml:space="preserve">87326</t>
  </si>
  <si>
    <t xml:space="preserve">ARGAMASSA TRAÇO 1:4 (EM VOLUME DE CIMENTO E AREIA GROSSA ÚMIDA) COM ADIÇÃO DE EMULSÃO POLIMÉRICA PARA CHAPISCO ROLADO, PREPARO MECÂNICO COM BETONEIRA 600 L. AF_08/2019</t>
  </si>
  <si>
    <t xml:space="preserve">87363</t>
  </si>
  <si>
    <t xml:space="preserve">ARGAMASSA TRAÇO 1:4 (EM VOLUME DE CIMENTO E AREIA GROSSA ÚMIDA) COM ADIÇÃO DE EMULSÃO POLIMÉRICA PARA CHAPISCO ROLADO, PREPARO MECÂNICO COM MISTURADOR DE EIXO HORIZONTAL DE 300 KG. AF_08/2019</t>
  </si>
  <si>
    <t xml:space="preserve">87364</t>
  </si>
  <si>
    <t xml:space="preserve">ARGAMASSA TRAÇO 1:4 (EM VOLUME DE CIMENTO E AREIA GROSSA ÚMIDA) COM ADIÇÃO DE EMULSÃO POLIMÉRICA PARA CHAPISCO ROLADO, PREPARO MECÂNICO COM MISTURADOR DE EIXO HORIZONTAL DE 600 KG. AF_08/2019</t>
  </si>
  <si>
    <t xml:space="preserve">87378</t>
  </si>
  <si>
    <t xml:space="preserve">ARGAMASSA TRAÇO 1:4 (EM VOLUME DE CIMENTO E AREIA GROSSA ÚMIDA) PARA CHAPISCO CONVENCIONAL, PREPARO MANUAL. AF_08/2019</t>
  </si>
  <si>
    <t xml:space="preserve">87316</t>
  </si>
  <si>
    <t xml:space="preserve">ARGAMASSA TRAÇO 1:4 (EM VOLUME DE CIMENTO E AREIA GROSSA ÚMIDA) PARA CHAPISCO CONVENCIONAL, PREPARO MECÂNICO COM BETONEIRA 400 L. AF_08/2019</t>
  </si>
  <si>
    <t xml:space="preserve">87317</t>
  </si>
  <si>
    <t xml:space="preserve">ARGAMASSA TRAÇO 1:4 (EM VOLUME DE CIMENTO E AREIA GROSSA ÚMIDA) PARA CHAPISCO CONVENCIONAL, PREPARO MECÂNICO COM BETONEIRA 600 L. AF_08/2019</t>
  </si>
  <si>
    <t xml:space="preserve">87355</t>
  </si>
  <si>
    <t xml:space="preserve">ARGAMASSA TRAÇO 1:4 (EM VOLUME DE CIMENTO E AREIA GROSSA ÚMIDA) PARA CHAPISCO CONVENCIONAL, PREPARO MECÂNICO COM MISTURADOR DE EIXO HORIZONTAL DE 160 KG. AF_08/2019</t>
  </si>
  <si>
    <t xml:space="preserve">87356</t>
  </si>
  <si>
    <t xml:space="preserve">ARGAMASSA TRAÇO 1:4 (EM VOLUME DE CIMENTO E AREIA GROSSA ÚMIDA) PARA CHAPISCO CONVENCIONAL, PREPARO MECÂNICO COM MISTURADOR DE EIXO HORIZONTAL DE 300 KG. AF_08/2019</t>
  </si>
  <si>
    <t xml:space="preserve">87357</t>
  </si>
  <si>
    <t xml:space="preserve">ARGAMASSA TRAÇO 1:4 (EM VOLUME DE CIMENTO E AREIA GROSSA ÚMIDA) PARA CHAPISCO CONVENCIONAL, PREPARO MECÂNICO COM MISTURADOR DE EIXO HORIZONTAL DE 600 KG. AF_08/2019</t>
  </si>
  <si>
    <t xml:space="preserve">100486</t>
  </si>
  <si>
    <t xml:space="preserve">ARGAMASSA TRAÇO 1:4 (EM VOLUME DE CIMENTO E AREIA MÉDIA ÚMIDA) COM ADIÇÃO DE IMPERMEABILIZANTE, PREPARO MANUAL. AF_08/2019</t>
  </si>
  <si>
    <t xml:space="preserve">100481</t>
  </si>
  <si>
    <t xml:space="preserve">ARGAMASSA TRAÇO 1:4 (EM VOLUME DE CIMENTO E AREIA MÉDIA ÚMIDA) COM ADIÇÃO DE IMPERMEABILIZANTE, PREPARO MECÂNICO COM BETONEIRA 400 L. AF_08/2019</t>
  </si>
  <si>
    <t xml:space="preserve">100492</t>
  </si>
  <si>
    <t xml:space="preserve">ARGAMASSA TRAÇO 1:4 (EM VOLUME DE CIMENTO E AREIA MÉDIA ÚMIDA) COM ADIÇÃO DE IMPERMEABILIZANTE, PREPARO MECÂNICO COM BETONEIRA 600 L. AF_08/2019</t>
  </si>
  <si>
    <t xml:space="preserve">100483</t>
  </si>
  <si>
    <t xml:space="preserve">ARGAMASSA TRAÇO 1:4 (EM VOLUME DE CIMENTO E AREIA MÉDIA ÚMIDA) COM ADIÇÃO DE IMPERMEABILIZANTE, PREPARO MECÂNICO COM MISTURADOR DE EIXO HORIZONTAL DE 160 KG. AF_08/2019</t>
  </si>
  <si>
    <t xml:space="preserve">100484</t>
  </si>
  <si>
    <t xml:space="preserve">ARGAMASSA TRAÇO 1:4 (EM VOLUME DE CIMENTO E AREIA MÉDIA ÚMIDA) COM ADIÇÃO DE IMPERMEABILIZANTE, PREPARO MECÂNICO COM MISTURADOR DE EIXO HORIZONTAL DE 300 KG. AF_08/2019</t>
  </si>
  <si>
    <t xml:space="preserve">100485</t>
  </si>
  <si>
    <t xml:space="preserve">ARGAMASSA TRAÇO 1:4 (EM VOLUME DE CIMENTO E AREIA MÉDIA ÚMIDA) COM ADIÇÃO DE IMPERMEABILIZANTE, PREPARO MECÂNICO COM MISTURADOR DE EIXO HORIZONTAL DE 600 KG. AF_08/2019</t>
  </si>
  <si>
    <t xml:space="preserve">87373</t>
  </si>
  <si>
    <t xml:space="preserve">ARGAMASSA TRAÇO 1:4 (EM VOLUME DE CIMENTO E AREIA MÉDIA ÚMIDA) PARA CONTRAPISO, PREPARO MANUAL. AF_08/2019</t>
  </si>
  <si>
    <t xml:space="preserve">87301</t>
  </si>
  <si>
    <t xml:space="preserve">ARGAMASSA TRAÇO 1:4 (EM VOLUME DE CIMENTO E AREIA MÉDIA ÚMIDA) PARA CONTRAPISO, PREPARO MECÂNICO COM BETONEIRA 400 L. AF_08/2019</t>
  </si>
  <si>
    <t xml:space="preserve">87302</t>
  </si>
  <si>
    <t xml:space="preserve">ARGAMASSA TRAÇO 1:4 (EM VOLUME DE CIMENTO E AREIA MÉDIA ÚMIDA) PARA CONTRAPISO, PREPARO MECÂNICO COM BETONEIRA 600 L. AF_08/2019</t>
  </si>
  <si>
    <t xml:space="preserve">87342</t>
  </si>
  <si>
    <t xml:space="preserve">ARGAMASSA TRAÇO 1:4 (EM VOLUME DE CIMENTO E AREIA MÉDIA ÚMIDA) PARA CONTRAPISO, PREPARO MECÂNICO COM MISTURADOR DE EIXO HORIZONTAL DE 160 KG. AF_08/2019</t>
  </si>
  <si>
    <t xml:space="preserve">87343</t>
  </si>
  <si>
    <t xml:space="preserve">ARGAMASSA TRAÇO 1:4 (EM VOLUME DE CIMENTO E AREIA MÉDIA ÚMIDA) PARA CONTRAPISO, PREPARO MECÂNICO COM MISTURADOR DE EIXO HORIZONTAL DE 300 KG. AF_08/2019</t>
  </si>
  <si>
    <t xml:space="preserve">87344</t>
  </si>
  <si>
    <t xml:space="preserve">ARGAMASSA TRAÇO 1:4 (EM VOLUME DE CIMENTO E AREIA MÉDIA ÚMIDA) PARA CONTRAPISO, PREPARO MECÂNICO COM MISTURADOR DE EIXO HORIZONTAL DE 600 KG. AF_08/2019</t>
  </si>
  <si>
    <t xml:space="preserve">88631</t>
  </si>
  <si>
    <t xml:space="preserve">ARGAMASSA TRAÇO 1:4 (EM VOLUME DE CIMENTO E AREIA MÉDIA ÚMIDA), PREPARO MANUAL. AF_08/2019</t>
  </si>
  <si>
    <t xml:space="preserve">100490</t>
  </si>
  <si>
    <t xml:space="preserve">ARGAMASSA TRAÇO 1:4 (EM VOLUME DE CIMENTO E AREIA MÉDIA ÚMIDA), PREPARO MECÂNICO COM BETONEIRA 600 L. AF_08/2019</t>
  </si>
  <si>
    <t xml:space="preserve">100472</t>
  </si>
  <si>
    <t xml:space="preserve">ARGAMASSA TRAÇO 1:4 (EM VOLUME DE CIMENTO E AREIA MÉDIA ÚMIDA), PREPARO MECÂNICO COM MISTURADOR DE EIXO HORIZONTAL DE 160 KG. AF_08/2019</t>
  </si>
  <si>
    <t xml:space="preserve">100473</t>
  </si>
  <si>
    <t xml:space="preserve">ARGAMASSA TRAÇO 1:4 (EM VOLUME DE CIMENTO E AREIA MÉDIA ÚMIDA), PREPARO MECÂNICO COM MISTURADOR DE EIXO HORIZONTAL DE 300 KG. AF_08/2019</t>
  </si>
  <si>
    <t xml:space="preserve">100474</t>
  </si>
  <si>
    <t xml:space="preserve">ARGAMASSA TRAÇO 1:4 (EM VOLUME DE CIMENTO E AREIA MÉDIA ÚMIDA), PREPARO MECÂNICO COM MISTURADOR DE EIXO HORIZONTAL DE 600 KG. AF_08/2019</t>
  </si>
  <si>
    <t xml:space="preserve">87379</t>
  </si>
  <si>
    <t xml:space="preserve">ARGAMASSA TRAÇO 1:5 (EM VOLUME DE CIMENTO E AREIA GROSSA ÚMIDA) COM ADIÇÃO DE EMULSÃO POLIMÉRICA PARA CHAPISCO ROLADO, PREPARO MANUAL. AF_08/2019</t>
  </si>
  <si>
    <t xml:space="preserve">87319</t>
  </si>
  <si>
    <t xml:space="preserve">ARGAMASSA TRAÇO 1:5 (EM VOLUME DE CIMENTO E AREIA GROSSA ÚMIDA) COM ADIÇÃO DE EMULSÃO POLIMÉRICA PARA CHAPISCO ROLADO, PREPARO MECÂNICO COM BETONEIRA 400 L. AF_08/2019</t>
  </si>
  <si>
    <t xml:space="preserve">87320</t>
  </si>
  <si>
    <t xml:space="preserve">ARGAMASSA TRAÇO 1:5 (EM VOLUME DE CIMENTO E AREIA GROSSA ÚMIDA) COM ADIÇÃO DE EMULSÃO POLIMÉRICA PARA CHAPISCO ROLADO, PREPARO MECÂNICO COM BETONEIRA 600 L. AF_08/2019</t>
  </si>
  <si>
    <t xml:space="preserve">87358</t>
  </si>
  <si>
    <t xml:space="preserve">ARGAMASSA TRAÇO 1:5 (EM VOLUME DE CIMENTO E AREIA GROSSA ÚMIDA) COM ADIÇÃO DE EMULSÃO POLIMÉRICA PARA CHAPISCO ROLADO, PREPARO MECÂNICO COM MISTURADOR DE EIXO HORIZONTAL DE 300 KG. AF_08/2019</t>
  </si>
  <si>
    <t xml:space="preserve">87359</t>
  </si>
  <si>
    <t xml:space="preserve">ARGAMASSA TRAÇO 1:5 (EM VOLUME DE CIMENTO E AREIA GROSSA ÚMIDA) COM ADIÇÃO DE EMULSÃO POLIMÉRICA PARA CHAPISCO ROLADO, PREPARO MECÂNICO COM MISTURADOR DE EIXO HORIZONTAL DE 600 KG. AF_08/2019</t>
  </si>
  <si>
    <t xml:space="preserve">87376</t>
  </si>
  <si>
    <t xml:space="preserve">ARGAMASSA TRAÇO 1:5 (EM VOLUME DE CIMENTO E AREIA GROSSA ÚMIDA) PARA CHAPISCO CONVENCIONAL, PREPARO MANUAL. AF_08/2019</t>
  </si>
  <si>
    <t xml:space="preserve">87310</t>
  </si>
  <si>
    <t xml:space="preserve">ARGAMASSA TRAÇO 1:5 (EM VOLUME DE CIMENTO E AREIA GROSSA ÚMIDA) PARA CHAPISCO CONVENCIONAL, PREPARO MECÂNICO COM BETONEIRA 400 L. AF_08/2019</t>
  </si>
  <si>
    <t xml:space="preserve">87311</t>
  </si>
  <si>
    <t xml:space="preserve">ARGAMASSA TRAÇO 1:5 (EM VOLUME DE CIMENTO E AREIA GROSSA ÚMIDA) PARA CHAPISCO CONVENCIONAL, PREPARO MECÂNICO COM BETONEIRA 600 L. AF_08/2019</t>
  </si>
  <si>
    <t xml:space="preserve">87350</t>
  </si>
  <si>
    <t xml:space="preserve">ARGAMASSA TRAÇO 1:5 (EM VOLUME DE CIMENTO E AREIA GROSSA ÚMIDA) PARA CHAPISCO CONVENCIONAL, PREPARO MECÂNICO COM MISTURADOR DE EIXO HORIZONTAL DE 300 KG. AF_08/2019</t>
  </si>
  <si>
    <t xml:space="preserve">87351</t>
  </si>
  <si>
    <t xml:space="preserve">ARGAMASSA TRAÇO 1:5 (EM VOLUME DE CIMENTO E AREIA GROSSA ÚMIDA) PARA CHAPISCO CONVENCIONAL, PREPARO MECÂNICO COM MISTURADOR DE EIXO HORIZONTAL DE 600 KG. AF_08/2019</t>
  </si>
  <si>
    <t xml:space="preserve">87374</t>
  </si>
  <si>
    <t xml:space="preserve">ARGAMASSA TRAÇO 1:5 (EM VOLUME DE CIMENTO E AREIA MÉDIA ÚMIDA) PARA CONTRAPISO, PREPARO MANUAL. AF_08/2019</t>
  </si>
  <si>
    <t xml:space="preserve">87304</t>
  </si>
  <si>
    <t xml:space="preserve">ARGAMASSA TRAÇO 1:5 (EM VOLUME DE CIMENTO E AREIA MÉDIA ÚMIDA) PARA CONTRAPISO, PREPARO MECÂNICO COM BETONEIRA 400 L. AF_08/2019</t>
  </si>
  <si>
    <t xml:space="preserve">87305</t>
  </si>
  <si>
    <t xml:space="preserve">ARGAMASSA TRAÇO 1:5 (EM VOLUME DE CIMENTO E AREIA MÉDIA ÚMIDA) PARA CONTRAPISO, PREPARO MECÂNICO COM BETONEIRA 600 L. AF_08/2019</t>
  </si>
  <si>
    <t xml:space="preserve">87345</t>
  </si>
  <si>
    <t xml:space="preserve">ARGAMASSA TRAÇO 1:5 (EM VOLUME DE CIMENTO E AREIA MÉDIA ÚMIDA) PARA CONTRAPISO, PREPARO MECÂNICO COM MISTURADOR DE EIXO HORIZONTAL DE 160 KG. AF_08/2019</t>
  </si>
  <si>
    <t xml:space="preserve">87346</t>
  </si>
  <si>
    <t xml:space="preserve">ARGAMASSA TRAÇO 1:5 (EM VOLUME DE CIMENTO E AREIA MÉDIA ÚMIDA) PARA CONTRAPISO, PREPARO MECÂNICO COM MISTURADOR DE EIXO HORIZONTAL DE 300 KG. AF_08/2019</t>
  </si>
  <si>
    <t xml:space="preserve">87347</t>
  </si>
  <si>
    <t xml:space="preserve">ARGAMASSA TRAÇO 1:5 (EM VOLUME DE CIMENTO E AREIA MÉDIA ÚMIDA) PARA CONTRAPISO, PREPARO MECÂNICO COM MISTURADOR DE EIXO HORIZONTAL DE 600 KG. AF_08/2019</t>
  </si>
  <si>
    <t xml:space="preserve">87366</t>
  </si>
  <si>
    <t xml:space="preserve">ARGAMASSA TRAÇO 1:6 (EM VOLUME DE CIMENTO E AREIA MÉDIA ÚMIDA) COM ADIÇÃO DE PLASTIFICANTE PARA EMBOÇO/MASSA ÚNICA/ASSENTAMENTO DE ALVENARIA DE VEDAÇÃO, PREPARO MANUAL. AF_08/2019</t>
  </si>
  <si>
    <t xml:space="preserve">87283</t>
  </si>
  <si>
    <t xml:space="preserve">ARGAMASSA TRAÇO 1:6 (EM VOLUME DE CIMENTO E AREIA MÉDIA ÚMIDA) COM ADIÇÃO DE PLASTIFICANTE PARA EMBOÇO/MASSA ÚNICA/ASSENTAMENTO DE ALVENARIA DE VEDAÇÃO, PREPARO MECÂNICO COM BETONEIRA 400 L. AF_08/2019</t>
  </si>
  <si>
    <t xml:space="preserve">87284</t>
  </si>
  <si>
    <t xml:space="preserve">ARGAMASSA TRAÇO 1:6 (EM VOLUME DE CIMENTO E AREIA MÉDIA ÚMIDA) COM ADIÇÃO DE PLASTIFICANTE PARA EMBOÇO/MASSA ÚNICA/ASSENTAMENTO DE ALVENARIA DE VEDAÇÃO, PREPARO MECÂNICO COM BETONEIRA 600 L. AF_08/2019</t>
  </si>
  <si>
    <t xml:space="preserve">87329</t>
  </si>
  <si>
    <t xml:space="preserve">ARGAMASSA TRAÇO 1:6 (EM VOLUME DE CIMENTO E AREIA MÉDIA ÚMIDA) COM ADIÇÃO DE PLASTIFICANTE PARA EMBOÇO/MASSA ÚNICA/ASSENTAMENTO DE ALVENARIA DE VEDAÇÃO, PREPARO MECÂNICO COM MISTURADOR DE EIXO HORIZONTAL DE 300 KG. AF_08/2019</t>
  </si>
  <si>
    <t xml:space="preserve">87330</t>
  </si>
  <si>
    <t xml:space="preserve">ARGAMASSA TRAÇO 1:6 (EM VOLUME DE CIMENTO E AREIA MÉDIA ÚMIDA) COM ADIÇÃO DE PLASTIFICANTE PARA EMBOÇO/MASSA ÚNICA/ASSENTAMENTO DE ALVENARIA DE VEDAÇÃO, PREPARO MECÂNICO COM MISTURADOR DE EIXO HORIZONTAL DE 600 KG. AF_08/2019</t>
  </si>
  <si>
    <t xml:space="preserve">87375</t>
  </si>
  <si>
    <t xml:space="preserve">ARGAMASSA TRAÇO 1:6 (EM VOLUME DE CIMENTO E AREIA MÉDIA ÚMIDA) PARA CONTRAPISO, PREPARO MANUAL. AF_08/2019</t>
  </si>
  <si>
    <t xml:space="preserve">87307</t>
  </si>
  <si>
    <t xml:space="preserve">ARGAMASSA TRAÇO 1:6 (EM VOLUME DE CIMENTO E AREIA MÉDIA ÚMIDA) PARA CONTRAPISO, PREPARO MECÂNICO COM BETONEIRA 400 L. AF_08/2019</t>
  </si>
  <si>
    <t xml:space="preserve">87308</t>
  </si>
  <si>
    <t xml:space="preserve">ARGAMASSA TRAÇO 1:6 (EM VOLUME DE CIMENTO E AREIA MÉDIA ÚMIDA) PARA CONTRAPISO, PREPARO MECÂNICO COM BETONEIRA 600 L. AF_08/2019</t>
  </si>
  <si>
    <t xml:space="preserve">87348</t>
  </si>
  <si>
    <t xml:space="preserve">ARGAMASSA TRAÇO 1:6 (EM VOLUME DE CIMENTO E AREIA MÉDIA ÚMIDA) PARA CONTRAPISO, PREPARO MECÂNICO COM MISTURADOR DE EIXO HORIZONTAL DE 160 KG. AF_08/2019</t>
  </si>
  <si>
    <t xml:space="preserve">87349</t>
  </si>
  <si>
    <t xml:space="preserve">ARGAMASSA TRAÇO 1:6 (EM VOLUME DE CIMENTO E AREIA MÉDIA ÚMIDA) PARA CONTRAPISO, PREPARO MECÂNICO COM MISTURADOR DE EIXO HORIZONTAL DE 600 KG. AF_08/2019</t>
  </si>
  <si>
    <t xml:space="preserve">87365</t>
  </si>
  <si>
    <t xml:space="preserve">ARGAMASSA TRAÇO 1:7 (EM VOLUME DE CIMENTO E AREIA MÉDIA ÚMIDA) COM ADIÇÃO DE PLASTIFICANTE PARA EMBOÇO/MASSA ÚNICA/ASSENTAMENTO DE ALVENARIA DE VEDAÇÃO, PREPARO MANUAL. AF_08/2019</t>
  </si>
  <si>
    <t xml:space="preserve">87280</t>
  </si>
  <si>
    <t xml:space="preserve">ARGAMASSA TRAÇO 1:7 (EM VOLUME DE CIMENTO E AREIA MÉDIA ÚMIDA) COM ADIÇÃO DE PLASTIFICANTE PARA EMBOÇO/MASSA ÚNICA/ASSENTAMENTO DE ALVENARIA DE VEDAÇÃO, PREPARO MECÂNICO COM BETONEIRA 400 L. AF_08/2019</t>
  </si>
  <si>
    <t xml:space="preserve">87281</t>
  </si>
  <si>
    <t xml:space="preserve">ARGAMASSA TRAÇO 1:7 (EM VOLUME DE CIMENTO E AREIA MÉDIA ÚMIDA) COM ADIÇÃO DE PLASTIFICANTE PARA EMBOÇO/MASSA ÚNICA/ASSENTAMENTO DE ALVENARIA DE VEDAÇÃO, PREPARO MECÂNICO COM BETONEIRA 600 L. AF_08/2019</t>
  </si>
  <si>
    <t xml:space="preserve">87327</t>
  </si>
  <si>
    <t xml:space="preserve">ARGAMASSA TRAÇO 1:7 (EM VOLUME DE CIMENTO E AREIA MÉDIA ÚMIDA) COM ADIÇÃO DE PLASTIFICANTE PARA EMBOÇO/MASSA ÚNICA/ASSENTAMENTO DE ALVENARIA DE VEDAÇÃO, PREPARO MECÂNICO COM MISTURADOR DE EIXO HORIZONTAL DE 300 KG. AF_08/2019</t>
  </si>
  <si>
    <t xml:space="preserve">87328</t>
  </si>
  <si>
    <t xml:space="preserve">ARGAMASSA TRAÇO 1:7 (EM VOLUME DE CIMENTO E AREIA MÉDIA ÚMIDA) COM ADIÇÃO DE PLASTIFICANTE PARA EMBOÇO/MASSA ÚNICA/ASSENTAMENTO DE ALVENARIA DE VEDAÇÃO, PREPARO MECÂNICO COM MISTURADOR DE EIXO HORIZONTAL DE 600 KG. AF_08/2019</t>
  </si>
  <si>
    <t xml:space="preserve">87410</t>
  </si>
  <si>
    <t xml:space="preserve">ARGAMASSA À BASE DE GESSO, MISTURA E PROJEÇÃO DE 1,5 M³/H DE ARGAMASSA. AF_08/2019</t>
  </si>
  <si>
    <t xml:space="preserve">95577</t>
  </si>
  <si>
    <t xml:space="preserve">MONTAGEM DE ARMADURA DE ESTACAS, DIÂMETRO = 10,0 MM. AF_09/2021_PS</t>
  </si>
  <si>
    <t xml:space="preserve">95578</t>
  </si>
  <si>
    <t xml:space="preserve">MONTAGEM DE ARMADURA DE ESTACAS, DIÂMETRO = 12,5 MM. AF_09/2021_PS</t>
  </si>
  <si>
    <t xml:space="preserve">95579</t>
  </si>
  <si>
    <t xml:space="preserve">MONTAGEM DE ARMADURA DE ESTACAS, DIÂMETRO = 16,0 MM. AF_09/2021_PS</t>
  </si>
  <si>
    <t xml:space="preserve">95580</t>
  </si>
  <si>
    <t xml:space="preserve">MONTAGEM DE ARMADURA DE ESTACAS, DIÂMETRO = 20,0 MM. AF_09/2021_PS</t>
  </si>
  <si>
    <t xml:space="preserve">95581</t>
  </si>
  <si>
    <t xml:space="preserve">MONTAGEM DE ARMADURA DE ESTACAS, DIÂMETRO = 25,0 MM. AF_09/2021_PS</t>
  </si>
  <si>
    <t xml:space="preserve">95582</t>
  </si>
  <si>
    <t xml:space="preserve">MONTAGEM DE ARMADURA DE ESTACAS, DIÂMETRO = 32,0 MM. AF_09/2021_PS</t>
  </si>
  <si>
    <t xml:space="preserve">95583</t>
  </si>
  <si>
    <t xml:space="preserve">MONTAGEM DE ARMADURA TRANSVERSAL DE ESTACAS DE SEÇÃO CIRCULAR, DIÂMETRO = 5,0 MM. AF_09/2021_PS</t>
  </si>
  <si>
    <t xml:space="preserve">95584</t>
  </si>
  <si>
    <t xml:space="preserve">MONTAGEM DE ARMADURA TRANSVERSAL DE ESTACAS DE SEÇÃO CIRCULAR, DIÂMETRO = 6,30 MM. AF_09/2021_PS</t>
  </si>
  <si>
    <t xml:space="preserve">95593</t>
  </si>
  <si>
    <t xml:space="preserve">MONTAGEM DE ARMADURA TRANSVERSAL DE ESTACAS DE SEÇÃO RETANGULAR, DIÂMETRO = 6,30 MM. AF_09/2021_PS</t>
  </si>
  <si>
    <t xml:space="preserve">95592</t>
  </si>
  <si>
    <t xml:space="preserve">MONTAGEM DE ARMADURA TRANVERSAL DE ESTACAS DE SEÇÃO RETANGULAR, DIÂMETRO = 5,0 MM. AF_09/2021_PS</t>
  </si>
  <si>
    <t xml:space="preserve">92919</t>
  </si>
  <si>
    <t xml:space="preserve">ARMAÇÃO DE ESTRUTURAS DIVERSAS DE CONCRETO ARMADO, EXCETO VIGAS, PILARES, LAJES E FUNDAÇÕES, UTILIZANDO AÇO CA-50 DE 10,0 MM - MONTAGEM. AF_06/2022</t>
  </si>
  <si>
    <t xml:space="preserve">92921</t>
  </si>
  <si>
    <t xml:space="preserve">ARMAÇÃO DE ESTRUTURAS DIVERSAS DE CONCRETO ARMADO, EXCETO VIGAS, PILARES, LAJES E FUNDAÇÕES, UTILIZANDO AÇO CA-50 DE 12,5 MM - MONTAGEM. AF_06/2022</t>
  </si>
  <si>
    <t xml:space="preserve">92922</t>
  </si>
  <si>
    <t xml:space="preserve">ARMAÇÃO DE ESTRUTURAS DIVERSAS DE CONCRETO ARMADO, EXCETO VIGAS, PILARES, LAJES E FUNDAÇÕES, UTILIZANDO AÇO CA-50 DE 16,0 MM - MONTAGEM. AF_06/2022</t>
  </si>
  <si>
    <t xml:space="preserve">92923</t>
  </si>
  <si>
    <t xml:space="preserve">ARMAÇÃO DE ESTRUTURAS DIVERSAS DE CONCRETO ARMADO, EXCETO VIGAS, PILARES, LAJES E FUNDAÇÕES, UTILIZANDO AÇO CA-50 DE 20,0 MM - MONTAGEM. AF_06/2022</t>
  </si>
  <si>
    <t xml:space="preserve">92924</t>
  </si>
  <si>
    <t xml:space="preserve">ARMAÇÃO DE ESTRUTURAS DIVERSAS DE CONCRETO ARMADO, EXCETO VIGAS, PILARES, LAJES E FUNDAÇÕES, UTILIZANDO AÇO CA-50 DE 25,0 MM - MONTAGEM. AF_06/2022</t>
  </si>
  <si>
    <t xml:space="preserve">104104</t>
  </si>
  <si>
    <t xml:space="preserve">ARMAÇÃO DE ESTRUTURAS DIVERSAS DE CONCRETO ARMADO, EXCETO VIGAS, PILARES, LAJES E FUNDAÇÕES, UTILIZANDO AÇO CA-50 DE 32,0 MM - MONTAGEM. AF_06/2022</t>
  </si>
  <si>
    <t xml:space="preserve">92916</t>
  </si>
  <si>
    <t xml:space="preserve">ARMAÇÃO DE ESTRUTURAS DIVERSAS DE CONCRETO ARMADO, EXCETO VIGAS, PILARES, LAJES E FUNDAÇÕES, UTILIZANDO AÇO CA-50 DE 6,3 MM - MONTAGEM. AF_06/2022</t>
  </si>
  <si>
    <t xml:space="preserve">92917</t>
  </si>
  <si>
    <t xml:space="preserve">ARMAÇÃO DE ESTRUTURAS DIVERSAS DE CONCRETO ARMADO, EXCETO VIGAS, PILARES, LAJES E FUNDAÇÕES, UTILIZANDO AÇO CA-50 DE 8,0 MM - MONTAGEM. AF_06/2022</t>
  </si>
  <si>
    <t xml:space="preserve">92915</t>
  </si>
  <si>
    <t xml:space="preserve">ARMAÇÃO DE ESTRUTURAS DIVERSAS DE CONCRETO ARMADO, EXCETO VIGAS, PILARES, LAJES E FUNDAÇÕES, UTILIZANDO AÇO CA-60 DE 5,0 MM - MONTAGEM. AF_06/2022</t>
  </si>
  <si>
    <t xml:space="preserve">92771</t>
  </si>
  <si>
    <t xml:space="preserve">ARMAÇÃO DE LAJE DE ESTRUTURA CONVENCIONAL DE CONCRETO ARMADO UTILIZANDO AÇO CA-50 DE 10,0 MM - MONTAGEM. AF_06/2022</t>
  </si>
  <si>
    <t xml:space="preserve">92772</t>
  </si>
  <si>
    <t xml:space="preserve">ARMAÇÃO DE LAJE DE ESTRUTURA CONVENCIONAL DE CONCRETO ARMADO UTILIZANDO AÇO CA-50 DE 12,5 MM - MONTAGEM. AF_06/2022</t>
  </si>
  <si>
    <t xml:space="preserve">92773</t>
  </si>
  <si>
    <t xml:space="preserve">ARMAÇÃO DE LAJE DE ESTRUTURA CONVENCIONAL DE CONCRETO ARMADO UTILIZANDO AÇO CA-50 DE 16,0 MM - MONTAGEM. AF_06/2022</t>
  </si>
  <si>
    <t xml:space="preserve">92774</t>
  </si>
  <si>
    <t xml:space="preserve">ARMAÇÃO DE LAJE DE ESTRUTURA CONVENCIONAL DE CONCRETO ARMADO UTILIZANDO AÇO CA-50 DE 20,0 MM - MONTAGEM. AF_06/2022</t>
  </si>
  <si>
    <t xml:space="preserve">92769</t>
  </si>
  <si>
    <t xml:space="preserve">ARMAÇÃO DE LAJE DE ESTRUTURA CONVENCIONAL DE CONCRETO ARMADO UTILIZANDO AÇO CA-50 DE 6,3 MM - MONTAGEM. AF_06/2022</t>
  </si>
  <si>
    <t xml:space="preserve">92770</t>
  </si>
  <si>
    <t xml:space="preserve">ARMAÇÃO DE LAJE DE ESTRUTURA CONVENCIONAL DE CONCRETO ARMADO UTILIZANDO AÇO CA-50 DE 8,0 MM - MONTAGEM. AF_06/2022</t>
  </si>
  <si>
    <t xml:space="preserve">92767</t>
  </si>
  <si>
    <t xml:space="preserve">ARMAÇÃO DE LAJE DE ESTRUTURA CONVENCIONAL DE CONCRETO ARMADO UTILIZANDO AÇO CA-60 DE 4,2 MM - MONTAGEM. AF_06/2022</t>
  </si>
  <si>
    <t xml:space="preserve">92768</t>
  </si>
  <si>
    <t xml:space="preserve">ARMAÇÃO DE LAJE DE ESTRUTURA CONVENCIONAL DE CONCRETO ARMADO UTILIZANDO AÇO CA-60 DE 5,0 MM - MONTAGEM. AF_06/2022</t>
  </si>
  <si>
    <t xml:space="preserve">92763</t>
  </si>
  <si>
    <t xml:space="preserve">ARMAÇÃO DE PILAR OU VIGA DE ESTRUTURA CONVENCIONAL DE CONCRETO ARMADO UTILIZANDO AÇO CA-50 DE 12,5 MM - MONTAGEM. AF_06/2022</t>
  </si>
  <si>
    <t xml:space="preserve">92764</t>
  </si>
  <si>
    <t xml:space="preserve">ARMAÇÃO DE PILAR OU VIGA DE ESTRUTURA CONVENCIONAL DE CONCRETO ARMADO UTILIZANDO AÇO CA-50 DE 16,0 MM - MONTAGEM. AF_06/2022</t>
  </si>
  <si>
    <t xml:space="preserve">92765</t>
  </si>
  <si>
    <t xml:space="preserve">ARMAÇÃO DE PILAR OU VIGA DE ESTRUTURA CONVENCIONAL DE CONCRETO ARMADO UTILIZANDO AÇO CA-50 DE 20,0 MM - MONTAGEM. AF_06/2022</t>
  </si>
  <si>
    <t xml:space="preserve">92766</t>
  </si>
  <si>
    <t xml:space="preserve">ARMAÇÃO DE PILAR OU VIGA DE ESTRUTURA CONVENCIONAL DE CONCRETO ARMADO UTILIZANDO AÇO CA-50 DE 25,0 MM - MONTAGEM. AF_06/2022</t>
  </si>
  <si>
    <t xml:space="preserve">104105</t>
  </si>
  <si>
    <t xml:space="preserve">ARMAÇÃO DE PILAR OU VIGA DE ESTRUTURA CONVENCIONAL DE CONCRETO ARMADO UTILIZANDO AÇO CA-50 DE 32,0 MM. AF_06/2022</t>
  </si>
  <si>
    <t xml:space="preserve">92760</t>
  </si>
  <si>
    <t xml:space="preserve">ARMAÇÃO DE PILAR OU VIGA DE ESTRUTURA CONVENCIONAL DE CONCRETO ARMADO UTILIZANDO AÇO CA-50 DE 6,3 MM - MONTAGEM. AF_06/2022</t>
  </si>
  <si>
    <t xml:space="preserve">92761</t>
  </si>
  <si>
    <t xml:space="preserve">92759</t>
  </si>
  <si>
    <t xml:space="preserve">ARMAÇÃO DE PILAR OU VIGA DE ESTRUTURA CONVENCIONAL DE CONCRETO ARMADO UTILIZANDO AÇO CA-60 DE 5,0 MM - MONTAGEM. AF_06/2022</t>
  </si>
  <si>
    <t xml:space="preserve">104108</t>
  </si>
  <si>
    <t xml:space="preserve">ARMAÇÃO DE PILAR OU VIGA DE ESTRUTURA DE CONCRETO ARMADO EMBUTIDA EM ALVENARIA DE VEDAÇÃO UTILIZANDO AÇO CA-50 DE 10,0 MM - MONTAGEM. AF_06/2022</t>
  </si>
  <si>
    <t xml:space="preserve">104107</t>
  </si>
  <si>
    <t xml:space="preserve">ARMAÇÃO DE PILAR OU VIGA DE ESTRUTURA DE CONCRETO ARMADO EMBUTIDA EM ALVENARIA DE VEDAÇÃO UTILIZANDO AÇO CA-50 DE 12,5 MM - MONTAGEM. AF_06/2022</t>
  </si>
  <si>
    <t xml:space="preserve">104106</t>
  </si>
  <si>
    <t xml:space="preserve">ARMAÇÃO DE PILAR OU VIGA DE ESTRUTURA DE CONCRETO ARMADO EMBUTIDA EM ALVENARIA DE VEDAÇÃO UTILIZANDO AÇO CA-50 DE 16,0 MM - MONTAGEM. AF_06/2022</t>
  </si>
  <si>
    <t xml:space="preserve">104110</t>
  </si>
  <si>
    <t xml:space="preserve">ARMAÇÃO DE PILAR OU VIGA DE ESTRUTURA DE CONCRETO ARMADO EMBUTIDA EM ALVENARIA DE VEDAÇÃO UTILIZANDO AÇO CA-50 DE 6,3 MM - MONTAGEM. AF_06/2022</t>
  </si>
  <si>
    <t xml:space="preserve">104109</t>
  </si>
  <si>
    <t xml:space="preserve">ARMAÇÃO DE PILAR OU VIGA DE ESTRUTURA DE CONCRETO ARMADO EMBUTIDA EM ALVENARIA DE VEDAÇÃO UTILIZANDO AÇO CA-50 DE 8,0 MM - MONTAGEM. AF_06/2022</t>
  </si>
  <si>
    <t xml:space="preserve">104111</t>
  </si>
  <si>
    <t xml:space="preserve">ARMAÇÃO DE PILAR OU VIGA DE ESTRUTURA DE CONCRETO ARMADO EMBUTIDA EM ALVENARIA DE VEDAÇÃO UTILIZANDO AÇO CA-60 DE 5,0 MM - MONTAGEM. AF_06/2022</t>
  </si>
  <si>
    <t xml:space="preserve">92884</t>
  </si>
  <si>
    <t xml:space="preserve">ARMAÇÃO UTILIZANDO AÇO CA-25 DE 10,0 MM - MONTAGEM. AF_06/2022</t>
  </si>
  <si>
    <t xml:space="preserve">92885</t>
  </si>
  <si>
    <t xml:space="preserve">ARMAÇÃO UTILIZANDO AÇO CA-25 DE 12,5 MM - MONTAGEM. AF_06/2022</t>
  </si>
  <si>
    <t xml:space="preserve">92886</t>
  </si>
  <si>
    <t xml:space="preserve">ARMAÇÃO UTILIZANDO AÇO CA-25 DE 16,0 MM - MONTAGEM. AF_06/2022</t>
  </si>
  <si>
    <t xml:space="preserve">92887</t>
  </si>
  <si>
    <t xml:space="preserve">ARMAÇÃO UTILIZANDO AÇO CA-25 DE 20,0 MM - MONTAGEM. AF_06/2022</t>
  </si>
  <si>
    <t xml:space="preserve">92888</t>
  </si>
  <si>
    <t xml:space="preserve">ARMAÇÃO UTILIZANDO AÇO CA-25 DE 25,0 MM - MONTAGEM. AF_06/2022</t>
  </si>
  <si>
    <t xml:space="preserve">92882</t>
  </si>
  <si>
    <t xml:space="preserve">ARMAÇÃO UTILIZANDO AÇO CA-25 DE 6,3 MM - MONTAGEM. AF_06/2022</t>
  </si>
  <si>
    <t xml:space="preserve">92883</t>
  </si>
  <si>
    <t xml:space="preserve">ARMAÇÃO UTILIZANDO AÇO CA-25 DE 8,0 MM - MONTAGEM. AF_06/2022</t>
  </si>
  <si>
    <t xml:space="preserve">92877</t>
  </si>
  <si>
    <t xml:space="preserve">CORTE E DOBRA DE AÇO CA-25, DIÂMETRO DE 10,0 MM. AF_06/2022</t>
  </si>
  <si>
    <t xml:space="preserve">92878</t>
  </si>
  <si>
    <t xml:space="preserve">CORTE E DOBRA DE AÇO CA-25, DIÂMETRO DE 12,5 MM. AF_06/2022</t>
  </si>
  <si>
    <t xml:space="preserve">92879</t>
  </si>
  <si>
    <t xml:space="preserve">CORTE E DOBRA DE AÇO CA-25, DIÂMETRO DE 16,0 MM. AF_06/2022</t>
  </si>
  <si>
    <t xml:space="preserve">92880</t>
  </si>
  <si>
    <t xml:space="preserve">CORTE E DOBRA DE AÇO CA-25, DIÂMETRO DE 20,0 MM. AF_06/2022</t>
  </si>
  <si>
    <t xml:space="preserve">92881</t>
  </si>
  <si>
    <t xml:space="preserve">CORTE E DOBRA DE AÇO CA-25, DIÂMETRO DE 25,0 MM. AF_06/2022</t>
  </si>
  <si>
    <t xml:space="preserve">92875</t>
  </si>
  <si>
    <t xml:space="preserve">CORTE E DOBRA DE AÇO CA-25, DIÂMETRO DE 6,3 MM. AF_06/2022</t>
  </si>
  <si>
    <t xml:space="preserve">92876</t>
  </si>
  <si>
    <t xml:space="preserve">CORTE E DOBRA DE AÇO CA-25, DIÂMETRO DE 8,0 MM. AF_06/2022</t>
  </si>
  <si>
    <t xml:space="preserve">92803</t>
  </si>
  <si>
    <t xml:space="preserve">CORTE E DOBRA DE AÇO CA-50, DIÂMETRO DE 10,0 MM. AF_06/2022</t>
  </si>
  <si>
    <t xml:space="preserve">92804</t>
  </si>
  <si>
    <t xml:space="preserve">CORTE E DOBRA DE AÇO CA-50, DIÂMETRO DE 12,5 MM. AF_06/2022</t>
  </si>
  <si>
    <t xml:space="preserve">92805</t>
  </si>
  <si>
    <t xml:space="preserve">CORTE E DOBRA DE AÇO CA-50, DIÂMETRO DE 16,0 MM. AF_06/2022</t>
  </si>
  <si>
    <t xml:space="preserve">92806</t>
  </si>
  <si>
    <t xml:space="preserve">CORTE E DOBRA DE AÇO CA-50, DIÂMETRO DE 20,0 MM. AF_06/2022</t>
  </si>
  <si>
    <t xml:space="preserve">92798</t>
  </si>
  <si>
    <t xml:space="preserve">CORTE E DOBRA DE AÇO CA-50, DIÂMETRO DE 25,0 MM. AF_06/2022</t>
  </si>
  <si>
    <t xml:space="preserve">95448</t>
  </si>
  <si>
    <t xml:space="preserve">CORTE E DOBRA DE AÇO CA-50, DIÂMETRO DE 32 MM. AF_06/2022</t>
  </si>
  <si>
    <t xml:space="preserve">92801</t>
  </si>
  <si>
    <t xml:space="preserve">CORTE E DOBRA DE AÇO CA-50, DIÂMETRO DE 6,3 MM. AF_06/2022</t>
  </si>
  <si>
    <t xml:space="preserve">92802</t>
  </si>
  <si>
    <t xml:space="preserve">CORTE E DOBRA DE AÇO CA-50, DIÂMETRO DE 8,0 MM. AF_06/2022</t>
  </si>
  <si>
    <t xml:space="preserve">92799</t>
  </si>
  <si>
    <t xml:space="preserve">CORTE E DOBRA DE AÇO CA-60, DIÂMETRO DE 4,2 MM. AF_06/2022</t>
  </si>
  <si>
    <t xml:space="preserve">92800</t>
  </si>
  <si>
    <t xml:space="preserve">CORTE E DOBRA DE AÇO CA-60, DIÂMETRO DE 5,0 MM. AF_06/2022</t>
  </si>
  <si>
    <t xml:space="preserve">95605</t>
  </si>
  <si>
    <t xml:space="preserve">ARRASAMENTO MECANICO DE ESTACA DE CONCRETO ARMADO, DIAMETROS DE 101 CM A 150 CM. AF_05/2021</t>
  </si>
  <si>
    <t xml:space="preserve">95602</t>
  </si>
  <si>
    <t xml:space="preserve">ARRASAMENTO MECANICO DE ESTACA DE CONCRETO ARMADO, DIAMETROS DE 41 CM A 60 CM. AF_05/2021</t>
  </si>
  <si>
    <t xml:space="preserve">95603</t>
  </si>
  <si>
    <t xml:space="preserve">ARRASAMENTO MECANICO DE ESTACA DE CONCRETO ARMADO, DIAMETROS DE 61 CM A 80 CM. AF_05/2021</t>
  </si>
  <si>
    <t xml:space="preserve">95604</t>
  </si>
  <si>
    <t xml:space="preserve">ARRASAMENTO MECANICO DE ESTACA DE CONCRETO ARMADO, DIAMETROS DE 81 CM A 100 CM. AF_05/2021</t>
  </si>
  <si>
    <t xml:space="preserve">95601</t>
  </si>
  <si>
    <t xml:space="preserve">ARRASAMENTO MECANICO DE ESTACA DE CONCRETO ARMADO, DIAMETROS DE ATÉ 40 CM. AF_05/2021</t>
  </si>
  <si>
    <t xml:space="preserve">102521</t>
  </si>
  <si>
    <t xml:space="preserve">ARRASAMENTO MECÂNICO DE ESTACA BARRETE DE CONCRETO ARMADO, SEÇÃO DE 0,40 X 2,50 M. AF_05/2021</t>
  </si>
  <si>
    <t xml:space="preserve">102522</t>
  </si>
  <si>
    <t xml:space="preserve">ARRASAMENTO MECÂNICO DE ESTACA BARRETE DE CONCRETO ARMADO, SEÇÃO DE 0,60 X 2,50 M. AF_05/2021</t>
  </si>
  <si>
    <t xml:space="preserve">102523</t>
  </si>
  <si>
    <t xml:space="preserve">ARRASAMENTO MECÂNICO DE ESTACA BARRETE DE CONCRETO ARMADO, SEÇÃO DE 0,80 X 2,50 M. AF_05/2021</t>
  </si>
  <si>
    <t xml:space="preserve">95608</t>
  </si>
  <si>
    <t xml:space="preserve">ARRASAMENTO MECÂNICO DE ESTACA METÁLICA, PERFIL LAMINADO TIPO H - FAMÍLIA 250. AF_05/2021</t>
  </si>
  <si>
    <t xml:space="preserve">95609</t>
  </si>
  <si>
    <t xml:space="preserve">ARRASAMENTO MECÂNICO DE ESTACA METÁLICA, PERFIL LAMINADO TIPO H - FAMÍLIA 310. AF_05/2021</t>
  </si>
  <si>
    <t xml:space="preserve">95607</t>
  </si>
  <si>
    <t xml:space="preserve">ARRASAMENTO MECÂNICO DE ESTACA METÁLICA, PERFIL LAMINADO TIPO I FAMÍLIA 250. AF_05/2021</t>
  </si>
  <si>
    <t xml:space="preserve">95996</t>
  </si>
  <si>
    <t xml:space="preserve">EXECUÇÃO DE PAVIMENTO COM APLICAÇÃO DE CONCRETO ASFÁLTICO, CAMADA DE BINDER - EXCLUSIVE CARGA E TRANSPORTE. AF_11/2019</t>
  </si>
  <si>
    <t xml:space="preserve">95995</t>
  </si>
  <si>
    <t xml:space="preserve">EXECUÇÃO DE PAVIMENTO COM APLICAÇÃO DE CONCRETO ASFÁLTICO, CAMADA DE ROLAMENTO - EXCLUSIVE CARGA E TRANSPORTE. AF_11/2019</t>
  </si>
  <si>
    <t xml:space="preserve">96001</t>
  </si>
  <si>
    <t xml:space="preserve">FRESAGEM DE PAVIMENTO ASFÁLTICO (PROFUNDIDADE ATÉ 5,0 CM) - EXCLUSIVE TRANSPORTE. AF_11/2019</t>
  </si>
  <si>
    <t xml:space="preserve">94880</t>
  </si>
  <si>
    <t xml:space="preserve">ASSENTAMENTO DE TUBO DE PEAD CORRUGADO DE DUPLA PAREDE PARA REDE COLETORA DE ESGOTO, DN 1000 MM, JUNTA ELÁSTICA INTEGRADA (NÃO INCLUI FORNECIMENTO). AF_01/2021</t>
  </si>
  <si>
    <t xml:space="preserve">94882</t>
  </si>
  <si>
    <t xml:space="preserve">ASSENTAMENTO DE TUBO DE PEAD CORRUGADO DE DUPLA PAREDE PARA REDE COLETORA DE ESGOTO, DN 1200 MM, JUNTA ELÁSTICA INTEGRADA (NÃO INCLUI FORNECIMENTO). AF_01/2021</t>
  </si>
  <si>
    <t xml:space="preserve">94884</t>
  </si>
  <si>
    <t xml:space="preserve">ASSENTAMENTO DE TUBO DE PEAD CORRUGADO DE DUPLA PAREDE PARA REDE COLETORA DE ESGOTO, DN 1500 MM, JUNTA ELÁSTICA INTEGRADA (NÃO INCLUI FORNECIMENTO). AF_01/2021</t>
  </si>
  <si>
    <t xml:space="preserve">94870</t>
  </si>
  <si>
    <t xml:space="preserve">ASSENTAMENTO DE TUBO DE PEAD CORRUGADO DE DUPLA PAREDE PARA REDE COLETORA DE ESGOTO, DN 250 MM, JUNTA ELÁSTICA INTEGRADA (NÃO INCLUI FORNECIMENTO). AF_01/2021</t>
  </si>
  <si>
    <t xml:space="preserve">94872</t>
  </si>
  <si>
    <t xml:space="preserve">ASSENTAMENTO DE TUBO DE PEAD CORRUGADO DE DUPLA PAREDE PARA REDE COLETORA DE ESGOTO, DN 300 MM, JUNTA ELÁSTICA INTEGRADA (NÃO INCLUI FORNECIMENTO). AF_01/2021</t>
  </si>
  <si>
    <t xml:space="preserve">90746</t>
  </si>
  <si>
    <t xml:space="preserve">ASSENTAMENTO DE TUBO DE PEAD CORRUGADO DE DUPLA PAREDE PARA REDE COLETORA DE ESGOTO, DN 450 MM, JUNTA ELÁSTICA INTEGRADA (NÃO INCLUI FORNECIMENTO). AF_01/2021</t>
  </si>
  <si>
    <t xml:space="preserve">90747</t>
  </si>
  <si>
    <t xml:space="preserve">ASSENTAMENTO DE TUBO DE PEAD CORRUGADO DE DUPLA PAREDE PARA REDE COLETORA DE ESGOTO, DN 600 MM, JUNTA ELÁSTICA INTEGRADA (NÃO INCLUI FORNECIMENTO). AF_01/2021</t>
  </si>
  <si>
    <t xml:space="preserve">94876</t>
  </si>
  <si>
    <t xml:space="preserve">ASSENTAMENTO DE TUBO DE PEAD CORRUGADO DE DUPLA PAREDE PARA REDE COLETORA DE ESGOTO, DN 800 MM, JUNTA ELÁSTICA INTEGRADA (NÃO INCLUI FORNECIMENTO). AF_01/2021</t>
  </si>
  <si>
    <t xml:space="preserve">94878</t>
  </si>
  <si>
    <t xml:space="preserve">ASSENTAMENTO DE TUBO DE PEAD CORRUGADO DE DUPLA PAREDE PARA REDE COLETORA DE ESGOTO, DN 900 MM, JUNTA ELÁSTICA INTEGRADA (NÃO INCLUI FORNECIMENTO). AF_01/2021</t>
  </si>
  <si>
    <t xml:space="preserve">90740</t>
  </si>
  <si>
    <t xml:space="preserve">ASSENTAMENTO DE TUBO DE PVC CORRUGADO DE DUPLA PAREDE PARA REDE COLETORA DE ESGOTO, DN 150 MM, JUNTA ELÁSTICA (NÃO INCLUI FORNECIMENTO). AF_01/2021</t>
  </si>
  <si>
    <t xml:space="preserve">90741</t>
  </si>
  <si>
    <t xml:space="preserve">ASSENTAMENTO DE TUBO DE PVC CORRUGADO DE DUPLA PAREDE PARA REDE COLETORA DE ESGOTO, DN 200 MM, JUNTA ELÁSTICA (NÃO INCLUI FORNECIMENTO). AF_01/2021</t>
  </si>
  <si>
    <t xml:space="preserve">90742</t>
  </si>
  <si>
    <t xml:space="preserve">ASSENTAMENTO DE TUBO DE PVC CORRUGADO DE DUPLA PAREDE PARA REDE COLETORA DE ESGOTO, DN 250 MM, JUNTA ELÁSTICA (NÃO INCLUI FORNECIMENTO). AF_01/2021</t>
  </si>
  <si>
    <t xml:space="preserve">90743</t>
  </si>
  <si>
    <t xml:space="preserve">ASSENTAMENTO DE TUBO DE PVC CORRUGADO DE DUPLA PAREDE PARA REDE COLETORA DE ESGOTO, DN 300 MM, JUNTA ELÁSTICA (NÃO INCLUI FORNECIMENTO). AF_01/2021</t>
  </si>
  <si>
    <t xml:space="preserve">90744</t>
  </si>
  <si>
    <t xml:space="preserve">ASSENTAMENTO DE TUBO DE PVC CORRUGADO DE DUPLA PAREDE PARA REDE COLETORA DE ESGOTO, DN 350 MM, JUNTA ELÁSTICA (NÃO INCLUI FORNECIMENTO). AF_01/2021</t>
  </si>
  <si>
    <t xml:space="preserve">90745</t>
  </si>
  <si>
    <t xml:space="preserve">ASSENTAMENTO DE TUBO DE PVC CORRUGADO DE DUPLA PAREDE PARA REDE COLETORA DE ESGOTO, DN 400 MM, JUNTA ELÁSTICA (NÃO INCLUI FORNECIMENTO). AF_01/2021</t>
  </si>
  <si>
    <t xml:space="preserve">90733</t>
  </si>
  <si>
    <t xml:space="preserve">ASSENTAMENTO DE TUBO DE PVC PARA REDE COLETORA DE ESGOTO DE PAREDE MACIÇA, DN 100 MM, JUNTA ELÁSTICA (NÃO INCLUI FORNECIMENTO). AF_01/2021</t>
  </si>
  <si>
    <t xml:space="preserve">90734</t>
  </si>
  <si>
    <t xml:space="preserve">ASSENTAMENTO DE TUBO DE PVC PARA REDE COLETORA DE ESGOTO DE PAREDE MACIÇA, DN 150 MM, JUNTA ELÁSTICA, (NÃO INCLUI FORNECIMENTO). AF_01/2021</t>
  </si>
  <si>
    <t xml:space="preserve">90735</t>
  </si>
  <si>
    <t xml:space="preserve">ASSENTAMENTO DE TUBO DE PVC PARA REDE COLETORA DE ESGOTO DE PAREDE MACIÇA, DN 200 MM, JUNTA ELÁSTICA (NÃO INCLUI FORNECIMENTO). AF_01/2021</t>
  </si>
  <si>
    <t xml:space="preserve">90736</t>
  </si>
  <si>
    <t xml:space="preserve">ASSENTAMENTO DE TUBO DE PVC PARA REDE COLETORA DE ESGOTO DE PAREDE MACIÇA, DN 250 MM, JUNTA ELÁSTICA (NÃO INCLUI FORNECIMENTO). AF_01/2021</t>
  </si>
  <si>
    <t xml:space="preserve">90737</t>
  </si>
  <si>
    <t xml:space="preserve">ASSENTAMENTO DE TUBO DE PVC PARA REDE COLETORA DE ESGOTO DE PAREDE MACIÇA, DN 300 MM, JUNTA ELÁSTICA (NÃO INCLUI FORNECIMENTO). AF_01/2021</t>
  </si>
  <si>
    <t xml:space="preserve">90738</t>
  </si>
  <si>
    <t xml:space="preserve">ASSENTAMENTO DE TUBO DE PVC PARA REDE COLETORA DE ESGOTO DE PAREDE MACIÇA, DN 350 MM, JUNTA ELÁSTICA (NÃO INCLUI FORNECIMENTO). AF_01/2021</t>
  </si>
  <si>
    <t xml:space="preserve">90739</t>
  </si>
  <si>
    <t xml:space="preserve">ASSENTAMENTO DE TUBO DE PVC PARA REDE COLETORA DE ESGOTO DE PAREDE MACIÇA, DN 400 MM, JUNTA ELÁSTICA (NÃO INCLUI FORNECIMENTO). AF_01/2021</t>
  </si>
  <si>
    <t xml:space="preserve">90724</t>
  </si>
  <si>
    <t xml:space="preserve">JUNTA ARGAMASSADA ENTRE TUBO DN 100 MM E O POÇO DE VISITA/ CAIXA DE CONCRETO OU ALVENARIA EM REDES DE ESGOTO. AF_01/2021</t>
  </si>
  <si>
    <t xml:space="preserve">102267</t>
  </si>
  <si>
    <t xml:space="preserve">JUNTA ARGAMASSADA ENTRE TUBO DN 1000 MM E O POÇO DE VISITA/ CAIXA DE CONCRETO OU ALVENARIA EM REDES DE ESGOTO. AF_01/2021</t>
  </si>
  <si>
    <t xml:space="preserve">102268</t>
  </si>
  <si>
    <t xml:space="preserve">JUNTA ARGAMASSADA ENTRE TUBO DN 1200 MM E O POÇO DE VISITA/ CAIXA DE CONCRETO OU ALVENARIA EM REDES DE ESGOTO. AF_01/2021</t>
  </si>
  <si>
    <t xml:space="preserve">90725</t>
  </si>
  <si>
    <t xml:space="preserve">JUNTA ARGAMASSADA ENTRE TUBO DN 150 MM E O POÇO DE VISITA/ CAIXA DE CONCRETO OU ALVENARIA EM REDES DE ESGOTO. AF_01/2021</t>
  </si>
  <si>
    <t xml:space="preserve">102269</t>
  </si>
  <si>
    <t xml:space="preserve">JUNTA ARGAMASSADA ENTRE TUBO DN 1500 MM E O POÇO DE VISITA/ CAIXA DE CONCRETO OU ALVENARIA EM REDES DE ESGOTO. AF_01/2021</t>
  </si>
  <si>
    <t xml:space="preserve">90726</t>
  </si>
  <si>
    <t xml:space="preserve">JUNTA ARGAMASSADA ENTRE TUBO DN 200 MM E O POÇO/ CAIXA DE CONCRETO OU ALVENARIA EM REDES DE ESGOTO. AF_01/2021</t>
  </si>
  <si>
    <t xml:space="preserve">90727</t>
  </si>
  <si>
    <t xml:space="preserve">JUNTA ARGAMASSADA ENTRE TUBO DN 250 MM E O POÇO DE VISITA/ CAIXA DE CONCRETO OU ALVENARIA EM REDES DE ESGOTO. AF_01/2021</t>
  </si>
  <si>
    <t xml:space="preserve">90728</t>
  </si>
  <si>
    <t xml:space="preserve">JUNTA ARGAMASSADA ENTRE TUBO DN 300 MM E O POÇO DE VISITA/ CAIXA DE CONCRETO OU ALVENARIA EM REDES DE ESGOTO. AF_01/2021</t>
  </si>
  <si>
    <t xml:space="preserve">90729</t>
  </si>
  <si>
    <t xml:space="preserve">JUNTA ARGAMASSADA ENTRE TUBO DN 350 MM E O POÇO DE VISITA/ CAIXA DE CONCRETO OU ALVENARIA EM REDES DE ESGOTO. AF_01/2021</t>
  </si>
  <si>
    <t xml:space="preserve">90730</t>
  </si>
  <si>
    <t xml:space="preserve">JUNTA ARGAMASSADA ENTRE TUBO DN 400 MM E O POÇO DE VISITA/ CAIXA DE CONCRETO OU ALVENARIA EM REDES DE ESGOTO. AF_01/2021</t>
  </si>
  <si>
    <t xml:space="preserve">90731</t>
  </si>
  <si>
    <t xml:space="preserve">JUNTA ARGAMASSADA ENTRE TUBO DN 450 MM E O POÇO DE VISITA/ CAIXA DE CONCRETO OU ALVENARIA EM REDES DE ESGOTO. AF_01/2021</t>
  </si>
  <si>
    <t xml:space="preserve">90732</t>
  </si>
  <si>
    <t xml:space="preserve">JUNTA ARGAMASSADA ENTRE TUBO DN 600 MM E O POÇO DE VISITA/ CAIXA DE CONCRETO OU ALVENARIA EM REDES DE ESGOTO. AF_01/2021</t>
  </si>
  <si>
    <t xml:space="preserve">102265</t>
  </si>
  <si>
    <t xml:space="preserve">JUNTA ARGAMASSADA ENTRE TUBO DN 800 MM E O POÇO DE VISITA/ CAIXA DE CONCRETO OU ALVENARIA EM REDES DE ESGOTO. AF_01/2021</t>
  </si>
  <si>
    <t xml:space="preserve">102266</t>
  </si>
  <si>
    <t xml:space="preserve">JUNTA ARGAMASSADA ENTRE TUBO DN 900 MM E O POÇO DE VISITA/ CAIXA DE CONCRETO OU ALVENARIA EM REDES DE ESGOTO. AF_01/2021</t>
  </si>
  <si>
    <t xml:space="preserve">94879</t>
  </si>
  <si>
    <t xml:space="preserve">TUBO DE PEAD CORRUGADO DE DUPLA PAREDE PARA REDE COLETORA DE ESGOTO, DN 1000 MM, JUNTA ELÁSTICA INTEGRADA - FORNECIMENTO E ASSENTAMENTO. AF_01/2021</t>
  </si>
  <si>
    <t xml:space="preserve">94881</t>
  </si>
  <si>
    <t xml:space="preserve">TUBO DE PEAD CORRUGADO DE DUPLA PAREDE PARA REDE COLETORA DE ESGOTO, DN 1200 MM, JUNTA ELÁSTICA INTEGRADA - FORNECIMENTO E ASSENTAMENTO. AF_01/2021</t>
  </si>
  <si>
    <t xml:space="preserve">94869</t>
  </si>
  <si>
    <t xml:space="preserve">TUBO DE PEAD CORRUGADO DE DUPLA PAREDE PARA REDE COLETORA DE ESGOTO, DN 250 MM, JUNTA ELÁSTICA INTEGRADA - FORNECIMENTO E ASSENTAMENTO. AF_01/2021</t>
  </si>
  <si>
    <t xml:space="preserve">94871</t>
  </si>
  <si>
    <t xml:space="preserve">TUBO DE PEAD CORRUGADO DE DUPLA PAREDE PARA REDE COLETORA DE ESGOTO, DN 300 MM, JUNTA ELÁSTICA INTEGRADA - FORNECIMENTO E ASSENTAMENTO. AF_01/2021</t>
  </si>
  <si>
    <t xml:space="preserve">90708</t>
  </si>
  <si>
    <t xml:space="preserve">TUBO DE PEAD CORRUGADO DE DUPLA PAREDE PARA REDE COLETORA DE ESGOTO, DN 600 MM, JUNTA ELÁSTICA INTEGRADA - FORNECIMENTO E ASSENTAMENTO. AF_01/2021</t>
  </si>
  <si>
    <t xml:space="preserve">94875</t>
  </si>
  <si>
    <t xml:space="preserve">TUBO DE PEAD CORRUGADO DE DUPLA PAREDE PARA REDE COLETORA DE ESGOTO, DN 800 MM, JUNTA ELÁSTICA INTEGRADA - FORNECIMENTO E ASSENTAMENTO. AF_01/2021</t>
  </si>
  <si>
    <t xml:space="preserve">102264</t>
  </si>
  <si>
    <t xml:space="preserve">TUBO DE PVC BRANCO PARA REDE COLETORA DE ESGOTO CONDOMINIAL DE PAREDE MACIÇA, DN 100 MM, JUNTA ELÁSTICA - FORNECIMENTO E ASSENTAMENTO. AF_01/2021</t>
  </si>
  <si>
    <t xml:space="preserve">90701</t>
  </si>
  <si>
    <t xml:space="preserve">TUBO DE PVC CORRUGADO DE DUPLA PAREDE PARA REDE COLETORA DE ESGOTO, DN 150 MM, JUNTA ELÁSTICA - FORNECIMENTO E ASSENTAMENTO. AF_01/2021</t>
  </si>
  <si>
    <t xml:space="preserve">90702</t>
  </si>
  <si>
    <t xml:space="preserve">TUBO DE PVC CORRUGADO DE DUPLA PAREDE PARA REDE COLETORA DE ESGOTO, DN 200 MM, JUNTA ELÁSTICA - FORNECIMENTO E ASSENTAMENTO. AF_01/2021</t>
  </si>
  <si>
    <t xml:space="preserve">90703</t>
  </si>
  <si>
    <t xml:space="preserve">TUBO DE PVC CORRUGADO DE DUPLA PAREDE PARA REDE COLETORA DE ESGOTO, DN 250 MM, JUNTA ELÁSTICA - FORNECIMENTO E ASSENTAMENTO. AF_01/2021</t>
  </si>
  <si>
    <t xml:space="preserve">90704</t>
  </si>
  <si>
    <t xml:space="preserve">TUBO DE PVC CORRUGADO DE DUPLA PAREDE PARA REDE COLETORA DE ESGOTO, DN 300 MM, JUNTA ELÁSTICA - FORNECIMENTO E ASSENTAMENTO. AF_01/2021</t>
  </si>
  <si>
    <t xml:space="preserve">90705</t>
  </si>
  <si>
    <t xml:space="preserve">TUBO DE PVC CORRUGADO DE DUPLA PAREDE PARA REDE COLETORA DE ESGOTO, DN 350 MM, JUNTA ELÁSTICA - FORNECIMENTO E ASSENTAMENTO. AF_01/2021</t>
  </si>
  <si>
    <t xml:space="preserve">90706</t>
  </si>
  <si>
    <t xml:space="preserve">TUBO DE PVC CORRUGADO DE DUPLA PAREDE PARA REDE COLETORA DE ESGOTO, DN 400 MM, JUNTA ELÁSTICA - FORNECIMENTO E ASSENTAMENTO. AF_01/2021</t>
  </si>
  <si>
    <t xml:space="preserve">90694</t>
  </si>
  <si>
    <t xml:space="preserve">TUBO DE PVC PARA REDE COLETORA DE ESGOTO DE PAREDE MACIÇA, DN 100 MM, JUNTA ELÁSTICA - FORNECIMENTO E ASSENTAMENTO. AF_01/2021</t>
  </si>
  <si>
    <t xml:space="preserve">90695</t>
  </si>
  <si>
    <t xml:space="preserve">TUBO DE PVC PARA REDE COLETORA DE ESGOTO DE PAREDE MACIÇA, DN 150 MM, JUNTA ELÁSTICA - FORNECIMENTO E ASSENTAMENTO. AF_01/2021</t>
  </si>
  <si>
    <t xml:space="preserve">90696</t>
  </si>
  <si>
    <t xml:space="preserve">TUBO DE PVC PARA REDE COLETORA DE ESGOTO DE PAREDE MACIÇA, DN 200 MM, JUNTA ELÁSTICA - FORNECIMENTO E ASSENTAMENTO. AF_01/2021</t>
  </si>
  <si>
    <t xml:space="preserve">90697</t>
  </si>
  <si>
    <t xml:space="preserve">TUBO DE PVC PARA REDE COLETORA DE ESGOTO DE PAREDE MACIÇA, DN 250 MM, JUNTA ELÁSTICA - FORNECIMENTO E ASSENTAMENTO. AF_01/2021</t>
  </si>
  <si>
    <t xml:space="preserve">90698</t>
  </si>
  <si>
    <t xml:space="preserve">TUBO DE PVC PARA REDE COLETORA DE ESGOTO DE PAREDE MACIÇA, DN 300 MM, JUNTA ELÁSTICA, FORNECIMENTO E ASSENTAMENTO. AF_01/2021</t>
  </si>
  <si>
    <t xml:space="preserve">90699</t>
  </si>
  <si>
    <t xml:space="preserve">TUBO DE PVC PARA REDE COLETORA DE ESGOTO DE PAREDE MACIÇA, DN 350 MM, JUNTA ELÁSTICA - FORNECIMENTO E ASSENTAMENTO. AF_01/2021</t>
  </si>
  <si>
    <t xml:space="preserve">90700</t>
  </si>
  <si>
    <t xml:space="preserve">TUBO DE PVC PARA REDE COLETORA DE ESGOTO DE PAREDE MACIÇA, DN 400 MM, JUNTA ELÁSTICA FORNECIMENTO E ASSENTAMENTO. AF_01/2021</t>
  </si>
  <si>
    <t xml:space="preserve">105378</t>
  </si>
  <si>
    <t xml:space="preserve">ASSENTAMENTO DE CONEXÃO 2 ACESSOS ALINHADOS DE FERRO FUNDIDO PARA REDE DE ÁGUA, DN 100, JUNTA ELÁSTICA, INSTALADO EM LOCAL COM NÍVEL ALTO DE INTERFERÊNCIAS (NÃO INCLUI FORNECIMENTO). AF_05/2024</t>
  </si>
  <si>
    <t xml:space="preserve">105373</t>
  </si>
  <si>
    <t xml:space="preserve">ASSENTAMENTO DE CONEXÃO 2 ACESSOS ALINHADOS DE FERRO FUNDIDO PARA REDE DE ÁGUA, DN 100, JUNTA ELÁSTICA, INSTALADO EM LOCAL COM NÍVEL BAIXO DE INTERFERÊNCIAS (NÃO INCLUI FORNECIMENTO). AF_05/2024</t>
  </si>
  <si>
    <t xml:space="preserve">105380</t>
  </si>
  <si>
    <t xml:space="preserve">ASSENTAMENTO DE CONEXÃO 2 ACESSOS ALINHADOS DE FERRO FUNDIDO PARA REDE DE ÁGUA, DN 1000, JUNTA ELÁSTICA, INSTALADO EM LOCAL COM NÍVEL ALTO DE INTERFERÊNCIAS (NÃO INCLUI FORNECIMENTO). AF_05/2024</t>
  </si>
  <si>
    <t xml:space="preserve">105267</t>
  </si>
  <si>
    <t xml:space="preserve">ASSENTAMENTO DE CONEXÃO 2 ACESSOS ALINHADOS DE FERRO FUNDIDO PARA REDE DE ÁGUA, DN 1000, JUNTA ELÁSTICA, INSTALADO EM LOCAL COM NÍVEL BAIXO DE INTERFERÊNCIAS (NÃO INCLUI FORNECIMENTO). AF_05/2024</t>
  </si>
  <si>
    <t xml:space="preserve">105249</t>
  </si>
  <si>
    <t xml:space="preserve">ASSENTAMENTO DE CONEXÃO 2 ACESSOS ALINHADOS DE FERRO FUNDIDO PARA REDE DE ÁGUA, DN 1200, JUNTA ELÁSTICA, INSTALADO EM LOCAL COM NÍVEL ALTO DE INTERFERÊNCIAS (NÃO INCLUI FORNECIMENTO). AF_05/2024</t>
  </si>
  <si>
    <t xml:space="preserve">105268</t>
  </si>
  <si>
    <t xml:space="preserve">ASSENTAMENTO DE CONEXÃO 2 ACESSOS ALINHADOS DE FERRO FUNDIDO PARA REDE DE ÁGUA, DN 1200, JUNTA ELÁSTICA, INSTALADO EM LOCAL COM NÍVEL BAIXO DE INTERFERÊNCIAS (NÃO INCLUI FORNECIMENTO). AF_05/2024</t>
  </si>
  <si>
    <t xml:space="preserve">105379</t>
  </si>
  <si>
    <t xml:space="preserve">ASSENTAMENTO DE CONEXÃO 2 ACESSOS ALINHADOS DE FERRO FUNDIDO PARA REDE DE ÁGUA, DN 150, JUNTA ELÁSTICA, INSTALADO EM LOCAL COM NÍVEL ALTO DE INTERFERÊNCIAS (NÃO INCLUI FORNECIMENTO). AF_05/2024</t>
  </si>
  <si>
    <t xml:space="preserve">105388</t>
  </si>
  <si>
    <t xml:space="preserve">ASSENTAMENTO DE CONEXÃO 2 ACESSOS ALINHADOS DE FERRO FUNDIDO PARA REDE DE ÁGUA, DN 150, JUNTA ELÁSTICA, INSTALADO EM LOCAL COM NÍVEL BAIXO DE INTERFERÊNCIAS (NÃO INCLUI FORNECIMENTO). AF_05/2024</t>
  </si>
  <si>
    <t xml:space="preserve">105392</t>
  </si>
  <si>
    <t xml:space="preserve">ASSENTAMENTO DE CONEXÃO 2 ACESSOS ALINHADOS DE FERRO FUNDIDO PARA REDE DE ÁGUA, DN 200, JUNTA ELÁSTICA, INSTALADO EM LOCAL COM NÍVEL ALTO DE INTERFERÊNCIAS (NÃO INCLUI FORNECIMENTO). AF_05/2024</t>
  </si>
  <si>
    <t xml:space="preserve">105389</t>
  </si>
  <si>
    <t xml:space="preserve">ASSENTAMENTO DE CONEXÃO 2 ACESSOS ALINHADOS DE FERRO FUNDIDO PARA REDE DE ÁGUA, DN 200, JUNTA ELÁSTICA, INSTALADO EM LOCAL COM NÍVEL BAIXO DE INTERFERÊNCIAS (NÃO INCLUI FORNECIMENTO). AF_05/2024</t>
  </si>
  <si>
    <t xml:space="preserve">105393</t>
  </si>
  <si>
    <t xml:space="preserve">ASSENTAMENTO DE CONEXÃO 2 ACESSOS ALINHADOS DE FERRO FUNDIDO PARA REDE DE ÁGUA, DN 250, JUNTA ELÁSTICA, INSTALADO EM LOCAL COM NÍVEL ALTO DE INTERFERÊNCIAS (NÃO INCLUI FORNECIMENTO). AF_05/2024</t>
  </si>
  <si>
    <t xml:space="preserve">105316</t>
  </si>
  <si>
    <t xml:space="preserve">ASSENTAMENTO DE CONEXÃO 2 ACESSOS ALINHADOS DE FERRO FUNDIDO PARA REDE DE ÁGUA, DN 250, JUNTA ELÁSTICA, INSTALADO EM LOCAL COM NÍVEL BAIXO DE INTERFERÊNCIAS (NÃO INCLUI FORNECIMENTO). AF_05/2024</t>
  </si>
  <si>
    <t xml:space="preserve">105394</t>
  </si>
  <si>
    <t xml:space="preserve">ASSENTAMENTO DE CONEXÃO 2 ACESSOS ALINHADOS DE FERRO FUNDIDO PARA REDE DE ÁGUA, DN 300, JUNTA ELÁSTICA, INSTALADO EM LOCAL COM NÍVEL ALTO DE INTERFERÊNCIAS (NÃO INCLUI FORNECIMENTO). AF_05/2024</t>
  </si>
  <si>
    <t xml:space="preserve">105317</t>
  </si>
  <si>
    <t xml:space="preserve">ASSENTAMENTO DE CONEXÃO 2 ACESSOS ALINHADOS DE FERRO FUNDIDO PARA REDE DE ÁGUA, DN 300, JUNTA ELÁSTICA, INSTALADO EM LOCAL COM NÍVEL BAIXO DE INTERFERÊNCIAS (NÃO INCLUI FORNECIMENTO). AF_05/2024</t>
  </si>
  <si>
    <t xml:space="preserve">105395</t>
  </si>
  <si>
    <t xml:space="preserve">ASSENTAMENTO DE CONEXÃO 2 ACESSOS ALINHADOS DE FERRO FUNDIDO PARA REDE DE ÁGUA, DN 350, JUNTA ELÁSTICA, INSTALADO EM LOCAL COM NÍVEL ALTO DE INTERFERÊNCIAS (NÃO INCLUI FORNECIMENTO). AF_05/2024</t>
  </si>
  <si>
    <t xml:space="preserve">105318</t>
  </si>
  <si>
    <t xml:space="preserve">ASSENTAMENTO DE CONEXÃO 2 ACESSOS ALINHADOS DE FERRO FUNDIDO PARA REDE DE ÁGUA, DN 350, JUNTA ELÁSTICA, INSTALADO EM LOCAL COM NÍVEL BAIXO DE INTERFERÊNCIAS (NÃO INCLUI FORNECIMENTO). AF_05/2024</t>
  </si>
  <si>
    <t xml:space="preserve">105396</t>
  </si>
  <si>
    <t xml:space="preserve">ASSENTAMENTO DE CONEXÃO 2 ACESSOS ALINHADOS DE FERRO FUNDIDO PARA REDE DE ÁGUA, DN 400, JUNTA ELÁSTICA, INSTALADO EM LOCAL COM NÍVEL ALTO DE INTERFERÊNCIAS (NÃO INCLUI FORNECIMENTO). AF_05/2024</t>
  </si>
  <si>
    <t xml:space="preserve">105258</t>
  </si>
  <si>
    <t xml:space="preserve">ASSENTAMENTO DE CONEXÃO 2 ACESSOS ALINHADOS DE FERRO FUNDIDO PARA REDE DE ÁGUA, DN 400, JUNTA ELÁSTICA, INSTALADO EM LOCAL COM NÍVEL BAIXO DE INTERFERÊNCIAS (NÃO INCLUI FORNECIMENTO). AF_05/2024</t>
  </si>
  <si>
    <t xml:space="preserve">105397</t>
  </si>
  <si>
    <t xml:space="preserve">ASSENTAMENTO DE CONEXÃO 2 ACESSOS ALINHADOS DE FERRO FUNDIDO PARA REDE DE ÁGUA, DN 450, JUNTA ELÁSTICA, INSTALADO EM LOCAL COM NÍVEL ALTO DE INTERFERÊNCIAS (NÃO INCLUI FORNECIMENTO). AF_05/2024</t>
  </si>
  <si>
    <t xml:space="preserve">105261</t>
  </si>
  <si>
    <t xml:space="preserve">ASSENTAMENTO DE CONEXÃO 2 ACESSOS ALINHADOS DE FERRO FUNDIDO PARA REDE DE ÁGUA, DN 450, JUNTA ELÁSTICA, INSTALADO EM LOCAL COM NÍVEL BAIXO DE INTERFERÊNCIAS (NÃO INCLUI FORNECIMENTO). AF_05/2024</t>
  </si>
  <si>
    <t xml:space="preserve">105398</t>
  </si>
  <si>
    <t xml:space="preserve">ASSENTAMENTO DE CONEXÃO 2 ACESSOS ALINHADOS DE FERRO FUNDIDO PARA REDE DE ÁGUA, DN 500, JUNTA ELÁSTICA, INSTALADO EM LOCAL COM NÍVEL ALTO DE INTERFERÊNCIAS (NÃO INCLUI FORNECIMENTO). AF_05/2024</t>
  </si>
  <si>
    <t xml:space="preserve">105262</t>
  </si>
  <si>
    <t xml:space="preserve">ASSENTAMENTO DE CONEXÃO 2 ACESSOS ALINHADOS DE FERRO FUNDIDO PARA REDE DE ÁGUA, DN 500, JUNTA ELÁSTICA, INSTALADO EM LOCAL COM NÍVEL BAIXO DE INTERFERÊNCIAS (NÃO INCLUI FORNECIMENTO). AF_05/2024</t>
  </si>
  <si>
    <t xml:space="preserve">105399</t>
  </si>
  <si>
    <t xml:space="preserve">ASSENTAMENTO DE CONEXÃO 2 ACESSOS ALINHADOS DE FERRO FUNDIDO PARA REDE DE ÁGUA, DN 600, JUNTA ELÁSTICA, INSTALADO EM LOCAL COM NÍVEL ALTO DE INTERFERÊNCIAS (NÃO INCLUI FORNECIMENTO). AF_05/2024</t>
  </si>
  <si>
    <t xml:space="preserve">105263</t>
  </si>
  <si>
    <t xml:space="preserve">ASSENTAMENTO DE CONEXÃO 2 ACESSOS ALINHADOS DE FERRO FUNDIDO PARA REDE DE ÁGUA, DN 600, JUNTA ELÁSTICA, INSTALADO EM LOCAL COM NÍVEL BAIXO DE INTERFERÊNCIAS (NÃO INCLUI FORNECIMENTO). AF_05/2024</t>
  </si>
  <si>
    <t xml:space="preserve">105400</t>
  </si>
  <si>
    <t xml:space="preserve">ASSENTAMENTO DE CONEXÃO 2 ACESSOS ALINHADOS DE FERRO FUNDIDO PARA REDE DE ÁGUA, DN 700, JUNTA ELÁSTICA, INSTALADO EM LOCAL COM NÍVEL ALTO DE INTERFERÊNCIAS (NÃO INCLUI FORNECIMENTO). AF_05/2024</t>
  </si>
  <si>
    <t xml:space="preserve">105264</t>
  </si>
  <si>
    <t xml:space="preserve">ASSENTAMENTO DE CONEXÃO 2 ACESSOS ALINHADOS DE FERRO FUNDIDO PARA REDE DE ÁGUA, DN 700, JUNTA ELÁSTICA, INSTALADO EM LOCAL COM NÍVEL BAIXO DE INTERFERÊNCIAS (NÃO INCLUI FORNECIMENTO). AF_05/2024</t>
  </si>
  <si>
    <t xml:space="preserve">105297</t>
  </si>
  <si>
    <t xml:space="preserve">ASSENTAMENTO DE CONEXÃO 2 ACESSOS ALINHADOS DE FERRO FUNDIDO PARA REDE DE ÁGUA, DN 80, JUNTA ELÁSTICA, INSTALADO EM LOCAL COM NÍVEL ALTO DE INTERFERÊNCIAS (NÃO INCLUI FORNECIMENTO). AF_05/2024</t>
  </si>
  <si>
    <t xml:space="preserve">105372</t>
  </si>
  <si>
    <t xml:space="preserve">ASSENTAMENTO DE CONEXÃO 2 ACESSOS ALINHADOS DE FERRO FUNDIDO PARA REDE DE ÁGUA, DN 80, JUNTA ELÁSTICA, INSTALADO EM LOCAL COM NÍVEL BAIXO DE INTERFERÊNCIAS (NÃO INCLUI FORNECIMENTO). AF_05/2024</t>
  </si>
  <si>
    <t xml:space="preserve">105401</t>
  </si>
  <si>
    <t xml:space="preserve">ASSENTAMENTO DE CONEXÃO 2 ACESSOS ALINHADOS DE FERRO FUNDIDO PARA REDE DE ÁGUA, DN 800, JUNTA ELÁSTICA, INSTALADO EM LOCAL COM NÍVEL ALTO DE INTERFERÊNCIAS (NÃO INCLUI FORNECIMENTO). AF_05/2024</t>
  </si>
  <si>
    <t xml:space="preserve">105265</t>
  </si>
  <si>
    <t xml:space="preserve">ASSENTAMENTO DE CONEXÃO 2 ACESSOS ALINHADOS DE FERRO FUNDIDO PARA REDE DE ÁGUA, DN 800, JUNTA ELÁSTICA, INSTALADO EM LOCAL COM NÍVEL BAIXO DE INTERFERÊNCIAS (NÃO INCLUI FORNECIMENTO). AF_05/2024</t>
  </si>
  <si>
    <t xml:space="preserve">105402</t>
  </si>
  <si>
    <t xml:space="preserve">ASSENTAMENTO DE CONEXÃO 2 ACESSOS ALINHADOS DE FERRO FUNDIDO PARA REDE DE ÁGUA, DN 900, JUNTA ELÁSTICA, INSTALADO EM LOCAL COM NÍVEL ALTO DE INTERFERÊNCIAS (NÃO INCLUI FORNECIMENTO). AF_05/2024</t>
  </si>
  <si>
    <t xml:space="preserve">105266</t>
  </si>
  <si>
    <t xml:space="preserve">ASSENTAMENTO DE CONEXÃO 2 ACESSOS ALINHADOS DE FERRO FUNDIDO PARA REDE DE ÁGUA, DN 900, JUNTA ELÁSTICA, INSTALADO EM LOCAL COM NÍVEL BAIXO DE INTERFERÊNCIAS (NÃO INCLUI FORNECIMENTO). AF_05/2024</t>
  </si>
  <si>
    <t xml:space="preserve">105361</t>
  </si>
  <si>
    <t xml:space="preserve">ASSENTAMENTO DE CONEXÃO 2 ACESSOS ALINHADOS DE PVC PBA PARA REDE DE ÁGUA, DN 100, JUNTA ELÁSTICA INTEGRADA, INSTALADO EM LOCAL COM NÍVEL ALTO DE INTERFERÊNCIAS (NÃO INCLUI FORNECIMENTO). AF_05/2024</t>
  </si>
  <si>
    <t xml:space="preserve">105382</t>
  </si>
  <si>
    <t xml:space="preserve">ASSENTAMENTO DE CONEXÃO 2 ACESSOS ALINHADOS DE PVC PBA PARA REDE DE ÁGUA, DN 100, JUNTA ELÁSTICA INTEGRADA, INSTALADO EM LOCAL COM NÍVEL BAIXO DE INTERFERÊNCIAS (NÃO INCLUI FORNECIMENTO). AF_05/2024</t>
  </si>
  <si>
    <t xml:space="preserve">105359</t>
  </si>
  <si>
    <t xml:space="preserve">ASSENTAMENTO DE CONEXÃO 2 ACESSOS ALINHADOS DE PVC PBA PARA REDE DE ÁGUA, DN 50, JUNTA ELÁSTICA INTEGRADA, INSTALADO EM LOCAL COM NÍVEL ALTO DE INTERFERÊNCIAS (NÃO INCLUI FORNECIMENTO). AF_05/2024</t>
  </si>
  <si>
    <t xml:space="preserve">105315</t>
  </si>
  <si>
    <t xml:space="preserve">ASSENTAMENTO DE CONEXÃO 2 ACESSOS ALINHADOS DE PVC PBA PARA REDE DE ÁGUA, DN 50, JUNTA ELÁSTICA INTEGRADA, INSTALADO EM LOCAL COM NÍVEL BAIXO DE INTERFERÊNCIAS (NÃO INCLUI FORNECIMENTO). AF_05/2024</t>
  </si>
  <si>
    <t xml:space="preserve">105360</t>
  </si>
  <si>
    <t xml:space="preserve">ASSENTAMENTO DE CONEXÃO 2 ACESSOS ALINHADOS DE PVC PBA PARA REDE DE ÁGUA, DN 75, JUNTA ELÁSTICA INTEGRADA, INSTALADO EM LOCAL COM NÍVEL ALTO DE INTERFERÊNCIAS (NÃO INCLUI FORNECIMENTO). AF_05/2024</t>
  </si>
  <si>
    <t xml:space="preserve">105381</t>
  </si>
  <si>
    <t xml:space="preserve">ASSENTAMENTO DE CONEXÃO 2 ACESSOS ALINHADOS DE PVC PBA PARA REDE DE ÁGUA, DN 75, JUNTA ELÁSTICA INTEGRADA, INSTALADO EM LOCAL COM NÍVEL BAIXO DE INTERFERÊNCIAS (NÃO INCLUI FORNECIMENTO). AF_05/2024</t>
  </si>
  <si>
    <t xml:space="preserve">105251</t>
  </si>
  <si>
    <t xml:space="preserve">ASSENTAMENTO DE CONEXÃO 2 ACESSOS INCLINADOS DE FERRO FUNDIDO PARA REDE DE ÁGUA, DN 100, JUNTA ELÁSTICA, INSTALADO EM LOCAL COM NÍVEL ALTO DE INTERFERÊNCIAS (NÃO INCLUI FORNECIMENTO). AF_05/2024</t>
  </si>
  <si>
    <t xml:space="preserve">105282</t>
  </si>
  <si>
    <t xml:space="preserve">ASSENTAMENTO DE CONEXÃO 2 ACESSOS INCLINADOS DE FERRO FUNDIDO PARA REDE DE ÁGUA, DN 100, JUNTA ELÁSTICA, INSTALADO EM LOCAL COM NÍVEL BAIXO DE INTERFERÊNCIAS (NÃO INCLUI FORNECIMENTO). AF_05/2024</t>
  </si>
  <si>
    <t xml:space="preserve">105276</t>
  </si>
  <si>
    <t xml:space="preserve">ASSENTAMENTO DE CONEXÃO 2 ACESSOS INCLINADOS DE FERRO FUNDIDO PARA REDE DE ÁGUA, DN 1000, JUNTA ELÁSTICA, INSTALADO EM LOCAL COM NÍVEL ALTO DE INTERFERÊNCIAS (NÃO INCLUI FORNECIMENTO). AF_05/2024</t>
  </si>
  <si>
    <t xml:space="preserve">105341</t>
  </si>
  <si>
    <t xml:space="preserve">ASSENTAMENTO DE CONEXÃO 2 ACESSOS INCLINADOS DE FERRO FUNDIDO PARA REDE DE ÁGUA, DN 1000, JUNTA ELÁSTICA, INSTALADO EM LOCAL COM NÍVEL BAIXO DE INTERFERÊNCIAS (NÃO INCLUI FORNECIMENTO). AF_05/2024</t>
  </si>
  <si>
    <t xml:space="preserve">105277</t>
  </si>
  <si>
    <t xml:space="preserve">ASSENTAMENTO DE CONEXÃO 2 ACESSOS INCLINADOS DE FERRO FUNDIDO PARA REDE DE ÁGUA, DN 1200, JUNTA ELÁSTICA, INSTALADO EM LOCAL COM NÍVEL ALTO DE INTERFERÊNCIAS (NÃO INCLUI FORNECIMENTO). AF_05/2024</t>
  </si>
  <si>
    <t xml:space="preserve">105342</t>
  </si>
  <si>
    <t xml:space="preserve">ASSENTAMENTO DE CONEXÃO 2 ACESSOS INCLINADOS DE FERRO FUNDIDO PARA REDE DE ÁGUA, DN 1200, JUNTA ELÁSTICA, INSTALADO EM LOCAL COM NÍVEL BAIXO DE INTERFERÊNCIAS (NÃO INCLUI FORNECIMENTO). AF_05/2024</t>
  </si>
  <si>
    <t xml:space="preserve">105252</t>
  </si>
  <si>
    <t xml:space="preserve">ASSENTAMENTO DE CONEXÃO 2 ACESSOS INCLINADOS DE FERRO FUNDIDO PARA REDE DE ÁGUA, DN 150, JUNTA ELÁSTICA, INSTALADO EM LOCAL COM NÍVEL ALTO DE INTERFERÊNCIAS (NÃO INCLUI FORNECIMENTO). AF_05/2024</t>
  </si>
  <si>
    <t xml:space="preserve">105298</t>
  </si>
  <si>
    <t xml:space="preserve">ASSENTAMENTO DE CONEXÃO 2 ACESSOS INCLINADOS DE FERRO FUNDIDO PARA REDE DE ÁGUA, DN 150, JUNTA ELÁSTICA, INSTALADO EM LOCAL COM NÍVEL BAIXO DE INTERFERÊNCIAS (NÃO INCLUI FORNECIMENTO). AF_05/2024</t>
  </si>
  <si>
    <t xml:space="preserve">105253</t>
  </si>
  <si>
    <t xml:space="preserve">ASSENTAMENTO DE CONEXÃO 2 ACESSOS INCLINADOS DE FERRO FUNDIDO PARA REDE DE ÁGUA, DN 200, JUNTA ELÁSTICA, INSTALADO EM LOCAL COM NÍVEL ALTO DE INTERFERÊNCIAS (NÃO INCLUI FORNECIMENTO). AF_05/2024</t>
  </si>
  <si>
    <t xml:space="preserve">105299</t>
  </si>
  <si>
    <t xml:space="preserve">ASSENTAMENTO DE CONEXÃO 2 ACESSOS INCLINADOS DE FERRO FUNDIDO PARA REDE DE ÁGUA, DN 200, JUNTA ELÁSTICA, INSTALADO EM LOCAL COM NÍVEL BAIXO DE INTERFERÊNCIAS (NÃO INCLUI FORNECIMENTO). AF_05/2024</t>
  </si>
  <si>
    <t xml:space="preserve">105254</t>
  </si>
  <si>
    <t xml:space="preserve">ASSENTAMENTO DE CONEXÃO 2 ACESSOS INCLINADOS DE FERRO FUNDIDO PARA REDE DE ÁGUA, DN 250, JUNTA ELÁSTICA, INSTALADO EM LOCAL COM NÍVEL ALTO DE INTERFERÊNCIAS (NÃO INCLUI FORNECIMENTO). AF_05/2024</t>
  </si>
  <si>
    <t xml:space="preserve">105300</t>
  </si>
  <si>
    <t xml:space="preserve">ASSENTAMENTO DE CONEXÃO 2 ACESSOS INCLINADOS DE FERRO FUNDIDO PARA REDE DE ÁGUA, DN 250, JUNTA ELÁSTICA, INSTALADO EM LOCAL COM NÍVEL BAIXO DE INTERFERÊNCIAS (NÃO INCLUI FORNECIMENTO). AF_05/2024</t>
  </si>
  <si>
    <t xml:space="preserve">105255</t>
  </si>
  <si>
    <t xml:space="preserve">ASSENTAMENTO DE CONEXÃO 2 ACESSOS INCLINADOS DE FERRO FUNDIDO PARA REDE DE ÁGUA, DN 300, JUNTA ELÁSTICA, INSTALADO EM LOCAL COM NÍVEL ALTO DE INTERFERÊNCIAS (NÃO INCLUI FORNECIMENTO). AF_05/2024</t>
  </si>
  <si>
    <t xml:space="preserve">105301</t>
  </si>
  <si>
    <t xml:space="preserve">ASSENTAMENTO DE CONEXÃO 2 ACESSOS INCLINADOS DE FERRO FUNDIDO PARA REDE DE ÁGUA, DN 300, JUNTA ELÁSTICA, INSTALADO EM LOCAL COM NÍVEL BAIXO DE INTERFERÊNCIAS (NÃO INCLUI FORNECIMENTO). AF_05/2024</t>
  </si>
  <si>
    <t xml:space="preserve">105256</t>
  </si>
  <si>
    <t xml:space="preserve">ASSENTAMENTO DE CONEXÃO 2 ACESSOS INCLINADOS DE FERRO FUNDIDO PARA REDE DE ÁGUA, DN 350, JUNTA ELÁSTICA, INSTALADO EM LOCAL COM NÍVEL ALTO DE INTERFERÊNCIAS (NÃO INCLUI FORNECIMENTO). AF_05/2024</t>
  </si>
  <si>
    <t xml:space="preserve">105302</t>
  </si>
  <si>
    <t xml:space="preserve">ASSENTAMENTO DE CONEXÃO 2 ACESSOS INCLINADOS DE FERRO FUNDIDO PARA REDE DE ÁGUA, DN 350, JUNTA ELÁSTICA, INSTALADO EM LOCAL COM NÍVEL BAIXO DE INTERFERÊNCIAS (NÃO INCLUI FORNECIMENTO). AF_05/2024</t>
  </si>
  <si>
    <t xml:space="preserve">105257</t>
  </si>
  <si>
    <t xml:space="preserve">ASSENTAMENTO DE CONEXÃO 2 ACESSOS INCLINADOS DE FERRO FUNDIDO PARA REDE DE ÁGUA, DN 400, JUNTA ELÁSTICA, INSTALADO EM LOCAL COM NÍVEL ALTO DE INTERFERÊNCIAS (NÃO INCLUI FORNECIMENTO). AF_05/2024</t>
  </si>
  <si>
    <t xml:space="preserve">105303</t>
  </si>
  <si>
    <t xml:space="preserve">ASSENTAMENTO DE CONEXÃO 2 ACESSOS INCLINADOS DE FERRO FUNDIDO PARA REDE DE ÁGUA, DN 400, JUNTA ELÁSTICA, INSTALADO EM LOCAL COM NÍVEL BAIXO DE INTERFERÊNCIAS (NÃO INCLUI FORNECIMENTO). AF_05/2024</t>
  </si>
  <si>
    <t xml:space="preserve">105270</t>
  </si>
  <si>
    <t xml:space="preserve">ASSENTAMENTO DE CONEXÃO 2 ACESSOS INCLINADOS DE FERRO FUNDIDO PARA REDE DE ÁGUA, DN 450, JUNTA ELÁSTICA, INSTALADO EM LOCAL COM NÍVEL ALTO DE INTERFERÊNCIAS (NÃO INCLUI FORNECIMENTO). AF_05/2024</t>
  </si>
  <si>
    <t xml:space="preserve">105304</t>
  </si>
  <si>
    <t xml:space="preserve">ASSENTAMENTO DE CONEXÃO 2 ACESSOS INCLINADOS DE FERRO FUNDIDO PARA REDE DE ÁGUA, DN 450, JUNTA ELÁSTICA, INSTALADO EM LOCAL COM NÍVEL BAIXO DE INTERFERÊNCIAS (NÃO INCLUI FORNECIMENTO). AF_05/2024</t>
  </si>
  <si>
    <t xml:space="preserve">105271</t>
  </si>
  <si>
    <t xml:space="preserve">ASSENTAMENTO DE CONEXÃO 2 ACESSOS INCLINADOS DE FERRO FUNDIDO PARA REDE DE ÁGUA, DN 500, JUNTA ELÁSTICA, INSTALADO EM LOCAL COM NÍVEL ALTO DE INTERFERÊNCIAS (NÃO INCLUI FORNECIMENTO). AF_05/2024</t>
  </si>
  <si>
    <t xml:space="preserve">105305</t>
  </si>
  <si>
    <t xml:space="preserve">ASSENTAMENTO DE CONEXÃO 2 ACESSOS INCLINADOS DE FERRO FUNDIDO PARA REDE DE ÁGUA, DN 500, JUNTA ELÁSTICA, INSTALADO EM LOCAL COM NÍVEL BAIXO DE INTERFERÊNCIAS (NÃO INCLUI FORNECIMENTO). AF_05/2024</t>
  </si>
  <si>
    <t xml:space="preserve">105272</t>
  </si>
  <si>
    <t xml:space="preserve">ASSENTAMENTO DE CONEXÃO 2 ACESSOS INCLINADOS DE FERRO FUNDIDO PARA REDE DE ÁGUA, DN 600, JUNTA ELÁSTICA, INSTALADO EM LOCAL COM NÍVEL ALTO DE INTERFERÊNCIAS (NÃO INCLUI FORNECIMENTO). AF_05/2024</t>
  </si>
  <si>
    <t xml:space="preserve">105306</t>
  </si>
  <si>
    <t xml:space="preserve">ASSENTAMENTO DE CONEXÃO 2 ACESSOS INCLINADOS DE FERRO FUNDIDO PARA REDE DE ÁGUA, DN 600, JUNTA ELÁSTICA, INSTALADO EM LOCAL COM NÍVEL BAIXO DE INTERFERÊNCIAS (NÃO INCLUI FORNECIMENTO). AF_05/2024</t>
  </si>
  <si>
    <t xml:space="preserve">105273</t>
  </si>
  <si>
    <t xml:space="preserve">ASSENTAMENTO DE CONEXÃO 2 ACESSOS INCLINADOS DE FERRO FUNDIDO PARA REDE DE ÁGUA, DN 700, JUNTA ELÁSTICA, INSTALADO EM LOCAL COM NÍVEL ALTO DE INTERFERÊNCIAS (NÃO INCLUI FORNECIMENTO). AF_05/2024</t>
  </si>
  <si>
    <t xml:space="preserve">105307</t>
  </si>
  <si>
    <t xml:space="preserve">ASSENTAMENTO DE CONEXÃO 2 ACESSOS INCLINADOS DE FERRO FUNDIDO PARA REDE DE ÁGUA, DN 700, JUNTA ELÁSTICA, INSTALADO EM LOCAL COM NÍVEL BAIXO DE INTERFERÊNCIAS (NÃO INCLUI FORNECIMENTO). AF_05/2024</t>
  </si>
  <si>
    <t xml:space="preserve">105250</t>
  </si>
  <si>
    <t xml:space="preserve">ASSENTAMENTO DE CONEXÃO 2 ACESSOS INCLINADOS DE FERRO FUNDIDO PARA REDE DE ÁGUA, DN 80, JUNTA ELÁSTICA, INSTALADO EM LOCAL COM NÍVEL ALTO DE INTERFERÊNCIAS (NÃO INCLUI FORNECIMENTO). AF_05/2024</t>
  </si>
  <si>
    <t xml:space="preserve">105269</t>
  </si>
  <si>
    <t xml:space="preserve">ASSENTAMENTO DE CONEXÃO 2 ACESSOS INCLINADOS DE FERRO FUNDIDO PARA REDE DE ÁGUA, DN 80, JUNTA ELÁSTICA, INSTALADO EM LOCAL COM NÍVEL BAIXO DE INTERFERÊNCIAS (NÃO INCLUI FORNECIMENTO). AF_05/2024</t>
  </si>
  <si>
    <t xml:space="preserve">105274</t>
  </si>
  <si>
    <t xml:space="preserve">ASSENTAMENTO DE CONEXÃO 2 ACESSOS INCLINADOS DE FERRO FUNDIDO PARA REDE DE ÁGUA, DN 800, JUNTA ELÁSTICA, INSTALADO EM LOCAL COM NÍVEL ALTO DE INTERFERÊNCIAS (NÃO INCLUI FORNECIMENTO). AF_05/2024</t>
  </si>
  <si>
    <t xml:space="preserve">105340</t>
  </si>
  <si>
    <t xml:space="preserve">ASSENTAMENTO DE CONEXÃO 2 ACESSOS INCLINADOS DE FERRO FUNDIDO PARA REDE DE ÁGUA, DN 800, JUNTA ELÁSTICA, INSTALADO EM LOCAL COM NÍVEL BAIXO DE INTERFERÊNCIAS (NÃO INCLUI FORNECIMENTO). AF_05/2024</t>
  </si>
  <si>
    <t xml:space="preserve">105275</t>
  </si>
  <si>
    <t xml:space="preserve">ASSENTAMENTO DE CONEXÃO 2 ACESSOS INCLINADOS DE FERRO FUNDIDO PARA REDE DE ÁGUA, DN 900, JUNTA ELÁSTICA, INSTALADO EM LOCAL COM NÍVEL ALTO DE INTERFERÊNCIAS (NÃO INCLUI FORNECIMENTO). AF_05/2024</t>
  </si>
  <si>
    <t xml:space="preserve">105390</t>
  </si>
  <si>
    <t xml:space="preserve">ASSENTAMENTO DE CONEXÃO 2 ACESSOS INCLINADOS DE FERRO FUNDIDO PARA REDE DE ÁGUA, DN 900, JUNTA ELÁSTICA, INSTALADO EM LOCAL COM NÍVEL BAIXO DE INTERFERÊNCIAS (NÃO INCLUI FORNECIMENTO). AF_05/2024</t>
  </si>
  <si>
    <t xml:space="preserve">105364</t>
  </si>
  <si>
    <t xml:space="preserve">ASSENTAMENTO DE CONEXÃO 2 ACESSOS INCLINADOS DE PVC PBA PARA REDE DE ÁGUA, DN 100, JUNTA ELÁSTICA INTEGRADA, INSTALADO EM LOCAL COM NÍVEL ALTO DE INTERFERÊNCIAS (NÃO INCLUI FORNECIMENTO). AF_05/2024</t>
  </si>
  <si>
    <t xml:space="preserve">105385</t>
  </si>
  <si>
    <t xml:space="preserve">ASSENTAMENTO DE CONEXÃO 2 ACESSOS INCLINADOS DE PVC PBA PARA REDE DE ÁGUA, DN 100, JUNTA ELÁSTICA INTEGRADA, INSTALADO EM LOCAL COM NÍVEL BAIXO DE INTERFERÊNCIAS (NÃO INCLUI FORNECIMENTO). AF_05/2024</t>
  </si>
  <si>
    <t xml:space="preserve">105362</t>
  </si>
  <si>
    <t xml:space="preserve">ASSENTAMENTO DE CONEXÃO 2 ACESSOS INCLINADOS DE PVC PBA PARA REDE DE ÁGUA, DN 50, JUNTA ELÁSTICA INTEGRADA, INSTALADO EM LOCAL COM NÍVEL ALTO DE INTERFERÊNCIAS (NÃO INCLUI FORNECIMENTO). AF_05/2024</t>
  </si>
  <si>
    <t xml:space="preserve">105383</t>
  </si>
  <si>
    <t xml:space="preserve">ASSENTAMENTO DE CONEXÃO 2 ACESSOS INCLINADOS DE PVC PBA PARA REDE DE ÁGUA, DN 50, JUNTA ELÁSTICA INTEGRADA, INSTALADO EM LOCAL COM NÍVEL BAIXO DE INTERFERÊNCIAS (NÃO INCLUI FORNECIMENTO). AF_05/2024</t>
  </si>
  <si>
    <t xml:space="preserve">105363</t>
  </si>
  <si>
    <t xml:space="preserve">ASSENTAMENTO DE CONEXÃO 2 ACESSOS INCLINADOS DE PVC PBA PARA REDE DE ÁGUA, DN 75, JUNTA ELÁSTICA INTEGRADA, INSTALADO EM LOCAL COM NÍVEL ALTO DE INTERFERÊNCIAS (NÃO INCLUI FORNECIMENTO). AF_05/2024</t>
  </si>
  <si>
    <t xml:space="preserve">105384</t>
  </si>
  <si>
    <t xml:space="preserve">ASSENTAMENTO DE CONEXÃO 2 ACESSOS INCLINADOS DE PVC PBA PARA REDE DE ÁGUA, DN 75, JUNTA ELÁSTICA INTEGRADA, INSTALADO EM LOCAL COM NÍVEL BAIXO DE INTERFERÊNCIAS (NÃO INCLUI FORNECIMENTO). AF_05/2024</t>
  </si>
  <si>
    <t xml:space="preserve">105279</t>
  </si>
  <si>
    <t xml:space="preserve">ASSENTAMENTO DE CONEXÃO 3 ACESSOS DE FERRO FUNDIDO PARA REDE DE ÁGUA, DN 100, JUNTA ELÁSTICA, INSTALADO EM LOCAL COM NÍVEL ALTO DE INTERFERÊNCIAS (NÃO INCLUI FORNECIMENTO). AF_05/2024</t>
  </si>
  <si>
    <t xml:space="preserve">105259</t>
  </si>
  <si>
    <t xml:space="preserve">ASSENTAMENTO DE CONEXÃO 3 ACESSOS DE FERRO FUNDIDO PARA REDE DE ÁGUA, DN 100, JUNTA ELÁSTICA, INSTALADO EM LOCAL COM NÍVEL BAIXO DE INTERFERÊNCIAS (NÃO INCLUI FORNECIMENTO). AF_05/2024</t>
  </si>
  <si>
    <t xml:space="preserve">105357</t>
  </si>
  <si>
    <t xml:space="preserve">ASSENTAMENTO DE CONEXÃO 3 ACESSOS DE FERRO FUNDIDO PARA REDE DE ÁGUA, DN 1000, JUNTA ELÁSTICA, INSTALADO EM LOCAL COM NÍVEL ALTO DE INTERFERÊNCIAS (NÃO INCLUI FORNECIMENTO). AF_05/2024</t>
  </si>
  <si>
    <t xml:space="preserve">105346</t>
  </si>
  <si>
    <t xml:space="preserve">ASSENTAMENTO DE CONEXÃO 3 ACESSOS DE FERRO FUNDIDO PARA REDE DE ÁGUA, DN 1000, JUNTA ELÁSTICA, INSTALADO EM LOCAL COM NÍVEL BAIXO DE INTERFERÊNCIAS (NÃO INCLUI FORNECIMENTO). AF_05/2024</t>
  </si>
  <si>
    <t xml:space="preserve">105358</t>
  </si>
  <si>
    <t xml:space="preserve">ASSENTAMENTO DE CONEXÃO 3 ACESSOS DE FERRO FUNDIDO PARA REDE DE ÁGUA, DN 1200, JUNTA ELÁSTICA, INSTALADO EM LOCAL COM NÍVEL ALTO DE INTERFERÊNCIAS (NÃO INCLUI FORNECIMENTO). AF_05/2024</t>
  </si>
  <si>
    <t xml:space="preserve">105347</t>
  </si>
  <si>
    <t xml:space="preserve">ASSENTAMENTO DE CONEXÃO 3 ACESSOS DE FERRO FUNDIDO PARA REDE DE ÁGUA, DN 1200, JUNTA ELÁSTICA, INSTALADO EM LOCAL COM NÍVEL BAIXO DE INTERFERÊNCIAS (NÃO INCLUI FORNECIMENTO). AF_05/2024</t>
  </si>
  <si>
    <t xml:space="preserve">105280</t>
  </si>
  <si>
    <t xml:space="preserve">ASSENTAMENTO DE CONEXÃO 3 ACESSOS DE FERRO FUNDIDO PARA REDE DE ÁGUA, DN 150, JUNTA ELÁSTICA, INSTALADO EM LOCAL COM NÍVEL ALTO DE INTERFERÊNCIAS (NÃO INCLUI FORNECIMENTO). AF_05/2024</t>
  </si>
  <si>
    <t xml:space="preserve">105283</t>
  </si>
  <si>
    <t xml:space="preserve">ASSENTAMENTO DE CONEXÃO 3 ACESSOS DE FERRO FUNDIDO PARA REDE DE ÁGUA, DN 150, JUNTA ELÁSTICA, INSTALADO EM LOCAL COM NÍVEL BAIXO DE INTERFERÊNCIAS (NÃO INCLUI FORNECIMENTO). AF_05/2024</t>
  </si>
  <si>
    <t xml:space="preserve">105281</t>
  </si>
  <si>
    <t xml:space="preserve">ASSENTAMENTO DE CONEXÃO 3 ACESSOS DE FERRO FUNDIDO PARA REDE DE ÁGUA, DN 200, JUNTA ELÁSTICA, INSTALADO EM LOCAL COM NÍVEL ALTO DE INTERFERÊNCIAS (NÃO INCLUI FORNECIMENTO). AF_05/2024</t>
  </si>
  <si>
    <t xml:space="preserve">105319</t>
  </si>
  <si>
    <t xml:space="preserve">ASSENTAMENTO DE CONEXÃO 3 ACESSOS DE FERRO FUNDIDO PARA REDE DE ÁGUA, DN 200, JUNTA ELÁSTICA, INSTALADO EM LOCAL COM NÍVEL BAIXO DE INTERFERÊNCIAS (NÃO INCLUI FORNECIMENTO). AF_05/2024</t>
  </si>
  <si>
    <t xml:space="preserve">105284</t>
  </si>
  <si>
    <t xml:space="preserve">ASSENTAMENTO DE CONEXÃO 3 ACESSOS DE FERRO FUNDIDO PARA REDE DE ÁGUA, DN 250, JUNTA ELÁSTICA, INSTALADO EM LOCAL COM NÍVEL ALTO DE INTERFERÊNCIAS (NÃO INCLUI FORNECIMENTO). AF_05/2024</t>
  </si>
  <si>
    <t xml:space="preserve">105320</t>
  </si>
  <si>
    <t xml:space="preserve">ASSENTAMENTO DE CONEXÃO 3 ACESSOS DE FERRO FUNDIDO PARA REDE DE ÁGUA, DN 250, JUNTA ELÁSTICA, INSTALADO EM LOCAL COM NÍVEL BAIXO DE INTERFERÊNCIAS (NÃO INCLUI FORNECIMENTO). AF_05/2024</t>
  </si>
  <si>
    <t xml:space="preserve">105348</t>
  </si>
  <si>
    <t xml:space="preserve">ASSENTAMENTO DE CONEXÃO 3 ACESSOS DE FERRO FUNDIDO PARA REDE DE ÁGUA, DN 300, JUNTA ELÁSTICA, INSTALADO EM LOCAL COM NÍVEL ALTO DE INTERFERÊNCIAS (NÃO INCLUI FORNECIMENTO). AF_05/2024</t>
  </si>
  <si>
    <t xml:space="preserve">105321</t>
  </si>
  <si>
    <t xml:space="preserve">ASSENTAMENTO DE CONEXÃO 3 ACESSOS DE FERRO FUNDIDO PARA REDE DE ÁGUA, DN 300, JUNTA ELÁSTICA, INSTALADO EM LOCAL COM NÍVEL BAIXO DE INTERFERÊNCIAS (NÃO INCLUI FORNECIMENTO). AF_05/2024</t>
  </si>
  <si>
    <t xml:space="preserve">105349</t>
  </si>
  <si>
    <t xml:space="preserve">ASSENTAMENTO DE CONEXÃO 3 ACESSOS DE FERRO FUNDIDO PARA REDE DE ÁGUA, DN 350, JUNTA ELÁSTICA, INSTALADO EM LOCAL COM NÍVEL ALTO DE INTERFERÊNCIAS (NÃO INCLUI FORNECIMENTO). AF_05/2024</t>
  </si>
  <si>
    <t xml:space="preserve">105322</t>
  </si>
  <si>
    <t xml:space="preserve">ASSENTAMENTO DE CONEXÃO 3 ACESSOS DE FERRO FUNDIDO PARA REDE DE ÁGUA, DN 350, JUNTA ELÁSTICA, INSTALADO EM LOCAL COM NÍVEL BAIXO DE INTERFERÊNCIAS (NÃO INCLUI FORNECIMENTO). AF_05/2024</t>
  </si>
  <si>
    <t xml:space="preserve">105350</t>
  </si>
  <si>
    <t xml:space="preserve">ASSENTAMENTO DE CONEXÃO 3 ACESSOS DE FERRO FUNDIDO PARA REDE DE ÁGUA, DN 400, JUNTA ELÁSTICA, INSTALADO EM LOCAL COM NÍVEL ALTO DE INTERFERÊNCIAS (NÃO INCLUI FORNECIMENTO). AF_05/2024</t>
  </si>
  <si>
    <t xml:space="preserve">105323</t>
  </si>
  <si>
    <t xml:space="preserve">ASSENTAMENTO DE CONEXÃO 3 ACESSOS DE FERRO FUNDIDO PARA REDE DE ÁGUA, DN 400, JUNTA ELÁSTICA, INSTALADO EM LOCAL COM NÍVEL BAIXO DE INTERFERÊNCIAS (NÃO INCLUI FORNECIMENTO). AF_05/2024</t>
  </si>
  <si>
    <t xml:space="preserve">105351</t>
  </si>
  <si>
    <t xml:space="preserve">ASSENTAMENTO DE CONEXÃO 3 ACESSOS DE FERRO FUNDIDO PARA REDE DE ÁGUA, DN 450, JUNTA ELÁSTICA, INSTALADO EM LOCAL COM NÍVEL ALTO DE INTERFERÊNCIAS (NÃO INCLUI FORNECIMENTO). AF_05/2024</t>
  </si>
  <si>
    <t xml:space="preserve">105324</t>
  </si>
  <si>
    <t xml:space="preserve">ASSENTAMENTO DE CONEXÃO 3 ACESSOS DE FERRO FUNDIDO PARA REDE DE ÁGUA, DN 450, JUNTA ELÁSTICA, INSTALADO EM LOCAL COM NÍVEL BAIXO DE INTERFERÊNCIAS (NÃO INCLUI FORNECIMENTO). AF_05/2024</t>
  </si>
  <si>
    <t xml:space="preserve">105352</t>
  </si>
  <si>
    <t xml:space="preserve">ASSENTAMENTO DE CONEXÃO 3 ACESSOS DE FERRO FUNDIDO PARA REDE DE ÁGUA, DN 500, JUNTA ELÁSTICA, INSTALADO EM LOCAL COM NÍVEL ALTO DE INTERFERÊNCIAS (NÃO INCLUI FORNECIMENTO). AF_05/2024</t>
  </si>
  <si>
    <t xml:space="preserve">105325</t>
  </si>
  <si>
    <t xml:space="preserve">ASSENTAMENTO DE CONEXÃO 3 ACESSOS DE FERRO FUNDIDO PARA REDE DE ÁGUA, DN 500, JUNTA ELÁSTICA, INSTALADO EM LOCAL COM NÍVEL BAIXO DE INTERFERÊNCIAS (NÃO INCLUI FORNECIMENTO). AF_05/2024</t>
  </si>
  <si>
    <t xml:space="preserve">105353</t>
  </si>
  <si>
    <t xml:space="preserve">ASSENTAMENTO DE CONEXÃO 3 ACESSOS DE FERRO FUNDIDO PARA REDE DE ÁGUA, DN 600, JUNTA ELÁSTICA, INSTALADO EM LOCAL COM NÍVEL ALTO DE INTERFERÊNCIAS (NÃO INCLUI FORNECIMENTO). AF_05/2024</t>
  </si>
  <si>
    <t xml:space="preserve">105326</t>
  </si>
  <si>
    <t xml:space="preserve">ASSENTAMENTO DE CONEXÃO 3 ACESSOS DE FERRO FUNDIDO PARA REDE DE ÁGUA, DN 600, JUNTA ELÁSTICA, INSTALADO EM LOCAL COM NÍVEL BAIXO DE INTERFERÊNCIAS (NÃO INCLUI FORNECIMENTO). AF_05/2024</t>
  </si>
  <si>
    <t xml:space="preserve">105354</t>
  </si>
  <si>
    <t xml:space="preserve">ASSENTAMENTO DE CONEXÃO 3 ACESSOS DE FERRO FUNDIDO PARA REDE DE ÁGUA, DN 700, JUNTA ELÁSTICA, INSTALADO EM LOCAL COM NÍVEL ALTO DE INTERFERÊNCIAS (NÃO INCLUI FORNECIMENTO). AF_05/2024</t>
  </si>
  <si>
    <t xml:space="preserve">105344</t>
  </si>
  <si>
    <t xml:space="preserve">ASSENTAMENTO DE CONEXÃO 3 ACESSOS DE FERRO FUNDIDO PARA REDE DE ÁGUA, DN 700, JUNTA ELÁSTICA, INSTALADO EM LOCAL COM NÍVEL BAIXO DE INTERFERÊNCIAS (NÃO INCLUI FORNECIMENTO). AF_05/2024</t>
  </si>
  <si>
    <t xml:space="preserve">105278</t>
  </si>
  <si>
    <t xml:space="preserve">ASSENTAMENTO DE CONEXÃO 3 ACESSOS DE FERRO FUNDIDO PARA REDE DE ÁGUA, DN 80, JUNTA ELÁSTICA, INSTALADO EM LOCAL COM NÍVEL ALTO DE INTERFERÊNCIAS (NÃO INCLUI FORNECIMENTO). AF_05/2024</t>
  </si>
  <si>
    <t xml:space="preserve">105343</t>
  </si>
  <si>
    <t xml:space="preserve">ASSENTAMENTO DE CONEXÃO 3 ACESSOS DE FERRO FUNDIDO PARA REDE DE ÁGUA, DN 80, JUNTA ELÁSTICA, INSTALADO EM LOCAL COM NÍVEL BAIXO DE INTERFERÊNCIAS (NÃO INCLUI FORNECIMENTO). AF_05/2024</t>
  </si>
  <si>
    <t xml:space="preserve">105355</t>
  </si>
  <si>
    <t xml:space="preserve">ASSENTAMENTO DE CONEXÃO 3 ACESSOS DE FERRO FUNDIDO PARA REDE DE ÁGUA, DN 800, JUNTA ELÁSTICA, INSTALADO EM LOCAL COM NÍVEL ALTO DE INTERFERÊNCIAS (NÃO INCLUI FORNECIMENTO). AF_05/2024</t>
  </si>
  <si>
    <t xml:space="preserve">105391</t>
  </si>
  <si>
    <t xml:space="preserve">ASSENTAMENTO DE CONEXÃO 3 ACESSOS DE FERRO FUNDIDO PARA REDE DE ÁGUA, DN 800, JUNTA ELÁSTICA, INSTALADO EM LOCAL COM NÍVEL BAIXO DE INTERFERÊNCIAS (NÃO INCLUI FORNECIMENTO). AF_05/2024</t>
  </si>
  <si>
    <t xml:space="preserve">105356</t>
  </si>
  <si>
    <t xml:space="preserve">ASSENTAMENTO DE CONEXÃO 3 ACESSOS DE FERRO FUNDIDO PARA REDE DE ÁGUA, DN 900, JUNTA ELÁSTICA, INSTALADO EM LOCAL COM NÍVEL ALTO DE INTERFERÊNCIAS (NÃO INCLUI FORNECIMENTO). AF_05/2024</t>
  </si>
  <si>
    <t xml:space="preserve">105345</t>
  </si>
  <si>
    <t xml:space="preserve">ASSENTAMENTO DE CONEXÃO 3 ACESSOS DE FERRO FUNDIDO PARA REDE DE ÁGUA, DN 900, JUNTA ELÁSTICA, INSTALADO EM LOCAL COM NÍVEL BAIXO DE INTERFERÊNCIAS (NÃO INCLUI FORNECIMENTO). AF_05/2024</t>
  </si>
  <si>
    <t xml:space="preserve">105367</t>
  </si>
  <si>
    <t xml:space="preserve">ASSENTAMENTO DE CONEXÃO 3 ACESSOS DE PVC PBA PARA REDE DE ÁGUA, DN 100, JUNTA ELÁSTICA INTEGRADA, INSTALADO EM LOCAL COM NÍVEL ALTO DE INTERFERÊNCIAS (NÃO INCLUI FORNECIMENTO). AF_05/2024</t>
  </si>
  <si>
    <t xml:space="preserve">105371</t>
  </si>
  <si>
    <t xml:space="preserve">ASSENTAMENTO DE CONEXÃO 3 ACESSOS DE PVC PBA PARA REDE DE ÁGUA, DN 100, JUNTA ELÁSTICA INTEGRADA, INSTALADO EM LOCAL COM NÍVEL BAIXO DE INTERFERÊNCIAS (NÃO INCLUI FORNECIMENTO). AF_05/2024</t>
  </si>
  <si>
    <t xml:space="preserve">105365</t>
  </si>
  <si>
    <t xml:space="preserve">ASSENTAMENTO DE CONEXÃO 3 ACESSOS DE PVC PBA PARA REDE DE ÁGUA, DN 50, JUNTA ELÁSTICA INTEGRADA, INSTALADO EM LOCAL COM NÍVEL ALTO DE INTERFERÊNCIAS (NÃO INCLUI FORNECIMENTO). AF_05/2024</t>
  </si>
  <si>
    <t xml:space="preserve">105386</t>
  </si>
  <si>
    <t xml:space="preserve">ASSENTAMENTO DE CONEXÃO 3 ACESSOS DE PVC PBA PARA REDE DE ÁGUA, DN 50, JUNTA ELÁSTICA INTEGRADA, INSTALADO EM LOCAL COM NÍVEL BAIXO DE INTERFERÊNCIAS (NÃO INCLUI FORNECIMENTO). AF_05/2024</t>
  </si>
  <si>
    <t xml:space="preserve">105366</t>
  </si>
  <si>
    <t xml:space="preserve">ASSENTAMENTO DE CONEXÃO 3 ACESSOS DE PVC PBA PARA REDE DE ÁGUA, DN 75, JUNTA ELÁSTICA INTEGRADA, INSTALADO EM LOCAL COM NÍVEL ALTO DE INTERFERÊNCIAS (NÃO INCLUI FORNECIMENTO). AF_05/2024</t>
  </si>
  <si>
    <t xml:space="preserve">105387</t>
  </si>
  <si>
    <t xml:space="preserve">ASSENTAMENTO DE CONEXÃO 3 ACESSOS DE PVC PBA PARA REDE DE ÁGUA, DN 75, JUNTA ELÁSTICA INTEGRADA, INSTALADO EM LOCAL COM NÍVEL BAIXO DE INTERFERÊNCIAS (NÃO INCLUI FORNECIMENTO). AF_05/2024</t>
  </si>
  <si>
    <t xml:space="preserve">97177</t>
  </si>
  <si>
    <t xml:space="preserve">ASSENTAMENTO DE TUBO DE AÇO CARBONO PARA REDE DE ÁGUA, DN 1000 MM (40") OU DN 1100 MM (44"), JUNTA SOLDADA, INSTALADO EM LOCAL COM NÍVEL ALTO DE INTERFERÊNCIAS (NÃO INCLUI FORNECIMENTO). AF_05/2024</t>
  </si>
  <si>
    <t xml:space="preserve">97187</t>
  </si>
  <si>
    <t xml:space="preserve">ASSENTAMENTO DE TUBO DE AÇO CARBONO PARA REDE DE ÁGUA, DN 1000 MM (40") OU DN 1100 MM (44"), JUNTA SOLDADA, INSTALADO EM LOCAL COM NÍVEL BAIXO DE INTERFERÊNCIAS (NÃO INCLUI FORNECIMENTO). AF_05/2024</t>
  </si>
  <si>
    <t xml:space="preserve">97178</t>
  </si>
  <si>
    <t xml:space="preserve">ASSENTAMENTO DE TUBO DE AÇO CARBONO PARA REDE DE ÁGUA, DN 1200 MM (48") OU DN 1300 MM (52"), JUNTA SOLDADA, INSTALADO EM LOCAL COM NÍVEL ALTO DE INTERFERÊNCIAS (NÃO INCLUI FORNECIMENTO). AF_05/2024</t>
  </si>
  <si>
    <t xml:space="preserve">97188</t>
  </si>
  <si>
    <t xml:space="preserve">ASSENTAMENTO DE TUBO DE AÇO CARBONO PARA REDE DE ÁGUA, DN 1200 MM (48") OU DN 1300 MM (52"), JUNTA SOLDADA, INSTALADO EM LOCAL COM NÍVEL BAIXO DE INTERFERÊNCIAS (NÃO INCLUI FORNECIMENTO). AF_05/2024</t>
  </si>
  <si>
    <t xml:space="preserve">97179</t>
  </si>
  <si>
    <t xml:space="preserve">ASSENTAMENTO DE TUBO DE AÇO CARBONO PARA REDE DE ÁGUA, DN 1400 MM (56'') OU DN 1500 MM (60"), JUNTA SOLDADA, INSTALADO EM LOCAL COM NÍVEL ALTO DE INTERFERÊNCIAS (NÃO INCLUI FORNECIMENTO). AF_05/2024</t>
  </si>
  <si>
    <t xml:space="preserve">97189</t>
  </si>
  <si>
    <t xml:space="preserve">ASSENTAMENTO DE TUBO DE AÇO CARBONO PARA REDE DE ÁGUA, DN 1400 MM (56'') OU DN 1500 MM (60"), JUNTA SOLDADA, INSTALADO EM LOCAL COM NÍVEL BAIXO DE INTERFERÊNCIAS (NÃO INCLUI FORNECIMENTO). AF_05/2024</t>
  </si>
  <si>
    <t xml:space="preserve">97180</t>
  </si>
  <si>
    <t xml:space="preserve">ASSENTAMENTO DE TUBO DE AÇO CARBONO PARA REDE DE ÁGUA, DN 1600 MM (64") OU DN 1700 MM (68"), JUNTA SOLDADA, INSTALADO EM LOCAL COM NÍVEL ALTO DE INTERFERÊNCIAS (NÃO INCLUI FORNECIMENTO). AF_05/2024</t>
  </si>
  <si>
    <t xml:space="preserve">97190</t>
  </si>
  <si>
    <t xml:space="preserve">ASSENTAMENTO DE TUBO DE AÇO CARBONO PARA REDE DE ÁGUA, DN 1600 MM (64") OU DN 1700 MM (68"), JUNTA SOLDADA, INSTALADO EM LOCAL COM NÍVEL BAIXO DE INTERFERÊNCIAS (NÃO INCLUI FORNECIMENTO). AF_05/2024</t>
  </si>
  <si>
    <t xml:space="preserve">97181</t>
  </si>
  <si>
    <t xml:space="preserve">ASSENTAMENTO DE TUBO DE AÇO CARBONO PARA REDE DE ÁGUA, DN 1800 MM (72") OU DN 1900 MM (76"), JUNTA SOLDADA, INSTALADO EM LOCAL COM NÍVEL ALTO DE INTERFERÊNCIAS (NÃO INCLUI FORNECIMENTO). AF_05/2024</t>
  </si>
  <si>
    <t xml:space="preserve">97191</t>
  </si>
  <si>
    <t xml:space="preserve">ASSENTAMENTO DE TUBO DE AÇO CARBONO PARA REDE DE ÁGUA, DN 1800 MM (72") OU DN 1900 MM (76"), JUNTA SOLDADA, INSTALADO EM LOCAL COM NÍVEL BAIXO DE INTERFERÊNCIAS (NÃO INCLUI FORNECIMENTO). AF_05/2024</t>
  </si>
  <si>
    <t xml:space="preserve">97182</t>
  </si>
  <si>
    <t xml:space="preserve">ASSENTAMENTO DE TUBO DE AÇO CARBONO PARA REDE DE ÁGUA, DN 2000 MM (80") OU DN 2100 MM (84"), JUNTA SOLDADA, INSTALADO EM LOCAL COM NÍVEL ALTO DE INTERFERÊNCIAS (NÃO INCLUI FORNECIMENTO). AF_05/2024</t>
  </si>
  <si>
    <t xml:space="preserve">97192</t>
  </si>
  <si>
    <t xml:space="preserve">ASSENTAMENTO DE TUBO DE AÇO CARBONO PARA REDE DE ÁGUA, DN 2000 MM (80") OU DN 2100 MM (84"), JUNTA SOLDADA, INSTALADO EM LOCAL COM NÍVEL BAIXO DE INTERFERÊNCIAS (NÃO INCLUI FORNECIMENTO). AF_05/2024</t>
  </si>
  <si>
    <t xml:space="preserve">97173</t>
  </si>
  <si>
    <t xml:space="preserve">ASSENTAMENTO DE TUBO DE AÇO CARBONO PARA REDE DE ÁGUA, DN 600 MM (24"), JUNTA SOLDADA, INSTALADO EM LOCAL COM NÍVEL ALTO DE INTERFERÊNCIAS (NÃO INCLUI FORNECIMENTO). AF_05/2024</t>
  </si>
  <si>
    <t xml:space="preserve">97183</t>
  </si>
  <si>
    <t xml:space="preserve">ASSENTAMENTO DE TUBO DE AÇO CARBONO PARA REDE DE ÁGUA, DN 600 MM (24"), JUNTA SOLDADA, INSTALADO EM LOCAL COM NÍVEL BAIXO DE INTERFERÊNCIAS (NÃO INCLUI FORNECIMENTO). AF_05/2024</t>
  </si>
  <si>
    <t xml:space="preserve">97174</t>
  </si>
  <si>
    <t xml:space="preserve">ASSENTAMENTO DE TUBO DE AÇO CARBONO PARA REDE DE ÁGUA, DN 700 MM (28"), JUNTA SOLDADA, INSTALADO EM LOCAL COM NÍVEL ALTO DE INTERFERÊNCIAS (NÃO INCLUI FORNECIMENTO). AF_05/2024</t>
  </si>
  <si>
    <t xml:space="preserve">97184</t>
  </si>
  <si>
    <t xml:space="preserve">ASSENTAMENTO DE TUBO DE AÇO CARBONO PARA REDE DE ÁGUA, DN 700 MM (28"), JUNTA SOLDADA, INSTALADO EM LOCAL COM NÍVEL BAIXO DE INTERFERÊNCIAS (NÃO INCLUI FORNECIMENTO). AF_05/2024</t>
  </si>
  <si>
    <t xml:space="preserve">97175</t>
  </si>
  <si>
    <t xml:space="preserve">ASSENTAMENTO DE TUBO DE AÇO CARBONO PARA REDE DE ÁGUA, DN 800 MM (32"), JUNTA SOLDADA, INSTALADO EM LOCAL COM NÍVEL ALTO DE INTERFERÊNCIAS (NÃO INCLUI FORNECIMENTO). AF_05/2024</t>
  </si>
  <si>
    <t xml:space="preserve">97185</t>
  </si>
  <si>
    <t xml:space="preserve">ASSENTAMENTO DE TUBO DE AÇO CARBONO PARA REDE DE ÁGUA, DN 800 MM (32"), JUNTA SOLDADA, INSTALADO EM LOCAL COM NÍVEL BAIXO DE INTERFERÊNCIAS (NÃO INCLUI FORNECIMENTO). AF_05/2024</t>
  </si>
  <si>
    <t xml:space="preserve">97176</t>
  </si>
  <si>
    <t xml:space="preserve">ASSENTAMENTO DE TUBO DE AÇO CARBONO PARA REDE DE ÁGUA, DN 900 MM (36"), JUNTA SOLDADA, INSTALADO EM LOCAL COM NÍVEL ALTO DE INTERFERÊNCIAS (NÃO INCLUI FORNECIMENTO). AF_05/2024</t>
  </si>
  <si>
    <t xml:space="preserve">97186</t>
  </si>
  <si>
    <t xml:space="preserve">ASSENTAMENTO DE TUBO DE AÇO CARBONO PARA REDE DE ÁGUA, DN 900 MM (36"), JUNTA SOLDADA, INSTALADO EM LOCAL COM NÍVEL BAIXO DE INTERFERÊNCIAS (NÃO INCLUI FORNECIMENTO). AF_05/2024</t>
  </si>
  <si>
    <t xml:space="preserve">97142</t>
  </si>
  <si>
    <t xml:space="preserve">ASSENTAMENTO DE TUBO DE FERRO FUNDIDO PARA REDE DE ÁGUA, DN 100 MM, JUNTA ELÁSTICA, INSTALADO EM LOCAL COM NÍVEL ALTO DE INTERFERÊNCIAS (NÃO INCLUI FORNECIMENTO). AF_05/2024</t>
  </si>
  <si>
    <t xml:space="preserve">97158</t>
  </si>
  <si>
    <t xml:space="preserve">ASSENTAMENTO DE TUBO DE FERRO FUNDIDO PARA REDE DE ÁGUA, DN 100 MM, JUNTA ELÁSTICA, INSTALADO EM LOCAL COM NÍVEL BAIXO DE INTERFERÊNCIAS (NÃO INCLUI FORNECIMENTO). AF_05/2024</t>
  </si>
  <si>
    <t xml:space="preserve">97155</t>
  </si>
  <si>
    <t xml:space="preserve">ASSENTAMENTO DE TUBO DE FERRO FUNDIDO PARA REDE DE ÁGUA, DN 1000 MM, JUNTA ELÁSTICA, INSTALADO EM LOCAL COM NÍVEL ALTO DE INTERFERÊNCIAS (NÃO INCLUI FORNECIMENTO). AF_05/2024</t>
  </si>
  <si>
    <t xml:space="preserve">97171</t>
  </si>
  <si>
    <t xml:space="preserve">ASSENTAMENTO DE TUBO DE FERRO FUNDIDO PARA REDE DE ÁGUA, DN 1000 MM, JUNTA ELÁSTICA, INSTALADO EM LOCAL COM NÍVEL BAIXO DE INTERFERÊNCIAS (NÃO INCLUI FORNECIMENTO). AF_05/2024</t>
  </si>
  <si>
    <t xml:space="preserve">97156</t>
  </si>
  <si>
    <t xml:space="preserve">ASSENTAMENTO DE TUBO DE FERRO FUNDIDO PARA REDE DE ÁGUA, DN 1200 MM, JUNTA ELÁSTICA, INSTALADO EM LOCAL COM NÍVEL ALTO DE INTERFERÊNCIAS (NÃO INCLUI FORNECIMENTO). AF_05/2024</t>
  </si>
  <si>
    <t xml:space="preserve">97172</t>
  </si>
  <si>
    <t xml:space="preserve">ASSENTAMENTO DE TUBO DE FERRO FUNDIDO PARA REDE DE ÁGUA, DN 1200 MM, JUNTA ELÁSTICA, INSTALADO EM LOCAL COM NÍVEL BAIXO DE INTERFERÊNCIAS (NÃO INCLUI FORNECIMENTO). AF_05/2024</t>
  </si>
  <si>
    <t xml:space="preserve">97143</t>
  </si>
  <si>
    <t xml:space="preserve">ASSENTAMENTO DE TUBO DE FERRO FUNDIDO PARA REDE DE ÁGUA, DN 150 MM, JUNTA ELÁSTICA, INSTALADO EM LOCAL COM NÍVEL ALTO DE INTERFERÊNCIAS (NÃO INCLUI FORNECIMENTO). AF_05/2024</t>
  </si>
  <si>
    <t xml:space="preserve">97159</t>
  </si>
  <si>
    <t xml:space="preserve">ASSENTAMENTO DE TUBO DE FERRO FUNDIDO PARA REDE DE ÁGUA, DN 150 MM, JUNTA ELÁSTICA, INSTALADO EM LOCAL COM NÍVEL BAIXO DE INTERFERÊNCIAS (NÃO INCLUI FORNECIMENTO). AF_05/2024</t>
  </si>
  <si>
    <t xml:space="preserve">97144</t>
  </si>
  <si>
    <t xml:space="preserve">ASSENTAMENTO DE TUBO DE FERRO FUNDIDO PARA REDE DE ÁGUA, DN 200 MM, JUNTA ELÁSTICA, INSTALADO EM LOCAL COM NÍVEL ALTO DE INTERFERÊNCIAS (NÃO INCLUI FORNECIMENTO). AF_05/2024</t>
  </si>
  <si>
    <t xml:space="preserve">97160</t>
  </si>
  <si>
    <t xml:space="preserve">ASSENTAMENTO DE TUBO DE FERRO FUNDIDO PARA REDE DE ÁGUA, DN 200 MM, JUNTA ELÁSTICA, INSTALADO EM LOCAL COM NÍVEL BAIXO DE INTERFERÊNCIAS (NÃO INCLUI FORNECIMENTO). AF_05/2024</t>
  </si>
  <si>
    <t xml:space="preserve">97145</t>
  </si>
  <si>
    <t xml:space="preserve">ASSENTAMENTO DE TUBO DE FERRO FUNDIDO PARA REDE DE ÁGUA, DN 250 MM, JUNTA ELÁSTICA, INSTALADO EM LOCAL COM NÍVEL ALTO DE INTERFERÊNCIAS (NÃO INCLUI FORNECIMENTO). AF_05/2024</t>
  </si>
  <si>
    <t xml:space="preserve">97161</t>
  </si>
  <si>
    <t xml:space="preserve">ASSENTAMENTO DE TUBO DE FERRO FUNDIDO PARA REDE DE ÁGUA, DN 250 MM, JUNTA ELÁSTICA, INSTALADO EM LOCAL COM NÍVEL BAIXO DE INTERFERÊNCIAS (NÃO INCLUI FORNECIMENTO). AF_05/2024</t>
  </si>
  <si>
    <t xml:space="preserve">97146</t>
  </si>
  <si>
    <t xml:space="preserve">ASSENTAMENTO DE TUBO DE FERRO FUNDIDO PARA REDE DE ÁGUA, DN 300 MM, JUNTA ELÁSTICA, INSTALADO EM LOCAL COM NÍVEL ALTO DE INTERFERÊNCIAS (NÃO INCLUI FORNECIMENTO). AF_05/2024</t>
  </si>
  <si>
    <t xml:space="preserve">97162</t>
  </si>
  <si>
    <t xml:space="preserve">ASSENTAMENTO DE TUBO DE FERRO FUNDIDO PARA REDE DE ÁGUA, DN 300 MM, JUNTA ELÁSTICA, INSTALADO EM LOCAL COM NÍVEL BAIXO DE INTERFERÊNCIAS (NÃO INCLUI FORNECIMENTO). AF_05/2024</t>
  </si>
  <si>
    <t xml:space="preserve">97147</t>
  </si>
  <si>
    <t xml:space="preserve">ASSENTAMENTO DE TUBO DE FERRO FUNDIDO PARA REDE DE ÁGUA, DN 350 MM, JUNTA ELÁSTICA, INSTALADO EM LOCAL COM NÍVEL ALTO DE INTERFERÊNCIAS (NÃO INCLUI FORNECIMENTO). AF_05/2024</t>
  </si>
  <si>
    <t xml:space="preserve">97163</t>
  </si>
  <si>
    <t xml:space="preserve">ASSENTAMENTO DE TUBO DE FERRO FUNDIDO PARA REDE DE ÁGUA, DN 350 MM, JUNTA ELÁSTICA, INSTALADO EM LOCAL COM NÍVEL BAIXO DE INTERFERÊNCIAS (NÃO INCLUI FORNECIMENTO). AF_05/2024</t>
  </si>
  <si>
    <t xml:space="preserve">97148</t>
  </si>
  <si>
    <t xml:space="preserve">ASSENTAMENTO DE TUBO DE FERRO FUNDIDO PARA REDE DE ÁGUA, DN 400 MM, JUNTA ELÁSTICA, INSTALADO EM LOCAL COM NÍVEL ALTO DE INTERFERÊNCIAS (NÃO INCLUI FORNECIMENTO). AF_05/2024</t>
  </si>
  <si>
    <t xml:space="preserve">97164</t>
  </si>
  <si>
    <t xml:space="preserve">ASSENTAMENTO DE TUBO DE FERRO FUNDIDO PARA REDE DE ÁGUA, DN 400 MM, JUNTA ELÁSTICA, INSTALADO EM LOCAL COM NÍVEL BAIXO DE INTERFERÊNCIAS (NÃO INCLUI FORNECIMENTO). AF_05/2024</t>
  </si>
  <si>
    <t xml:space="preserve">97149</t>
  </si>
  <si>
    <t xml:space="preserve">ASSENTAMENTO DE TUBO DE FERRO FUNDIDO PARA REDE DE ÁGUA, DN 450 MM, JUNTA ELÁSTICA, INSTALADO EM LOCAL COM NÍVEL ALTO DE INTERFERÊNCIAS (NÃO INCLUI FORNECIMENTO). AF_05/2024</t>
  </si>
  <si>
    <t xml:space="preserve">97165</t>
  </si>
  <si>
    <t xml:space="preserve">ASSENTAMENTO DE TUBO DE FERRO FUNDIDO PARA REDE DE ÁGUA, DN 450 MM, JUNTA ELÁSTICA, INSTALADO EM LOCAL COM NÍVEL BAIXO DE INTERFERÊNCIAS (NÃO INCLUI FORNECIMENTO). AF_05/2024</t>
  </si>
  <si>
    <t xml:space="preserve">97150</t>
  </si>
  <si>
    <t xml:space="preserve">ASSENTAMENTO DE TUBO DE FERRO FUNDIDO PARA REDE DE ÁGUA, DN 500 MM, JUNTA ELÁSTICA, INSTALADO EM LOCAL COM NÍVEL ALTO DE INTERFERÊNCIAS (NÃO INCLUI FORNECIMENTO). AF_05/2024</t>
  </si>
  <si>
    <t xml:space="preserve">97166</t>
  </si>
  <si>
    <t xml:space="preserve">ASSENTAMENTO DE TUBO DE FERRO FUNDIDO PARA REDE DE ÁGUA, DN 500 MM, JUNTA ELÁSTICA, INSTALADO EM LOCAL COM NÍVEL BAIXO DE INTERFERÊNCIAS (NÃO INCLUI FORNECIMENTO). AF_05/2024</t>
  </si>
  <si>
    <t xml:space="preserve">97151</t>
  </si>
  <si>
    <t xml:space="preserve">ASSENTAMENTO DE TUBO DE FERRO FUNDIDO PARA REDE DE ÁGUA, DN 600 MM, JUNTA ELÁSTICA, INSTALADO EM LOCAL COM NÍVEL ALTO DE INTERFERÊNCIAS (NÃO INCLUI FORNECIMENTO). AF_05/2024</t>
  </si>
  <si>
    <t xml:space="preserve">97167</t>
  </si>
  <si>
    <t xml:space="preserve">ASSENTAMENTO DE TUBO DE FERRO FUNDIDO PARA REDE DE ÁGUA, DN 600 MM, JUNTA ELÁSTICA, INSTALADO EM LOCAL COM NÍVEL BAIXO DE INTERFERÊNCIAS (NÃO INCLUI FORNECIMENTO). AF_05/2024</t>
  </si>
  <si>
    <t xml:space="preserve">97152</t>
  </si>
  <si>
    <t xml:space="preserve">ASSENTAMENTO DE TUBO DE FERRO FUNDIDO PARA REDE DE ÁGUA, DN 700 MM, JUNTA ELÁSTICA, INSTALADO EM LOCAL COM NÍVEL ALTO DE INTERFERÊNCIAS (NÃO INCLUI FORNECIMENTO). AF_05/2024</t>
  </si>
  <si>
    <t xml:space="preserve">97168</t>
  </si>
  <si>
    <t xml:space="preserve">ASSENTAMENTO DE TUBO DE FERRO FUNDIDO PARA REDE DE ÁGUA, DN 700 MM, JUNTA ELÁSTICA, INSTALADO EM LOCAL COM NÍVEL BAIXO DE INTERFERÊNCIAS (NÃO INCLUI FORNECIMENTO). AF_05/2024</t>
  </si>
  <si>
    <t xml:space="preserve">97141</t>
  </si>
  <si>
    <t xml:space="preserve">ASSENTAMENTO DE TUBO DE FERRO FUNDIDO PARA REDE DE ÁGUA, DN 80 MM, JUNTA ELÁSTICA, INSTALADO EM LOCAL COM NÍVEL ALTO DE INTERFERÊNCIAS (NÃO INCLUI FORNECIMENTO). AF_05/2024</t>
  </si>
  <si>
    <t xml:space="preserve">97157</t>
  </si>
  <si>
    <t xml:space="preserve">ASSENTAMENTO DE TUBO DE FERRO FUNDIDO PARA REDE DE ÁGUA, DN 80 MM, JUNTA ELÁSTICA, INSTALADO EM LOCAL COM NÍVEL BAIXO DE INTERFERÊNCIAS (NÃO INCLUI FORNECIMENTO). AF_05/2024</t>
  </si>
  <si>
    <t xml:space="preserve">97153</t>
  </si>
  <si>
    <t xml:space="preserve">ASSENTAMENTO DE TUBO DE FERRO FUNDIDO PARA REDE DE ÁGUA, DN 800 MM, JUNTA ELÁSTICA, INSTALADO EM LOCAL COM NÍVEL ALTO DE INTERFERÊNCIAS (NÃO INCLUI FORNECIMENTO). AF_05/2024</t>
  </si>
  <si>
    <t xml:space="preserve">97169</t>
  </si>
  <si>
    <t xml:space="preserve">ASSENTAMENTO DE TUBO DE FERRO FUNDIDO PARA REDE DE ÁGUA, DN 800 MM, JUNTA ELÁSTICA, INSTALADO EM LOCAL COM NÍVEL BAIXO DE INTERFERÊNCIAS (NÃO INCLUI FORNECIMENTO). AF_05/2024</t>
  </si>
  <si>
    <t xml:space="preserve">97154</t>
  </si>
  <si>
    <t xml:space="preserve">ASSENTAMENTO DE TUBO DE FERRO FUNDIDO PARA REDE DE ÁGUA, DN 900 MM, JUNTA ELÁSTICA, INSTALADO EM LOCAL COM NÍVEL ALTO DE INTERFERÊNCIAS (NÃO INCLUI FORNECIMENTO). AF_05/2024</t>
  </si>
  <si>
    <t xml:space="preserve">97170</t>
  </si>
  <si>
    <t xml:space="preserve">ASSENTAMENTO DE TUBO DE FERRO FUNDIDO PARA REDE DE ÁGUA, DN 900 MM, JUNTA ELÁSTICA, INSTALADO EM LOCAL COM NÍVEL BAIXO DE INTERFERÊNCIAS (NÃO INCLUI FORNECIMENTO). AF_05/2024</t>
  </si>
  <si>
    <t xml:space="preserve">105311</t>
  </si>
  <si>
    <t xml:space="preserve">ASSENTAMENTO DE TUBO DE PVC DEFOFO OU PRFV OU RPVC PARA REDE DE ÁGUA, DN 100, JUNTA ELÁSTICA INTEGRADA, INSTALADO EM LOCAL COM NÍVEL ALTO DE INTERFERÊNCIAS (NÃO INCLUI FORNECIMENTO). AF_05/2024</t>
  </si>
  <si>
    <t xml:space="preserve">105339</t>
  </si>
  <si>
    <t xml:space="preserve">ASSENTAMENTO DE TUBO DE PVC DEFOFO OU PRFV OU RPVC PARA REDE DE ÁGUA, DN 100, JUNTA ELÁSTICA INTEGRADA, INSTALADO EM LOCAL COM NÍVEL BAIXO DE INTERFERÊNCIAS (NÃO INCLUI FORNECIMENTO). AF_05/2024</t>
  </si>
  <si>
    <t xml:space="preserve">97127</t>
  </si>
  <si>
    <t xml:space="preserve">ASSENTAMENTO DE TUBO DE PVC DEFOFO OU PRFV OU RPVC PARA REDE DE ÁGUA, DN 150 MM, JUNTA ELÁSTICA INTEGRADA, INSTALADO EM LOCAL COM NÍVEL ALTO DE INTERFERÊNCIAS (NÃO INCLUI FORNECIMENTO). AF_05/2024</t>
  </si>
  <si>
    <t xml:space="preserve">97134</t>
  </si>
  <si>
    <t xml:space="preserve">ASSENTAMENTO DE TUBO DE PVC DEFOFO OU PRFV OU RPVC PARA REDE DE ÁGUA, DN 150 MM, JUNTA ELÁSTICA INTEGRADA, INSTALADO EM LOCAL COM NÍVEL BAIXO DE INTERFERÊNCIAS (NÃO INCLUI FORNECIMENTO). AF_05/2024</t>
  </si>
  <si>
    <t xml:space="preserve">97128</t>
  </si>
  <si>
    <t xml:space="preserve">ASSENTAMENTO DE TUBO DE PVC DEFOFO OU PRFV OU RPVC PARA REDE DE ÁGUA, DN 200 MM, JUNTA ELÁSTICA INTEGRADA, INSTALADO EM LOCAL COM NÍVEL ALTO DE INTERFERÊNCIAS (NÃO INCLUI FORNECIMENTO). AF_05/2024</t>
  </si>
  <si>
    <t xml:space="preserve">97135</t>
  </si>
  <si>
    <t xml:space="preserve">ASSENTAMENTO DE TUBO DE PVC DEFOFO OU PRFV OU RPVC PARA REDE DE ÁGUA, DN 200 MM, JUNTA ELÁSTICA INTEGRADA, INSTALADO EM LOCAL COM NÍVEL BAIXO DE INTERFERÊNCIAS (NÃO INCLUI FORNECIMENTO). AF_05/2024</t>
  </si>
  <si>
    <t xml:space="preserve">97129</t>
  </si>
  <si>
    <t xml:space="preserve">ASSENTAMENTO DE TUBO DE PVC DEFOFO OU PRFV OU RPVC PARA REDE DE ÁGUA, DN 250 MM, JUNTA ELÁSTICA INTEGRADA, INSTALADO EM LOCAL COM NÍVEL ALTO DE INTERFERÊNCIAS (NÃO INCLUI FORNECIMENTO). AF_05/2024</t>
  </si>
  <si>
    <t xml:space="preserve">97136</t>
  </si>
  <si>
    <t xml:space="preserve">ASSENTAMENTO DE TUBO DE PVC DEFOFO OU PRFV OU RPVC PARA REDE DE ÁGUA, DN 250 MM, JUNTA ELÁSTICA INTEGRADA, INSTALADO EM LOCAL COM NÍVEL BAIXO DE INTERFERÊNCIAS (NÃO INCLUI FORNECIMENTO). AF_05/2024</t>
  </si>
  <si>
    <t xml:space="preserve">97130</t>
  </si>
  <si>
    <t xml:space="preserve">ASSENTAMENTO DE TUBO DE PVC DEFOFO OU PRFV OU RPVC PARA REDE DE ÁGUA, DN 300 MM, JUNTA ELÁSTICA INTEGRADA, INSTALADO EM LOCAL COM NÍVEL ALTO DE INTERFERÊNCIAS (NÃO INCLUI FORNECIMENTO). AF_05/2024</t>
  </si>
  <si>
    <t xml:space="preserve">97137</t>
  </si>
  <si>
    <t xml:space="preserve">ASSENTAMENTO DE TUBO DE PVC DEFOFO OU PRFV OU RPVC PARA REDE DE ÁGUA, DN 300 MM, JUNTA ELÁSTICA INTEGRADA, INSTALADO EM LOCAL COM NÍVEL BAIXO DE INTERFERÊNCIAS (NÃO INCLUI FORNECIMENTO). AF_05/2024</t>
  </si>
  <si>
    <t xml:space="preserve">97131</t>
  </si>
  <si>
    <t xml:space="preserve">ASSENTAMENTO DE TUBO DE PVC DEFOFO OU PRFV OU RPVC PARA REDE DE ÁGUA, DN 350 MM, JUNTA ELÁSTICA INTEGRADA, INSTALADO EM LOCAL COM NÍVEL ALTO DE INTERFERÊNCIAS (NÃO INCLUI FORNECIMENTO). AF_05/2024</t>
  </si>
  <si>
    <t xml:space="preserve">97138</t>
  </si>
  <si>
    <t xml:space="preserve">ASSENTAMENTO DE TUBO DE PVC DEFOFO OU PRFV OU RPVC PARA REDE DE ÁGUA, DN 350 MM, JUNTA ELÁSTICA INTEGRADA, INSTALADO EM LOCAL COM NÍVEL BAIXO DE INTERFERÊNCIAS (NÃO INCLUI FORNECIMENTO). AF_05/2024</t>
  </si>
  <si>
    <t xml:space="preserve">97132</t>
  </si>
  <si>
    <t xml:space="preserve">ASSENTAMENTO DE TUBO DE PVC DEFOFO OU PRFV OU RPVC PARA REDE DE ÁGUA, DN 400 MM, JUNTA ELÁSTICA INTEGRADA, INSTALADO EM LOCAL COM NÍVEL ALTO DE INTERFERÊNCIAS (NÃO INCLUI FORNECIMENTO). AF_05/2024</t>
  </si>
  <si>
    <t xml:space="preserve">97139</t>
  </si>
  <si>
    <t xml:space="preserve">ASSENTAMENTO DE TUBO DE PVC DEFOFO OU PRFV OU RPVC PARA REDE DE ÁGUA, DN 400 MM, JUNTA ELÁSTICA INTEGRADA, INSTALADO EM LOCAL COM NÍVEL BAIXO DE INTERFERÊNCIAS (NÃO INCLUI FORNECIMENTO). AF_05/2024</t>
  </si>
  <si>
    <t xml:space="preserve">97133</t>
  </si>
  <si>
    <t xml:space="preserve">ASSENTAMENTO DE TUBO DE PVC DEFOFO OU PRFV OU RPVC PARA REDE DE ÁGUA, DN 500 MM, JUNTA ELÁSTICA INTEGRADA, INSTALADO EM LOCAL COM NÍVEL ALTO DE INTERFERÊNCIAS (NÃO INCLUI FORNECIMENTO). AF_05/2024</t>
  </si>
  <si>
    <t xml:space="preserve">97140</t>
  </si>
  <si>
    <t xml:space="preserve">ASSENTAMENTO DE TUBO DE PVC DEFOFO OU PRFV OU RPVC PARA REDE DE ÁGUA, DN 500 MM, JUNTA ELÁSTICA INTEGRADA, INSTALADO EM LOCAL COM NÍVEL BAIXO DE INTERFERÊNCIAS (NÃO INCLUI FORNECIMENTO). AF_05/2024</t>
  </si>
  <si>
    <t xml:space="preserve">97123</t>
  </si>
  <si>
    <t xml:space="preserve">ASSENTAMENTO DE TUBO DE PVC PBA PARA REDE DE ÁGUA, DN 100 MM, JUNTA ELÁSTICA INTEGRADA, INSTALADO EM LOCAL COM NÍVEL ALTO DE INTERFERÊNCIAS (NÃO INCLUI FORNECIMENTO). AF_05/2024</t>
  </si>
  <si>
    <t xml:space="preserve">97126</t>
  </si>
  <si>
    <t xml:space="preserve">ASSENTAMENTO DE TUBO DE PVC PBA PARA REDE DE ÁGUA, DN 100 MM, JUNTA ELÁSTICA INTEGRADA, INSTALADO EM LOCAL COM NÍVEL BAIXO DE INTERFERÊNCIAS (NÃO INCLUI FORNECIMENTO). AF_05/2024</t>
  </si>
  <si>
    <t xml:space="preserve">105308</t>
  </si>
  <si>
    <t xml:space="preserve">ASSENTAMENTO DE TUBO DE PVC PBA PARA REDE DE ÁGUA, DN 125, JUNTA ELÁSTICA INTEGRADA, INSTALADO EM LOCAL COM NÍVEL ALTO DE INTERFERÊNCIAS (NÃO INCLUI FORNECIMENTO). AF_05/2024</t>
  </si>
  <si>
    <t xml:space="preserve">105312</t>
  </si>
  <si>
    <t xml:space="preserve">ASSENTAMENTO DE TUBO DE PVC PBA PARA REDE DE ÁGUA, DN 125, JUNTA ELÁSTICA INTEGRADA, INSTALADO EM LOCAL COM NÍVEL BAIXO DE INTERFERÊNCIAS (NÃO INCLUI FORNECIMENTO). AF_05/2024</t>
  </si>
  <si>
    <t xml:space="preserve">105309</t>
  </si>
  <si>
    <t xml:space="preserve">ASSENTAMENTO DE TUBO DE PVC PBA PARA REDE DE ÁGUA, DN 140, JUNTA ELÁSTICA INTEGRADA, INSTALADO EM LOCAL COM NÍVEL ALTO DE INTERFERÊNCIAS (NÃO INCLUI FORNECIMENTO). AF_05/2024</t>
  </si>
  <si>
    <t xml:space="preserve">105313</t>
  </si>
  <si>
    <t xml:space="preserve">ASSENTAMENTO DE TUBO DE PVC PBA PARA REDE DE ÁGUA, DN 140, JUNTA ELÁSTICA INTEGRADA, INSTALADO EM LOCAL COM NÍVEL BAIXO DE INTERFERÊNCIAS (NÃO INCLUI FORNECIMENTO). AF_05/2024</t>
  </si>
  <si>
    <t xml:space="preserve">105310</t>
  </si>
  <si>
    <t xml:space="preserve">ASSENTAMENTO DE TUBO DE PVC PBA PARA REDE DE ÁGUA, DN 180, JUNTA ELÁSTICA INTEGRADA, INSTALADO EM LOCAL COM NÍVEL ALTO DE INTERFERÊNCIAS (NÃO INCLUI FORNECIMENTO). AF_05/2024</t>
  </si>
  <si>
    <t xml:space="preserve">105314</t>
  </si>
  <si>
    <t xml:space="preserve">ASSENTAMENTO DE TUBO DE PVC PBA PARA REDE DE ÁGUA, DN 180, JUNTA ELÁSTICA INTEGRADA, INSTALADO EM LOCAL COM NÍVEL BAIXO DE INTERFERÊNCIAS (NÃO INCLUI FORNECIMENTO). AF_05/2024</t>
  </si>
  <si>
    <t xml:space="preserve">97121</t>
  </si>
  <si>
    <t xml:space="preserve">ASSENTAMENTO DE TUBO DE PVC PBA PARA REDE DE ÁGUA, DN 50 MM, JUNTA ELÁSTICA INTEGRADA, INSTALADO EM LOCAL COM NÍVEL ALTO DE INTERFERÊNCIAS (NÃO INCLUI FORNECIMENTO). AF_05/2024</t>
  </si>
  <si>
    <t xml:space="preserve">97124</t>
  </si>
  <si>
    <t xml:space="preserve">ASSENTAMENTO DE TUBO DE PVC PBA PARA REDE DE ÁGUA, DN 50 MM, JUNTA ELÁSTICA INTEGRADA, INSTALADO EM LOCAL COM NÍVEL BAIXO DE INTERFERÊNCIAS (NÃO INCLUI FORNECIMENTO). AF_05/2024</t>
  </si>
  <si>
    <t xml:space="preserve">97122</t>
  </si>
  <si>
    <t xml:space="preserve">ASSENTAMENTO DE TUBO DE PVC PBA PARA REDE DE ÁGUA, DN 75 MM, JUNTA ELÁSTICA INTEGRADA, INSTALADO EM LOCAL COM NÍVEL ALTO DE INTERFERÊNCIAS (NÃO INCLUI FORNECIMENTO). AF_05/2024</t>
  </si>
  <si>
    <t xml:space="preserve">97125</t>
  </si>
  <si>
    <t xml:space="preserve">ASSENTAMENTO DE TUBO DE PVC PBA PARA REDE DE ÁGUA, DN 75 MM, JUNTA ELÁSTICA INTEGRADA, INSTALADO EM LOCAL COM NÍVEL BAIXO DE INTERFERÊNCIAS (NÃO INCLUI FORNECIMENTO). AF_05/2024</t>
  </si>
  <si>
    <t xml:space="preserve">105296</t>
  </si>
  <si>
    <t xml:space="preserve">ASSENTAMENTO E FORNECIMENTO DE CURVA PVC PBA, JE, PB, 45 GRAUS, DN 100 / DE 110 MM, PARA REDE AGUA, JUNTA ELÁSTICA INTEGRADA, INSTALADO EM LOCAL COM NÍVEL ALTO DE INTERFERÊNCIAS (INCLUI FORNECIMENTO). AF_05/2024</t>
  </si>
  <si>
    <t xml:space="preserve">105374</t>
  </si>
  <si>
    <t xml:space="preserve">ASSENTAMENTO E FORNECIMENTO DE CURVA PVC PBA, JE, PB, 45 GRAUS, DN 100 / DE 110 MM, PARA REDE AGUA, JUNTA ELÁSTICA INTEGRADA, INSTALADO EM LOCAL COM NÍVEL BAIXO DE INTERFERÊNCIAS (INCLUI FORNECIMENTO). AF_05/2024</t>
  </si>
  <si>
    <t xml:space="preserve">105292</t>
  </si>
  <si>
    <t xml:space="preserve">ASSENTAMENTO E FORNECIMENTO DE CURVA PVC PBA, JE, PB, 45 GRAUS, DN 50 / DE 60 MM, PARA REDE AGUA, JUNTA ELÁSTICA INTEGRADA, INSTALADO EM LOCAL COM NÍVEL ALTO DE INTERFERÊNCIAS (INCLUI FORNECIMENTO). AF_05/2024</t>
  </si>
  <si>
    <t xml:space="preserve">105293</t>
  </si>
  <si>
    <t xml:space="preserve">ASSENTAMENTO E FORNECIMENTO DE CURVA PVC PBA, JE, PB, 45 GRAUS, DN 50 / DE 60 MM, PARA REDE AGUA, JUNTA ELÁSTICA INTEGRADA, INSTALADO EM LOCAL COM NÍVEL BAIXO DE INTERFERÊNCIAS (INCLUI FORNECIMENTO). AF_05/2024</t>
  </si>
  <si>
    <t xml:space="preserve">105294</t>
  </si>
  <si>
    <t xml:space="preserve">ASSENTAMENTO E FORNECIMENTO DE CURVA PVC PBA, JE, PB, 45 GRAUS, DN 75 / DE 85 MM, PARA REDE AGUA, JUNTA ELÁSTICA INTEGRADA, INSTALADO EM LOCAL COM NÍVEL ALTO DE INTERFERÊNCIAS (INCLUI FORNECIMENTO). AF_05/2024</t>
  </si>
  <si>
    <t xml:space="preserve">105295</t>
  </si>
  <si>
    <t xml:space="preserve">ASSENTAMENTO E FORNECIMENTO DE CURVA PVC PBA, JE, PB, 45 GRAUS, DN 75 / DE 85 MM, PARA REDE AGUA, JUNTA ELÁSTICA INTEGRADA, INSTALADO EM LOCAL COM NÍVEL BAIXO DE INTERFERÊNCIAS (INCLUI FORNECIMENTO). AF_05/2024</t>
  </si>
  <si>
    <t xml:space="preserve">105290</t>
  </si>
  <si>
    <t xml:space="preserve">ASSENTAMENTO E FORNECIMENTO DE LUVA SIMPLES, PVC PBA, JE, DN 100 / DE 110 MM, PARA REDE AGUA, JUNTA ELÁSTICA INTEGRADA, INSTALADO EM LOCAL COM NÍVEL ALTO DE INTERFERÊNCIAS (INCLUI FORNECIMENTO). AF_05/2024</t>
  </si>
  <si>
    <t xml:space="preserve">105291</t>
  </si>
  <si>
    <t xml:space="preserve">ASSENTAMENTO E FORNECIMENTO DE LUVA SIMPLES, PVC PBA, JE, DN 100 / DE 110 MM, PARA REDE AGUA, JUNTA ELÁSTICA INTEGRADA, INSTALADO EM LOCAL COM NÍVEL BAIXO DE INTERFERÊNCIAS (INCLUI FORNECIMENTO). AF_05/2024</t>
  </si>
  <si>
    <t xml:space="preserve">105286</t>
  </si>
  <si>
    <t xml:space="preserve">ASSENTAMENTO E FORNECIMENTO DE LUVA SIMPLES, PVC PBA, JE, DN 50 / DE 60 MM, PARA REDE AGUA, JUNTA ELÁSTICA INTEGRADA, INSTALADO EM LOCAL COM NÍVEL ALTO DE INTERFERÊNCIAS (INCLUI FORNECIMENTO). AF_05/2024</t>
  </si>
  <si>
    <t xml:space="preserve">105287</t>
  </si>
  <si>
    <t xml:space="preserve">ASSENTAMENTO E FORNECIMENTO DE LUVA SIMPLES, PVC PBA, JE, DN 50 / DE 60 MM, PARA REDE AGUA, JUNTA ELÁSTICA INTEGRADA, INSTALADO EM LOCAL COM NÍVEL BAIXO DE INTERFERÊNCIAS (INCLUI FORNECIMENTO). AF_05/2024</t>
  </si>
  <si>
    <t xml:space="preserve">105288</t>
  </si>
  <si>
    <t xml:space="preserve">ASSENTAMENTO E FORNECIMENTO DE LUVA SIMPLES, PVC PBA, JE, DN 75 / DE 85 MM, PARA REDE AGUA, JUNTA ELÁSTICA INTEGRADA, INSTALADO EM LOCAL COM NÍVEL ALTO DE INTERFERÊNCIAS (INCLUI FORNECIMENTO). AF_05/2024</t>
  </si>
  <si>
    <t xml:space="preserve">105289</t>
  </si>
  <si>
    <t xml:space="preserve">ASSENTAMENTO E FORNECIMENTO DE LUVA SIMPLES, PVC PBA, JE, DN 75 / DE 85 MM, PARA REDE AGUA, JUNTA ELÁSTICA INTEGRADA, INSTALADO EM LOCAL COM NÍVEL BAIXO DE INTERFERÊNCIAS (INCLUI FORNECIMENTO). AF_05/2024</t>
  </si>
  <si>
    <t xml:space="preserve">105375</t>
  </si>
  <si>
    <t xml:space="preserve">ASSENTAMENTO E FORNECIMENTO DE TE DE REDUCAO, PVC PBA, BBB, JE, DN 100 X 50 / DE 110 X 60 MM, PARA REDE AGUA, JUNTA ELÁSTICA INTEGRADA, INSTALADO EM LOCAL COM NÍVEL ALTO DE INTERFERÊNCIAS (INCLUI FORNECIMENTO). AF_05/2024</t>
  </si>
  <si>
    <t xml:space="preserve">105376</t>
  </si>
  <si>
    <t xml:space="preserve">ASSENTAMENTO E FORNECIMENTO DE TE DE REDUCAO, PVC PBA, BBB, JE, DN 100 X 50 / DE 110 X 60 MM, PARA REDE AGUA, JUNTA ELÁSTICA INTEGRADA, INSTALADO EM LOCAL COM NÍVEL BAIXO DE INTERFERÊNCIAS (INCLUI FORNECIMENTO). AF_05/2024</t>
  </si>
  <si>
    <t xml:space="preserve">105331</t>
  </si>
  <si>
    <t xml:space="preserve">ASSENTAMENTO E FORNECIMENTO DE TUBO DE PVC DEFOFO OU PRFV OU RPVC PARA REDE DE ÁGUA, DN 100, JUNTA ELÁSTICA INTEGRADA, INSTALADO EM LOCAL COM NÍVEL ALTO DE INTERFERÊNCIAS (INCLUI FORNECIMENTO). AF_05/2024</t>
  </si>
  <si>
    <t xml:space="preserve">105332</t>
  </si>
  <si>
    <t xml:space="preserve">ASSENTAMENTO E FORNECIMENTO DE TUBO DE PVC DEFOFO OU PRFV OU RPVC PARA REDE DE ÁGUA, DN 100, JUNTA ELÁSTICA INTEGRADA, INSTALADO EM LOCAL COM NÍVEL BAIXO DE INTERFERÊNCIAS (INCLUI FORNECIMENTO). AF_05/2024</t>
  </si>
  <si>
    <t xml:space="preserve">105333</t>
  </si>
  <si>
    <t xml:space="preserve">ASSENTAMENTO E FORNECIMENTO DE TUBO DE PVC DEFOFO PARA REDE DE ÁGUA, DN 200, JUNTA ELÁSTICA INTEGRADA, INSTALADO EM LOCAL COM NÍVEL ALTO DE INTERFERÊNCIAS (INCLUI FORNECIMENTO). AF_05/2024</t>
  </si>
  <si>
    <t xml:space="preserve">105334</t>
  </si>
  <si>
    <t xml:space="preserve">ASSENTAMENTO E FORNECIMENTO DE TUBO DE PVC DEFOFO PARA REDE DE ÁGUA, DN 200, JUNTA ELÁSTICA INTEGRADA, INSTALADO EM LOCAL COM NÍVEL BAIXO DE INTERFERÊNCIAS (INCLUI FORNECIMENTO). AF_05/2024</t>
  </si>
  <si>
    <t xml:space="preserve">105335</t>
  </si>
  <si>
    <t xml:space="preserve">ASSENTAMENTO E FORNECIMENTO DE TUBO DE PVC DEFOFO PARA REDE DE ÁGUA, DN 250, JUNTA ELÁSTICA INTEGRADA, INSTALADO EM LOCAL COM NÍVEL ALTO DE INTERFERÊNCIAS (INCLUI FORNECIMENTO). AF_05/2024</t>
  </si>
  <si>
    <t xml:space="preserve">105336</t>
  </si>
  <si>
    <t xml:space="preserve">ASSENTAMENTO E FORNECIMENTO DE TUBO DE PVC DEFOFO PARA REDE DE ÁGUA, DN 250, JUNTA ELÁSTICA INTEGRADA, INSTALADO EM LOCAL COM NÍVEL BAIXO DE INTERFERÊNCIAS (INCLUI FORNECIMENTO). AF_05/2024</t>
  </si>
  <si>
    <t xml:space="preserve">105337</t>
  </si>
  <si>
    <t xml:space="preserve">ASSENTAMENTO E FORNECIMENTO DE TUBO DE PVC DEFOFO PARA REDE DE ÁGUA, DN 300, JUNTA ELÁSTICA INTEGRADA, INSTALADO EM LOCAL COM NÍVEL ALTO DE INTERFERÊNCIAS (INCLUI FORNECIMENTO). AF_05/2024</t>
  </si>
  <si>
    <t xml:space="preserve">105338</t>
  </si>
  <si>
    <t xml:space="preserve">ASSENTAMENTO E FORNECIMENTO DE TUBO DE PVC DEFOFO PARA REDE DE ÁGUA, DN 300, JUNTA ELÁSTICA INTEGRADA, INSTALADO EM LOCAL COM NÍVEL BAIXO DE INTERFERÊNCIAS (INCLUI FORNECIMENTO). AF_05/2024</t>
  </si>
  <si>
    <t xml:space="preserve">105329</t>
  </si>
  <si>
    <t xml:space="preserve">ASSENTAMENTO E FORNECIMENTO DE TUBO DE PVC PBA PARA REDE DE ÁGUA, DN 100, JUNTA ELÁSTICA INTEGRADA, INSTALADO EM LOCAL COM NÍVEL ALTO DE INTERFERÊNCIAS (INCLUI FORNECIMENTO). AF_05/2024</t>
  </si>
  <si>
    <t xml:space="preserve">105330</t>
  </si>
  <si>
    <t xml:space="preserve">ASSENTAMENTO E FORNECIMENTO DE TUBO DE PVC PBA PARA REDE DE ÁGUA, DN 100, JUNTA ELÁSTICA INTEGRADA, INSTALADO EM LOCAL COM NÍVEL BAIXO DE INTERFERÊNCIAS (INCLUI FORNECIMENTO). AF_05/2024</t>
  </si>
  <si>
    <t xml:space="preserve">105260</t>
  </si>
  <si>
    <t xml:space="preserve">ASSENTAMENTO E FORNECIMENTO DE TUBO DE PVC PBA PARA REDE DE ÁGUA, DN 50, JUNTA ELÁSTICA INTEGRADA, INSTALADO EM LOCAL COM NÍVEL ALTO DE INTERFERÊNCIAS (INCLUI FORNECIMENTO). AF_05/2024</t>
  </si>
  <si>
    <t xml:space="preserve">105285</t>
  </si>
  <si>
    <t xml:space="preserve">ASSENTAMENTO E FORNECIMENTO DE TUBO DE PVC PBA PARA REDE DE ÁGUA, DN 50, JUNTA ELÁSTICA INTEGRADA, INSTALADO EM LOCAL COM NÍVEL BAIXO DE INTERFERÊNCIAS (INCLUI FORNECIMENTO). AF_05/2024</t>
  </si>
  <si>
    <t xml:space="preserve">105327</t>
  </si>
  <si>
    <t xml:space="preserve">ASSENTAMENTO E FORNECIMENTO DE TUBO DE PVC PBA PARA REDE DE ÁGUA, DN 75, JUNTA ELÁSTICA INTEGRADA, INSTALADO EM LOCAL COM NÍVEL ALTO DE INTERFERÊNCIAS (INCLUI FORNECIMENTO). AF_05/2024</t>
  </si>
  <si>
    <t xml:space="preserve">105328</t>
  </si>
  <si>
    <t xml:space="preserve">ASSENTAMENTO E FORNECIMENTO DE TUBO DE PVC PBA PARA REDE DE ÁGUA, DN 75, JUNTA ELÁSTICA INTEGRADA, INSTALADO EM LOCAL COM NÍVEL BAIXO DE INTERFERÊNCIAS (INCLUI FORNECIMENTO). AF_05/2024</t>
  </si>
  <si>
    <t xml:space="preserve">105377</t>
  </si>
  <si>
    <t xml:space="preserve">FORNECIMENTO E ASSENTAMENTO DE CURVA 45 GRAUS RANHURADA EM FERRO FUNDIDO, DN 80 MM (3") PARA REDE DE ÁGUA, INSTALADO EM LOCAL COM NÍVEL ALTO DE INTERFERÊNCIAS (INCLUI FORNECIMENTO). AF_05/2024</t>
  </si>
  <si>
    <t xml:space="preserve">105368</t>
  </si>
  <si>
    <t xml:space="preserve">FORNECIMENTO E ASSENTAMENTO DE CURVA 45 GRAUS RANHURADA EM FERRO FUNDIDO, DN 80 MM (3") PARA REDE DE ÁGUA, INSTALADO EM LOCAL COM NÍVEL BAIXO DE INTERFERÊNCIAS (INCLUI FORNECIMENTO). AF_05/2024</t>
  </si>
  <si>
    <t xml:space="preserve">105369</t>
  </si>
  <si>
    <t xml:space="preserve">FORNECIMENTO E ASSENTAMENTO DE TE RANHURADO EM FERRO FUNDIDO, DN 80 (3") PARA REDE DE ÁGUA, INSTALADO EM LOCAL COM NÍVEL ALTO DE INTERFERÊNCIAS (INCLUI FORNECIMENTO). AF_05/2024</t>
  </si>
  <si>
    <t xml:space="preserve">105370</t>
  </si>
  <si>
    <t xml:space="preserve">FORNECIMENTO E ASSENTAMENTO DE TE RANHURADO EM FERRO FUNDIDO, DN 80 (3") PARA REDE DE ÁGUA, INSTALADO EM LOCAL COM NÍVEL BAIXO DE INTERFERÊNCIAS (INCLUI FORNECIMENTO). AF_05/2024</t>
  </si>
  <si>
    <t xml:space="preserve">92864</t>
  </si>
  <si>
    <t xml:space="preserve">ASSENTAMENTO DE TUBO DE CONCRETO PARA REDES COLETORAS DE ESGOTO SANITÁRIO, DIÂMETRO DE 1000 MM, JUNTA ELÁSTICA, INSTALADO EM LOCAL COM ALTO NÍVEL DE INTERFERÊNCIAS (NÃO INCLUI FORNECIMENTO). AF_03/2024</t>
  </si>
  <si>
    <t xml:space="preserve">92848</t>
  </si>
  <si>
    <t xml:space="preserve">ASSENTAMENTO DE TUBO DE CONCRETO PARA REDES COLETORAS DE ESGOTO SANITÁRIO, DIÂMETRO DE 1000 MM, JUNTA ELÁSTICA, INSTALADO EM LOCAL COM BAIXO NÍVEL DE INTERFERÊNCIAS (NÃO INCLUI FORNECIMENTO). AF_03/2024</t>
  </si>
  <si>
    <t xml:space="preserve">92850</t>
  </si>
  <si>
    <t xml:space="preserve">ASSENTAMENTO DE TUBO DE CONCRETO PARA REDES COLETORAS DE ESGOTO SANITÁRIO, DIÂMETRO DE 300 MM, JUNTA ELÁSTICA, INSTALADO EM LOCAL COM ALTO NÍVEL DE INTERFERÊNCIAS (NÃO INCLUI FORNECIMENTO). AF_03/2024</t>
  </si>
  <si>
    <t xml:space="preserve">92834</t>
  </si>
  <si>
    <t xml:space="preserve">ASSENTAMENTO DE TUBO DE CONCRETO PARA REDES COLETORAS DE ESGOTO SANITÁRIO, DIÂMETRO DE 300 MM, JUNTA ELÁSTICA, INSTALADO EM LOCAL COM BAIXO NÍVEL DE INTERFERÊNCIAS (NÃO INCLUI FORNECIMENTO). AF_03/2024</t>
  </si>
  <si>
    <t xml:space="preserve">92852</t>
  </si>
  <si>
    <t xml:space="preserve">ASSENTAMENTO DE TUBO DE CONCRETO PARA REDES COLETORAS DE ESGOTO SANITÁRIO, DIÂMETRO DE 400 MM, JUNTA ELÁSTICA, INSTALADO EM LOCAL COM ALTO NÍVEL DE INTERFERÊNCIAS (NÃO INCLUI FORNECIMENTO). AF_03/2024</t>
  </si>
  <si>
    <t xml:space="preserve">92836</t>
  </si>
  <si>
    <t xml:space="preserve">ASSENTAMENTO DE TUBO DE CONCRETO PARA REDES COLETORAS DE ESGOTO SANITÁRIO, DIÂMETRO DE 400 MM, JUNTA ELÁSTICA, INSTALADO EM LOCAL COM BAIXO NÍVEL DE INTERFERÊNCIAS (NÃO INCLUI FORNECIMENTO). AF_03/2024</t>
  </si>
  <si>
    <t xml:space="preserve">92854</t>
  </si>
  <si>
    <t xml:space="preserve">ASSENTAMENTO DE TUBO DE CONCRETO PARA REDES COLETORAS DE ESGOTO SANITÁRIO, DIÂMETRO DE 500 MM, JUNTA ELÁSTICA, INSTALADO EM LOCAL COM ALTO NÍVEL DE INTERFERÊNCIAS (NÃO INCLUI FORNECIMENTO). AF_03/2024</t>
  </si>
  <si>
    <t xml:space="preserve">92838</t>
  </si>
  <si>
    <t xml:space="preserve">ASSENTAMENTO DE TUBO DE CONCRETO PARA REDES COLETORAS DE ESGOTO SANITÁRIO, DIÂMETRO DE 500 MM, JUNTA ELÁSTICA, INSTALADO EM LOCAL COM BAIXO NÍVEL DE INTERFERÊNCIAS (NÃO INCLUI FORNECIMENTO). AF_03/2024</t>
  </si>
  <si>
    <t xml:space="preserve">92856</t>
  </si>
  <si>
    <t xml:space="preserve">ASSENTAMENTO DE TUBO DE CONCRETO PARA REDES COLETORAS DE ESGOTO SANITÁRIO, DIÂMETRO DE 600 MM, JUNTA ELÁSTICA, INSTALADO EM LOCAL COM ALTO NÍVEL DE INTERFERÊNCIAS (NÃO INCLUI FORNECIMENTO). AF_03/2024</t>
  </si>
  <si>
    <t xml:space="preserve">92840</t>
  </si>
  <si>
    <t xml:space="preserve">ASSENTAMENTO DE TUBO DE CONCRETO PARA REDES COLETORAS DE ESGOTO SANITÁRIO, DIÂMETRO DE 600 MM, JUNTA ELÁSTICA, INSTALADO EM LOCAL COM BAIXO NÍVEL DE INTERFERÊNCIAS (NÃO INCLUI FORNECIMENTO). AF_03/2024</t>
  </si>
  <si>
    <t xml:space="preserve">92858</t>
  </si>
  <si>
    <t xml:space="preserve">ASSENTAMENTO DE TUBO DE CONCRETO PARA REDES COLETORAS DE ESGOTO SANITÁRIO, DIÂMETRO DE 700 MM, JUNTA ELÁSTICA, INSTALADO EM LOCAL COM ALTO NÍVEL DE INTERFERÊNCIAS (NÃO INCLUI FORNECIMENTO). AF_03/2024</t>
  </si>
  <si>
    <t xml:space="preserve">92842</t>
  </si>
  <si>
    <t xml:space="preserve">ASSENTAMENTO DE TUBO DE CONCRETO PARA REDES COLETORAS DE ESGOTO SANITÁRIO, DIÂMETRO DE 700 MM, JUNTA ELÁSTICA, INSTALADO EM LOCAL COM BAIXO NÍVEL DE INTERFERÊNCIAS (NÃO INCLUI FORNECIMENTO). AF_03/2024</t>
  </si>
  <si>
    <t xml:space="preserve">92860</t>
  </si>
  <si>
    <t xml:space="preserve">ASSENTAMENTO DE TUBO DE CONCRETO PARA REDES COLETORAS DE ESGOTO SANITÁRIO, DIÂMETRO DE 800 MM, JUNTA ELÁSTICA, INSTALADO EM LOCAL COM ALTO NÍVEL DE INTERFERÊNCIAS (NÃO INCLUI FORNECIMENTO). AF_03/2024</t>
  </si>
  <si>
    <t xml:space="preserve">92844</t>
  </si>
  <si>
    <t xml:space="preserve">ASSENTAMENTO DE TUBO DE CONCRETO PARA REDES COLETORAS DE ESGOTO SANITÁRIO, DIÂMETRO DE 800 MM, JUNTA ELÁSTICA, INSTALADO EM LOCAL COM BAIXO NÍVEL DE INTERFERÊNCIAS (NÃO INCLUI FORNECIMENTO). AF_03/2024</t>
  </si>
  <si>
    <t xml:space="preserve">92862</t>
  </si>
  <si>
    <t xml:space="preserve">ASSENTAMENTO DE TUBO DE CONCRETO PARA REDES COLETORAS DE ESGOTO SANITÁRIO, DIÂMETRO DE 900 MM, JUNTA ELÁSTICA, INSTALADO EM LOCAL COM ALTO NÍVEL DE INTERFERÊNCIAS (NÃO INCLUI FORNECIMENTO). AF_03/2024</t>
  </si>
  <si>
    <t xml:space="preserve">92846</t>
  </si>
  <si>
    <t xml:space="preserve">ASSENTAMENTO DE TUBO DE CONCRETO PARA REDES COLETORAS DE ESGOTO SANITÁRIO, DIÂMETRO DE 900 MM, JUNTA ELÁSTICA, INSTALADO EM LOCAL COM BAIXO NÍVEL DE INTERFERÊNCIAS (NÃO INCLUI FORNECIMENTO). AF_03/2024</t>
  </si>
  <si>
    <t xml:space="preserve">92828</t>
  </si>
  <si>
    <t xml:space="preserve">ASSENTAMENTO DE TUBO DE CONCRETO PARA REDES COLETORAS DE ÁGUAS PLUVIAIS, DIÂMETRO DE 1000 MM, JUNTA RÍGIDA, INSTALADO EM LOCAL COM ALTO NÍVEL DE INTERFERÊNCIAS (NÃO INCLUI FORNECIMENTO). AF_03/2024</t>
  </si>
  <si>
    <t xml:space="preserve">92815</t>
  </si>
  <si>
    <t xml:space="preserve">ASSENTAMENTO DE TUBO DE CONCRETO PARA REDES COLETORAS DE ÁGUAS PLUVIAIS, DIÂMETRO DE 1000 MM, JUNTA RÍGIDA, INSTALADO EM LOCAL COM BAIXO NÍVEL DE INTERFERÊNCIAS (NÃO INCLUI FORNECIMENTO). AF_03/2024</t>
  </si>
  <si>
    <t xml:space="preserve">92830</t>
  </si>
  <si>
    <t xml:space="preserve">ASSENTAMENTO DE TUBO DE CONCRETO PARA REDES COLETORAS DE ÁGUAS PLUVIAIS, DIÂMETRO DE 1200 MM, JUNTA RÍGIDA, INSTALADO EM LOCAL COM ALTO NÍVEL DE INTERFERÊNCIAS (NÃO INCLUI FORNECIMENTO). AF_03/2024</t>
  </si>
  <si>
    <t xml:space="preserve">92817</t>
  </si>
  <si>
    <t xml:space="preserve">ASSENTAMENTO DE TUBO DE CONCRETO PARA REDES COLETORAS DE ÁGUAS PLUVIAIS, DIÂMETRO DE 1200 MM, JUNTA RÍGIDA, INSTALADO EM LOCAL COM BAIXO NÍVEL DE INTERFERÊNCIAS (NÃO INCLUI FORNECIMENTO). AF_03/2024</t>
  </si>
  <si>
    <t xml:space="preserve">92832</t>
  </si>
  <si>
    <t xml:space="preserve">ASSENTAMENTO DE TUBO DE CONCRETO PARA REDES COLETORAS DE ÁGUAS PLUVIAIS, DIÂMETRO DE 1500 MM, JUNTA RÍGIDA, INSTALADO EM LOCAL COM ALTO NÍVEL DE INTERFERÊNCIAS (NÃO INCLUI FORNECIMENTO). AF_03/2024</t>
  </si>
  <si>
    <t xml:space="preserve">92819</t>
  </si>
  <si>
    <t xml:space="preserve">ASSENTAMENTO DE TUBO DE CONCRETO PARA REDES COLETORAS DE ÁGUAS PLUVIAIS, DIÂMETRO DE 1500 MM, JUNTA RÍGIDA, INSTALADO EM LOCAL COM BAIXO NÍVEL DE INTERFERÊNCIAS (NÃO INCLUI FORNECIMENTO). AF_03/2024</t>
  </si>
  <si>
    <t xml:space="preserve">92820</t>
  </si>
  <si>
    <t xml:space="preserve">ASSENTAMENTO DE TUBO DE CONCRETO PARA REDES COLETORAS DE ÁGUAS PLUVIAIS, DIÂMETRO DE 300 MM, JUNTA RÍGIDA, INSTALADO EM LOCAL COM ALTO NÍVEL DE INTERFERÊNCIAS (NÃO INCLUI FORNECIMENTO). AF_03/2024</t>
  </si>
  <si>
    <t xml:space="preserve">92808</t>
  </si>
  <si>
    <t xml:space="preserve">ASSENTAMENTO DE TUBO DE CONCRETO PARA REDES COLETORAS DE ÁGUAS PLUVIAIS, DIÂMETRO DE 300 MM, JUNTA RÍGIDA, INSTALADO EM LOCAL COM BAIXO NÍVEL DE INTERFERÊNCIAS (NÃO INCLUI FORNECIMENTO). AF_03/2024</t>
  </si>
  <si>
    <t xml:space="preserve">92821</t>
  </si>
  <si>
    <t xml:space="preserve">ASSENTAMENTO DE TUBO DE CONCRETO PARA REDES COLETORAS DE ÁGUAS PLUVIAIS, DIÂMETRO DE 400 MM, JUNTA RÍGIDA, INSTALADO EM LOCAL COM ALTO NÍVEL DE INTERFERÊNCIAS (NÃO INCLUI FORNECIMENTO). AF_03/2024</t>
  </si>
  <si>
    <t xml:space="preserve">92809</t>
  </si>
  <si>
    <t xml:space="preserve">ASSENTAMENTO DE TUBO DE CONCRETO PARA REDES COLETORAS DE ÁGUAS PLUVIAIS, DIÂMETRO DE 400 MM, JUNTA RÍGIDA, INSTALADO EM LOCAL COM BAIXO NÍVEL DE INTERFERÊNCIAS (NÃO INCLUI FORNECIMENTO). AF_03/2024</t>
  </si>
  <si>
    <t xml:space="preserve">92822</t>
  </si>
  <si>
    <t xml:space="preserve">ASSENTAMENTO DE TUBO DE CONCRETO PARA REDES COLETORAS DE ÁGUAS PLUVIAIS, DIÂMETRO DE 500 MM, JUNTA RÍGIDA, INSTALADO EM LOCAL COM ALTO NÍVEL DE INTERFERÊNCIAS (NÃO INCLUI FORNECIMENTO). AF_03/2024</t>
  </si>
  <si>
    <t xml:space="preserve">92810</t>
  </si>
  <si>
    <t xml:space="preserve">ASSENTAMENTO DE TUBO DE CONCRETO PARA REDES COLETORAS DE ÁGUAS PLUVIAIS, DIÂMETRO DE 500 MM, JUNTA RÍGIDA, INSTALADO EM LOCAL COM BAIXO NÍVEL DE INTERFERÊNCIAS (NÃO INCLUI FORNECIMENTO). AF_03/2024</t>
  </si>
  <si>
    <t xml:space="preserve">92824</t>
  </si>
  <si>
    <t xml:space="preserve">ASSENTAMENTO DE TUBO DE CONCRETO PARA REDES COLETORAS DE ÁGUAS PLUVIAIS, DIÂMETRO DE 600 MM, JUNTA RÍGIDA, INSTALADO EM LOCAL COM ALTO NÍVEL DE INTERFERÊNCIAS (NÃO INCLUI FORNECIMENTO). AF_03/2024</t>
  </si>
  <si>
    <t xml:space="preserve">92811</t>
  </si>
  <si>
    <t xml:space="preserve">ASSENTAMENTO DE TUBO DE CONCRETO PARA REDES COLETORAS DE ÁGUAS PLUVIAIS, DIÂMETRO DE 600 MM, JUNTA RÍGIDA, INSTALADO EM LOCAL COM BAIXO NÍVEL DE INTERFERÊNCIAS (NÃO INCLUI FORNECIMENTO). AF_03/2024</t>
  </si>
  <si>
    <t xml:space="preserve">92825</t>
  </si>
  <si>
    <t xml:space="preserve">ASSENTAMENTO DE TUBO DE CONCRETO PARA REDES COLETORAS DE ÁGUAS PLUVIAIS, DIÂMETRO DE 700 MM, JUNTA RÍGIDA, INSTALADO EM LOCAL COM ALTO NÍVEL DE INTERFERÊNCIAS (NÃO INCLUI FORNECIMENTO). AF_03/2024</t>
  </si>
  <si>
    <t xml:space="preserve">92812</t>
  </si>
  <si>
    <t xml:space="preserve">ASSENTAMENTO DE TUBO DE CONCRETO PARA REDES COLETORAS DE ÁGUAS PLUVIAIS, DIÂMETRO DE 700 MM, JUNTA RÍGIDA, INSTALADO EM LOCAL COM BAIXO NÍVEL DE INTERFERÊNCIAS (NÃO INCLUI FORNECIMENTO). AF_03/2024</t>
  </si>
  <si>
    <t xml:space="preserve">92826</t>
  </si>
  <si>
    <t xml:space="preserve">ASSENTAMENTO DE TUBO DE CONCRETO PARA REDES COLETORAS DE ÁGUAS PLUVIAIS, DIÂMETRO DE 800 MM, JUNTA RÍGIDA, INSTALADO EM LOCAL COM ALTO NÍVEL DE INTERFERÊNCIAS (NÃO INCLUI FORNECIMENTO). AF_03/2024</t>
  </si>
  <si>
    <t xml:space="preserve">92813</t>
  </si>
  <si>
    <t xml:space="preserve">ASSENTAMENTO DE TUBO DE CONCRETO PARA REDES COLETORAS DE ÁGUAS PLUVIAIS, DIÂMETRO DE 800 MM, JUNTA RÍGIDA, INSTALADO EM LOCAL COM BAIXO NÍVEL DE INTERFERÊNCIAS (NÃO INCLUI FORNECIMENTO). AF_03/2024</t>
  </si>
  <si>
    <t xml:space="preserve">92827</t>
  </si>
  <si>
    <t xml:space="preserve">ASSENTAMENTO DE TUBO DE CONCRETO PARA REDES COLETORAS DE ÁGUAS PLUVIAIS, DIÂMETRO DE 900 MM, JUNTA RÍGIDA, INSTALADO EM LOCAL COM ALTO NÍVEL DE INTERFERÊNCIAS (NÃO INCLUI FORNECIMENTO). AF_03/2024</t>
  </si>
  <si>
    <t xml:space="preserve">92814</t>
  </si>
  <si>
    <t xml:space="preserve">ASSENTAMENTO DE TUBO DE CONCRETO PARA REDES COLETORAS DE ÁGUAS PLUVIAIS, DIÂMETRO DE 900 MM, JUNTA RÍGIDA, INSTALADO EM LOCAL COM BAIXO NÍVEL DE INTERFERÊNCIAS (NÃO INCLUI FORNECIMENTO). AF_03/2024</t>
  </si>
  <si>
    <t xml:space="preserve">95570</t>
  </si>
  <si>
    <t xml:space="preserve">TUBO DE CONCRETO (SIMPLES) PARA REDES COLETORAS DE ÁGUAS PLUVIAIS, DIÂMETRO DE 300 MM, JUNTA RÍGIDA, INSTALADO EM LOCAL COM ALTO NÍVEL DE INTERFERÊNCIAS - FORNECIMENTO E ASSENTAMENTO. AF_03/2024</t>
  </si>
  <si>
    <t xml:space="preserve">95567</t>
  </si>
  <si>
    <t xml:space="preserve">TUBO DE CONCRETO (SIMPLES) PARA REDES COLETORAS DE ÁGUAS PLUVIAIS, DIÂMETRO DE 300 MM, JUNTA RÍGIDA, INSTALADO EM LOCAL COM BAIXO NÍVEL DE INTERFERÊNCIAS - FORNECIMENTO E ASSENTAMENTO. AF_03/2024</t>
  </si>
  <si>
    <t xml:space="preserve">95571</t>
  </si>
  <si>
    <t xml:space="preserve">TUBO DE CONCRETO (SIMPLES) PARA REDES COLETORAS DE ÁGUAS PLUVIAIS, DIÂMETRO DE 400 MM, JUNTA RÍGIDA, INSTALADO EM LOCAL COM ALTO NÍVEL DE INTERFERÊNCIAS - FORNECIMENTO E ASSENTAMENTO. AF_03/2024</t>
  </si>
  <si>
    <t xml:space="preserve">95568</t>
  </si>
  <si>
    <t xml:space="preserve">TUBO DE CONCRETO (SIMPLES) PARA REDES COLETORAS DE ÁGUAS PLUVIAIS, DIÂMETRO DE 400 MM, JUNTA RÍGIDA, INSTALADO EM LOCAL COM BAIXO NÍVEL DE INTERFERÊNCIAS - FORNECIMENTO E ASSENTAMENTO. AF_03/2024</t>
  </si>
  <si>
    <t xml:space="preserve">95572</t>
  </si>
  <si>
    <t xml:space="preserve">TUBO DE CONCRETO (SIMPLES) PARA REDES COLETORAS DE ÁGUAS PLUVIAIS, DIÂMETRO DE 500 MM, JUNTA RÍGIDA, INSTALADO EM LOCAL COM ALTO NÍVEL DE INTERFERÊNCIAS - FORNECIMENTO E ASSENTAMENTO. AF_03/2024</t>
  </si>
  <si>
    <t xml:space="preserve">95569</t>
  </si>
  <si>
    <t xml:space="preserve">TUBO DE CONCRETO (SIMPLES) PARA REDES COLETORAS DE ÁGUAS PLUVIAIS, DIÂMETRO DE 500 MM, JUNTA RÍGIDA, INSTALADO EM LOCAL COM BAIXO NÍVEL DE INTERFERÊNCIAS - FORNECIMENTO E ASSENTAMENTO. AF_03/2024</t>
  </si>
  <si>
    <t xml:space="preserve">92863</t>
  </si>
  <si>
    <t xml:space="preserve">TUBO DE CONCRETO PARA REDES COLETORAS DE ESGOTO SANITÁRIO, DIÂMETRO DE 1000 MM, JUNTA ELÁSTICA, INSTALADO EM LOCAL COM ALTO NÍVEL DE INTERFERÊNCIAS - FORNECIMENTO E ASSENTAMENTO. AF_03/2024</t>
  </si>
  <si>
    <t xml:space="preserve">92847</t>
  </si>
  <si>
    <t xml:space="preserve">TUBO DE CONCRETO PARA REDES COLETORAS DE ESGOTO SANITÁRIO, DIÂMETRO DE 1000 MM, JUNTA ELÁSTICA, INSTALADO EM LOCAL COM BAIXO NÍVEL DE INTERFERÊNCIAS - FORNECIMENTO E ASSENTAMENTO. AF_03/2024</t>
  </si>
  <si>
    <t xml:space="preserve">92849</t>
  </si>
  <si>
    <t xml:space="preserve">TUBO DE CONCRETO PARA REDES COLETORAS DE ESGOTO SANITÁRIO, DIÂMETRO DE 300 MM, JUNTA ELÁSTICA, INSTALADO EM LOCAL COM ALTO NÍVEL DE INTERFERÊNCIAS - FORNECIMENTO E ASSENTAMENTO. AF_03/2024</t>
  </si>
  <si>
    <t xml:space="preserve">92833</t>
  </si>
  <si>
    <t xml:space="preserve">TUBO DE CONCRETO PARA REDES COLETORAS DE ESGOTO SANITÁRIO, DIÂMETRO DE 300 MM, JUNTA ELÁSTICA, INSTALADO EM LOCAL COM BAIXO NÍVEL DE INTERFERÊNCIAS - FORNECIMENTO E ASSENTAMENTO. AF_03/2024</t>
  </si>
  <si>
    <t xml:space="preserve">92851</t>
  </si>
  <si>
    <t xml:space="preserve">TUBO DE CONCRETO PARA REDES COLETORAS DE ESGOTO SANITÁRIO, DIÂMETRO DE 400 MM, JUNTA ELÁSTICA, INSTALADO EM LOCAL COM ALTO NÍVEL DE INTERFERÊNCIAS - FORNECIMENTO E ASSENTAMENTO. AF_03/2024</t>
  </si>
  <si>
    <t xml:space="preserve">92835</t>
  </si>
  <si>
    <t xml:space="preserve">TUBO DE CONCRETO PARA REDES COLETORAS DE ESGOTO SANITÁRIO, DIÂMETRO DE 400 MM, JUNTA ELÁSTICA, INSTALADO EM LOCAL COM BAIXO NÍVEL DE INTERFERÊNCIAS - FORNECIMENTO E ASSENTAMENTO. AF_03/2024</t>
  </si>
  <si>
    <t xml:space="preserve">92853</t>
  </si>
  <si>
    <t xml:space="preserve">TUBO DE CONCRETO PARA REDES COLETORAS DE ESGOTO SANITÁRIO, DIÂMETRO DE 500 MM, JUNTA ELÁSTICA, INSTALADO EM LOCAL COM ALTO NÍVEL DE INTERFERÊNCIAS - FORNECIMENTO E ASSENTAMENTO. AF_03/2024</t>
  </si>
  <si>
    <t xml:space="preserve">92837</t>
  </si>
  <si>
    <t xml:space="preserve">TUBO DE CONCRETO PARA REDES COLETORAS DE ESGOTO SANITÁRIO, DIÂMETRO DE 500 MM, JUNTA ELÁSTICA, INSTALADO EM LOCAL COM BAIXO NÍVEL DE INTERFERÊNCIAS - FORNECIMENTO E ASSENTAMENTO. AF_03/2024</t>
  </si>
  <si>
    <t xml:space="preserve">92855</t>
  </si>
  <si>
    <t xml:space="preserve">TUBO DE CONCRETO PARA REDES COLETORAS DE ESGOTO SANITÁRIO, DIÂMETRO DE 600 MM, JUNTA ELÁSTICA, INSTALADO EM LOCAL COM ALTO NÍVEL DE INTERFERÊNCIAS - FORNECIMENTO E ASSENTAMENTO. AF_03/2024</t>
  </si>
  <si>
    <t xml:space="preserve">92839</t>
  </si>
  <si>
    <t xml:space="preserve">TUBO DE CONCRETO PARA REDES COLETORAS DE ESGOTO SANITÁRIO, DIÂMETRO DE 600 MM, JUNTA ELÁSTICA, INSTALADO EM LOCAL COM BAIXO NÍVEL DE INTERFERÊNCIAS - FORNECIMENTO E ASSENTAMENTO. AF_03/2024</t>
  </si>
  <si>
    <t xml:space="preserve">92857</t>
  </si>
  <si>
    <t xml:space="preserve">TUBO DE CONCRETO PARA REDES COLETORAS DE ESGOTO SANITÁRIO, DIÂMETRO DE 700 MM, JUNTA ELÁSTICA, INSTALADO EM LOCAL COM ALTO NÍVEL DE INTERFERÊNCIAS - FORNECIMENTO E ASSENTAMENTO. AF_03/2024</t>
  </si>
  <si>
    <t xml:space="preserve">92841</t>
  </si>
  <si>
    <t xml:space="preserve">TUBO DE CONCRETO PARA REDES COLETORAS DE ESGOTO SANITÁRIO, DIÂMETRO DE 700 MM, JUNTA ELÁSTICA, INSTALADO EM LOCAL COM BAIXO NÍVEL DE INTERFERÊNCIAS - FORNECIMENTO E ASSENTAMENTO. AF_03/2024</t>
  </si>
  <si>
    <t xml:space="preserve">92859</t>
  </si>
  <si>
    <t xml:space="preserve">TUBO DE CONCRETO PARA REDES COLETORAS DE ESGOTO SANITÁRIO, DIÂMETRO DE 800 MM, JUNTA ELÁSTICA, INSTALADO EM LOCAL COM ALTO NÍVEL DE INTERFERÊNCIAS - FORNECIMENTO E ASSENTAMENTO. AF_03/2024</t>
  </si>
  <si>
    <t xml:space="preserve">92843</t>
  </si>
  <si>
    <t xml:space="preserve">TUBO DE CONCRETO PARA REDES COLETORAS DE ESGOTO SANITÁRIO, DIÂMETRO DE 800 MM, JUNTA ELÁSTICA, INSTALADO EM LOCAL COM BAIXO NÍVEL DE INTERFERÊNCIAS - FORNECIMENTO E ASSENTAMENTO. AF_03/2024</t>
  </si>
  <si>
    <t xml:space="preserve">92861</t>
  </si>
  <si>
    <t xml:space="preserve">TUBO DE CONCRETO PARA REDES COLETORAS DE ESGOTO SANITÁRIO, DIÂMETRO DE 900 MM, JUNTA ELÁSTICA, INSTALADO EM LOCAL COM ALTO NÍVEL DE INTERFERÊNCIAS - FORNECIMENTO E ASSENTAMENTO. AF_03/2024</t>
  </si>
  <si>
    <t xml:space="preserve">92845</t>
  </si>
  <si>
    <t xml:space="preserve">TUBO DE CONCRETO PARA REDES COLETORAS DE ESGOTO SANITÁRIO, DIÂMETRO DE 900 MM, JUNTA ELÁSTICA, INSTALADO EM LOCAL COM BAIXO NÍVEL DE INTERFERÊNCIAS - FORNECIMENTO E ASSENTAMENTO. AF_03/2024</t>
  </si>
  <si>
    <t xml:space="preserve">92226</t>
  </si>
  <si>
    <t xml:space="preserve">TUBO DE CONCRETO PARA REDES COLETORAS DE ÁGUAS PLUVIAIS, DIÂMETRO DE 1000 MM, JUNTA RÍGIDA, INSTALADO EM LOCAL COM ALTO NÍVEL DE INTERFERÊNCIAS - FORNECIMENTO E ASSENTAMENTO. AF_03/2024</t>
  </si>
  <si>
    <t xml:space="preserve">92216</t>
  </si>
  <si>
    <t xml:space="preserve">TUBO DE CONCRETO PARA REDES COLETORAS DE ÁGUAS PLUVIAIS, DIÂMETRO DE 1000 MM, JUNTA RÍGIDA, INSTALADO EM LOCAL COM BAIXO NÍVEL DE INTERFERÊNCIAS - FORNECIMENTO E ASSENTAMENTO. AF_03/2024</t>
  </si>
  <si>
    <t xml:space="preserve">92829</t>
  </si>
  <si>
    <t xml:space="preserve">TUBO DE CONCRETO PARA REDES COLETORAS DE ÁGUAS PLUVIAIS, DIÂMETRO DE 1200 MM, JUNTA RÍGIDA, INSTALADO EM LOCAL COM ALTO NÍVEL DE INTERFERÊNCIAS - FORNECIMENTO E ASSENTAMENTO. AF_03/2024</t>
  </si>
  <si>
    <t xml:space="preserve">92816</t>
  </si>
  <si>
    <t xml:space="preserve">TUBO DE CONCRETO PARA REDES COLETORAS DE ÁGUAS PLUVIAIS, DIÂMETRO DE 1200 MM, JUNTA RÍGIDA, INSTALADO EM LOCAL COM BAIXO NÍVEL DE INTERFERÊNCIAS - FORNECIMENTO E ASSENTAMENTO. AF_03/2024</t>
  </si>
  <si>
    <t xml:space="preserve">92831</t>
  </si>
  <si>
    <t xml:space="preserve">TUBO DE CONCRETO PARA REDES COLETORAS DE ÁGUAS PLUVIAIS, DIÂMETRO DE 1500 MM, JUNTA RÍGIDA, INSTALADO EM LOCAL COM ALTO NÍVEL DE INTERFERÊNCIAS - FORNECIMENTO E ASSENTAMENTO. AF_03/2024</t>
  </si>
  <si>
    <t xml:space="preserve">92818</t>
  </si>
  <si>
    <t xml:space="preserve">TUBO DE CONCRETO PARA REDES COLETORAS DE ÁGUAS PLUVIAIS, DIÂMETRO DE 1500 MM, JUNTA RÍGIDA, INSTALADO EM LOCAL COM BAIXO NÍVEL DE INTERFERÊNCIAS - FORNECIMENTO E ASSENTAMENTO. AF_03/2024</t>
  </si>
  <si>
    <t xml:space="preserve">95566</t>
  </si>
  <si>
    <t xml:space="preserve">TUBO DE CONCRETO PARA REDES COLETORAS DE ÁGUAS PLUVIAIS, DIÂMETRO DE 300MM, JUNTA RÍGIDA, INSTALADO EM LOCAL COM ALTO NÍVEL DE INTERFERÊNCIAS - FORNECIMENTO E ASSENTAMENTO. AF_03/2024</t>
  </si>
  <si>
    <t xml:space="preserve">95565</t>
  </si>
  <si>
    <t xml:space="preserve">TUBO DE CONCRETO PARA REDES COLETORAS DE ÁGUAS PLUVIAIS, DIÂMETRO DE 300MM, JUNTA RÍGIDA, INSTALADO EM LOCAL COM BAIXO NÍVEL DE INTERFERÊNCIAS - FORNECIMENTO E ASSENTAMENTO. AF_03/2024</t>
  </si>
  <si>
    <t xml:space="preserve">92219</t>
  </si>
  <si>
    <t xml:space="preserve">TUBO DE CONCRETO PARA REDES COLETORAS DE ÁGUAS PLUVIAIS, DIÂMETRO DE 400 MM, JUNTA RÍGIDA, INSTALADO EM LOCAL COM ALTO NÍVEL DE INTERFERÊNCIAS - FORNECIMENTO E ASSENTAMENTO. AF_03/2024</t>
  </si>
  <si>
    <t xml:space="preserve">92210</t>
  </si>
  <si>
    <t xml:space="preserve">TUBO DE CONCRETO PARA REDES COLETORAS DE ÁGUAS PLUVIAIS, DIÂMETRO DE 400 MM, JUNTA RÍGIDA, INSTALADO EM LOCAL COM BAIXO NÍVEL DE INTERFERÊNCIAS - FORNECIMENTO E ASSENTAMENTO. AF_03/2024</t>
  </si>
  <si>
    <t xml:space="preserve">92220</t>
  </si>
  <si>
    <t xml:space="preserve">TUBO DE CONCRETO PARA REDES COLETORAS DE ÁGUAS PLUVIAIS, DIÂMETRO DE 500 MM, JUNTA RÍGIDA, INSTALADO EM LOCAL COM ALTO NÍVEL DE INTERFERÊNCIAS - FORNECIMENTO E ASSENTAMENTO. AF_03/2024</t>
  </si>
  <si>
    <t xml:space="preserve">92211</t>
  </si>
  <si>
    <t xml:space="preserve">TUBO DE CONCRETO PARA REDES COLETORAS DE ÁGUAS PLUVIAIS, DIÂMETRO DE 500 MM, JUNTA RÍGIDA, INSTALADO EM LOCAL COM BAIXO NÍVEL DE INTERFERÊNCIAS - FORNECIMENTO E ASSENTAMENTO. AF_03/2024</t>
  </si>
  <si>
    <t xml:space="preserve">92221</t>
  </si>
  <si>
    <t xml:space="preserve">TUBO DE CONCRETO PARA REDES COLETORAS DE ÁGUAS PLUVIAIS, DIÂMETRO DE 600 MM, JUNTA RÍGIDA, INSTALADO EM LOCAL COM ALTO NÍVEL DE INTERFERÊNCIAS - FORNECIMENTO E ASSENTAMENTO. AF_03/2024</t>
  </si>
  <si>
    <t xml:space="preserve">92212</t>
  </si>
  <si>
    <t xml:space="preserve">TUBO DE CONCRETO PARA REDES COLETORAS DE ÁGUAS PLUVIAIS, DIÂMETRO DE 600 MM, JUNTA RÍGIDA, INSTALADO EM LOCAL COM BAIXO NÍVEL DE INTERFERÊNCIAS - FORNECIMENTO E ASSENTAMENTO. AF_03/2024</t>
  </si>
  <si>
    <t xml:space="preserve">92222</t>
  </si>
  <si>
    <t xml:space="preserve">TUBO DE CONCRETO PARA REDES COLETORAS DE ÁGUAS PLUVIAIS, DIÂMETRO DE 700 MM, JUNTA RÍGIDA, INSTALADO EM LOCAL COM ALTO NÍVEL DE INTERFERÊNCIAS - FORNECIMENTO E ASSENTAMENTO. AF_03/2024</t>
  </si>
  <si>
    <t xml:space="preserve">92213</t>
  </si>
  <si>
    <t xml:space="preserve">TUBO DE CONCRETO PARA REDES COLETORAS DE ÁGUAS PLUVIAIS, DIÂMETRO DE 700 MM, JUNTA RÍGIDA, INSTALADO EM LOCAL COM BAIXO NÍVEL DE INTERFERÊNCIAS - FORNECIMENTO E ASSENTAMENTO. AF_03/2024</t>
  </si>
  <si>
    <t xml:space="preserve">92223</t>
  </si>
  <si>
    <t xml:space="preserve">TUBO DE CONCRETO PARA REDES COLETORAS DE ÁGUAS PLUVIAIS, DIÂMETRO DE 800 MM, JUNTA RÍGIDA, INSTALADO EM LOCAL COM ALTO NÍVEL DE INTERFERÊNCIAS - FORNECIMENTO E ASSENTAMENTO. AF_03/2024</t>
  </si>
  <si>
    <t xml:space="preserve">92214</t>
  </si>
  <si>
    <t xml:space="preserve">TUBO DE CONCRETO PARA REDES COLETORAS DE ÁGUAS PLUVIAIS, DIÂMETRO DE 800 MM, JUNTA RÍGIDA, INSTALADO EM LOCAL COM BAIXO NÍVEL DE INTERFERÊNCIAS - FORNECIMENTO E ASSENTAMENTO. AF_03/2024</t>
  </si>
  <si>
    <t xml:space="preserve">92224</t>
  </si>
  <si>
    <t xml:space="preserve">TUBO DE CONCRETO PARA REDES COLETORAS DE ÁGUAS PLUVIAIS, DIÂMETRO DE 900 MM, JUNTA RÍGIDA, INSTALADO EM LOCAL COM ALTO NÍVEL DE INTERFERÊNCIAS - FORNECIMENTO E ASSENTAMENTO. AF_03/2024</t>
  </si>
  <si>
    <t xml:space="preserve">92215</t>
  </si>
  <si>
    <t xml:space="preserve">TUBO DE CONCRETO PARA REDES COLETORAS DE ÁGUAS PLUVIAIS, DIÂMETRO DE 900 MM, JUNTA RÍGIDA, INSTALADO EM LOCAL COM BAIXO NÍVEL DE INTERFERÊNCIAS - FORNECIMENTO E ASSENTAMENTO. AF_03/2024</t>
  </si>
  <si>
    <t xml:space="preserve">94342</t>
  </si>
  <si>
    <t xml:space="preserve">ATERRO MANUAL DE VALAS COM AREIA PARA ATERRO. AF_08/2023</t>
  </si>
  <si>
    <t xml:space="preserve">94319</t>
  </si>
  <si>
    <t xml:space="preserve">ATERRO MANUAL DE VALAS COM SOLO ARGILO-ARENOSO. AF_08/2023</t>
  </si>
  <si>
    <t xml:space="preserve">94304</t>
  </si>
  <si>
    <t xml:space="preserve">ATERRO MECANIZADO DE VALA COM ESCAVADEIRA HIDRÁULICA (CAPACIDADE DA CAÇAMBA: 0,8 M³ / POTÊNCIA: 111 HP), LARGURA ATÉ 2,5 M, PROFUNDIDADE ATÉ 1,5 M, COM SOLO ARGILO-ARENOSO. AF_08/2023</t>
  </si>
  <si>
    <t xml:space="preserve">94306</t>
  </si>
  <si>
    <t xml:space="preserve">ATERRO MECANIZADO DE VALA COM ESCAVADEIRA HIDRÁULICA (CAPACIDADE DA CAÇAMBA: 0,8 M³ / POTÊNCIA: 111 HP), LARGURA ATÉ 2,5 M, PROFUNDIDADE DE 1,5 A 3,0 M, COM SOLO ARGILO-ARENOSO. AF_08/2023</t>
  </si>
  <si>
    <t xml:space="preserve">94327</t>
  </si>
  <si>
    <t xml:space="preserve">ATERRO MECANIZADO DE VALA COM ESCAVADEIRA HIDRÁULICA (CAPACIDADE DA CAÇAMBA: 0,8 M³/POTÊNCIA: 111 HP), LARGURA ATÉ 2,5 M, PROFUNDIDADE ATÉ 1,5 M, COM AREIA PARA ATERRO. AF_08/2023</t>
  </si>
  <si>
    <t xml:space="preserve">94329</t>
  </si>
  <si>
    <t xml:space="preserve">ATERRO MECANIZADO DE VALA COM ESCAVADEIRA HIDRÁULICA (CAPACIDADE DA CAÇAMBA: 0,8 M³/POTÊNCIA: 111 HP), LARGURA ATÉ 2,5 M, PROFUNDIDADE DE 1,5 A 3,0 M, COM AREIA PARA ATERRO. AF_08/2023</t>
  </si>
  <si>
    <t xml:space="preserve">94333</t>
  </si>
  <si>
    <t xml:space="preserve">ATERRO MECANIZADO DE VALA COM ESCAVADEIRA HIDRÁULICA (CAPACIDADE DA CAÇAMBA: 0,8 M³/POTÊNCIA: 111 HP), LARGURA ATÉ 2,5 M, PROFUNDIDADE DE 3,0 A 6,0 M, COM AREIA PARA ATERRO. AF_08/2023</t>
  </si>
  <si>
    <t xml:space="preserve">94310</t>
  </si>
  <si>
    <t xml:space="preserve">ATERRO MECANIZADO DE VALA COM ESCAVADEIRA HIDRÁULICA (CAPACIDADE DA CAÇAMBA: 0,8 M³/POTÊNCIA: 111 HP), LARGURA ATÉ 2,5 M, PROFUNDIDADE DE 3,0 A 6,0 M, COM SOLO ARGILO-ARENOSO. AF_08/2023</t>
  </si>
  <si>
    <t xml:space="preserve">104739</t>
  </si>
  <si>
    <t xml:space="preserve">ATERRO MECANIZADO DE VALA COM MINICARREGADEIRA, COM AREIA PARA ATERRO. AF_08/2023</t>
  </si>
  <si>
    <t xml:space="preserve">104738</t>
  </si>
  <si>
    <t xml:space="preserve">ATERRO MECANIZADO DE VALA COM MINICARREGADEIRA, COM SOLO ARGILO-ARENOSO. AF_08/2023</t>
  </si>
  <si>
    <t xml:space="preserve">94316</t>
  </si>
  <si>
    <t xml:space="preserve">ATERRO MECANIZADO DE VALA COM RETROESCAVADEIRA (CAPACIDADE DA CAÇAMBA DA RETRO: 0,26 M³ / POTÊNCIA: 88 HP), LARGURA ATÉ 1,5 M, PROFUNDIDADE ATÉ 1,5 M, COM SOLO ARGILO-ARENOSO. AF_08/2023</t>
  </si>
  <si>
    <t xml:space="preserve">94318</t>
  </si>
  <si>
    <t xml:space="preserve">ATERRO MECANIZADO DE VALA COM RETROESCAVADEIRA (CAPACIDADE DA CAÇAMBA DA RETRO: 0,26 M³ / POTÊNCIA: 88 HP), LARGURA ATÉ 1,5 M, PROFUNDIDADE DE 1,5 A 3,0 M, COM SOLO ARGILO-ARENOSO. AF_08/2023</t>
  </si>
  <si>
    <t xml:space="preserve">94339</t>
  </si>
  <si>
    <t xml:space="preserve">ATERRO MECANIZADO DE VALA COM RETROESCAVADEIRA (CAPACIDADE DA CAÇAMBA DA RETRO: 0,26 M³/POTÊNCIA: 88 HP), LARGURA ATÉ 1,5 M, PROFUNDIDADE ATÉ 1,5 M, COM AREIA PARA ATERRO. AF_08/2023</t>
  </si>
  <si>
    <t xml:space="preserve">94341</t>
  </si>
  <si>
    <t xml:space="preserve">ATERRO MECANIZADO DE VALA COM RETROESCAVADEIRA (CAPACIDADE DA CAÇAMBA DA RETRO: 0,26 M³/POTÊNCIA: 88 HP), LARGURA ATÉ 1,5 M, PROFUNDIDADE DE 1,5 A 3,0 M, COM AREIA PARA ATERRO. AF_08/2023</t>
  </si>
  <si>
    <t xml:space="preserve">104742</t>
  </si>
  <si>
    <t xml:space="preserve">COMPACTAÇÃO DE VALAS COM ROLO COMPRESSOR. AF_08/2023</t>
  </si>
  <si>
    <t xml:space="preserve">REATERRO MANUAL DE VALAS, COM COMPACTADOR DE SOLOS DE PERCUSSÃO. AF_08/2023</t>
  </si>
  <si>
    <t xml:space="preserve">104737</t>
  </si>
  <si>
    <t xml:space="preserve">REATERRO MANUAL DE VALAS, COM PLACA VIBRATÓRIA. AF_08/2023</t>
  </si>
  <si>
    <t xml:space="preserve">93369</t>
  </si>
  <si>
    <t xml:space="preserve">REATERRO MECANIZADO DE VALA COM ESCAVADEIRA HIDRÁULICA (CAPACIDADE DA CAÇAMBA: 0,8 M³/POTÊNCIA: 111 HP), LARGURA 1,5 A 2,5 M, PROFUNDIDADE 1,5 A 3,0 M, COM SOLO (SEM SUBSTITUIÇÃO) DE 1ª CATEGORIA, COM COMPACTADOR DE SOLOS DE PERCUSSÃO. AF_08/2023</t>
  </si>
  <si>
    <t xml:space="preserve">93373</t>
  </si>
  <si>
    <t xml:space="preserve">REATERRO MECANIZADO DE VALA COM ESCAVADEIRA HIDRÁULICA (CAPACIDADE DA CAÇAMBA: 0,8 M³/POTÊNCIA: 111 HP), LARGURA 1,5 A 2,5 M, PROFUNDIDADE 3,0 A 6,0 M, COM SOLO (SEM SUBSTITUIÇÃO) DE 1ª CATEGORIA, COM COMPACTADOR DE SOLOS DE PERCUSSÃO. AF_08/2023</t>
  </si>
  <si>
    <t xml:space="preserve">104729</t>
  </si>
  <si>
    <t xml:space="preserve">REATERRO MECANIZADO DE VALA COM ESCAVADEIRA HIDRÁULICA (CAPACIDADE DA CAÇAMBA: 0,8 M³/POTÊNCIA: 111 HP), LARGURA ATÉ 1,5 M, PROFUNDIDADE DE 1,5 A 3,0 M, COM SOLO (SEM SUBSTITUIÇÃO) DE 1ª CATEGORIA, COM PLACA VIBRATÓRIA. AF_08/2023</t>
  </si>
  <si>
    <t xml:space="preserve">93372</t>
  </si>
  <si>
    <t xml:space="preserve">REATERRO MECANIZADO DE VALA COM ESCAVADEIRA HIDRÁULICA (CAPACIDADE DA CAÇAMBA: 0,8 M³/POTÊNCIA: 111 HP), LARGURA ATÉ 1,5 M, PROFUNDIDADE DE 3,0 A 6,0 M, COM SOLO (SEM SUBSTITUIÇÃO) DE 1ª CATEGORIA, COM COMPACTADOR DE SOLOS DE PERCUSSÃO. AF_08/2023</t>
  </si>
  <si>
    <t xml:space="preserve">104731</t>
  </si>
  <si>
    <t xml:space="preserve">REATERRO MECANIZADO DE VALA COM ESCAVADEIRA HIDRÁULICA (CAPACIDADE DA CAÇAMBA: 0,8 M³/POTÊNCIA: 111 HP), LARGURA ATÉ 1,5 M, PROFUNDIDADE DE 3,0 A 6,0 M, COM SOLO (SEM SUBSTITUIÇÃO) DE 1ª CATEGORIA, COM PLACA VIBRATÓRIA. AF_08/2023</t>
  </si>
  <si>
    <t xml:space="preserve">93367</t>
  </si>
  <si>
    <t xml:space="preserve">REATERRO MECANIZADO DE VALA COM ESCAVADEIRA HIDRÁULICA (CAPACIDADE DA CAÇAMBA: 0,8 M³/POTÊNCIA: 111 HP), LARGURA DE 1,5 A 2,5 M, PROFUNDIDADE ATÉ 1,5 M, COM SOLO (SEM SUBSTITUIÇÃO) DE 1ª CATEGORIA, COM COMPACTADOR DE SOLOS DE PERCUSSÃO. AF_08/2023</t>
  </si>
  <si>
    <t xml:space="preserve">104728</t>
  </si>
  <si>
    <t xml:space="preserve">REATERRO MECANIZADO DE VALA COM ESCAVADEIRA HIDRÁULICA (CAPACIDADE DA CAÇAMBA: 0,8 M³/POTÊNCIA: 111 HP), LARGURA DE 1,5 A 2,5 M, PROFUNDIDADE ATÉ 1,5 M, COM SOLO (SEM SUBSTITUIÇÃO) DE 1ª CATEGORIA, COM PLACA VIBRATÓRIA. AF_08/2023</t>
  </si>
  <si>
    <t xml:space="preserve">104730</t>
  </si>
  <si>
    <t xml:space="preserve">REATERRO MECANIZADO DE VALA COM ESCAVADEIRA HIDRÁULICA (CAPACIDADE DA CAÇAMBA: 0,8 M³/POTÊNCIA: 111 HP), LARGURA DE 1,5 A 2,5 M, PROFUNDIDADE DE 1,5 A 3,0 M, COM SOLO (SEM SUBSTITUIÇÃO) DE 1ª CATEGORIA, COM PLACA VIBRATÓRIA. AF_08/2023</t>
  </si>
  <si>
    <t xml:space="preserve">104732</t>
  </si>
  <si>
    <t xml:space="preserve">REATERRO MECANIZADO DE VALA COM ESCAVADEIRA HIDRÁULICA (CAPACIDADE DA CAÇAMBA: 0,8 M³/POTÊNCIA: 111 HP), LARGURA DE 1,5 A 2,5 M, PROFUNDIDADE DE 3,0 A 6,0 M, COM SOLO (SEM SUBSTITUIÇÃO) DE 1ª CATEGORIA, COM PLACA VIBRATÓRIA. AF_08/2023</t>
  </si>
  <si>
    <t xml:space="preserve">104740</t>
  </si>
  <si>
    <t xml:space="preserve">REATERRO MECANIZADO DE VALA COM MINICARREGADEIRA, COM COMPACTADOR DE SOLOS DE PERCUSSÃO. AF_08/2023</t>
  </si>
  <si>
    <t xml:space="preserve">104741</t>
  </si>
  <si>
    <t xml:space="preserve">REATERRO MECANIZADO DE VALA COM MINICARREGADEIRA, COM PLACA VIBRATÓRIA. AF_08/2023</t>
  </si>
  <si>
    <t xml:space="preserve">93381</t>
  </si>
  <si>
    <t xml:space="preserve">REATERRO MECANIZADO DE VALA COM RETROESCAVADEIRA (CAPACIDADE DA CAÇAMBA DA RETRO: 0,26 M³/POTÊNCIA: 88 HP), LARGURA 0,8 A 1,5 M, PROFUNDIDADE 1,5 A 3,0 M, COM SOLO (SEM SUBSTITUIÇÃO) DE 1ª CATEGORIA E COMPACTADOR DE SOLOS DE PERCUSSÃO. AF_08/2023</t>
  </si>
  <si>
    <t xml:space="preserve">93379</t>
  </si>
  <si>
    <t xml:space="preserve">REATERRO MECANIZADO DE VALA COM RETROESCAVADEIRA (CAPACIDADE DA CAÇAMBA DA RETRO: 0,26 M³/POTÊNCIA: 88 HP), LARGURA 0,8 A 1,5 M, PROFUNDIDADE ATÉ 1,5 M, COM SOLO (SEM SUBSTITUIÇÃO) DE 1ª CATEGORIA, COM COMPACTADOR DE SOLOS DE PERCUSSÃO AF_08/2023</t>
  </si>
  <si>
    <t xml:space="preserve">93380</t>
  </si>
  <si>
    <t xml:space="preserve">REATERRO MECANIZADO DE VALA COM RETROESCAVADEIRA (CAPACIDADE DA CAÇAMBA DA RETRO: 0,26 M³/POTÊNCIA: 88 HP), LARGURA ATÉ 0,8 M, PROFUNDIDADE 1,5 A 3,0 M, COM SOLO (SEM SUBSTITUIÇÃO) DE 1ª CATEGORIA, COM COMPACTADOR DE SOLOS DE PERCUSSÃO AF_08/2023</t>
  </si>
  <si>
    <t xml:space="preserve">93378</t>
  </si>
  <si>
    <t xml:space="preserve">REATERRO MECANIZADO DE VALA COM RETROESCAVADEIRA (CAPACIDADE DA CAÇAMBA DA RETRO: 0,26 M³/POTÊNCIA: 88 HP), LARGURA ATÉ 0,8 M, PROFUNDIDADE ATÉ 1,5 M, COM SOLO (SEM SUBSTITUIÇÃO) DE 1ª CATEGORIA, COM COMPACTADOR DE SOLOS DE PERCUSSÃO. AF_08/2023</t>
  </si>
  <si>
    <t xml:space="preserve">104733</t>
  </si>
  <si>
    <t xml:space="preserve">REATERRO MECANIZADO DE VALA COM RETROESCAVADEIRA (CAPACIDADE DA CAÇAMBA DA RETRO: 0,26 M³/POTÊNCIA: 88 HP), LARGURA ATÉ 0,8 M, PROFUNDIDADE ATÉ 1,5 M, COM SOLO (SEM SUBSTITUIÇÃO) DE 1ª CATEGORIA, COM PLACA VIBRATÓRIA. AF_08/2023</t>
  </si>
  <si>
    <t xml:space="preserve">104735</t>
  </si>
  <si>
    <t xml:space="preserve">REATERRO MECANIZADO DE VALA COM RETROESCAVADEIRA (CAPACIDADE DA CAÇAMBA DA RETRO: 0,26 M³/POTÊNCIA: 88 HP), LARGURA ATÉ 0,8 M, PROFUNDIDADE DE 1,5 A 3,0 M, COM SOLO (SEM SUBSTITUIÇÃO) DE 1ª CATEGORIA, COM PLACA VIBRATÓRIA. AF_08/2023</t>
  </si>
  <si>
    <t xml:space="preserve">104734</t>
  </si>
  <si>
    <t xml:space="preserve">REATERRO MECANIZADO DE VALA COM RETROESCAVADEIRA (CAPACIDADE DA CAÇAMBA DA RETRO: 0,26 M³/POTÊNCIA: 88 HP), LARGURA DE 0,8 A 1,5 M, PROFUNDIDADE ATÉ 1,5 M, COM SOLO (SEM SUBSTITUIÇÃO) DE 1ª CATEGORIA, COM PLACA VIBRATÓRIA. AF_08/2023</t>
  </si>
  <si>
    <t xml:space="preserve">104736</t>
  </si>
  <si>
    <t xml:space="preserve">REATERRO MECANIZADO DE VALA COM RETROESCAVADEIRA (CAPACIDADE DA CAÇAMBA DA RETRO: 0,26 M³/POTÊNCIA: 88 HP), LARGURA DE 0,8 A 1,5 M, PROFUNDIDADE DE 1,5 A 3,0 M, COM SOLO (SEM SUBSTITUIÇÃO) DE 1ª CATEGORIA, COM PLACA VIBRATÓRIA. AF_08/2023</t>
  </si>
  <si>
    <t xml:space="preserve">105732</t>
  </si>
  <si>
    <t xml:space="preserve">CONSTRUÇÃO DE BASE E SUB-BASE PARA PAVIMENTAÇÃO DE BRITA GRADUADA SIMPLES TRATADA COM CIMENTO, COM ESPESSURA DE 10 CM - EXCLUSIVE CARGA E TRANSPORTE. AF_09/2024</t>
  </si>
  <si>
    <t xml:space="preserve">96397</t>
  </si>
  <si>
    <t xml:space="preserve">CONSTRUÇÃO DE BASE E SUB-BASE PARA PAVIMENTAÇÃO DE BRITA GRADUADA SIMPLES TRATADA COM CIMENTO, COM ESPESSURA DE 15 CM - EXCLUSIVE CARGA E TRANSPORTE. AF_09/2024</t>
  </si>
  <si>
    <t xml:space="preserve">105735</t>
  </si>
  <si>
    <t xml:space="preserve">CONSTRUÇÃO DE BASE E SUB-BASE PARA PAVIMENTAÇÃO DE BRITA GRADUADA SIMPLES TRATADA COM CIMENTO, COM ESPESSURA DE 20 CM - EXCLUSIVE CARGA E TRANSPORTE. AF_09/2024</t>
  </si>
  <si>
    <t xml:space="preserve">105727</t>
  </si>
  <si>
    <t xml:space="preserve">CONSTRUÇÃO DE BASE E SUB-BASE PARA PAVIMENTAÇÃO DE BRITA GRADUADA SIMPLES, COM ESPESSURA DE 10 CM - EXCLUSIVE CARGA E TRANSPORTE. AF_09/2024</t>
  </si>
  <si>
    <t xml:space="preserve">96396</t>
  </si>
  <si>
    <t xml:space="preserve">CONSTRUÇÃO DE BASE E SUB-BASE PARA PAVIMENTAÇÃO DE BRITA GRADUADA SIMPLES, COM ESPESSURA DE 15 CM - EXCLUSIVE CARGA E TRANSPORTE. AF_09/2024</t>
  </si>
  <si>
    <t xml:space="preserve">105730</t>
  </si>
  <si>
    <t xml:space="preserve">CONSTRUÇÃO DE BASE E SUB-BASE PARA PAVIMENTAÇÃO DE BRITA GRADUADA SIMPLES, COM ESPESSURA DE 20 CM - EXCLUSIVE CARGA E TRANSPORTE. AF_09/2024</t>
  </si>
  <si>
    <t xml:space="preserve">105737</t>
  </si>
  <si>
    <t xml:space="preserve">CONSTRUÇÃO DE BASE E SUB-BASE PARA PAVIMENTAÇÃO DE CONCRETO COMPACTADO COM ROLO, COM ESPESSURA DE 10 CM - EXCLUSIVE CARGA E TRANSPORTE. AF_09/2024</t>
  </si>
  <si>
    <t xml:space="preserve">96398</t>
  </si>
  <si>
    <t xml:space="preserve">CONSTRUÇÃO DE BASE E SUB-BASE PARA PAVIMENTAÇÃO DE CONCRETO COMPACTADO COM ROLO, COM ESPESSURA DE 15 CM - EXCLUSIVE CARGA E TRANSPORTE. AF_09/2024</t>
  </si>
  <si>
    <t xml:space="preserve">105740</t>
  </si>
  <si>
    <t xml:space="preserve">CONSTRUÇÃO DE BASE E SUB-BASE PARA PAVIMENTAÇÃO DE CONCRETO COMPACTADO COM ROLO, COM ESPESSURA DE 20 CM - EXCLUSIVE CARGA E TRANSPORTE. AF_09/2024</t>
  </si>
  <si>
    <t xml:space="preserve">105749</t>
  </si>
  <si>
    <t xml:space="preserve">CONSTRUÇÃO DE BASE E SUB-BASE PARA PAVIMENTAÇÃO DE MACADAME SECO, COM ESPESSURA DE 10 CM - EXCLUSIVE CARGA E TRANSPORTE. AF_09/2024</t>
  </si>
  <si>
    <t xml:space="preserve">96400</t>
  </si>
  <si>
    <t xml:space="preserve">CONSTRUÇÃO DE BASE E SUB-BASE PARA PAVIMENTAÇÃO DE MACADAME SECO, COM ESPESSURA DE 15 CM - EXCLUSIVE CARGA E TRANSPORTE. AF_09/2024</t>
  </si>
  <si>
    <t xml:space="preserve">105752</t>
  </si>
  <si>
    <t xml:space="preserve">CONSTRUÇÃO DE BASE E SUB-BASE PARA PAVIMENTAÇÃO DE MACADAME SECO, COM ESPESSURA DE 20 CM - EXCLUSIVE CARGA E TRANSPORTE. AF_09/2024</t>
  </si>
  <si>
    <t xml:space="preserve">105754</t>
  </si>
  <si>
    <t xml:space="preserve">CONSTRUÇÃO DE BASE E SUB-BASE PARA PAVIMENTAÇÃO DE MACADAME SECO, COM ESPESSURA DE 25 CM - EXCLUSIVE CARGA E TRANSPORTE. AF_09/2024</t>
  </si>
  <si>
    <t xml:space="preserve">105742</t>
  </si>
  <si>
    <t xml:space="preserve">CONSTRUÇÃO DE BASE E SUB-BASE PARA PAVIMENTAÇÃO DE RACHÃO, COM ESPESSURA DE 30 CM - EXCLUSIVE CARGA E TRANSPORTE. AF_09/2024</t>
  </si>
  <si>
    <t xml:space="preserve">96399</t>
  </si>
  <si>
    <t xml:space="preserve">CONSTRUÇÃO DE BASE E SUB-BASE PARA PAVIMENTAÇÃO DE RACHÃO, COM ESPESSURA DE 40 CM - EXCLUSIVE CARGA E TRANSPORTE. AF_09/2024</t>
  </si>
  <si>
    <t xml:space="preserve">105745</t>
  </si>
  <si>
    <t xml:space="preserve">CONSTRUÇÃO DE BASE E SUB-BASE PARA PAVIMENTAÇÃO DE RACHÃO, COM ESPESSURA DE 50 CM - EXCLUSIVE CARGA E TRANSPORTE. AF_09/2024</t>
  </si>
  <si>
    <t xml:space="preserve">105747</t>
  </si>
  <si>
    <t xml:space="preserve">CONSTRUÇÃO DE BASE E SUB-BASE PARA PAVIMENTAÇÃO DE RACHÃO, COM ESPESSURA DE 60 CM - EXCLUSIVE CARGA E TRANSPORTE. AF_09/2024</t>
  </si>
  <si>
    <t xml:space="preserve">105657</t>
  </si>
  <si>
    <t xml:space="preserve">CONSTRUÇÃO DE BASE E SUB-BASE PARA PAVIMENTAÇÃO DE SOLO (PREDOMINANTEMENTE ARENOSO) BRITA - 40%-60% COM CIMENTO - 4%, MISTURA EM PISTA, COM ESPESSURA DE 10 CM - EXCLUSIVE ESCAVAÇÃO, CARGA E TRANSPORTE E SOLO. AF_09/2024</t>
  </si>
  <si>
    <t xml:space="preserve">100566</t>
  </si>
  <si>
    <t xml:space="preserve">CONSTRUÇÃO DE BASE E SUB-BASE PARA PAVIMENTAÇÃO DE SOLO (PREDOMINANTEMENTE ARENOSO) BRITA - 40%-60% COM CIMENTO - 4%, MISTURA EM PISTA, COM ESPESSURA DE 15 CM - EXCLUSIVE ESCAVAÇÃO, CARGA E TRANSPORTE E SOLO. AF_09/2024</t>
  </si>
  <si>
    <t xml:space="preserve">105666</t>
  </si>
  <si>
    <t xml:space="preserve">CONSTRUÇÃO DE BASE E SUB-BASE PARA PAVIMENTAÇÃO DE SOLO (PREDOMINANTEMENTE ARENOSO) BRITA - 40%-60% COM CIMENTO - 4%, MISTURA EM PISTA, COM ESPESSURA DE 20 CM - EXCLUSIVE ESCAVAÇÃO, CARGA E TRANSPORTE E SOLO. AF_09/2024</t>
  </si>
  <si>
    <t xml:space="preserve">105658</t>
  </si>
  <si>
    <t xml:space="preserve">CONSTRUÇÃO DE BASE E SUB-BASE PARA PAVIMENTAÇÃO DE SOLO (PREDOMINANTEMENTE ARENOSO) BRITA - 40%-60% COM CIMENTO - 6%, MISTURA EM PISTA, COM ESPESSURA DE 10 CM - EXCLUSIVE ESCAVAÇÃO, CARGA E TRANSPORTE E SOLO. AF_09/2024</t>
  </si>
  <si>
    <t xml:space="preserve">100567</t>
  </si>
  <si>
    <t xml:space="preserve">CONSTRUÇÃO DE BASE E SUB-BASE PARA PAVIMENTAÇÃO DE SOLO (PREDOMINANTEMENTE ARENOSO) BRITA - 40%-60% COM CIMENTO - 6%, MISTURA EM PISTA, COM ESPESSURA DE 15 CM - EXCLUSIVE ESCAVAÇÃO, CARGA E TRANSPORTE E SOLO. AF_09/2024</t>
  </si>
  <si>
    <t xml:space="preserve">105667</t>
  </si>
  <si>
    <t xml:space="preserve">CONSTRUÇÃO DE BASE E SUB-BASE PARA PAVIMENTAÇÃO DE SOLO (PREDOMINANTEMENTE ARENOSO) BRITA - 40%-60% COM CIMENTO - 6%, MISTURA EM PISTA, COM ESPESSURA DE 20 CM - EXCLUSIVE ESCAVAÇÃO, CARGA E TRANSPORTE E SOLO. AF_09/2024</t>
  </si>
  <si>
    <t xml:space="preserve">105659</t>
  </si>
  <si>
    <t xml:space="preserve">CONSTRUÇÃO DE BASE E SUB-BASE PARA PAVIMENTAÇÃO DE SOLO (PREDOMINANTEMENTE ARENOSO) BRITA - 40%-60% COM CIMENTO - 8%, MISTURA EM PISTA, COM ESPESSURA DE 10 CM - EXCLUSIVE ESCAVAÇÃO, CARGA E TRANSPORTE E SOLO. AF_09/2024</t>
  </si>
  <si>
    <t xml:space="preserve">100568</t>
  </si>
  <si>
    <t xml:space="preserve">CONSTRUÇÃO DE BASE E SUB-BASE PARA PAVIMENTAÇÃO DE SOLO (PREDOMINANTEMENTE ARENOSO) BRITA - 40%-60% COM CIMENTO - 8%, MISTURA EM PISTA, COM ESPESSURA DE 15 CM - EXCLUSIVE ESCAVAÇÃO, CARGA E TRANSPORTE E SOLO. AF_09/2024</t>
  </si>
  <si>
    <t xml:space="preserve">105668</t>
  </si>
  <si>
    <t xml:space="preserve">CONSTRUÇÃO DE BASE E SUB-BASE PARA PAVIMENTAÇÃO DE SOLO (PREDOMINANTEMENTE ARENOSO) BRITA - 40%-60% COM CIMENTO - 8%, MISTURA EM PISTA, COM ESPESSURA DE 20 CM - EXCLUSIVE ESCAVAÇÃO, CARGA E TRANSPORTE E SOLO. AF_09/2024</t>
  </si>
  <si>
    <t xml:space="preserve">105710</t>
  </si>
  <si>
    <t xml:space="preserve">CONSTRUÇÃO DE BASE E SUB-BASE PARA PAVIMENTAÇÃO DE SOLO (PREDOMINANTEMENTE ARENOSO) BRITA - 40%-60%, MISTURA EM PISTA, COM ESPESSURA DE 10 CM - EXCLUSIVE ESCAVAÇÃO, CARGA E TRANSPORTE E SOLO. AF_09/2024</t>
  </si>
  <si>
    <t xml:space="preserve">100564</t>
  </si>
  <si>
    <t xml:space="preserve">CONSTRUÇÃO DE BASE E SUB-BASE PARA PAVIMENTAÇÃO DE SOLO (PREDOMINANTEMENTE ARENOSO) BRITA - 40%-60%, MISTURA EM PISTA, COM ESPESSURA DE 15 CM - EXCLUSIVE ESCAVAÇÃO, CARGA E TRANSPORTE E SOLO. AF_09/2024</t>
  </si>
  <si>
    <t xml:space="preserve">105711</t>
  </si>
  <si>
    <t xml:space="preserve">CONSTRUÇÃO DE BASE E SUB-BASE PARA PAVIMENTAÇÃO DE SOLO (PREDOMINANTEMENTE ARENOSO) BRITA - 40%-60%, MISTURA EM PISTA, COM ESPESSURA DE 20 CM - EXCLUSIVE ESCAVAÇÃO, CARGA E TRANSPORTE E SOLO. AF_09/2024</t>
  </si>
  <si>
    <t xml:space="preserve">105690</t>
  </si>
  <si>
    <t xml:space="preserve">CONSTRUÇÃO DE BASE E SUB-BASE PARA PAVIMENTAÇÃO DE SOLO (PREDOMINANTEMENTE ARENOSO) BRITA - 50%-50% COM CIMENTO - 4%, MISTURA EM PISTA, COM ESPESSURA DE 10 CM - EXCLUSIVE ESCAVAÇÃO, CARGA E TRANSPORTE E SOLO. AF_09/2024</t>
  </si>
  <si>
    <t xml:space="preserve">100569</t>
  </si>
  <si>
    <t xml:space="preserve">CONSTRUÇÃO DE BASE E SUB-BASE PARA PAVIMENTAÇÃO DE SOLO (PREDOMINANTEMENTE ARENOSO) BRITA - 50%-50% COM CIMENTO - 4%, MISTURA EM PISTA, COM ESPESSURA DE 15 CM - EXCLUSIVE ESCAVAÇÃO, CARGA E TRANSPORTE E SOLO. AF_09/2024</t>
  </si>
  <si>
    <t xml:space="preserve">105699</t>
  </si>
  <si>
    <t xml:space="preserve">CONSTRUÇÃO DE BASE E SUB-BASE PARA PAVIMENTAÇÃO DE SOLO (PREDOMINANTEMENTE ARENOSO) BRITA - 50%-50% COM CIMENTO - 4%, MISTURA EM PISTA, COM ESPESSURA DE 20 CM - EXCLUSIVE ESCAVAÇÃO, CARGA E TRANSPORTE E SOLO. AF_09/2024</t>
  </si>
  <si>
    <t xml:space="preserve">105691</t>
  </si>
  <si>
    <t xml:space="preserve">CONSTRUÇÃO DE BASE E SUB-BASE PARA PAVIMENTAÇÃO DE SOLO (PREDOMINANTEMENTE ARENOSO) BRITA - 50%-50% COM CIMENTO - 6%, MISTURA EM PISTA, COM ESPESSURA DE 10 CM - EXCLUSIVE ESCAVAÇÃO, CARGA E TRANSPORTE E SOLO. AF_09/2024</t>
  </si>
  <si>
    <t xml:space="preserve">100570</t>
  </si>
  <si>
    <t xml:space="preserve">CONSTRUÇÃO DE BASE E SUB-BASE PARA PAVIMENTAÇÃO DE SOLO (PREDOMINANTEMENTE ARENOSO) BRITA - 50%-50% COM CIMENTO - 6%, MISTURA EM PISTA, COM ESPESSURA DE 15 CM - EXCLUSIVE ESCAVAÇÃO, CARGA E TRANSPORTE E SOLO. AF_09/2024</t>
  </si>
  <si>
    <t xml:space="preserve">105700</t>
  </si>
  <si>
    <t xml:space="preserve">CONSTRUÇÃO DE BASE E SUB-BASE PARA PAVIMENTAÇÃO DE SOLO (PREDOMINANTEMENTE ARENOSO) BRITA - 50%-50% COM CIMENTO - 6%, MISTURA EM PISTA, COM ESPESSURA DE 20 CM - EXCLUSIVE ESCAVAÇÃO, CARGA E TRANSPORTE E SOLO. AF_09/2024</t>
  </si>
  <si>
    <t xml:space="preserve">105692</t>
  </si>
  <si>
    <t xml:space="preserve">CONSTRUÇÃO DE BASE E SUB-BASE PARA PAVIMENTAÇÃO DE SOLO (PREDOMINANTEMENTE ARENOSO) BRITA - 50%-50% COM CIMENTO - 8%, MISTURA EM PISTA, COM ESPESSURA DE 10 CM - EXCLUSIVE ESCAVAÇÃO, CARGA E TRANSPORTE E SOLO. AF_09/2024</t>
  </si>
  <si>
    <t xml:space="preserve">100571</t>
  </si>
  <si>
    <t xml:space="preserve">CONSTRUÇÃO DE BASE E SUB-BASE PARA PAVIMENTAÇÃO DE SOLO (PREDOMINANTEMENTE ARENOSO) BRITA - 50%-50% COM CIMENTO - 8%, MISTURA EM PISTA, COM ESPESSURA DE 15 CM - EXCLUSIVE ESCAVAÇÃO, CARGA E TRANSPORTE E SOLO. AF_09/2024</t>
  </si>
  <si>
    <t xml:space="preserve">105701</t>
  </si>
  <si>
    <t xml:space="preserve">CONSTRUÇÃO DE BASE E SUB-BASE PARA PAVIMENTAÇÃO DE SOLO (PREDOMINANTEMENTE ARENOSO) BRITA - 50%-50% COM CIMENTO - 8%, MISTURA EM PISTA, COM ESPESSURA DE 20 CM - EXCLUSIVE ESCAVAÇÃO, CARGA E TRANSPORTE E SOLO. AF_09/2024</t>
  </si>
  <si>
    <t xml:space="preserve">105718</t>
  </si>
  <si>
    <t xml:space="preserve">CONSTRUÇÃO DE BASE E SUB-BASE PARA PAVIMENTAÇÃO DE SOLO (PREDOMINANTEMENTE ARENOSO) BRITA - 50%-50%, MISTURA EM PISTA, COM ESPESSURA DE 10 CM - EXCLUSIVE ESCAVAÇÃO, CARGA E TRANSPORTE E SOLO. AF_09/2024</t>
  </si>
  <si>
    <t xml:space="preserve">100565</t>
  </si>
  <si>
    <t xml:space="preserve">CONSTRUÇÃO DE BASE E SUB-BASE PARA PAVIMENTAÇÃO DE SOLO (PREDOMINANTEMENTE ARENOSO) BRITA - 50%-50%, MISTURA EM PISTA, COM ESPESSURA DE 15 CM - EXCLUSIVE ESCAVAÇÃO, CARGA E TRANSPORTE E SOLO. AF_09/2024</t>
  </si>
  <si>
    <t xml:space="preserve">105581</t>
  </si>
  <si>
    <t xml:space="preserve">CONSTRUÇÃO DE BASE E SUB-BASE PARA PAVIMENTAÇÃO DE SOLO (PREDOMINANTEMENTE ARENOSO) BRITA - 50%-50%, MISTURA EM PISTA, COM ESPESSURA DE 20 CM - EXCLUSIVE ESCAVAÇÃO, CARGA E TRANSPORTE E SOLO. AF_09/2024</t>
  </si>
  <si>
    <t xml:space="preserve">105624</t>
  </si>
  <si>
    <t xml:space="preserve">CONSTRUÇÃO DE BASE E SUB-BASE PARA PAVIMENTAÇÃO DE SOLO (PREDOMINANTEMENTE ARENOSO) COM CIMENTO - 6%, MISTURA EM PISTA, COM ESPESSURA DE 10 CM - EXCLUSIVE ESCAVAÇÃO, CARGA E TRANSPORTE E SOLO. AF_09/2024</t>
  </si>
  <si>
    <t xml:space="preserve">96391</t>
  </si>
  <si>
    <t xml:space="preserve">CONSTRUÇÃO DE BASE E SUB-BASE PARA PAVIMENTAÇÃO DE SOLO (PREDOMINANTEMENTE ARENOSO) COM CIMENTO - 6%, MISTURA EM PISTA, COM ESPESSURA DE 15 CM - EXCLUSIVE ESCAVAÇÃO, CARGA E TRANSPORTE E SOLO. AF_09/2024</t>
  </si>
  <si>
    <t xml:space="preserve">105632</t>
  </si>
  <si>
    <t xml:space="preserve">CONSTRUÇÃO DE BASE E SUB-BASE PARA PAVIMENTAÇÃO DE SOLO (PREDOMINANTEMENTE ARENOSO) COM CIMENTO - 6%, MISTURA EM PISTA, COM ESPESSURA DE 20 CM - EXCLUSIVE ESCAVAÇÃO, CARGA E TRANSPORTE E SOLO. AF_09/2024</t>
  </si>
  <si>
    <t xml:space="preserve">105625</t>
  </si>
  <si>
    <t xml:space="preserve">CONSTRUÇÃO DE BASE E SUB-BASE PARA PAVIMENTAÇÃO DE SOLO (PREDOMINANTEMENTE ARENOSO) COM CIMENTO - 8%, MISTURA EM PISTA, COM ESPESSURA DE 10 CM - EXCLUSIVE ESCAVAÇÃO, CARGA E TRANSPORTE E SOLO. AF_09/2024</t>
  </si>
  <si>
    <t xml:space="preserve">96392</t>
  </si>
  <si>
    <t xml:space="preserve">CONSTRUÇÃO DE BASE E SUB-BASE PARA PAVIMENTAÇÃO DE SOLO (PREDOMINANTEMENTE ARENOSO) COM CIMENTO - 8%, MISTURA EM PISTA, COM ESPESSURA DE 15 CM - EXCLUSIVE ESCAVAÇÃO, CARGA E TRANSPORTE E SOLO. AF_09/2024</t>
  </si>
  <si>
    <t xml:space="preserve">105633</t>
  </si>
  <si>
    <t xml:space="preserve">CONSTRUÇÃO DE BASE E SUB-BASE PARA PAVIMENTAÇÃO DE SOLO (PREDOMINANTEMENTE ARENOSO) COM CIMENTO - 8%, MISTURA EM PISTA, COM ESPESSURA DE 20 CM - EXCLUSIVE ESCAVAÇÃO, CARGA E TRANSPORTE E SOLO. AF_09/2024</t>
  </si>
  <si>
    <t xml:space="preserve">105571</t>
  </si>
  <si>
    <t xml:space="preserve">CONSTRUÇÃO DE BASE E SUB-BASE PARA PAVIMENTAÇÃO DE SOLO (PREDOMINANTEMENTE ARENOSO) MELHORADO COM CIMENTO - 2%, MISTURA EM PISTA, COM ESPESSURA DE 10 CM - EXCLUSIVE ESCAVAÇÃO, CARGA E TRANSPORTE E SOLO. AF_09/2024</t>
  </si>
  <si>
    <t xml:space="preserve">96389</t>
  </si>
  <si>
    <t xml:space="preserve">CONSTRUÇÃO DE BASE E SUB-BASE PARA PAVIMENTAÇÃO DE SOLO (PREDOMINANTEMENTE ARENOSO) MELHORADO COM CIMENTO - 2%, MISTURA EM PISTA, COM ESPESSURA DE 15 CM - EXCLUSIVE ESCAVAÇÃO, CARGA E TRANSPORTE E SOLO. AF_09/2024</t>
  </si>
  <si>
    <t xml:space="preserve">105575</t>
  </si>
  <si>
    <t xml:space="preserve">CONSTRUÇÃO DE BASE E SUB-BASE PARA PAVIMENTAÇÃO DE SOLO (PREDOMINANTEMENTE ARENOSO) MELHORADO COM CIMENTO - 2%, MISTURA EM PISTA, COM ESPESSURA DE 20 CM - EXCLUSIVE ESCAVAÇÃO, CARGA E TRANSPORTE E SOLO. AF_09/2024</t>
  </si>
  <si>
    <t xml:space="preserve">105623</t>
  </si>
  <si>
    <t xml:space="preserve">CONSTRUÇÃO DE BASE E SUB-BASE PARA PAVIMENTAÇÃO DE SOLO (PREDOMINANTEMENTE ARENOSO) MELHORADO COM CIMENTO - 4%, MISTURA EM PISTA, COM ESPESSURA DE 10 CM - EXCLUSIVE ESCAVAÇÃO, CARGA E TRANSPORTE E SOLO. AF_09/2024</t>
  </si>
  <si>
    <t xml:space="preserve">96390</t>
  </si>
  <si>
    <t xml:space="preserve">CONSTRUÇÃO DE BASE E SUB-BASE PARA PAVIMENTAÇÃO DE SOLO (PREDOMINANTEMENTE ARENOSO) MELHORADO COM CIMENTO - 4%, MISTURA EM PISTA, COM ESPESSURA DE 15 CM - EXCLUSIVE ESCAVAÇÃO, CARGA E TRANSPORTE E SOLO. AF_09/2024</t>
  </si>
  <si>
    <t xml:space="preserve">105631</t>
  </si>
  <si>
    <t xml:space="preserve">CONSTRUÇÃO DE BASE E SUB-BASE PARA PAVIMENTAÇÃO DE SOLO (PREDOMINANTEMENTE ARENOSO) MELHORADO COM CIMENTO - 4%, MISTURA EM PISTA, COM ESPESSURA DE 20 CM - EXCLUSIVE ESCAVAÇÃO, CARGA E TRANSPORTE E SOLO. AF_09/2024</t>
  </si>
  <si>
    <t xml:space="preserve">105585</t>
  </si>
  <si>
    <t xml:space="preserve">CONSTRUÇÃO DE BASE E SUB-BASE PARA PAVIMENTAÇÃO DE SOLO (PREDOMINANTEMENTE ARGILOSO) BRITA - 40%-60%, MISTURA EM PISTA, COM ESPESSURA DE 10 CM - EXCLUSIVE ESCAVAÇÃO, CARGA E TRANSPORTE E SOLO. AF_09/2024</t>
  </si>
  <si>
    <t xml:space="preserve">100572</t>
  </si>
  <si>
    <t xml:space="preserve">CONSTRUÇÃO DE BASE E SUB-BASE PARA PAVIMENTAÇÃO DE SOLO (PREDOMINANTEMENTE ARGILOSO) BRITA - 40%-60%, MISTURA EM PISTA, COM ESPESSURA DE 15 CM - EXCLUSIVE ESCAVAÇÃO, CARGA E TRANSPORTE E SOLO. AF_09/2024</t>
  </si>
  <si>
    <t xml:space="preserve">105588</t>
  </si>
  <si>
    <t xml:space="preserve">CONSTRUÇÃO DE BASE E SUB-BASE PARA PAVIMENTAÇÃO DE SOLO (PREDOMINANTEMENTE ARGILOSO) BRITA - 40%-60%, MISTURA EM PISTA, COM ESPESSURA DE 20 CM - EXCLUSIVE ESCAVAÇÃO, CARGA E TRANSPORTE E SOLO. AF_09/2024</t>
  </si>
  <si>
    <t xml:space="preserve">105592</t>
  </si>
  <si>
    <t xml:space="preserve">CONSTRUÇÃO DE BASE E SUB-BASE PARA PAVIMENTAÇÃO DE SOLO (PREDOMINANTEMENTE ARGILOSO) BRITA - 50%-50%, MISTURA EM PISTA, COM ESPESSURA DE 10 CM - EXCLUSIVE ESCAVAÇÃO, CARGA E TRANSPORTE E SOLO. AF_09/2024</t>
  </si>
  <si>
    <t xml:space="preserve">100573</t>
  </si>
  <si>
    <t xml:space="preserve">CONSTRUÇÃO DE BASE E SUB-BASE PARA PAVIMENTAÇÃO DE SOLO (PREDOMINANTEMENTE ARGILOSO) BRITA - 50%-50%, MISTURA EM PISTA, COM ESPESSURA DE 15 CM - EXCLUSIVE ESCAVAÇÃO, CARGA E TRANSPORTE E SOLO. AF_09/2024</t>
  </si>
  <si>
    <t xml:space="preserve">105595</t>
  </si>
  <si>
    <t xml:space="preserve">CONSTRUÇÃO DE BASE E SUB-BASE PARA PAVIMENTAÇÃO DE SOLO (PREDOMINANTEMENTE ARGILOSO) BRITA - 50%-50%, MISTURA EM PISTA, COM ESPESSURA DE 20 CM - EXCLUSIVE ESCAVAÇÃO, CARGA E TRANSPORTE E SOLO. AF_09/2024</t>
  </si>
  <si>
    <t xml:space="preserve">105566</t>
  </si>
  <si>
    <t xml:space="preserve">CONSTRUÇÃO DE BASE E SUB-BASE PARA PAVIMENTAÇÃO DE SOLO DE COMPORTAMENTO LATERÍTICO (ARENOSO), COM ESPESSURA DE 10 CM - EXCLUSIVE ESCAVAÇÃO, CARGA E TRANSPORTE E SOLO. AF_09/2024</t>
  </si>
  <si>
    <t xml:space="preserve">96388</t>
  </si>
  <si>
    <t xml:space="preserve">CONSTRUÇÃO DE BASE E SUB-BASE PARA PAVIMENTAÇÃO DE SOLO DE COMPORTAMENTO LATERÍTICO (ARENOSO), COM ESPESSURA DE 15 CM - EXCLUSIVE ESCAVAÇÃO, CARGA E TRANSPORTE E SOLO. AF_09/2024</t>
  </si>
  <si>
    <t xml:space="preserve">105569</t>
  </si>
  <si>
    <t xml:space="preserve">CONSTRUÇÃO DE BASE E SUB-BASE PARA PAVIMENTAÇÃO DE SOLO DE COMPORTAMENTO LATERÍTICO (ARENOSO), COM ESPESSURA DE 20 CM - EXCLUSIVE ESCAVAÇÃO, CARGA E TRANSPORTE E SOLO. AF_09/2024</t>
  </si>
  <si>
    <t xml:space="preserve">101767</t>
  </si>
  <si>
    <t xml:space="preserve">CONSTRUÇÃO DE BASE E SUB-BASE PARA PAVIMENTAÇÃO DE SOLO ESTABILIZADO GRANULOMETRICAMENTE COM MISTURA DE SOLOS EM PISTA - EXCLUSIVE SOLO, ESCAVAÇÃO, CARGA E TRANSPORTE. AF_09/2024</t>
  </si>
  <si>
    <t xml:space="preserve">101768</t>
  </si>
  <si>
    <t xml:space="preserve">CONSTRUÇÃO DE BASE E SUB-BASE PARA PAVIMENTAÇÃO DE SOLO ESTABILIZADO GRANULOMETRICAMENTE SEM MISTURA DE SOLOS - EXCLUSIVE SOLO, ESCAVAÇÃO, CARGA E TRANSPORTE. AF_09/2024</t>
  </si>
  <si>
    <t xml:space="preserve">ESPALHAMENTO DE MATERIAL COM TRATOR DE ESTEIRAS. AF_09/2024</t>
  </si>
  <si>
    <t xml:space="preserve">105562</t>
  </si>
  <si>
    <t xml:space="preserve">EXECUÇÃO E COMPACTAÇÃO DE CAMADA FINAL DE ATERRO (100% DE ENERGIA DO PROCTOR NORMAL) COM SOLO PREDOMINANTEMENTE ARENOSO, EM CAMADAS COM ESPESSURA DE 10 CM - EXCLUSIVE ESCAVAÇÃO, CARGA E TRANSPORTE E SOLO. AF_09/2024</t>
  </si>
  <si>
    <t xml:space="preserve">105563</t>
  </si>
  <si>
    <t xml:space="preserve">EXECUÇÃO E COMPACTAÇÃO DE CAMADA FINAL DE ATERRO (100% DE ENERGIA DO PROCTOR NORMAL) COM SOLO PREDOMINANTEMENTE ARENOSO, EM CAMADAS COM ESPESSURA DE 15 CM - EXCLUSIVE ESCAVAÇÃO, CARGA E TRANSPORTE E SOLO. AF_09/2024</t>
  </si>
  <si>
    <t xml:space="preserve">105565</t>
  </si>
  <si>
    <t xml:space="preserve">EXECUÇÃO E COMPACTAÇÃO DE CAMADA FINAL DE ATERRO (100% DE ENERGIA DO PROCTOR NORMAL) COM SOLO PREDOMINANTEMENTE ARENOSO, EM CAMADAS COM ESPESSURA DE 20 CM - EXCLUSIVE ESCAVAÇÃO, CARGA E TRANSPORTE E SOLO. AF_09/2024</t>
  </si>
  <si>
    <t xml:space="preserve">105557</t>
  </si>
  <si>
    <t xml:space="preserve">EXECUÇÃO E COMPACTAÇÃO DE CAMADA FINAL DE ATERRO (100% DE ENERGIA DO PROCTOR NORMAL) COM SOLO PREDOMINANTEMENTE ARGILOSO, EM CAMADAS COM ESPESSURA DE 10 CM - EXCLUSIVE ESCAVAÇÃO, CARGA E TRANSPORTE E SOLO. AF_09/2024</t>
  </si>
  <si>
    <t xml:space="preserve">105558</t>
  </si>
  <si>
    <t xml:space="preserve">EXECUÇÃO E COMPACTAÇÃO DE CAMADA FINAL DE ATERRO (100% DE ENERGIA DO PROCTOR NORMAL) COM SOLO PREDOMINANTEMENTE ARGILOSO, EM CAMADAS COM ESPESSURA DE 15 CM - EXCLUSIVE ESCAVAÇÃO, CARGA E TRANSPORTE E SOLO. AF_09/2024</t>
  </si>
  <si>
    <t xml:space="preserve">105560</t>
  </si>
  <si>
    <t xml:space="preserve">EXECUÇÃO E COMPACTAÇÃO DE CAMADA FINAL DE ATERRO (100% DE ENERGIA DO PROCTOR NORMAL) COM SOLO PREDOMINANTEMENTE ARGILOSO, EM CAMADAS COM ESPESSURA DE 20 CM - EXCLUSIVE ESCAVAÇÃO, CARGA E TRANSPORTE E SOLO. AF_09/2024</t>
  </si>
  <si>
    <t xml:space="preserve">96386</t>
  </si>
  <si>
    <t xml:space="preserve">EXECUÇÃO E COMPACTAÇÃO DE CORPO DE ATERRO (95% DE ENERGIA DO PROCTOR NORMAL) COM SOLO PREDOMINANTEMENTE ARENOSO ESPESSURA 15CM - EXCLUSIVE MATERIAL, ESCAVAÇÃO, CARGA E TRANSPORTE. AF_09/2024</t>
  </si>
  <si>
    <t xml:space="preserve">105564</t>
  </si>
  <si>
    <t xml:space="preserve">EXECUÇÃO E COMPACTAÇÃO DE CORPO DE ATERRO (95% DE ENERGIA DO PROCTOR NORMAL) COM SOLO PREDOMINANTEMENTE ARENOSO, EM CAMADAS COM ESPESSURA DE 20 CM - EXCLUSIVE ESCAVAÇÃO, CARGA E TRANSPORTE E SOLO. AF_09/2024</t>
  </si>
  <si>
    <t xml:space="preserve">105561</t>
  </si>
  <si>
    <t xml:space="preserve">EXECUÇÃO E COMPACTAÇÃO DE CORPO DE ATERRO DE ATERRO (95% DE ENERGIA DO PROCTOR NORMAL) COM SOLO PREDOMINANTEMENTE ARENOSO, EM CAMADAS COM ESPESSURA DE 10 CM - EXCLUSIVE ESCAVAÇÃO, CARGA E TRANSPORTE E SOLO. AF_09/2024</t>
  </si>
  <si>
    <t xml:space="preserve">96385</t>
  </si>
  <si>
    <t xml:space="preserve">EXECUÇÃO E COMPACTAÇÃO DE CORPO DE ATERRO DE ATERRO (95% DE ENERGIA DO PROCTOR NORMAL) COM SOLO PREDOMINANTEMENTE ARGILOSO ESPESSURA 15 CM - EXCLUSIVE MATERIAL, ESCAVAÇÃO, CARGA E TRANSPORTE. AF_09/2024</t>
  </si>
  <si>
    <t xml:space="preserve">105556</t>
  </si>
  <si>
    <t xml:space="preserve">EXECUÇÃO E COMPACTAÇÃO DE CORPO DE ATERRO DE ATERRO (95% DE ENERGIA DO PROCTOR NORMAL) COM SOLO PREDOMINANTEMENTE ARGILOSO, EM CAMADAS COM ESPESSURA DE 10 CM - EXCLUSIVE ESCAVAÇÃO, CARGA E TRANSPORTE E SOLO. AF_09/2024</t>
  </si>
  <si>
    <t xml:space="preserve">105559</t>
  </si>
  <si>
    <t xml:space="preserve">EXECUÇÃO E COMPACTAÇÃO DE CORPO DE ATERRO DE ATERRO (95% DE ENERGIA DO PROCTOR NORMAL) COM SOLO PREDOMINANTEMENTE ARGILOSO, EM CAMADAS COM ESPESSURA DE 20 CM - EXCLUSIVE ESCAVAÇÃO, CARGA E TRANSPORTE E SOLO. AF_09/2024</t>
  </si>
  <si>
    <t xml:space="preserve">105733</t>
  </si>
  <si>
    <t xml:space="preserve">RECONSTRUÇÃO DE BASE E SUB-BASE PARA PAVIMENTAÇÃO DE BRITA GRADUADA SIMPLES TRATADA COM CIMENTO, COM ESPESSURA DE 10 CM - EXCLUSIVE CARGA E TRANSPORTE. AF_09/2024</t>
  </si>
  <si>
    <t xml:space="preserve">105734</t>
  </si>
  <si>
    <t xml:space="preserve">RECONSTRUÇÃO DE BASE E SUB-BASE PARA PAVIMENTAÇÃO DE BRITA GRADUADA SIMPLES TRATADA COM CIMENTO, COM ESPESSURA DE 15 CM - EXCLUSIVE CARGA E TRANSPORTE. AF_09/2024</t>
  </si>
  <si>
    <t xml:space="preserve">105736</t>
  </si>
  <si>
    <t xml:space="preserve">RECONSTRUÇÃO DE BASE E SUB-BASE PARA PAVIMENTAÇÃO DE BRITA GRADUADA SIMPLES TRATADA COM CIMENTO, COM ESPESSURA DE 20 CM - EXCLUSIVE CARGA E TRANSPORTE. AF_09/2024</t>
  </si>
  <si>
    <t xml:space="preserve">105728</t>
  </si>
  <si>
    <t xml:space="preserve">RECONSTRUÇÃO DE BASE E SUB-BASE PARA PAVIMENTAÇÃO DE BRITA GRADUADA SIMPLES, COM ESPESSURA DE 10 CM - EXCLUSIVE CARGA E TRANSPORTE. AF_09/2024</t>
  </si>
  <si>
    <t xml:space="preserve">105729</t>
  </si>
  <si>
    <t xml:space="preserve">RECONSTRUÇÃO DE BASE E SUB-BASE PARA PAVIMENTAÇÃO DE BRITA GRADUADA SIMPLES, COM ESPESSURA DE 15 CM - EXCLUSIVE CARGA E TRANSPORTE. AF_09/2024</t>
  </si>
  <si>
    <t xml:space="preserve">105731</t>
  </si>
  <si>
    <t xml:space="preserve">RECONSTRUÇÃO DE BASE E SUB-BASE PARA PAVIMENTAÇÃO DE BRITA GRADUADA SIMPLES, COM ESPESSURA DE 20 CM - EXCLUSIVE CARGA E TRANSPORTE. AF_09/2024</t>
  </si>
  <si>
    <t xml:space="preserve">105738</t>
  </si>
  <si>
    <t xml:space="preserve">RECONSTRUÇÃO DE BASE E SUB-BASE PARA PAVIMENTAÇÃO DE CONCRETO COMPACTADO COM ROLO, COM ESPESSURA DE 10 CM - EXCLUSIVE CARGA E TRANSPORTE. AF_09/2024</t>
  </si>
  <si>
    <t xml:space="preserve">105739</t>
  </si>
  <si>
    <t xml:space="preserve">RECONSTRUÇÃO DE BASE E SUB-BASE PARA PAVIMENTAÇÃO DE CONCRETO COMPACTADO COM ROLO, COM ESPESSURA DE 15 CM - EXCLUSIVE CARGA E TRANSPORTE. AF_09/2024</t>
  </si>
  <si>
    <t xml:space="preserve">105741</t>
  </si>
  <si>
    <t xml:space="preserve">RECONSTRUÇÃO DE BASE E SUB-BASE PARA PAVIMENTAÇÃO DE CONCRETO COMPACTADO COM ROLO, COM ESPESSURA DE 20 CM - EXCLUSIVE CARGA E TRANSPORTE. AF_09/2024</t>
  </si>
  <si>
    <t xml:space="preserve">105750</t>
  </si>
  <si>
    <t xml:space="preserve">RECONSTRUÇÃO DE BASE E SUB-BASE PARA PAVIMENTAÇÃO DE MACADAME SECO, COM ESPESSURA DE 10 CM - EXCLUSIVE CARGA E TRANSPORTE. AF_09/2024</t>
  </si>
  <si>
    <t xml:space="preserve">105751</t>
  </si>
  <si>
    <t xml:space="preserve">RECONSTRUÇÃO DE BASE E SUB-BASE PARA PAVIMENTAÇÃO DE MACADAME SECO, COM ESPESSURA DE 15 CM - EXCLUSIVE CARGA E TRANSPORTE. AF_09/2024</t>
  </si>
  <si>
    <t xml:space="preserve">105753</t>
  </si>
  <si>
    <t xml:space="preserve">RECONSTRUÇÃO DE BASE E SUB-BASE PARA PAVIMENTAÇÃO DE MACADAME SECO, COM ESPESSURA DE 20 CM - EXCLUSIVE CARGA E TRANSPORTE. AF_09/2024</t>
  </si>
  <si>
    <t xml:space="preserve">105755</t>
  </si>
  <si>
    <t xml:space="preserve">RECONSTRUÇÃO DE BASE E SUB-BASE PARA PAVIMENTAÇÃO DE MACADAME SECO, COM ESPESSURA DE 25 CM - EXCLUSIVE CARGA E TRANSPORTE. AF_09/2024</t>
  </si>
  <si>
    <t xml:space="preserve">105743</t>
  </si>
  <si>
    <t xml:space="preserve">RECONSTRUÇÃO DE BASE E SUB-BASE PARA PAVIMENTAÇÃO DE RACHÃO, COM ESPESSURA DE 30 CM - EXCLUSIVE CARGA E TRANSPORTE. AF_09/2024</t>
  </si>
  <si>
    <t xml:space="preserve">105744</t>
  </si>
  <si>
    <t xml:space="preserve">RECONSTRUÇÃO DE BASE E SUB-BASE PARA PAVIMENTAÇÃO DE RACHÃO, COM ESPESSURA DE 40 CM - EXCLUSIVE CARGA E TRANSPORTE. AF_09/2024</t>
  </si>
  <si>
    <t xml:space="preserve">105746</t>
  </si>
  <si>
    <t xml:space="preserve">RECONSTRUÇÃO DE BASE E SUB-BASE PARA PAVIMENTAÇÃO DE RACHÃO, COM ESPESSURA DE 50 CM - EXCLUSIVE CARGA E TRANSPORTE. AF_09/2024</t>
  </si>
  <si>
    <t xml:space="preserve">105748</t>
  </si>
  <si>
    <t xml:space="preserve">RECONSTRUÇÃO DE BASE E SUB-BASE PARA PAVIMENTAÇÃO DE RACHÃO, COM ESPESSURA DE 60 CM - EXCLUSIVE CARGA E TRANSPORTE. AF_09/2024</t>
  </si>
  <si>
    <t xml:space="preserve">105660</t>
  </si>
  <si>
    <t xml:space="preserve">RECONSTRUÇÃO DE BASE E SUB-BASE PARA PAVIMENTAÇÃO DE SOLO (PREDOMINANTEMENTE ARENOSO) BRITA - 40%-60% COM CIMENTO - 4%, MISTURA EM PISTA, COM ESPESSURA DE 10 CM - EXCLUSIVE ESCAVAÇÃO, CARGA E TRANSPORTE E SOLO. AF_09/2024</t>
  </si>
  <si>
    <t xml:space="preserve">105663</t>
  </si>
  <si>
    <t xml:space="preserve">RECONSTRUÇÃO DE BASE E SUB-BASE PARA PAVIMENTAÇÃO DE SOLO (PREDOMINANTEMENTE ARENOSO) BRITA - 40%-60% COM CIMENTO - 4%, MISTURA EM PISTA, COM ESPESSURA DE 15 CM - EXCLUSIVE ESCAVAÇÃO, CARGA E TRANSPORTE E SOLO. AF_09/2024</t>
  </si>
  <si>
    <t xml:space="preserve">105669</t>
  </si>
  <si>
    <t xml:space="preserve">RECONSTRUÇÃO DE BASE E SUB-BASE PARA PAVIMENTAÇÃO DE SOLO (PREDOMINANTEMENTE ARENOSO) BRITA - 40%-60% COM CIMENTO - 4%, MISTURA EM PISTA, COM ESPESSURA DE 20 CM - EXCLUSIVE ESCAVAÇÃO, CARGA E TRANSPORTE E SOLO. AF_09/2024</t>
  </si>
  <si>
    <t xml:space="preserve">105661</t>
  </si>
  <si>
    <t xml:space="preserve">RECONSTRUÇÃO DE BASE E SUB-BASE PARA PAVIMENTAÇÃO DE SOLO (PREDOMINANTEMENTE ARENOSO) BRITA - 40%-60% COM CIMENTO - 6%, MISTURA EM PISTA, COM ESPESSURA DE 10 CM - EXCLUSIVE ESCAVAÇÃO, CARGA E TRANSPORTE E SOLO. AF_09/2024</t>
  </si>
  <si>
    <t xml:space="preserve">105664</t>
  </si>
  <si>
    <t xml:space="preserve">RECONSTRUÇÃO DE BASE E SUB-BASE PARA PAVIMENTAÇÃO DE SOLO (PREDOMINANTEMENTE ARENOSO) BRITA - 40%-60% COM CIMENTO - 6%, MISTURA EM PISTA, COM ESPESSURA DE 15 CM - EXCLUSIVE ESCAVAÇÃO, CARGA E TRANSPORTE E SOLO. AF_09/2024</t>
  </si>
  <si>
    <t xml:space="preserve">105670</t>
  </si>
  <si>
    <t xml:space="preserve">RECONSTRUÇÃO DE BASE E SUB-BASE PARA PAVIMENTAÇÃO DE SOLO (PREDOMINANTEMENTE ARENOSO) BRITA - 40%-60% COM CIMENTO - 6%, MISTURA EM PISTA, COM ESPESSURA DE 20 CM - EXCLUSIVE ESCAVAÇÃO, CARGA E TRANSPORTE E SOLO. AF_09/2024</t>
  </si>
  <si>
    <t xml:space="preserve">105662</t>
  </si>
  <si>
    <t xml:space="preserve">RECONSTRUÇÃO DE BASE E SUB-BASE PARA PAVIMENTAÇÃO DE SOLO (PREDOMINANTEMENTE ARENOSO) BRITA - 40%-60% COM CIMENTO - 8%, MISTURA EM PISTA, COM ESPESSURA DE 10 CM - EXCLUSIVE ESCAVAÇÃO, CARGA E TRANSPORTE E SOLO. AF_09/2024</t>
  </si>
  <si>
    <t xml:space="preserve">105665</t>
  </si>
  <si>
    <t xml:space="preserve">RECONSTRUÇÃO DE BASE E SUB-BASE PARA PAVIMENTAÇÃO DE SOLO (PREDOMINANTEMENTE ARENOSO) BRITA - 40%-60% COM CIMENTO - 8%, MISTURA EM PISTA, COM ESPESSURA DE 15 CM - EXCLUSIVE ESCAVAÇÃO, CARGA E TRANSPORTE E SOLO. AF_09/2024</t>
  </si>
  <si>
    <t xml:space="preserve">105671</t>
  </si>
  <si>
    <t xml:space="preserve">RECONSTRUÇÃO DE BASE E SUB-BASE PARA PAVIMENTAÇÃO DE SOLO (PREDOMINANTEMENTE ARENOSO) BRITA - 40%-60% COM CIMENTO - 8%, MISTURA EM PISTA, COM ESPESSURA DE 20 CM - EXCLUSIVE ESCAVAÇÃO, CARGA E TRANSPORTE E SOLO. AF_09/2024</t>
  </si>
  <si>
    <t xml:space="preserve">105577</t>
  </si>
  <si>
    <t xml:space="preserve">RECONSTRUÇÃO DE BASE E SUB-BASE PARA PAVIMENTAÇÃO DE SOLO (PREDOMINANTEMENTE ARENOSO) BRITA - 40%-60%, MISTURA EM PISTA, COM ESPESSURA DE 10 CM - EXCLUSIVE ESCAVAÇÃO, CARGA E TRANSPORTE E SOLO. AF_09/2024</t>
  </si>
  <si>
    <t xml:space="preserve">105578</t>
  </si>
  <si>
    <t xml:space="preserve">RECONSTRUÇÃO DE BASE E SUB-BASE PARA PAVIMENTAÇÃO DE SOLO (PREDOMINANTEMENTE ARENOSO) BRITA - 40%-60%, MISTURA EM PISTA, COM ESPESSURA DE 15 CM - EXCLUSIVE ESCAVAÇÃO, CARGA E TRANSPORTE E SOLO. AF_09/2024</t>
  </si>
  <si>
    <t xml:space="preserve">105712</t>
  </si>
  <si>
    <t xml:space="preserve">RECONSTRUÇÃO DE BASE E SUB-BASE PARA PAVIMENTAÇÃO DE SOLO (PREDOMINANTEMENTE ARENOSO) BRITA - 40%-60%, MISTURA EM PISTA, COM ESPESSURA DE 20 CM - EXCLUSIVE ESCAVAÇÃO, CARGA E TRANSPORTE E SOLO. AF_09/2024</t>
  </si>
  <si>
    <t xml:space="preserve">105693</t>
  </si>
  <si>
    <t xml:space="preserve">RECONSTRUÇÃO DE BASE E SUB-BASE PARA PAVIMENTAÇÃO DE SOLO (PREDOMINANTEMENTE ARENOSO) BRITA - 50%-50% COM CIMENTO - 4%, MISTURA EM PISTA, COM ESPESSURA DE 10 CM - EXCLUSIVE ESCAVAÇÃO, CARGA E TRANSPORTE E SOLO. AF_09/2024</t>
  </si>
  <si>
    <t xml:space="preserve">105696</t>
  </si>
  <si>
    <t xml:space="preserve">RECONSTRUÇÃO DE BASE E SUB-BASE PARA PAVIMENTAÇÃO DE SOLO (PREDOMINANTEMENTE ARENOSO) BRITA - 50%-50% COM CIMENTO - 4%, MISTURA EM PISTA, COM ESPESSURA DE 15 CM - EXCLUSIVE ESCAVAÇÃO, CARGA E TRANSPORTE E SOLO. AF_09/2024</t>
  </si>
  <si>
    <t xml:space="preserve">105702</t>
  </si>
  <si>
    <t xml:space="preserve">RECONSTRUÇÃO DE BASE E SUB-BASE PARA PAVIMENTAÇÃO DE SOLO (PREDOMINANTEMENTE ARENOSO) BRITA - 50%-50% COM CIMENTO - 4%, MISTURA EM PISTA, COM ESPESSURA DE 20 CM - EXCLUSIVE ESCAVAÇÃO, CARGA E TRANSPORTE E SOLO. AF_09/2024</t>
  </si>
  <si>
    <t xml:space="preserve">105694</t>
  </si>
  <si>
    <t xml:space="preserve">RECONSTRUÇÃO DE BASE E SUB-BASE PARA PAVIMENTAÇÃO DE SOLO (PREDOMINANTEMENTE ARENOSO) BRITA - 50%-50% COM CIMENTO - 6%, MISTURA EM PISTA, COM ESPESSURA DE 10 CM - EXCLUSIVE ESCAVAÇÃO, CARGA E TRANSPORTE E SOLO. AF_09/2024</t>
  </si>
  <si>
    <t xml:space="preserve">105697</t>
  </si>
  <si>
    <t xml:space="preserve">RECONSTRUÇÃO DE BASE E SUB-BASE PARA PAVIMENTAÇÃO DE SOLO (PREDOMINANTEMENTE ARENOSO) BRITA - 50%-50% COM CIMENTO - 6%, MISTURA EM PISTA, COM ESPESSURA DE 15 CM - EXCLUSIVE ESCAVAÇÃO, CARGA E TRANSPORTE E SOLO. AF_09/2024</t>
  </si>
  <si>
    <t xml:space="preserve">105703</t>
  </si>
  <si>
    <t xml:space="preserve">RECONSTRUÇÃO DE BASE E SUB-BASE PARA PAVIMENTAÇÃO DE SOLO (PREDOMINANTEMENTE ARENOSO) BRITA - 50%-50% COM CIMENTO - 6%, MISTURA EM PISTA, COM ESPESSURA DE 20 CM - EXCLUSIVE ESCAVAÇÃO, CARGA E TRANSPORTE E SOLO. AF_09/2024</t>
  </si>
  <si>
    <t xml:space="preserve">105695</t>
  </si>
  <si>
    <t xml:space="preserve">RECONSTRUÇÃO DE BASE E SUB-BASE PARA PAVIMENTAÇÃO DE SOLO (PREDOMINANTEMENTE ARENOSO) BRITA - 50%-50% COM CIMENTO - 8%, MISTURA EM PISTA, COM ESPESSURA DE 10 CM - EXCLUSIVE ESCAVAÇÃO, CARGA E TRANSPORTE E SOLO. AF_09/2024</t>
  </si>
  <si>
    <t xml:space="preserve">105698</t>
  </si>
  <si>
    <t xml:space="preserve">RECONSTRUÇÃO DE BASE E SUB-BASE PARA PAVIMENTAÇÃO DE SOLO (PREDOMINANTEMENTE ARENOSO) BRITA - 50%-50% COM CIMENTO - 8%, MISTURA EM PISTA, COM ESPESSURA DE 15 CM - EXCLUSIVE ESCAVAÇÃO, CARGA E TRANSPORTE E SOLO. AF_09/2024</t>
  </si>
  <si>
    <t xml:space="preserve">105704</t>
  </si>
  <si>
    <t xml:space="preserve">RECONSTRUÇÃO DE BASE E SUB-BASE PARA PAVIMENTAÇÃO DE SOLO (PREDOMINANTEMENTE ARENOSO) BRITA - 50%-50% COM CIMENTO - 8%, MISTURA EM PISTA, COM ESPESSURA DE 20 CM - EXCLUSIVE ESCAVAÇÃO, CARGA E TRANSPORTE E SOLO. AF_09/2024</t>
  </si>
  <si>
    <t xml:space="preserve">105579</t>
  </si>
  <si>
    <t xml:space="preserve">RECONSTRUÇÃO DE BASE E SUB-BASE PARA PAVIMENTAÇÃO DE SOLO (PREDOMINANTEMENTE ARENOSO) BRITA - 50%-50%, MISTURA EM PISTA, COM ESPESSURA DE 10 CM - EXCLUSIVE ESCAVAÇÃO, CARGA E TRANSPORTE E SOLO. AF_09/2024</t>
  </si>
  <si>
    <t xml:space="preserve">105580</t>
  </si>
  <si>
    <t xml:space="preserve">RECONSTRUÇÃO DE BASE E SUB-BASE PARA PAVIMENTAÇÃO DE SOLO (PREDOMINANTEMENTE ARENOSO) BRITA - 50%-50%, MISTURA EM PISTA, COM ESPESSURA DE 15 CM - EXCLUSIVE ESCAVAÇÃO, CARGA E TRANSPORTE E SOLO. AF_09/2024</t>
  </si>
  <si>
    <t xml:space="preserve">105582</t>
  </si>
  <si>
    <t xml:space="preserve">RECONSTRUÇÃO DE BASE E SUB-BASE PARA PAVIMENTAÇÃO DE SOLO (PREDOMINANTEMENTE ARENOSO) BRITA - 50%-50%, MISTURA EM PISTA, COM ESPESSURA DE 20 CM - EXCLUSIVE ESCAVAÇÃO, CARGA E TRANSPORTE E SOLO. AF_09/2024</t>
  </si>
  <si>
    <t xml:space="preserve">105626</t>
  </si>
  <si>
    <t xml:space="preserve">RECONSTRUÇÃO DE BASE E SUB-BASE PARA PAVIMENTAÇÃO DE SOLO (PREDOMINANTEMENTE ARENOSO) COM CIMENTO - 6%, MISTURA EM PISTA, COM ESPESSURA DE 10 CM - EXCLUSIVE ESCAVAÇÃO, CARGA E TRANSPORTE E SOLO. AF_09/2024</t>
  </si>
  <si>
    <t xml:space="preserve">105629</t>
  </si>
  <si>
    <t xml:space="preserve">RECONSTRUÇÃO DE BASE E SUB-BASE PARA PAVIMENTAÇÃO DE SOLO (PREDOMINANTEMENTE ARENOSO) COM CIMENTO - 6%, MISTURA EM PISTA, COM ESPESSURA DE 15 CM - EXCLUSIVE ESCAVAÇÃO, CARGA E TRANSPORTE E SOLO. AF_09/2024</t>
  </si>
  <si>
    <t xml:space="preserve">105635</t>
  </si>
  <si>
    <t xml:space="preserve">RECONSTRUÇÃO DE BASE E SUB-BASE PARA PAVIMENTAÇÃO DE SOLO (PREDOMINANTEMENTE ARENOSO) COM CIMENTO - 6%, MISTURA EM PISTA, COM ESPESSURA DE 20 CM - EXCLUSIVE ESCAVAÇÃO, CARGA E TRANSPORTE E SOLO. AF_09/2024</t>
  </si>
  <si>
    <t xml:space="preserve">105627</t>
  </si>
  <si>
    <t xml:space="preserve">RECONSTRUÇÃO DE BASE E SUB-BASE PARA PAVIMENTAÇÃO DE SOLO (PREDOMINANTEMENTE ARENOSO) COM CIMENTO - 8%, MISTURA EM PISTA, COM ESPESSURA DE 10 CM - EXCLUSIVE ESCAVAÇÃO, CARGA E TRANSPORTE E SOLO. AF_09/2024</t>
  </si>
  <si>
    <t xml:space="preserve">105630</t>
  </si>
  <si>
    <t xml:space="preserve">RECONSTRUÇÃO DE BASE E SUB-BASE PARA PAVIMENTAÇÃO DE SOLO (PREDOMINANTEMENTE ARENOSO) COM CIMENTO - 8%, MISTURA EM PISTA, COM ESPESSURA DE 15 CM - EXCLUSIVE ESCAVAÇÃO, CARGA E TRANSPORTE E SOLO. AF_09/2024</t>
  </si>
  <si>
    <t xml:space="preserve">105636</t>
  </si>
  <si>
    <t xml:space="preserve">RECONSTRUÇÃO DE BASE E SUB-BASE PARA PAVIMENTAÇÃO DE SOLO (PREDOMINANTEMENTE ARENOSO) COM CIMENTO - 8%, MISTURA EM PISTA, COM ESPESSURA DE 20 CM - EXCLUSIVE ESCAVAÇÃO, CARGA E TRANSPORTE E SOLO. AF_09/2024</t>
  </si>
  <si>
    <t xml:space="preserve">105572</t>
  </si>
  <si>
    <t xml:space="preserve">RECONSTRUÇÃO DE BASE E SUB-BASE PARA PAVIMENTAÇÃO DE SOLO (PREDOMINANTEMENTE ARENOSO) MELHORADO COM CIMENTO - 2%, MISTURA EM PISTA, COM ESPESSURA DE 10 CM - EXCLUSIVE ESCAVAÇÃO, CARGA E TRANSPORTE E SOLO. AF_09/2024</t>
  </si>
  <si>
    <t xml:space="preserve">105574</t>
  </si>
  <si>
    <t xml:space="preserve">RECONSTRUÇÃO DE BASE E SUB-BASE PARA PAVIMENTAÇÃO DE SOLO (PREDOMINANTEMENTE ARENOSO) MELHORADO COM CIMENTO - 2%, MISTURA EM PISTA, COM ESPESSURA DE 15 CM - EXCLUSIVE ESCAVAÇÃO, CARGA E TRANSPORTE E SOLO. AF_09/2024</t>
  </si>
  <si>
    <t xml:space="preserve">105576</t>
  </si>
  <si>
    <t xml:space="preserve">RECONSTRUÇÃO DE BASE E SUB-BASE PARA PAVIMENTAÇÃO DE SOLO (PREDOMINANTEMENTE ARENOSO) MELHORADO COM CIMENTO - 2%, MISTURA EM PISTA, COM ESPESSURA DE 20 CM - EXCLUSIVE ESCAVAÇÃO, CARGA E TRANSPORTE E SOLO. AF_09/2024</t>
  </si>
  <si>
    <t xml:space="preserve">105573</t>
  </si>
  <si>
    <t xml:space="preserve">RECONSTRUÇÃO DE BASE E SUB-BASE PARA PAVIMENTAÇÃO DE SOLO (PREDOMINANTEMENTE ARENOSO) MELHORADO COM CIMENTO - 4%, MISTURA EM PISTA, COM ESPESSURA DE 10 CM - EXCLUSIVE ESCAVAÇÃO, CARGA E TRANSPORTE E SOLO. AF_09/2024</t>
  </si>
  <si>
    <t xml:space="preserve">105628</t>
  </si>
  <si>
    <t xml:space="preserve">RECONSTRUÇÃO DE BASE E SUB-BASE PARA PAVIMENTAÇÃO DE SOLO (PREDOMINANTEMENTE ARENOSO) MELHORADO COM CIMENTO - 4%, MISTURA EM PISTA, COM ESPESSURA DE 15 CM - EXCLUSIVE ESCAVAÇÃO, CARGA E TRANSPORTE E SOLO. AF_09/2024</t>
  </si>
  <si>
    <t xml:space="preserve">105634</t>
  </si>
  <si>
    <t xml:space="preserve">RECONSTRUÇÃO DE BASE E SUB-BASE PARA PAVIMENTAÇÃO DE SOLO (PREDOMINANTEMENTE ARENOSO) MELHORADO COM CIMENTO - 4%, MISTURA EM PISTA, COM ESPESSURA DE 20 CM - EXCLUSIVE ESCAVAÇÃO, CARGA E TRANSPORTE E SOLO. AF_09/2024</t>
  </si>
  <si>
    <t xml:space="preserve">105586</t>
  </si>
  <si>
    <t xml:space="preserve">RECONSTRUÇÃO DE BASE E SUB-BASE PARA PAVIMENTAÇÃO DE SOLO (PREDOMINANTEMENTE ARGILOSO) BRITA - 40%-60%, MISTURA EM PISTA, COM ESPESSURA DE 10 CM - EXCLUSIVE ESCAVAÇÃO, CARGA E TRANSPORTE E SOLO. AF_09/2024</t>
  </si>
  <si>
    <t xml:space="preserve">105587</t>
  </si>
  <si>
    <t xml:space="preserve">RECONSTRUÇÃO DE BASE E SUB-BASE PARA PAVIMENTAÇÃO DE SOLO (PREDOMINANTEMENTE ARGILOSO) BRITA - 40%-60%, MISTURA EM PISTA, COM ESPESSURA DE 15 CM - EXCLUSIVE ESCAVAÇÃO, CARGA E TRANSPORTE E SOLO. AF_09/2024</t>
  </si>
  <si>
    <t xml:space="preserve">105589</t>
  </si>
  <si>
    <t xml:space="preserve">RECONSTRUÇÃO DE BASE E SUB-BASE PARA PAVIMENTAÇÃO DE SOLO (PREDOMINANTEMENTE ARGILOSO) BRITA - 40%-60%, MISTURA EM PISTA, COM ESPESSURA DE 20 CM - EXCLUSIVE ESCAVAÇÃO, CARGA E TRANSPORTE E SOLO. AF_09/2024</t>
  </si>
  <si>
    <t xml:space="preserve">105593</t>
  </si>
  <si>
    <t xml:space="preserve">RECONSTRUÇÃO DE BASE E SUB-BASE PARA PAVIMENTAÇÃO DE SOLO (PREDOMINANTEMENTE ARGILOSO) BRITA - 50%-50%, MISTURA EM PISTA, COM ESPESSURA DE 10 CM - EXCLUSIVE ESCAVAÇÃO, CARGA E TRANSPORTE E SOLO. AF_09/2024</t>
  </si>
  <si>
    <t xml:space="preserve">105594</t>
  </si>
  <si>
    <t xml:space="preserve">RECONSTRUÇÃO DE BASE E SUB-BASE PARA PAVIMENTAÇÃO DE SOLO (PREDOMINANTEMENTE ARGILOSO) BRITA - 50%-50%, MISTURA EM PISTA, COM ESPESSURA DE 15 CM - EXCLUSIVE ESCAVAÇÃO, CARGA E TRANSPORTE E SOLO. AF_09/2024</t>
  </si>
  <si>
    <t xml:space="preserve">105596</t>
  </si>
  <si>
    <t xml:space="preserve">RECONSTRUÇÃO DE BASE E SUB-BASE PARA PAVIMENTAÇÃO DE SOLO (PREDOMINANTEMENTE ARGILOSO) BRITA - 50%-50%, MISTURA EM PISTA, COM ESPESSURA DE 20 CM - EXCLUSIVE ESCAVAÇÃO, CARGA E TRANSPORTE E SOLO. AF_09/2024</t>
  </si>
  <si>
    <t xml:space="preserve">105567</t>
  </si>
  <si>
    <t xml:space="preserve">RECONSTRUÇÃO DE BASE E SUB-BASE PARA PAVIMENTAÇÃO DE SOLO DE COMPORTAMENTO LATERÍTICO (ARENOSO), COM ESPESSURA DE 10 CM - EXCLUSIVE ESCAVAÇÃO, CARGA E TRANSPORTE E SOLO. AF_09/2024</t>
  </si>
  <si>
    <t xml:space="preserve">105568</t>
  </si>
  <si>
    <t xml:space="preserve">RECONSTRUÇÃO DE BASE E SUB-BASE PARA PAVIMENTAÇÃO DE SOLO DE COMPORTAMENTO LATERÍTICO (ARENOSO), COM ESPESSURA DE 15 CM - EXCLUSIVE ESCAVAÇÃO, CARGA E TRANSPORTE E SOLO. AF_09/2024</t>
  </si>
  <si>
    <t xml:space="preserve">105570</t>
  </si>
  <si>
    <t xml:space="preserve">RECONSTRUÇÃO DE BASE E SUB-BASE PARA PAVIMENTAÇÃO DE SOLO DE COMPORTAMENTO LATERÍTICO (ARENOSO), COM ESPESSURA DE 20 CM - EXCLUSIVE ESCAVAÇÃO, CARGA E TRANSPORTE E SOLO. AF_09/2024</t>
  </si>
  <si>
    <t xml:space="preserve">100575</t>
  </si>
  <si>
    <t xml:space="preserve">REGULARIZAÇÃO DE SUPERFÍCIES COM MOTONIVELADORA. AF_09/2024</t>
  </si>
  <si>
    <t xml:space="preserve">100577</t>
  </si>
  <si>
    <t xml:space="preserve">REGULARIZAÇÃO E COMPACTAÇÃO DE SUBLEITO DE SOLO PREDOMINANTEMENTE ARENOSO, PARA OBRAS DE CONSTRUÇÃO DE PAVIMENTOS. AF_09/2024</t>
  </si>
  <si>
    <t xml:space="preserve">105598</t>
  </si>
  <si>
    <t xml:space="preserve">REGULARIZAÇÃO E COMPACTAÇÃO DE SUBLEITO DE SOLO PREDOMINANTEMENTE ARENOSO, PARA OBRAS DE RECONSTRUÇÃO DE PAVIMENTOS. AF_09/2024</t>
  </si>
  <si>
    <t xml:space="preserve">100576</t>
  </si>
  <si>
    <t xml:space="preserve">REGULARIZAÇÃO E COMPACTAÇÃO DE SUBLEITO DE SOLO PREDOMINANTEMENTE ARGILOSO, PARA OBRAS DE CONSTRUÇÃO DE PAVIMENTOS. AF_09/2024</t>
  </si>
  <si>
    <t xml:space="preserve">105597</t>
  </si>
  <si>
    <t xml:space="preserve">REGULARIZAÇÃO E COMPACTAÇÃO DE SUBLEITO DE SOLO PREDOMINANTEMENTE ARGILOSO, PARA OBRAS DE RECONSTRUÇÃO DE PAVIMENTOS. AF_09/2024</t>
  </si>
  <si>
    <t xml:space="preserve">102730</t>
  </si>
  <si>
    <t xml:space="preserve">ARMAÇÃO DE MURO ALA E MURO TESTA UTILIZANDO AÇO CA-50 DE 10 MM - MONTAGEM. AF_07/2021</t>
  </si>
  <si>
    <t xml:space="preserve">102731</t>
  </si>
  <si>
    <t xml:space="preserve">ARMAÇÃO DE MURO ALA E MURO TESTA UTILIZANDO AÇO CA-50 DE 12,5 MM - MONTAGEM. AF_07/2021</t>
  </si>
  <si>
    <t xml:space="preserve">102732</t>
  </si>
  <si>
    <t xml:space="preserve">ARMAÇÃO DE MURO ALA E MURO TESTA UTILIZANDO AÇO CA-50 DE 16 MM - MONTAGEM. AF_07/2021</t>
  </si>
  <si>
    <t xml:space="preserve">102733</t>
  </si>
  <si>
    <t xml:space="preserve">ARMAÇÃO DE MURO ALA E MURO TESTA UTILIZANDO AÇO CA-50 DE 20 MM - MONTAGEM. AF_07/2021</t>
  </si>
  <si>
    <t xml:space="preserve">102728</t>
  </si>
  <si>
    <t xml:space="preserve">ARMAÇÃO DE MURO ALA E MURO TESTA UTILIZANDO AÇO CA-50 DE 6,3 MM - MONTAGEM. AF_07/2021</t>
  </si>
  <si>
    <t xml:space="preserve">102729</t>
  </si>
  <si>
    <t xml:space="preserve">ARMAÇÃO DE MURO ALA E MURO TESTA UTILIZANDO AÇO CA-50 DE 8 MM - MONTAGEM. AF_07/2021</t>
  </si>
  <si>
    <t xml:space="preserve">102734</t>
  </si>
  <si>
    <t xml:space="preserve">ARMAÇÃO DE SOLEIRA UTILIZANDO AÇO CA-50 DE 6,3 MM - MONTAGEM. AF_07/2021</t>
  </si>
  <si>
    <t xml:space="preserve">102735</t>
  </si>
  <si>
    <t xml:space="preserve">ARMAÇÃO DE SOLEIRA UTILIZANDO AÇO CA-50 DE 8 MM - MONTAGEM. AF_07/2021</t>
  </si>
  <si>
    <t xml:space="preserve">102765</t>
  </si>
  <si>
    <t xml:space="preserve">BOCA PARA BUEIRO DUPLO CELULAR 150 X 150 CM EM CONCRETO, ALAS COM ESCONSIDADE DE 30°, INCLUINDO FÔRMAS E MATERIAIS. AF_07/2021</t>
  </si>
  <si>
    <t xml:space="preserve">102795</t>
  </si>
  <si>
    <t xml:space="preserve">BOCA PARA BUEIRO DUPLO CELULAR 150 X 150 CM EM GABIÃO, ALAS COM ESCONSIDADE DE 45°, INCLUINDO FÔRMAS E MATERIAIS. AF_07/2021</t>
  </si>
  <si>
    <t xml:space="preserve">102766</t>
  </si>
  <si>
    <t xml:space="preserve">BOCA PARA BUEIRO DUPLO CELULAR 200 X 200 CM EM CONCRETO, ALAS COM ESCONSIDADE DE 30°, INCLUINDO FÔRMAS E MATERIAIS. AF_07/2021</t>
  </si>
  <si>
    <t xml:space="preserve">102796</t>
  </si>
  <si>
    <t xml:space="preserve">BOCA PARA BUEIRO DUPLO CELULAR 200 X 200 CM EM GABIÃO, ALAS COM ESCONSIDADE DE 45°, INCLUINDO FÔRMAS E MATERIAIS. AF_07/2021</t>
  </si>
  <si>
    <t xml:space="preserve">102767</t>
  </si>
  <si>
    <t xml:space="preserve">BOCA PARA BUEIRO DUPLO CELULAR 250 X 250 CM EM CONCRETO, ALAS COM ESCONSIDADE DE 30°, INCLUINDO FÔRMAS E MATERIAIS. AF_07/2021</t>
  </si>
  <si>
    <t xml:space="preserve">102797</t>
  </si>
  <si>
    <t xml:space="preserve">BOCA PARA BUEIRO DUPLO CELULAR 250 X 250 CM EM GABIÃO, ALAS COM ESCONSIDADE DE 45°, INCLUINDO FÔRMAS E MATERIAIS. AF_07/2021</t>
  </si>
  <si>
    <t xml:space="preserve">102768</t>
  </si>
  <si>
    <t xml:space="preserve">BOCA PARA BUEIRO DUPLO CELULAR 300 X 300 CM EM CONCRETO, ALAS COM ESCONSIDADE DE 30°, INCLUINDO FÔRMAS E MATERIAIS. AF_07/2021</t>
  </si>
  <si>
    <t xml:space="preserve">102798</t>
  </si>
  <si>
    <t xml:space="preserve">BOCA PARA BUEIRO DUPLO CELULAR 300 X 300 CM EM GABIÃO, ALAS COM ESCONSIDADE DE 45°, INCLUINDO FÔRMAS E MATERIAIS. AF_07/2021</t>
  </si>
  <si>
    <t xml:space="preserve">102744</t>
  </si>
  <si>
    <t xml:space="preserve">BOCA PARA BUEIRO DUPLO TUBULAR D = 100 CM EM CONCRETO, ALAS COM ESCONSIDADE DE 0°, INCLUINDO FÔRMAS E MATERIAIS. AF_07/2021</t>
  </si>
  <si>
    <t xml:space="preserve">102755</t>
  </si>
  <si>
    <t xml:space="preserve">BOCA PARA BUEIRO DUPLO TUBULAR D = 100 CM EM CONCRETO, ALAS COM ESCONSIDADE DE 30°, INCLUINDO FÔRMAS E MATERIAIS. AF_07/2021</t>
  </si>
  <si>
    <t xml:space="preserve">102782</t>
  </si>
  <si>
    <t xml:space="preserve">BOCA PARA BUEIRO DUPLO TUBULAR D = 100 CM EM GABIÃO, ALAS COM ESCONSIDADE DE 45°, INCLUINDO FÔRMAS E MATERIAIS. AF_07/2021</t>
  </si>
  <si>
    <t xml:space="preserve">102745</t>
  </si>
  <si>
    <t xml:space="preserve">BOCA PARA BUEIRO DUPLO TUBULAR D = 120 CM EM CONCRETO, ALAS COM ESCONSIDADE DE 0°, INCLUINDO FÔRMAS E MATERIAIS. AF_07/2021</t>
  </si>
  <si>
    <t xml:space="preserve">102756</t>
  </si>
  <si>
    <t xml:space="preserve">BOCA PARA BUEIRO DUPLO TUBULAR D = 120 CM EM CONCRETO, ALAS COM ESCONSIDADE DE 30°, INCLUINDO FÔRMAS E MATERIAIS. AF_07/2021</t>
  </si>
  <si>
    <t xml:space="preserve">102783</t>
  </si>
  <si>
    <t xml:space="preserve">BOCA PARA BUEIRO DUPLO TUBULAR D = 120 CM EM GABIÃO, ALAS COM ESCONSIDADE DE 45°, INCLUINDO FÔRMAS E MATERIAIS. AF_07/2021</t>
  </si>
  <si>
    <t xml:space="preserve">102746</t>
  </si>
  <si>
    <t xml:space="preserve">BOCA PARA BUEIRO DUPLO TUBULAR D = 150 CM EM CONCRETO, ALAS COM ESCONSIDADE DE 0°, INCLUINDO FÔRMAS E MATERIAIS. AF_07/2021</t>
  </si>
  <si>
    <t xml:space="preserve">102757</t>
  </si>
  <si>
    <t xml:space="preserve">BOCA PARA BUEIRO DUPLO TUBULAR D = 150 CM EM CONCRETO, ALAS COM ESCONSIDADE DE 30°, INCLUINDO FÔRMAS E MATERIAIS. AF_07/2021</t>
  </si>
  <si>
    <t xml:space="preserve">102784</t>
  </si>
  <si>
    <t xml:space="preserve">BOCA PARA BUEIRO DUPLO TUBULAR D = 150 CM EM GABIÃO, ALAS COM ESCONSIDADE DE 45°, INCLUINDO FÔRMAS E MATERIAIS. AF_07/2021</t>
  </si>
  <si>
    <t xml:space="preserve">102779</t>
  </si>
  <si>
    <t xml:space="preserve">BOCA PARA BUEIRO DUPLO TUBULAR D = 40 CM EM GABIÃO, ALAS COM ESCONSIDADE DE 45°, INCLUINDO FÔRMAS E MATERIAIS. AF_07/2021</t>
  </si>
  <si>
    <t xml:space="preserve">102780</t>
  </si>
  <si>
    <t xml:space="preserve">BOCA PARA BUEIRO DUPLO TUBULAR D = 60 CM EM GABIÃO, ALAS COM ESCONSIDADE DE 45°, INCLUINDO FÔRMAS E MATERIAIS. AF_07/2021</t>
  </si>
  <si>
    <t xml:space="preserve">102743</t>
  </si>
  <si>
    <t xml:space="preserve">BOCA PARA BUEIRO DUPLO TUBULAR D = 80 CM EM CONCRETO, ALAS COM ESCONSIDADE DE 0°, INCLUINDO FÔRMAS E MATERIAIS. AF_07/2021</t>
  </si>
  <si>
    <t xml:space="preserve">102781</t>
  </si>
  <si>
    <t xml:space="preserve">BOCA PARA BUEIRO DUPLO TUBULAR D = 80 CM EM GABIÃO, ALAS COM ESCONSIDADE DE 45°, INCLUINDO FÔRMAS E MATERIAIS. AF_07/2021</t>
  </si>
  <si>
    <t xml:space="preserve">102761</t>
  </si>
  <si>
    <t xml:space="preserve">BOCA PARA BUEIRO SIMPLES CELULAR 150 X 150 CM EM CONCRETO, ALAS COM ESCONSIDADE DE 30°, INCLUINDO FÔRMAS E MATERIAIS. AF_07/2021</t>
  </si>
  <si>
    <t xml:space="preserve">102791</t>
  </si>
  <si>
    <t xml:space="preserve">BOCA PARA BUEIRO SIMPLES CELULAR 150 X 150 CM EM GABIÃO, ALAS COM ESCONSIDADE DE 45°, INCLUINDO FÔRMAS E MATERIAIS. AF_07/2021</t>
  </si>
  <si>
    <t xml:space="preserve">102762</t>
  </si>
  <si>
    <t xml:space="preserve">BOCA PARA BUEIRO SIMPLES CELULAR 200 X 200 CM EM CONCRETO, ALAS COM ESCONSIDADE DE 30°, INCLUINDO FÔRMAS E MATERIAIS. AF_07/2021</t>
  </si>
  <si>
    <t xml:space="preserve">102792</t>
  </si>
  <si>
    <t xml:space="preserve">BOCA PARA BUEIRO SIMPLES CELULAR 200 X 200 CM EM GABIÃO, ALAS COM ESCONSIDADE DE 45°, INCLUINDO FÔRMAS E MATERIAIS. AF_07/2021</t>
  </si>
  <si>
    <t xml:space="preserve">102763</t>
  </si>
  <si>
    <t xml:space="preserve">BOCA PARA BUEIRO SIMPLES CELULAR 250 X 250 CM EM CONCRETO, ALAS COM ESCONSIDADE DE 30°, INCLUINDO FÔRMAS E MATERIAIS. AF_07/2021</t>
  </si>
  <si>
    <t xml:space="preserve">102793</t>
  </si>
  <si>
    <t xml:space="preserve">BOCA PARA BUEIRO SIMPLES CELULAR 250 X 250 CM EM GABIÃO, ALAS COM ESCONSIDADE DE 45°, INCLUINDO FÔRMAS E MATERIAIS. AF_07/2021</t>
  </si>
  <si>
    <t xml:space="preserve">102764</t>
  </si>
  <si>
    <t xml:space="preserve">BOCA PARA BUEIRO SIMPLES CELULAR 300 X 300 CM EM CONCRETO, ALAS COM ESCONSIDADE DE 30°, INCLUINDO FÔRMAS E MATERIAIS. AF_07/2021</t>
  </si>
  <si>
    <t xml:space="preserve">102794</t>
  </si>
  <si>
    <t xml:space="preserve">BOCA PARA BUEIRO SIMPLES CELULAR 300 X 300 CM EM GABIÃO, ALAS COM ESCONSIDADE DE 45°, INCLUINDO FÔRMAS E MATERIAIS. AF_07/2021</t>
  </si>
  <si>
    <t xml:space="preserve">102740</t>
  </si>
  <si>
    <t xml:space="preserve">BOCA PARA BUEIRO SIMPLES TUBULAR D = 100 CM EM CONCRETO, ALAS COM ESCONSIDADE DE 0°, INCLUINDO FÔRMAS E MATERIAIS. AF_07/2021</t>
  </si>
  <si>
    <t xml:space="preserve">102752</t>
  </si>
  <si>
    <t xml:space="preserve">BOCA PARA BUEIRO SIMPLES TUBULAR D = 100 CM EM CONCRETO, ALAS COM ESCONSIDADE DE 30°, INCLUINDO FÔRMAS E MATERIAIS. AF_07/2021</t>
  </si>
  <si>
    <t xml:space="preserve">102776</t>
  </si>
  <si>
    <t xml:space="preserve">BOCA PARA BUEIRO SIMPLES TUBULAR D = 100 CM EM GABIÃO, ALAS COM ESCONSIDADE DE 45°, INCLUINDO FÔRMAS E MATERIAIS. AF_07/2021</t>
  </si>
  <si>
    <t xml:space="preserve">102741</t>
  </si>
  <si>
    <t xml:space="preserve">BOCA PARA BUEIRO SIMPLES TUBULAR D = 120 CM EM CONCRETO, ALAS COM ESCONSIDADE DE 0°, INCLUINDO FÔRMAS E MATERIAIS. AF_07/2021</t>
  </si>
  <si>
    <t xml:space="preserve">102753</t>
  </si>
  <si>
    <t xml:space="preserve">BOCA PARA BUEIRO SIMPLES TUBULAR D = 120 CM EM CONCRETO, ALAS COM ESCONSIDADE DE 30°, INCLUINDO FÔRMAS E MATERIAIS. AF_07/2021</t>
  </si>
  <si>
    <t xml:space="preserve">102777</t>
  </si>
  <si>
    <t xml:space="preserve">BOCA PARA BUEIRO SIMPLES TUBULAR D = 120 CM EM GABIÃO, ALAS COM ESCONSIDADE DE 45°, INCLUINDO FÔRMAS E MATERIAIS. AF_07/2021</t>
  </si>
  <si>
    <t xml:space="preserve">102742</t>
  </si>
  <si>
    <t xml:space="preserve">BOCA PARA BUEIRO SIMPLES TUBULAR D = 150 CM EM CONCRETO, ALAS COM ESCONSIDADE DE 0°, INCLUINDO FÔRMAS E MATERIAIS. AF_07/2021</t>
  </si>
  <si>
    <t xml:space="preserve">102754</t>
  </si>
  <si>
    <t xml:space="preserve">BOCA PARA BUEIRO SIMPLES TUBULAR D = 150 CM EM CONCRETO, ALAS COM ESCONSIDADE DE 30°, INCLUINDO FÔRMAS E MATERIAIS. AF_07/2021</t>
  </si>
  <si>
    <t xml:space="preserve">102778</t>
  </si>
  <si>
    <t xml:space="preserve">BOCA PARA BUEIRO SIMPLES TUBULAR D = 150 CM EM GABIÃO, ALAS COM ESCONSIDADE DE 45°, INCLUINDO FÔRMAS E MATERIAIS. AF_07/2021</t>
  </si>
  <si>
    <t xml:space="preserve">102737</t>
  </si>
  <si>
    <t xml:space="preserve">BOCA PARA BUEIRO SIMPLES TUBULAR D = 40 CM EM CONCRETO, ALAS COM ESCONSIDADE DE 0°, INCLUINDO FÔRMAS E MATERIAIS. AF_07/2021</t>
  </si>
  <si>
    <t xml:space="preserve">102773</t>
  </si>
  <si>
    <t xml:space="preserve">BOCA PARA BUEIRO SIMPLES TUBULAR D = 40 CM EM GABIÃO, ALAS COM ESCONSIDADE DE 45°, INCLUINDO FÔRMAS E MATERIAIS. AF_07/2021</t>
  </si>
  <si>
    <t xml:space="preserve">102738</t>
  </si>
  <si>
    <t xml:space="preserve">BOCA PARA BUEIRO SIMPLES TUBULAR D = 60 CM EM CONCRETO, ALAS COM ESCONSIDADE DE 0°, INCLUINDO FÔRMAS E MATERIAIS. AF_07/2021</t>
  </si>
  <si>
    <t xml:space="preserve">102750</t>
  </si>
  <si>
    <t xml:space="preserve">BOCA PARA BUEIRO SIMPLES TUBULAR D = 60 CM EM CONCRETO, ALAS COM ESCONSIDADE DE 30°, INCLUINDO FÔRMAS E MATERIAIS. AF_07/2021</t>
  </si>
  <si>
    <t xml:space="preserve">102774</t>
  </si>
  <si>
    <t xml:space="preserve">BOCA PARA BUEIRO SIMPLES TUBULAR D = 60 CM EM GABIÃO, ALAS COM ESCONSIDADE DE 45°, INCLUINDO FÔRMAS E MATERIAIS. AF_07/2021</t>
  </si>
  <si>
    <t xml:space="preserve">102739</t>
  </si>
  <si>
    <t xml:space="preserve">BOCA PARA BUEIRO SIMPLES TUBULAR D = 80 CM EM CONCRETO, ALAS COM ESCONSIDADE DE 0°, INCLUINDO FÔRMAS E MATERIAIS. AF_07/2021</t>
  </si>
  <si>
    <t xml:space="preserve">102751</t>
  </si>
  <si>
    <t xml:space="preserve">BOCA PARA BUEIRO SIMPLES TUBULAR D = 80 CM EM CONCRETO, ALAS COM ESCONSIDADE DE 30°, INCLUINDO FÔRMAS E MATERIAIS. AF_07/2021</t>
  </si>
  <si>
    <t xml:space="preserve">102775</t>
  </si>
  <si>
    <t xml:space="preserve">BOCA PARA BUEIRO SIMPLES TUBULAR D = 80 CM EM GABIÃO, ALAS COM ESCONSIDADE DE 45°, INCLUINDO FÔRMAS E MATERIAIS. AF_07/2021</t>
  </si>
  <si>
    <t xml:space="preserve">102769</t>
  </si>
  <si>
    <t xml:space="preserve">BOCA PARA BUEIRO TRIPLO CELULAR 150 X 150 CM EM CONCRETO, ALAS COM ESCONSIDADE DE 30°, INCLUINDO FÔRMAS E MATERIAIS. AF_07/2021</t>
  </si>
  <si>
    <t xml:space="preserve">102799</t>
  </si>
  <si>
    <t xml:space="preserve">BOCA PARA BUEIRO TRIPLO CELULAR 150 X 150 CM EM GABIÃO, ALAS COM ESCONSIDADE DE 45°, INCLUINDO FÔRMAS E MATERIAIS. AF_07/2021</t>
  </si>
  <si>
    <t xml:space="preserve">102770</t>
  </si>
  <si>
    <t xml:space="preserve">BOCA PARA BUEIRO TRIPLO CELULAR 200 X 200 CM EM CONCRETO, ALAS COM ESCONSIDADE DE 30°, INCLUINDO FÔRMAS E MATERIAIS. AF_07/2021</t>
  </si>
  <si>
    <t xml:space="preserve">102800</t>
  </si>
  <si>
    <t xml:space="preserve">BOCA PARA BUEIRO TRIPLO CELULAR 200 X 200 CM EM GABIÃO, ALAS COM ESCONSIDADE DE 45°, INCLUINDO FÔRMAS E MATERIAIS. AF_07/2021</t>
  </si>
  <si>
    <t xml:space="preserve">102771</t>
  </si>
  <si>
    <t xml:space="preserve">BOCA PARA BUEIRO TRIPLO CELULAR 250 X 250 CM EM CONCRETO, ALAS COM ESCONSIDADE DE 30°, INCLUINDO FÔRMAS E MATERIAIS. AF_07/2021</t>
  </si>
  <si>
    <t xml:space="preserve">102801</t>
  </si>
  <si>
    <t xml:space="preserve">BOCA PARA BUEIRO TRIPLO CELULAR 250 X 250 CM EM GABIÃO, ALAS COM ESCONSIDADE DE 45°, INCLUINDO FÔRMAS E MATERIAIS. AF_07/2021</t>
  </si>
  <si>
    <t xml:space="preserve">102772</t>
  </si>
  <si>
    <t xml:space="preserve">BOCA PARA BUEIRO TRIPLO CELULAR 300 X 300 CM EM CONCRETO, ALAS COM ESCONSIDADE DE 30°, INCLUINDO FÔRMAS E MATERIAIS. AF_07/2021</t>
  </si>
  <si>
    <t xml:space="preserve">102802</t>
  </si>
  <si>
    <t xml:space="preserve">BOCA PARA BUEIRO TRIPLO CELULAR 300 X 300 CM EM GABIÃO, ALAS COM ESCONSIDADE DE 45°, INCLUINDO FÔRMAS E MATERIAIS. AF_07/2021</t>
  </si>
  <si>
    <t xml:space="preserve">102747</t>
  </si>
  <si>
    <t xml:space="preserve">BOCA PARA BUEIRO TRIPLO TUBULAR D = 100 CM EM CONCRETO, ALAS COM ESCONSIDADE DE 0°, INCLUINDO FÔRMAS E MATERIAIS. AF_07/2021</t>
  </si>
  <si>
    <t xml:space="preserve">102758</t>
  </si>
  <si>
    <t xml:space="preserve">BOCA PARA BUEIRO TRIPLO TUBULAR D = 100 CM EM CONCRETO, ALAS COM ESCONSIDADE DE 30°, INCLUINDO FÔRMAS E MATERIAIS. AF_07/2021</t>
  </si>
  <si>
    <t xml:space="preserve">102788</t>
  </si>
  <si>
    <t xml:space="preserve">BOCA PARA BUEIRO TRIPLO TUBULAR D = 100 CM EM GABIÃO, ALAS COM ESCONSIDADE DE 45°, INCLUINDO FÔRMAS E MATERIAIS. AF_07/2021</t>
  </si>
  <si>
    <t xml:space="preserve">102748</t>
  </si>
  <si>
    <t xml:space="preserve">BOCA PARA BUEIRO TRIPLO TUBULAR D = 120 CM EM CONCRETO, ALAS COM ESCONSIDADE DE 0°, INCLUINDO FÔRMAS E MATERIAIS. AF_07/2021</t>
  </si>
  <si>
    <t xml:space="preserve">102759</t>
  </si>
  <si>
    <t xml:space="preserve">BOCA PARA BUEIRO TRIPLO TUBULAR D = 120 CM EM CONCRETO, ALAS COM ESCONSIDADE DE 30°, INCLUINDO FÔRMAS E MATERIAIS. AF_07/2021</t>
  </si>
  <si>
    <t xml:space="preserve">102789</t>
  </si>
  <si>
    <t xml:space="preserve">BOCA PARA BUEIRO TRIPLO TUBULAR D = 120 CM EM GABIÃO, ALAS COM ESCONSIDADE DE 45°, INCLUINDO FÔRMAS E MATERIAIS. AF_07/2021</t>
  </si>
  <si>
    <t xml:space="preserve">102749</t>
  </si>
  <si>
    <t xml:space="preserve">BOCA PARA BUEIRO TRIPLO TUBULAR D = 150 CM EM CONCRETO, ALAS COM ESCONSIDADE DE 0°, INCLUINDO FÔRMAS E MATERIAIS. AF_07/2021</t>
  </si>
  <si>
    <t xml:space="preserve">102760</t>
  </si>
  <si>
    <t xml:space="preserve">BOCA PARA BUEIRO TRIPLO TUBULAR D = 150 CM EM CONCRETO, ALAS COM ESCONSIDADE DE 30°, INCLUINDO FÔRMAS E MATERIAIS. AF_07/2021</t>
  </si>
  <si>
    <t xml:space="preserve">102790</t>
  </si>
  <si>
    <t xml:space="preserve">BOCA PARA BUEIRO TRIPLO TUBULAR D = 150 CM EM GABIÃO, ALAS COM ESCONSIDADE DE 45°, INCLUINDO FÔRMAS E MATERIAIS. AF_07/2021</t>
  </si>
  <si>
    <t xml:space="preserve">102785</t>
  </si>
  <si>
    <t xml:space="preserve">BOCA PARA BUEIRO TRIPLO TUBULAR D = 40 CM EM GABIÃO, ALAS COM ESCONSIDADE DE 45°, INCLUINDO FÔRMAS E MATERIAIS. AF_07/2021</t>
  </si>
  <si>
    <t xml:space="preserve">102786</t>
  </si>
  <si>
    <t xml:space="preserve">BOCA PARA BUEIRO TRIPLO TUBULAR D = 60 CM EM GABIÃO, ALAS COM ESCONSIDADE DE 45°, INCLUINDO FÔRMAS E MATERIAIS. AF_07/2021</t>
  </si>
  <si>
    <t xml:space="preserve">102787</t>
  </si>
  <si>
    <t xml:space="preserve">BOCA PARA BUEIRO TRIPLO TUBULAR D = 80 CM EM GABIÃO, ALAS COM ESCONSIDADE DE 45°, INCLUINDO FÔRMAS E MATERIAIS. AF_07/2021</t>
  </si>
  <si>
    <t xml:space="preserve">102736</t>
  </si>
  <si>
    <t xml:space="preserve">CONCRETAGEM DE BOCA PARA BUEIRO, FCK = 20 MPA, COM USO DE BOMBA - LANÇAMENTO, ADENSAMENTO E ACABAMENTO. AF_07/2021</t>
  </si>
  <si>
    <t xml:space="preserve">102727</t>
  </si>
  <si>
    <t xml:space="preserve">FABRICAÇÃO, MONTAGEM E DESMONTAGEM DE FÔRMA PARA BOCA PARA BUEIRO, EM CHAPA DE MADEIRA COMPENSADA RESINADA, E = 17 MM, 2 UTILIZAÇÕES. AF_07/2021</t>
  </si>
  <si>
    <t xml:space="preserve">102112</t>
  </si>
  <si>
    <t xml:space="preserve">BOMBA CENTRÍFUGA, MONOFÁSICA, 0,5 CV OU 0,49 HP, HM 6 A 20 M, Q 1,2 A 8,3 M3/H (NÃO INCLUI O FORNECIMENTO DA BOMBA). AF_12/2020</t>
  </si>
  <si>
    <t xml:space="preserve">102111</t>
  </si>
  <si>
    <t xml:space="preserve">BOMBA CENTRÍFUGA, MONOFÁSICA, 0,5 CV OU 0,49 HP, HM 6 A 20 M, Q 1,2 A 8,3 M3/H - FORNECIMENTO E INSTALAÇÃO. AF_12/2020</t>
  </si>
  <si>
    <t xml:space="preserve">102114</t>
  </si>
  <si>
    <t xml:space="preserve">BOMBA CENTRÍFUGA, TRIFÁSICA, 1 CV OU 0,99 HP, HM 14 A 40 M, Q 0,6 A 8,4 M3/H (NÃO INCLUI O FORNECIMENTO DA BOMBA). AF_12/2020</t>
  </si>
  <si>
    <t xml:space="preserve">102113</t>
  </si>
  <si>
    <t xml:space="preserve">BOMBA CENTRÍFUGA, TRIFÁSICA, 1 CV OU 0,99 HP, HM 14 A 40 M, Q 0,6 A 8,4 M3/H - FORNECIMENTO E INSTALAÇÃO. AF_12/2020</t>
  </si>
  <si>
    <t xml:space="preserve">102117</t>
  </si>
  <si>
    <t xml:space="preserve">BOMBA CENTRÍFUGA, TRIFÁSICA, 1,5 CV OU 1,48 HP (NÃO INCLUI O FORNECIMENTO DA BOMBA). AF_12/2020</t>
  </si>
  <si>
    <t xml:space="preserve">102116</t>
  </si>
  <si>
    <t xml:space="preserve">BOMBA CENTRÍFUGA, TRIFÁSICA, 1,5 CV OU 1,48 HP, HM 10 A 24 M, Q 6,1 A 21,9 M3/H - FORNECIMENTO E INSTALAÇÃO. AF_12/2020</t>
  </si>
  <si>
    <t xml:space="preserve">102115</t>
  </si>
  <si>
    <t xml:space="preserve">BOMBA CENTRÍFUGA, TRIFÁSICA, 1,5 CV OU 1,48 HP, HM 10 A 70 M, Q 1,8 A 5,3 M3/H - FORNECIMENTO E INSTALAÇÃO. AF_12/2020</t>
  </si>
  <si>
    <t xml:space="preserve">102123</t>
  </si>
  <si>
    <t xml:space="preserve">BOMBA CENTRÍFUGA, TRIFÁSICA, 10 CV OU 9,86 HP, HM 85 A 140 M, Q 4,2 A 14,9 M3/H (NÃO INCLUI O FORNECIMENTO DA BOMBA). AF_12/2020</t>
  </si>
  <si>
    <t xml:space="preserve">102122</t>
  </si>
  <si>
    <t xml:space="preserve">BOMBA CENTRÍFUGA, TRIFÁSICA, 10 CV OU 9,86 HP, HM 85 A 140 M, Q 4,2 A 14,9 M3/H - FORNECIMENTO E INSTALAÇÃO. AF_12/2020</t>
  </si>
  <si>
    <t xml:space="preserve">102119</t>
  </si>
  <si>
    <t xml:space="preserve">BOMBA CENTRÍFUGA, TRIFÁSICA, 3 CV OU 2,96 HP, HM 34 A 40 M, Q 8,6 A 14,8 M3/H (NÃO INCLUI O FORNECIMENTO DA BOMBA). AF_12/2020</t>
  </si>
  <si>
    <t xml:space="preserve">102118</t>
  </si>
  <si>
    <t xml:space="preserve">BOMBA CENTRÍFUGA, TRIFÁSICA, 3 CV OU 2,96 HP, HM 34 A 40 M, Q 8,6 A 14,8 M3/H - FORNECIMENTO E INSTALAÇÃO. AF_12/2020</t>
  </si>
  <si>
    <t xml:space="preserve">102127</t>
  </si>
  <si>
    <t xml:space="preserve">BOMBA SUBMERSÍVEL, TRIFÁSICA, 3,80 CV OU 3,75 HP, HM 5 A 25,5 M, Q 3,6 A 61,2 M3/H (NÃO INCLUI O FORNECIMENTO DA BOMBA). AF_12/2020</t>
  </si>
  <si>
    <t xml:space="preserve">102126</t>
  </si>
  <si>
    <t xml:space="preserve">BOMBA SUBMERSÍVEL, TRIFÁSICA, 3,80 CV OU 3,75 HP, HM 5 A 25,5 M, Q 3,6 A 61,2 M3/H - FORNECIMENTO E INSTALAÇÃO. AF_12/2020</t>
  </si>
  <si>
    <t xml:space="preserve">102137</t>
  </si>
  <si>
    <t xml:space="preserve">CHAVE DE BOIA AUTOMÁTICA SUPERIOR/INFERIOR 15A/250V - FORNECIMENTO E INSTALAÇÃO. AF_12/2020</t>
  </si>
  <si>
    <t xml:space="preserve">102136</t>
  </si>
  <si>
    <t xml:space="preserve">INSTALAÇÃO DE QUADRO ELÉTRICO PARA BOMBAS TRIFÁSICAS ATÉ 25 CV (NÃO INCLUI O FORNECIMENTO DO QUADRO). AF_12/2020</t>
  </si>
  <si>
    <t xml:space="preserve">102121</t>
  </si>
  <si>
    <t xml:space="preserve">MOTO BOMBA HORIZONTAL ATÉ 10 CV, HM 75 A 80 M, Q 25,4 A 48 (NÃO INCLUI O FORNECIMENTO DA BOMBA). AF_12/2020</t>
  </si>
  <si>
    <t xml:space="preserve">102138</t>
  </si>
  <si>
    <t xml:space="preserve">MOTO BOMBA HORIZONTAL DE 12,5 A 25 CV, HM 140 M (NÃO INCLUI O FORNECIMENTO DA BOMBA). AF_12/2020</t>
  </si>
  <si>
    <t xml:space="preserve">102129</t>
  </si>
  <si>
    <t xml:space="preserve">MOTO BOMBA SUBMERSÍVEL ATÉ 10 CV, HM 21 M (NÃO INCLUI O FORNECIMENTO DA BOMBA). AF_12/2020</t>
  </si>
  <si>
    <t xml:space="preserve">102131</t>
  </si>
  <si>
    <t xml:space="preserve">MOTO BOMBA SUBMERSÍVEL DE 11 A 25 CV, HM 33 M (NÃO INCLUI O FORNECIMENTO DA BOMBA). AF_12/2020</t>
  </si>
  <si>
    <t xml:space="preserve">101801</t>
  </si>
  <si>
    <t xml:space="preserve">CAIXA COM GRELHA RETANGULAR DE FERRO FUNDIDO, EM ALVENARIA COM BLOCOS DE CONCRETO, DIMENSÕES INTERNAS: 0,30 X 1,00 X 1,00. AF_12/2020</t>
  </si>
  <si>
    <t xml:space="preserve">101800</t>
  </si>
  <si>
    <t xml:space="preserve">CAIXA COM GRELHA RETANGULAR DE FERRO FUNDIDO, EM ALVENARIA COM TIJOLOS CERÂMICOS MACIÇOS, DIMENSÕES INTERNAS: 0,30 X 1,00 X 1,00. AF_12/2020</t>
  </si>
  <si>
    <t xml:space="preserve">98108</t>
  </si>
  <si>
    <t xml:space="preserve">CAIXA DE GORDURA DUPLA (CAPACIDADE: 126 L), RETANGULAR, EM ALVENARIA COM BLOCOS DE CONCRETO, DIMENSÕES INTERNAS = 0,4X0,7 M, ALTURA INTERNA = 0,8 M. AF_12/2020</t>
  </si>
  <si>
    <t xml:space="preserve">98105</t>
  </si>
  <si>
    <t xml:space="preserve">CAIXA DE GORDURA DUPLA (CAPACIDADE: 126 L), RETANGULAR, EM ALVENARIA COM TIJOLOS CERÂMICOS MACIÇOS, DIMENSÕES INTERNAS = 0,4X0,7 M, ALTURA INTERNA = 0,8 M. AF_12/2020</t>
  </si>
  <si>
    <t xml:space="preserve">98109</t>
  </si>
  <si>
    <t xml:space="preserve">CAIXA DE GORDURA ESPECIAL (CAPACIDADE: 312 L - PARA ATÉ 146 PESSOAS SERVIDAS NO PICO), RETANGULAR, EM ALVENARIA COM BLOCOS DE CONCRETO, DIMENSÕES INTERNAS = 0,4X1,2 M, ALTURA INTERNA = 1 M. AF_12/2020</t>
  </si>
  <si>
    <t xml:space="preserve">98106</t>
  </si>
  <si>
    <t xml:space="preserve">CAIXA DE GORDURA ESPECIAL (CAPACIDADE: 312 L - PARA ATÉ 146 PESSOAS SERVIDAS NO PICO), RETANGULAR, EM ALVENARIA COM TIJOLOS CERÂMICOS MACIÇOS, DIMENSÕES INTERNAS = 0,4X1,2 M, ALTURA INTERNA = 1 M. AF_12/2020</t>
  </si>
  <si>
    <t xml:space="preserve">98110</t>
  </si>
  <si>
    <t xml:space="preserve">CAIXA DE GORDURA PEQUENA (CAPACIDADE: 19 L), CIRCULAR, EM PVC, DIÂMETRO INTERNO= 0,3 M. AF_12/2020</t>
  </si>
  <si>
    <t xml:space="preserve">98107</t>
  </si>
  <si>
    <t xml:space="preserve">CAIXA DE GORDURA SIMPLES (CAPACIDADE: 36 L), RETANGULAR, EM ALVENARIA COM BLOCOS DE CONCRETO, DIMENSÕES INTERNAS = 0,2X0,4 M, ALTURA INTERNA = 0,8 M. AF_12/2020</t>
  </si>
  <si>
    <t xml:space="preserve">98104</t>
  </si>
  <si>
    <t xml:space="preserve">CAIXA DE GORDURA SIMPLES (CAPACIDADE: 36L), RETANGULAR, EM ALVENARIA COM TIJOLOS CERÂMICOS MACIÇOS, DIMENSÕES INTERNAS = 0,2X0,4 M, ALTURA INTERNA = 0,8 M. AF_12/2020</t>
  </si>
  <si>
    <t xml:space="preserve">98102</t>
  </si>
  <si>
    <t xml:space="preserve">CAIXA DE GORDURA SIMPLES, CIRCULAR, EM CONCRETO PRÉ-MOLDADO, DIÂMETRO INTERNO = 0,4 M, ALTURA INTERNA = 0,4 M. AF_12/2020</t>
  </si>
  <si>
    <t xml:space="preserve">97891</t>
  </si>
  <si>
    <t xml:space="preserve">CAIXA ENTERRADA ELÉTRICA RETANGULAR, EM ALVENARIA COM BLOCOS DE CONCRETO, FUNDO COM BRITA, DIMENSÕES INTERNAS: 0,4X0,4X0,4 M. AF_12/2020</t>
  </si>
  <si>
    <t xml:space="preserve">97892</t>
  </si>
  <si>
    <t xml:space="preserve">CAIXA ENTERRADA ELÉTRICA RETANGULAR, EM ALVENARIA COM BLOCOS DE CONCRETO, FUNDO COM BRITA, DIMENSÕES INTERNAS: 0,6X0,6X0,6 M. AF_12/2020</t>
  </si>
  <si>
    <t xml:space="preserve">97893</t>
  </si>
  <si>
    <t xml:space="preserve">CAIXA ENTERRADA ELÉTRICA RETANGULAR, EM ALVENARIA COM BLOCOS DE CONCRETO, FUNDO COM BRITA, DIMENSÕES INTERNAS: 0,8X0,8X0,6 M. AF_12/2020</t>
  </si>
  <si>
    <t xml:space="preserve">97894</t>
  </si>
  <si>
    <t xml:space="preserve">CAIXA ENTERRADA ELÉTRICA RETANGULAR, EM ALVENARIA COM BLOCOS DE CONCRETO, FUNDO COM BRITA, DIMENSÕES INTERNAS: 1X1X0,6 M. AF_12/2020</t>
  </si>
  <si>
    <t xml:space="preserve">97886</t>
  </si>
  <si>
    <t xml:space="preserve">CAIXA ENTERRADA ELÉTRICA RETANGULAR, EM ALVENARIA COM TIJOLOS CERÂMICOS MACIÇOS, FUNDO COM BRITA, DIMENSÕES INTERNAS: 0,3X0,3X0,3 M. AF_12/2020</t>
  </si>
  <si>
    <t xml:space="preserve">97887</t>
  </si>
  <si>
    <t xml:space="preserve">CAIXA ENTERRADA ELÉTRICA RETANGULAR, EM ALVENARIA COM TIJOLOS CERÂMICOS MACIÇOS, FUNDO COM BRITA, DIMENSÕES INTERNAS: 0,4X0,4X0,4 M. AF_12/2020</t>
  </si>
  <si>
    <t xml:space="preserve">97888</t>
  </si>
  <si>
    <t xml:space="preserve">CAIXA ENTERRADA ELÉTRICA RETANGULAR, EM ALVENARIA COM TIJOLOS CERÂMICOS MACIÇOS, FUNDO COM BRITA, DIMENSÕES INTERNAS: 0,6X0,6X0,6 M. AF_12/2020</t>
  </si>
  <si>
    <t xml:space="preserve">97889</t>
  </si>
  <si>
    <t xml:space="preserve">CAIXA ENTERRADA ELÉTRICA RETANGULAR, EM ALVENARIA COM TIJOLOS CERÂMICOS MACIÇOS, FUNDO COM BRITA, DIMENSÕES INTERNAS: 0,8X0,8X0,6 M. AF_12/2020</t>
  </si>
  <si>
    <t xml:space="preserve">97890</t>
  </si>
  <si>
    <t xml:space="preserve">CAIXA ENTERRADA ELÉTRICA RETANGULAR, EM ALVENARIA COM TIJOLOS CERÂMICOS MACIÇOS, FUNDO COM BRITA, DIMENSÕES INTERNAS: 1X1X0,6 M. AF_12/2020</t>
  </si>
  <si>
    <t xml:space="preserve">97881</t>
  </si>
  <si>
    <t xml:space="preserve">CAIXA ENTERRADA ELÉTRICA RETANGULAR, EM CONCRETO PRÉ-MOLDADO, FUNDO COM BRITA, DIMENSÕES INTERNAS: 0,3X0,3X0,3 M. AF_12/2020</t>
  </si>
  <si>
    <t xml:space="preserve">97882</t>
  </si>
  <si>
    <t xml:space="preserve">CAIXA ENTERRADA ELÉTRICA RETANGULAR, EM CONCRETO PRÉ-MOLDADO, FUNDO COM BRITA, DIMENSÕES INTERNAS: 0,4X0,4X0,4 M. AF_12/2020</t>
  </si>
  <si>
    <t xml:space="preserve">97883</t>
  </si>
  <si>
    <t xml:space="preserve">CAIXA ENTERRADA ELÉTRICA RETANGULAR, EM CONCRETO PRÉ-MOLDADO, FUNDO COM BRITA, DIMENSÕES INTERNAS: 0,6X0,6X0,5 M. AF_12/2020</t>
  </si>
  <si>
    <t xml:space="preserve">97884</t>
  </si>
  <si>
    <t xml:space="preserve">CAIXA ENTERRADA ELÉTRICA RETANGULAR, EM CONCRETO PRÉ-MOLDADO, FUNDO COM BRITA, DIMENSÕES INTERNAS: 0,8X0,8X0,5 M. AF_12/2020</t>
  </si>
  <si>
    <t xml:space="preserve">97885</t>
  </si>
  <si>
    <t xml:space="preserve">CAIXA ENTERRADA ELÉTRICA RETANGULAR, EM CONCRETO PRÉ-MOLDADO, FUNDO COM BRITA, DIMENSÕES INTERNAS: 1X1X0,5 M. AF_12/2020</t>
  </si>
  <si>
    <t xml:space="preserve">99250</t>
  </si>
  <si>
    <t xml:space="preserve">CAIXA ENTERRADA HIDRÁULICA RETANGULAR EM ALVENARIA COM TIJOLOS CERÂMICOS MACIÇOS, DIMENSÕES INTERNAS: 0,3X0,3X0,3 M PARA REDE DE DRENAGEM. AF_12/2020</t>
  </si>
  <si>
    <t xml:space="preserve">99251</t>
  </si>
  <si>
    <t xml:space="preserve">CAIXA ENTERRADA HIDRÁULICA RETANGULAR EM ALVENARIA COM TIJOLOS CERÂMICOS MACIÇOS, DIMENSÕES INTERNAS: 0,4X0,4X0,4 M PARA REDE DE DRENAGEM. AF_12/2020</t>
  </si>
  <si>
    <t xml:space="preserve">97901</t>
  </si>
  <si>
    <t xml:space="preserve">CAIXA ENTERRADA HIDRÁULICA RETANGULAR EM ALVENARIA COM TIJOLOS CERÂMICOS MACIÇOS, DIMENSÕES INTERNAS: 0,4X0,4X0,4 M PARA REDE DE ESGOTO. AF_12/2020</t>
  </si>
  <si>
    <t xml:space="preserve">99253</t>
  </si>
  <si>
    <t xml:space="preserve">CAIXA ENTERRADA HIDRÁULICA RETANGULAR EM ALVENARIA COM TIJOLOS CERÂMICOS MACIÇOS, DIMENSÕES INTERNAS: 0,6X0,6X0,6 M PARA REDE DE DRENAGEM. AF_12/2020</t>
  </si>
  <si>
    <t xml:space="preserve">97902</t>
  </si>
  <si>
    <t xml:space="preserve">CAIXA ENTERRADA HIDRÁULICA RETANGULAR EM ALVENARIA COM TIJOLOS CERÂMICOS MACIÇOS, DIMENSÕES INTERNAS: 0,6X0,6X0,6 M PARA REDE DE ESGOTO. AF_12/2020</t>
  </si>
  <si>
    <t xml:space="preserve">99255</t>
  </si>
  <si>
    <t xml:space="preserve">CAIXA ENTERRADA HIDRÁULICA RETANGULAR EM ALVENARIA COM TIJOLOS CERÂMICOS MACIÇOS, DIMENSÕES INTERNAS: 0,8X0,8X0,6 M PARA REDE DE DRENAGEM. AF_12/2020</t>
  </si>
  <si>
    <t xml:space="preserve">97903</t>
  </si>
  <si>
    <t xml:space="preserve">CAIXA ENTERRADA HIDRÁULICA RETANGULAR EM ALVENARIA COM TIJOLOS CERÂMICOS MACIÇOS, DIMENSÕES INTERNAS: 0,8X0,8X0,6 M PARA REDE DE ESGOTO. AF_12/2020</t>
  </si>
  <si>
    <t xml:space="preserve">99257</t>
  </si>
  <si>
    <t xml:space="preserve">CAIXA ENTERRADA HIDRÁULICA RETANGULAR EM ALVENARIA COM TIJOLOS CERÂMICOS MACIÇOS, DIMENSÕES INTERNAS: 1X1X0,6 M PARA REDE DE DRENAGEM. AF_12/2020</t>
  </si>
  <si>
    <t xml:space="preserve">97904</t>
  </si>
  <si>
    <t xml:space="preserve">CAIXA ENTERRADA HIDRÁULICA RETANGULAR EM ALVENARIA COM TIJOLOS CERÂMICOS MACIÇOS, DIMENSÕES INTERNAS: 1X1X0,6 M PARA REDE DE ESGOTO. AF_12/2020</t>
  </si>
  <si>
    <t xml:space="preserve">99258</t>
  </si>
  <si>
    <t xml:space="preserve">CAIXA ENTERRADA HIDRÁULICA RETANGULAR, EM ALVENARIA COM BLOCOS DE CONCRETO, DIMENSÕES INTERNAS: 0,4X0,4X0,4 M PARA REDE DE DRENAGEM. AF_12/2020</t>
  </si>
  <si>
    <t xml:space="preserve">97905</t>
  </si>
  <si>
    <t xml:space="preserve">CAIXA ENTERRADA HIDRÁULICA RETANGULAR, EM ALVENARIA COM BLOCOS DE CONCRETO, DIMENSÕES INTERNAS: 0,4X0,4X0,4 M PARA REDE DE ESGOTO. AF_12/2020</t>
  </si>
  <si>
    <t xml:space="preserve">99260</t>
  </si>
  <si>
    <t xml:space="preserve">CAIXA ENTERRADA HIDRÁULICA RETANGULAR, EM ALVENARIA COM BLOCOS DE CONCRETO, DIMENSÕES INTERNAS: 0,6X0,6X0,6 M PARA REDE DE DRENAGEM. AF_12/2020</t>
  </si>
  <si>
    <t xml:space="preserve">97906</t>
  </si>
  <si>
    <t xml:space="preserve">CAIXA ENTERRADA HIDRÁULICA RETANGULAR, EM ALVENARIA COM BLOCOS DE CONCRETO, DIMENSÕES INTERNAS: 0,6X0,6X0,6 M PARA REDE DE ESGOTO. AF_12/2020</t>
  </si>
  <si>
    <t xml:space="preserve">99262</t>
  </si>
  <si>
    <t xml:space="preserve">CAIXA ENTERRADA HIDRÁULICA RETANGULAR, EM ALVENARIA COM BLOCOS DE CONCRETO, DIMENSÕES INTERNAS: 0,8X0,8X0,6 M PARA REDE DE DRENAGEM. AF_12/2020</t>
  </si>
  <si>
    <t xml:space="preserve">97907</t>
  </si>
  <si>
    <t xml:space="preserve">CAIXA ENTERRADA HIDRÁULICA RETANGULAR, EM ALVENARIA COM BLOCOS DE CONCRETO, DIMENSÕES INTERNAS: 0,8X0,8X0,6 M PARA REDE DE ESGOTO. AF_12/2020</t>
  </si>
  <si>
    <t xml:space="preserve">99264</t>
  </si>
  <si>
    <t xml:space="preserve">CAIXA ENTERRADA HIDRÁULICA RETANGULAR, EM ALVENARIA COM BLOCOS DE CONCRETO, DIMENSÕES INTERNAS: 1X1X0,6 M PARA REDE DE DRENAGEM. AF_12/2020</t>
  </si>
  <si>
    <t xml:space="preserve">97908</t>
  </si>
  <si>
    <t xml:space="preserve">CAIXA ENTERRADA HIDRÁULICA RETANGULAR, EM ALVENARIA COM BLOCOS DE CONCRETO, DIMENSÕES INTERNAS: 1X1X0,6 M PARA REDE DE ESGOTO. AF_12/2020</t>
  </si>
  <si>
    <t xml:space="preserve">97895</t>
  </si>
  <si>
    <t xml:space="preserve">CAIXA ENTERRADA HIDRÁULICA RETANGULAR, EM CONCRETO PRÉ-MOLDADO, DIMENSÕES INTERNAS: 0,3X0,3X0,3 M. AF_12/2020</t>
  </si>
  <si>
    <t xml:space="preserve">97896</t>
  </si>
  <si>
    <t xml:space="preserve">CAIXA ENTERRADA HIDRÁULICA RETANGULAR, EM CONCRETO PRÉ-MOLDADO, DIMENSÕES INTERNAS: 0,4X0,4X0,4 M. AF_12/2020</t>
  </si>
  <si>
    <t xml:space="preserve">97897</t>
  </si>
  <si>
    <t xml:space="preserve">CAIXA ENTERRADA HIDRÁULICA RETANGULAR, EM CONCRETO PRÉ-MOLDADO, DIMENSÕES INTERNAS: 0,6X0,6X0,5 M. AF_12/2020</t>
  </si>
  <si>
    <t xml:space="preserve">97898</t>
  </si>
  <si>
    <t xml:space="preserve">CAIXA ENTERRADA HIDRÁULICA RETANGULAR, EM CONCRETO PRÉ-MOLDADO, DIMENSÕES INTERNAS: 0,8X0,8X0,5 M. AF_12/2020</t>
  </si>
  <si>
    <t xml:space="preserve">101795</t>
  </si>
  <si>
    <t xml:space="preserve">CAIXA ENTERRADA PARA INSTALAÇÕES TELEFÔNICAS TIPO R1, EM ALVENARIA COM BLOCOS DE CONCRETO, DIMENSÕES INTERNAS: 0,35X0,60X0,60 M, EXCLUINDO TAMPÃO. AF_12/2020</t>
  </si>
  <si>
    <t xml:space="preserve">101802</t>
  </si>
  <si>
    <t xml:space="preserve">CAIXA ENTERRADA RETENTORA DE AREIA RETANGULAR, EM ALVENARIA COM BLOCOS DE CONCRETO, DIMENSÕES INTERNAS: 1,00 X 1,00 X 1,20 M, EXCLUINDO TAMPÃO. AF_12/2020</t>
  </si>
  <si>
    <t xml:space="preserve">101803</t>
  </si>
  <si>
    <t xml:space="preserve">CAIXA ENTERRADA SEPARADORA DE ÓLEO RETANGULAR, EM ALVENARIA COM BLOCOS DE CONCRETO, DIMENSÕES INTERNAS: 0,6 X 0,6 X 1,00 M, EXCLUINDO TAMPÃO. AF_12/2020</t>
  </si>
  <si>
    <t xml:space="preserve">101804</t>
  </si>
  <si>
    <t xml:space="preserve">CAIXA ENTERRADA SEPARADORA DE ÓLEO RETANGULAR, EM ALVENARIA COM BLOCOS DE CONCRETO, DIMENSÕES INTERNAS: 0,8 X 0,8 X 1,00 M, EXCLUINDO TAMPÃO. AF_12/2020</t>
  </si>
  <si>
    <t xml:space="preserve">101805</t>
  </si>
  <si>
    <t xml:space="preserve">CAIXA ENTERRADA SEPARADORA DE ÓLEO RETANGULAR, EM ALVENARIA COM BLOCOS DE CONCRETO, DIMENSÕES INTERNAS: 1,00 X 1,00 X 1,00 M, EXCLUINDO TAMPÃO. AF_12/2020</t>
  </si>
  <si>
    <t xml:space="preserve">98115</t>
  </si>
  <si>
    <t xml:space="preserve">TAMPA CIRCULAR PARA ESGOTO E DRENAGEM, EM CONCRETO PRÉ-MOLDADO, DIÂMETRO INTERNO = 0,60 M E ALTURA = 0,10 M. AF_12/2020</t>
  </si>
  <si>
    <t xml:space="preserve">98114</t>
  </si>
  <si>
    <t xml:space="preserve">TAMPA CIRCULAR PARA ESGOTO E DRENAGEM, EM FERRO FUNDIDO, DIÂMETRO INTERNO = 0,6 M. AF_12/2020</t>
  </si>
  <si>
    <t xml:space="preserve">98112</t>
  </si>
  <si>
    <t xml:space="preserve">TIL (TUBO DE INSPEÇÃO E LIMPEZA) CONDOMINIAL PARA ESGOTO, EM PVC, DN 100 X 100 MM. AF_12/2020</t>
  </si>
  <si>
    <t xml:space="preserve">100128</t>
  </si>
  <si>
    <t xml:space="preserve">TIL (TUBO DE INSPEÇÃO E LIMPEZA) RADIAL PARA ESGOTO, EM PVC, DN 300X200 MM. AF_12/2020</t>
  </si>
  <si>
    <t xml:space="preserve">102623</t>
  </si>
  <si>
    <t xml:space="preserve">CAIXA D´ÁGUA EM POLIETILENO, 1000 LITROS (INCLUSOS TUBOS, CONEXÕES E TORNEIRA DE BÓIA) - FORNECIMENTO E INSTALAÇÃO. AF_06/2021</t>
  </si>
  <si>
    <t xml:space="preserve">102607</t>
  </si>
  <si>
    <t xml:space="preserve">CAIXA D´ÁGUA EM POLIETILENO, 1000 LITROS - FORNECIMENTO E INSTALAÇÃO. AF_06/2021</t>
  </si>
  <si>
    <t xml:space="preserve">102608</t>
  </si>
  <si>
    <t xml:space="preserve">CAIXA D´ÁGUA EM POLIETILENO, 1500 LITROS - FORNECIMENTO E INSTALAÇÃO. AF_06/2021</t>
  </si>
  <si>
    <t xml:space="preserve">102609</t>
  </si>
  <si>
    <t xml:space="preserve">CAIXA D´ÁGUA EM POLIETILENO, 2000 LITROS - FORNECIMENTO E INSTALAÇÃO. AF_06/2021</t>
  </si>
  <si>
    <t xml:space="preserve">102610</t>
  </si>
  <si>
    <t xml:space="preserve">CAIXA D´ÁGUA EM POLIETILENO, 3000 LITROS - FORNECIMENTO E INSTALAÇÃO. AF_06/2021</t>
  </si>
  <si>
    <t xml:space="preserve">102605</t>
  </si>
  <si>
    <t xml:space="preserve">CAIXA D´ÁGUA EM POLIETILENO, 500 LITROS - FORNECIMENTO E INSTALAÇÃO. AF_06/2021</t>
  </si>
  <si>
    <t xml:space="preserve">102606</t>
  </si>
  <si>
    <t xml:space="preserve">CAIXA D´ÁGUA EM POLIETILENO, 750 LITROS - FORNECIMENTO E INSTALAÇÃO. AF_06/2021</t>
  </si>
  <si>
    <t xml:space="preserve">102613</t>
  </si>
  <si>
    <t xml:space="preserve">CAIXA D´ÁGUA EM POLIÉSTER REFORÇADO COM FIBRA DE VIDRO, 1000 LITROS - FORNECIMENTO E INSTALAÇÃO. AF_06/2021</t>
  </si>
  <si>
    <t xml:space="preserve">102619</t>
  </si>
  <si>
    <t xml:space="preserve">CAIXA D´ÁGUA EM POLIÉSTER REFORÇADO COM FIBRA DE VIDRO, 10000 LITROS - FORNECIMENTO E INSTALAÇÃO. AF_06/2021</t>
  </si>
  <si>
    <t xml:space="preserve">102614</t>
  </si>
  <si>
    <t xml:space="preserve">CAIXA D´ÁGUA EM POLIÉSTER REFORÇADO COM FIBRA DE VIDRO, 1500 LITROS - FORNECIMENTO E INSTALAÇÃO. AF_06/2021</t>
  </si>
  <si>
    <t xml:space="preserve">102620</t>
  </si>
  <si>
    <t xml:space="preserve">CAIXA D´ÁGUA EM POLIÉSTER REFORÇADO COM FIBRA DE VIDRO, 15000 LITROS - FORNECIMENTO E INSTALAÇÃO. AF_06/2021</t>
  </si>
  <si>
    <t xml:space="preserve">102615</t>
  </si>
  <si>
    <t xml:space="preserve">CAIXA D´ÁGUA EM POLIÉSTER REFORÇADO COM FIBRA DE VIDRO, 2000 LITROS - FORNECIMENTO E INSTALAÇÃO. AF_06/2021</t>
  </si>
  <si>
    <t xml:space="preserve">102621</t>
  </si>
  <si>
    <t xml:space="preserve">CAIXA D´ÁGUA EM POLIÉSTER REFORÇADO COM FIBRA DE VIDRO, 20000 LITROS - FORNECIMENTO E INSTALAÇÃO. AF_06/2021</t>
  </si>
  <si>
    <t xml:space="preserve">102616</t>
  </si>
  <si>
    <t xml:space="preserve">CAIXA D´ÁGUA EM POLIÉSTER REFORÇADO COM FIBRA DE VIDRO, 3000 LITROS - FORNECIMENTO E INSTALAÇÃO. AF_06/2021</t>
  </si>
  <si>
    <t xml:space="preserve">102611</t>
  </si>
  <si>
    <t xml:space="preserve">CAIXA D´ÁGUA EM POLIÉSTER REFORÇADO COM FIBRA DE VIDRO, 500 LITROS - FORNECIMENTO E INSTALAÇÃO. AF_06/2021</t>
  </si>
  <si>
    <t xml:space="preserve">102617</t>
  </si>
  <si>
    <t xml:space="preserve">CAIXA D´ÁGUA EM POLIÉSTER REFORÇADO COM FIBRA DE VIDRO, 5000 LITROS - FORNECIMENTO E INSTALAÇÃO. AF_06/2021</t>
  </si>
  <si>
    <t xml:space="preserve">102618</t>
  </si>
  <si>
    <t xml:space="preserve">CAIXA D´ÁGUA EM POLIÉSTER REFORÇADO COM FIBRA DE VIDRO, 7000 LITROS - FORNECIMENTO E INSTALAÇÃO. AF_06/2021</t>
  </si>
  <si>
    <t xml:space="preserve">102612</t>
  </si>
  <si>
    <t xml:space="preserve">CAIXA D´ÁGUA EM POLIÉSTER REFORÇADO COM FIBRA DE VIDRO, 750 LITROS - FORNECIMENTO E INSTALAÇÃO. AF_06/2021</t>
  </si>
  <si>
    <t xml:space="preserve">102603</t>
  </si>
  <si>
    <t xml:space="preserve">FURO EM CAIXA D'ÁGUA COM ESPESSURA DE 2 ATÉ 5 MM E DIÂMETRO DE 100 MM. AF_06/2021</t>
  </si>
  <si>
    <t xml:space="preserve">102587</t>
  </si>
  <si>
    <t xml:space="preserve">FURO EM CAIXA D'ÁGUA COM ESPESSURA DE 2 ATÉ 5 MM E DIÂMETRO DE 15 MM. AF_06/2021</t>
  </si>
  <si>
    <t xml:space="preserve">102589</t>
  </si>
  <si>
    <t xml:space="preserve">FURO EM CAIXA D'ÁGUA COM ESPESSURA DE 2 ATÉ 5 MM E DIÂMETRO DE 20 MM. AF_06/2021</t>
  </si>
  <si>
    <t xml:space="preserve">102591</t>
  </si>
  <si>
    <t xml:space="preserve">FURO EM CAIXA D'ÁGUA COM ESPESSURA DE 2 ATÉ 5 MM E DIÂMETRO DE 25 MM. AF_06/2021</t>
  </si>
  <si>
    <t xml:space="preserve">102593</t>
  </si>
  <si>
    <t xml:space="preserve">FURO EM CAIXA D'ÁGUA COM ESPESSURA DE 2 ATÉ 5 MM E DIÂMETRO DE 32 MM. AF_06/2021</t>
  </si>
  <si>
    <t xml:space="preserve">102595</t>
  </si>
  <si>
    <t xml:space="preserve">FURO EM CAIXA D'ÁGUA COM ESPESSURA DE 2 ATÉ 5 MM E DIÂMETRO DE 40 MM. AF_06/2021</t>
  </si>
  <si>
    <t xml:space="preserve">102597</t>
  </si>
  <si>
    <t xml:space="preserve">FURO EM CAIXA D'ÁGUA COM ESPESSURA DE 2 ATÉ 5 MM E DIÂMETRO DE 50 MM. AF_06/2021</t>
  </si>
  <si>
    <t xml:space="preserve">102599</t>
  </si>
  <si>
    <t xml:space="preserve">FURO EM CAIXA D'ÁGUA COM ESPESSURA DE 2 ATÉ 5 MM E DIÂMETRO DE 60 MM. AF_06/2021</t>
  </si>
  <si>
    <t xml:space="preserve">102601</t>
  </si>
  <si>
    <t xml:space="preserve">FURO EM CAIXA D'ÁGUA COM ESPESSURA DE 2 ATÉ 5 MM E DIÂMETRO DE 75 MM. AF_06/2021</t>
  </si>
  <si>
    <t xml:space="preserve">102604</t>
  </si>
  <si>
    <t xml:space="preserve">FURO EM CAIXA D'ÁGUA COM ESPESSURA DE 6 ATÉ 8 MM E DIÂMETRO DE 100 MM. AF_06/2021</t>
  </si>
  <si>
    <t xml:space="preserve">102588</t>
  </si>
  <si>
    <t xml:space="preserve">FURO EM CAIXA D'ÁGUA COM ESPESSURA DE 6 ATÉ 8 MM E DIÂMETRO DE 15 MM. AF_06/2021</t>
  </si>
  <si>
    <t xml:space="preserve">102590</t>
  </si>
  <si>
    <t xml:space="preserve">FURO EM CAIXA D'ÁGUA COM ESPESSURA DE 6 ATÉ 8 MM E DIÂMETRO DE 20 MM. AF_06/2021</t>
  </si>
  <si>
    <t xml:space="preserve">102592</t>
  </si>
  <si>
    <t xml:space="preserve">FURO EM CAIXA D'ÁGUA COM ESPESSURA DE 6 ATÉ 8 MM E DIÂMETRO DE 25 MM. AF_06/2021</t>
  </si>
  <si>
    <t xml:space="preserve">102594</t>
  </si>
  <si>
    <t xml:space="preserve">FURO EM CAIXA D'ÁGUA COM ESPESSURA DE 6 ATÉ 8 MM E DIÂMETRO DE 32 MM. AF_06/2021</t>
  </si>
  <si>
    <t xml:space="preserve">102596</t>
  </si>
  <si>
    <t xml:space="preserve">FURO EM CAIXA D'ÁGUA COM ESPESSURA DE 6 ATÉ 8 MM E DIÂMETRO DE 40 MM. AF_06/2021</t>
  </si>
  <si>
    <t xml:space="preserve">102598</t>
  </si>
  <si>
    <t xml:space="preserve">FURO EM CAIXA D'ÁGUA COM ESPESSURA DE 6 ATÉ 8 MM E DIÂMETRO DE 50 MM. AF_06/2021</t>
  </si>
  <si>
    <t xml:space="preserve">102600</t>
  </si>
  <si>
    <t xml:space="preserve">FURO EM CAIXA D'ÁGUA COM ESPESSURA DE 6 ATÉ 8 MM E DIÂMETRO DE 60 MM. AF_06/2021</t>
  </si>
  <si>
    <t xml:space="preserve">102602</t>
  </si>
  <si>
    <t xml:space="preserve">FURO EM CAIXA D'ÁGUA COM ESPESSURA DE 6 ATÉ 8 MM E DIÂMETRO DE 75 MM. AF_06/2021</t>
  </si>
  <si>
    <t xml:space="preserve">103005</t>
  </si>
  <si>
    <t xml:space="preserve">CAIXA COM GRELHA RETANGULAR DE FERRO FUNDIDO, EM ALVENARIA COM TIJOLOS CERÂMICOS MACIÇOS, DIMENSÕES INTERNAS: 0,15 X 1,00 X 0,3 M. AF_05/2025</t>
  </si>
  <si>
    <t xml:space="preserve">103006</t>
  </si>
  <si>
    <t xml:space="preserve">CAIXA COM GRELHA RETANGULAR DE FERRO FUNDIDO, EM ALVENARIA COM TIJOLOS CERÂMICOS MACIÇOS, DIMENSÕES INTERNAS: 0,20 X 1,00 X 0,4 M. AF_05/2025</t>
  </si>
  <si>
    <t xml:space="preserve">103007</t>
  </si>
  <si>
    <t xml:space="preserve">CAIXA COM GRELHA RETANGULAR DE FERRO FUNDIDO, EM ALVENARIA COM TIJOLOS CERÂMICOS MACIÇOS, DIMENSÕES INTERNAS: 0,30 X 1,00 X 0,5 M. AF_05/2025</t>
  </si>
  <si>
    <t xml:space="preserve">102989</t>
  </si>
  <si>
    <t xml:space="preserve">CANALETA MEIA CANA PRÉ-MOLDADA DE CONCRETO (D = 20 CM) - FORNECIMENTO E INSTALAÇÃO. AF_05/2025</t>
  </si>
  <si>
    <t xml:space="preserve">102990</t>
  </si>
  <si>
    <t xml:space="preserve">CANALETA MEIA CANA PRÉ-MOLDADA DE CONCRETO (D = 30 CM) - FORNECIMENTO E INSTALAÇÃO. AF_05/2025</t>
  </si>
  <si>
    <t xml:space="preserve">102991</t>
  </si>
  <si>
    <t xml:space="preserve">CANALETA MEIA CANA PRÉ-MOLDADA DE CONCRETO (D = 40 CM) - FORNECIMENTO E INSTALAÇÃO. AF_05/2025</t>
  </si>
  <si>
    <t xml:space="preserve">102992</t>
  </si>
  <si>
    <t xml:space="preserve">CANALETA MEIA CANA PRÉ-MOLDADA DE CONCRETO (D = 50 CM) - FORNECIMENTO E INSTALAÇÃO. AF_05/2025</t>
  </si>
  <si>
    <t xml:space="preserve">102993</t>
  </si>
  <si>
    <t xml:space="preserve">CANALETA MEIA CANA PRÉ-MOLDADA DE CONCRETO (D = 60 CM) - FORNECIMENTO E INSTALAÇÃO. AF_05/2025</t>
  </si>
  <si>
    <t xml:space="preserve">102994</t>
  </si>
  <si>
    <t xml:space="preserve">CANALETA MEIA CANA PRÉ-MOLDADA DE CONCRETO (D = 80 CM) - FORNECIMENTO E INSTALAÇÃO. AF_05/2025</t>
  </si>
  <si>
    <t xml:space="preserve">105944</t>
  </si>
  <si>
    <t xml:space="preserve">CONCRETAGEM DE VALETA/ CANALETA MOLDADA IN LOCO. AF_05/2025</t>
  </si>
  <si>
    <t xml:space="preserve">106004</t>
  </si>
  <si>
    <t xml:space="preserve">EXECUÇÃO DE CANALETA DE CONCRETO ARMADO MOLDADA IN LOCO, ESPESSURA DE 0,1 M, GEOMETRIA QUADRADA, COM DIMENSÕES INTERNAS: L=0,20 M; H=0,20 M. AF_05/2025</t>
  </si>
  <si>
    <t xml:space="preserve">106005</t>
  </si>
  <si>
    <t xml:space="preserve">EXECUÇÃO DE CANALETA DE CONCRETO ARMADO MOLDADA IN LOCO, ESPESSURA DE 0,1 M, GEOMETRIA QUADRADA, COM DIMENSÕES INTERNAS: L=0,25 M; H=0,25 M. AF_05/2025</t>
  </si>
  <si>
    <t xml:space="preserve">106006</t>
  </si>
  <si>
    <t xml:space="preserve">EXECUÇÃO DE CANALETA DE CONCRETO ARMADO MOLDADA IN LOCO, ESPESSURA DE 0,1 M, GEOMETRIA QUADRADA, COM DIMENSÕES INTERNAS: L=0,30 M; H=0,30 M. AF_05/2025</t>
  </si>
  <si>
    <t xml:space="preserve">106007</t>
  </si>
  <si>
    <t xml:space="preserve">EXECUÇÃO DE CANALETA DE CONCRETO ARMADO MOLDADA IN LOCO, ESPESSURA DE 0,1 M, GEOMETRIA QUADRADA, COM DIMENSÕES INTERNAS: L=0,35 M; H=0,35 M. AF_05/2025</t>
  </si>
  <si>
    <t xml:space="preserve">106008</t>
  </si>
  <si>
    <t xml:space="preserve">EXECUÇÃO DE CANALETA DE CONCRETO ARMADO MOLDADA IN LOCO, ESPESSURA DE 0,1 M, GEOMETRIA QUADRADA, COM DIMENSÕES INTERNAS: L=0,40 M; H=0,40 M. AF_05/2025</t>
  </si>
  <si>
    <t xml:space="preserve">106009</t>
  </si>
  <si>
    <t xml:space="preserve">EXECUÇÃO DE CANALETA DE CONCRETO ARMADO MOLDADA IN LOCO, ESPESSURA DE 0,1 M, GEOMETRIA QUADRADA, COM DIMENSÕES INTERNAS: L=0,50 M; H=0,50 M. AF_05/2025</t>
  </si>
  <si>
    <t xml:space="preserve">106010</t>
  </si>
  <si>
    <t xml:space="preserve">EXECUÇÃO DE CANALETA DE CONCRETO ARMADO MOLDADA IN LOCO, ESPESSURA DE 0,1 M, GEOMETRIA QUADRADA, COM DIMENSÕES INTERNAS: L=0,60 M; H=0,60 M. AF_05/2025</t>
  </si>
  <si>
    <t xml:space="preserve">106011</t>
  </si>
  <si>
    <t xml:space="preserve">EXECUÇÃO DE CANALETA DE CONCRETO MOLDADO IN LOCO, COM GRELHA DE CONCRETO; ESPESSURA DE 0,15 M, GEOMETRIA RETANGULAR, COM DIMENSÕES INTERNAS: L=0,4 M; H=*0,3*M. AF_05/2025</t>
  </si>
  <si>
    <t xml:space="preserve">106013</t>
  </si>
  <si>
    <t xml:space="preserve">EXECUÇÃO DE CANALETA DE CONCRETO MOLDADO IN LOCO, COM GRELHA DE CONCRETO; ESPESSURA DE 0,15 M, GEOMETRIA RETANGULAR, COM DIMENSÕES INTERNAS: L=0,60 M; H=0,50 M. AF_05/2025</t>
  </si>
  <si>
    <t xml:space="preserve">106012</t>
  </si>
  <si>
    <t xml:space="preserve">EXECUÇÃO DE CANALETA DE CONCRETO MOLDADO IN LOCO, COM GRELHA DE CONCRETO; ESPESSURA DE 0,15 M, GEOMETRIA RETANGULAR, COM DIMENSÕES INTERNAS:L=*0,6* M; H=* 0,3* M. AF_05/2025</t>
  </si>
  <si>
    <t xml:space="preserve">106014</t>
  </si>
  <si>
    <t xml:space="preserve">EXECUÇÃO DE CANALETA DE CONCRETO MOLDADO IN LOCO, COM GRELHA DE CONCRETO; ESPESSURA DE 0,20 M, GEOMETRIA RETANGULAR, COM DIMENSÕES INTERNAS: L=0,80 M; H=0,30 M. AF_05/2025</t>
  </si>
  <si>
    <t xml:space="preserve">106015</t>
  </si>
  <si>
    <t xml:space="preserve">EXECUÇÃO DE CANALETA DE CONCRETO MOLDADO IN LOCO, COM GRELHA DE CONCRETO; ESPESSURA DE 0,20 M, GEOMETRIA RETANGULAR, COM DIMENSÕES INTERNAS: L=0,80 M; H=0,60 M. AF_05/2025</t>
  </si>
  <si>
    <t xml:space="preserve">106016</t>
  </si>
  <si>
    <t xml:space="preserve">EXECUÇÃO DE CANALETA DE CONCRETO MOLDADO IN LOCO, COM GRELHA DE CONCRETO; ESPESSURA DE 0,20 M, GEOMETRIA RETANGULAR, COM DIMENSÕES INTERNAS: L=0,80 M; H=0,90 M. AF_05/2025</t>
  </si>
  <si>
    <t xml:space="preserve">106003</t>
  </si>
  <si>
    <t xml:space="preserve">EXECUÇÃO DE VALETA DE CONCRETO ARMADO MOLDADO IN LOCO, ESPESSURA DE 0,08 M, GEOMETRIA TRAPEIZOIDAL, COM DIMENSÕES INTERNAS: B=*1,20* M; B=*0,4* M; H=0,4 M. AF_05/2025</t>
  </si>
  <si>
    <t xml:space="preserve">105997</t>
  </si>
  <si>
    <t xml:space="preserve">EXECUÇÃO DE VALETA DE CONCRETO ARMADO MOLDADO IN LOCO, ESPESSURA DE 0,08 M, GEOMETRIA TRAPEIZOIDAL, COM DIMENSÕES INTERNAS: B=0,6 M; B=0,20 M; H=0,20 M. AF_05/2025</t>
  </si>
  <si>
    <t xml:space="preserve">105998</t>
  </si>
  <si>
    <t xml:space="preserve">EXECUÇÃO DE VALETA DE CONCRETO ARMADO MOLDADO IN LOCO, ESPESSURA DE 0,08 M, GEOMETRIA TRAPEIZOIDAL, COM DIMENSÕES INTERNAS: B=0,7 M; B=0,30 M; H=0,20 M. AF_05/2025</t>
  </si>
  <si>
    <t xml:space="preserve">105999</t>
  </si>
  <si>
    <t xml:space="preserve">EXECUÇÃO DE VALETA DE CONCRETO ARMADO MOLDADO IN LOCO, ESPESSURA DE 0,08 M, GEOMETRIA TRAPEIZOIDAL, COM DIMENSÕES INTERNAS: B=0,8 M; B=0,30 M; H=0,25 M. AF_05/2025</t>
  </si>
  <si>
    <t xml:space="preserve">106000</t>
  </si>
  <si>
    <t xml:space="preserve">EXECUÇÃO DE VALETA DE CONCRETO ARMADO MOLDADO IN LOCO, ESPESSURA DE 0,08 M, GEOMETRIA TRAPEIZOIDAL, COM DIMENSÕES INTERNAS: B=0,9 M; B=0,30 M; H=0,30 M. AF_05/2025</t>
  </si>
  <si>
    <t xml:space="preserve">106001</t>
  </si>
  <si>
    <t xml:space="preserve">EXECUÇÃO DE VALETA DE CONCRETO ARMADO MOLDADO IN LOCO, ESPESSURA DE 0,08 M, GEOMETRIA TRAPEIZOIDAL, COM DIMENSÕES INTERNAS: B=1,0 M; B=0,40 M; H=0,30 M. AF_05/2025</t>
  </si>
  <si>
    <t xml:space="preserve">106002</t>
  </si>
  <si>
    <t xml:space="preserve">EXECUÇÃO DE VALETA DE CONCRETO ARMADO MOLDADO IN LOCO, ESPESSURA DE 0,08 M, GEOMETRIA TRAPEIZOIDAL, COM DIMENSÕES INTERNAS: B=1,1 M; B=0,40 M; H=0,35 M. AF_05/2025</t>
  </si>
  <si>
    <t xml:space="preserve">105992</t>
  </si>
  <si>
    <t xml:space="preserve">EXECUÇÃO DE VALETA DE CONCRETO MOLDADO IN LOCO, ESPESSURA DE 0,08 M, GEOMETRIA TRAPEIZOIDAL, COM DIMENSÕES INTERNAS: B=*1,0* M; B=0,40 M; H=*0,30* M. AF_05/2025</t>
  </si>
  <si>
    <t xml:space="preserve">105993</t>
  </si>
  <si>
    <t xml:space="preserve">EXECUÇÃO DE VALETA DE CONCRETO MOLDADO IN LOCO, ESPESSURA DE 0,08 M, GEOMETRIA TRAPEIZOIDAL, COM DIMENSÕES INTERNAS: B=*1,2* M; B=*0,4* M; H= 0,4 M. AF_05/2025</t>
  </si>
  <si>
    <t xml:space="preserve">105994</t>
  </si>
  <si>
    <t xml:space="preserve">EXECUÇÃO DE VALETA DE CONCRETO MOLDADO IN LOCO, ESPESSURA DE 0,08 M, GEOMETRIA TRAPEIZOIDAL, COM DIMENSÕES INTERNAS: B=*1,5* M; B=*0,50* M; H=*0,50* M. AF_05/2025</t>
  </si>
  <si>
    <t xml:space="preserve">105995</t>
  </si>
  <si>
    <t xml:space="preserve">EXECUÇÃO DE VALETA DE CONCRETO MOLDADO IN LOCO, ESPESSURA DE 0,08 M, GEOMETRIA TRAPEIZOIDAL, COM DIMENSÕES INTERNAS: B=*1,8* M; B=*0,60* M; H=*0,6* M. AF_05/2025</t>
  </si>
  <si>
    <t xml:space="preserve">105996</t>
  </si>
  <si>
    <t xml:space="preserve">EXECUÇÃO DE VALETA DE CONCRETO MOLDADO IN LOCO, ESPESSURA DE 0,08 M, GEOMETRIA TRAPEIZOIDAL, COM DIMENSÕES INTERNAS: B=*2,0* M; B=*0,8* M; H=0,6 M. AF_05/2025</t>
  </si>
  <si>
    <t xml:space="preserve">105988</t>
  </si>
  <si>
    <t xml:space="preserve">EXECUÇÃO DE VALETA DE CONCRETO MOLDADO IN LOCO, ESPESSURA DE 0,08 M, GEOMETRIA TRAPEIZOIDAL, COM DIMENSÕES INTERNAS: B=0,6M; B=0,20 M; H=0,20 M. AF_05/2025</t>
  </si>
  <si>
    <t xml:space="preserve">105989</t>
  </si>
  <si>
    <t xml:space="preserve">EXECUÇÃO DE VALETA DE CONCRETO MOLDADO IN LOCO, ESPESSURA DE 0,08 M, GEOMETRIA TRAPEIZOIDAL, COM DIMENSÕES INTERNAS: B=0,7 M; B=0,30 M; H=0,20 M. AF_05/2025</t>
  </si>
  <si>
    <t xml:space="preserve">105990</t>
  </si>
  <si>
    <t xml:space="preserve">EXECUÇÃO DE VALETA DE CONCRETO MOLDADO IN LOCO, ESPESSURA DE 0,08 M, GEOMETRIA TRAPEIZOIDAL, COM DIMENSÕES INTERNAS: B=0,8 M; B=0,30 M; H=0,25 M. AF_05/2025</t>
  </si>
  <si>
    <t xml:space="preserve">105991</t>
  </si>
  <si>
    <t xml:space="preserve">EXECUÇÃO DE VALETA DE CONCRETO MOLDADO IN LOCO, ESPESSURA DE 0,08 M, GEOMETRIA TRAPEIZOIDAL, COM DIMENSÕES INTERNAS: B=0,9 M; B=0,30 M; H=0,30 M. AF_05/2025</t>
  </si>
  <si>
    <t xml:space="preserve">105987</t>
  </si>
  <si>
    <t xml:space="preserve">EXECUÇÃO DE VALETA DE CONCRETO MOLDADO IN LOCO, ESPESSURA DE 0,08 M, GEOMETRIA TRAPEIZOIDAL, COM DIMENSÕES INTERNAS: B=1,2 M; B=0,6 M; H=0,3 M. AF_05/2025</t>
  </si>
  <si>
    <t xml:space="preserve">105986</t>
  </si>
  <si>
    <t xml:space="preserve">EXECUÇÃO DE VALETA DE CONCRETO MOLDADO IN LOCO, ESPESSURA DE 0,08 M, GEOMETRIA TRAPEIZOIDAL, COM DIMENSÕES INTERNAS: B=1,6 M; B=1,0 M; H=0,3 M. AF_05/2025</t>
  </si>
  <si>
    <t xml:space="preserve">103001</t>
  </si>
  <si>
    <t xml:space="preserve">GRELHA DE FERRO FUNDIDO SIMPLES COM REQUADRO, 150 X 1000 MM, ASSENTADA COM ARGAMASSA 1 : 3 CIMENTO: AREIA - FORNECIMENTO E INSTALAÇÃO. AF_05/2025</t>
  </si>
  <si>
    <t xml:space="preserve">103002</t>
  </si>
  <si>
    <t xml:space="preserve">GRELHA DE FERRO FUNDIDO SIMPLES COM REQUADRO, 200 X 1000 MM, ASSENTADA COM ARGAMASSA 1 : 3 CIMENTO: AREIA - FORNECIMENTO E INSTALAÇÃO. AF_05/2025</t>
  </si>
  <si>
    <t xml:space="preserve">103003</t>
  </si>
  <si>
    <t xml:space="preserve">GRELHA DE FERRO FUNDIDO SIMPLES COM REQUADRO, 300 X 1000 MM, ASSENTADA COM ARGAMASSA 1 : 3 CIMENTO: AREIA - FORNECIMENTO E INSTALAÇÃO. AF_05/2025</t>
  </si>
  <si>
    <t xml:space="preserve">105945</t>
  </si>
  <si>
    <t xml:space="preserve">PREPARO DE SOLO E GABARITO DE MADEIRA PARA VALETA MOLDADA IN LOCO COM GEOMETRIA TRAPEZOIDAL. AF_05/2025</t>
  </si>
  <si>
    <t xml:space="preserve">98522</t>
  </si>
  <si>
    <t xml:space="preserve">ALAMBRADO EM MOURÕES DE CONCRETO, COM TELA DE ARAME GALVANIZADO (INCLUSIVE MURETA EM CONCRETO). AF_05/2018</t>
  </si>
  <si>
    <t xml:space="preserve">102364</t>
  </si>
  <si>
    <t xml:space="preserve">ALAMBRADO PARA QUADRA POLIESPORTIVA, ESTRUTURADO POR TUBOS DE ACO GALVANIZADO, (MONTANTES COM DIAMETRO 2", TRAVESSAS E ESCORAS COM DIÂMETRO 1 ¼"), COM TELA DE ARAME GALVANIZADO, FIO 10 BWG E MALHA QUADRADA 5X5CM (EXCETO MURETA). AF_03/2021</t>
  </si>
  <si>
    <t xml:space="preserve">102363</t>
  </si>
  <si>
    <t xml:space="preserve">ALAMBRADO PARA QUADRA POLIESPORTIVA, ESTRUTURADO POR TUBOS DE ACO GALVANIZADO, (MONTANTES COM DIAMETRO 2", TRAVESSAS E ESCORAS COM DIÂMETRO 1 ¼"), COM TELA DE ARAME GALVANIZADO, FIO 12 BWG E MALHA QUADRADA 5X5CM (EXCETO MURETA). AF_03/2021</t>
  </si>
  <si>
    <t xml:space="preserve">102362</t>
  </si>
  <si>
    <t xml:space="preserve">ALAMBRADO PARA QUADRA POLIESPORTIVA, ESTRUTURADO POR TUBOS DE ACO GALVANIZADO, (MONTANTES COM DIAMETRO 2", TRAVESSAS E ESCORAS COM DIÂMETRO 1 ¼"), COM TELA DE ARAME GALVANIZADO, FIO 14 BWG E MALHA QUADRADA 5X5CM (EXCETO MURETA). AF_03/2021</t>
  </si>
  <si>
    <t xml:space="preserve">101193</t>
  </si>
  <si>
    <t xml:space="preserve">CERCA COM MOURÕES DE CONCRETO, RETO, H=2,30 M, ESPAÇAMENTO DE 2,5 M, CRAVADOS 0,5 M, COM 4 FIOS DE ARAME DE AÇO OVALADO 15X17 - FORNECIMENTO E INSTALAÇÃO. AF_05/2020</t>
  </si>
  <si>
    <t xml:space="preserve">101192</t>
  </si>
  <si>
    <t xml:space="preserve">CERCA COM MOURÕES DE CONCRETO, RETO, H=2,30 M, ESPAÇAMENTO DE 2,5 M, CRAVADOS 0,5 M, COM 4 FIOS DE ARAME FARPADO Nº 14 CLASSE 250 - FORNECIMENTO E INSTALAÇÃO. AF_05/2020</t>
  </si>
  <si>
    <t xml:space="preserve">101194</t>
  </si>
  <si>
    <t xml:space="preserve">CERCA COM MOURÕES DE CONCRETO, RETO, H=2,30 M, ESPAÇAMENTO DE 2,5 M, CRAVADOS 0,5 M, COM 4 FIOS DE ARAME MISTO - FORNECIMENTO E INSTALAÇÃO. AF_05/2020</t>
  </si>
  <si>
    <t xml:space="preserve">101190</t>
  </si>
  <si>
    <t xml:space="preserve">CERCA COM MOURÕES DE CONCRETO, RETO, H=3,00 M, ESPAÇAMENTO DE 2,5 M, CRAVADOS 0,5 M, COM 4 FIOS DE ARAME DE AÇO OVALADO 15X17 - FORNECIMENTO E INSTALAÇÃO. AF_05/2020</t>
  </si>
  <si>
    <t xml:space="preserve">101189</t>
  </si>
  <si>
    <t xml:space="preserve">CERCA COM MOURÕES DE CONCRETO, RETO, H=3,00 M, ESPAÇAMENTO DE 2,5 M, CRAVADOS 0,5 M, COM 4 FIOS DE ARAME FARPADO Nº 14 CLASSE 250 - FORNECIMENTO E INSTALAÇÃO. AF_05/2020</t>
  </si>
  <si>
    <t xml:space="preserve">101191</t>
  </si>
  <si>
    <t xml:space="preserve">CERCA COM MOURÕES DE CONCRETO, RETO, H=3,00 M, ESPAÇAMENTO DE 2,5 M, CRAVADOS 0,5 M, COM 4 FIOS DE ARAME MISTO - FORNECIMENTO E INSTALAÇÃO. AF_05/2020</t>
  </si>
  <si>
    <t xml:space="preserve">101198</t>
  </si>
  <si>
    <t xml:space="preserve">CERCA COM MOURÕES DE CONCRETO, SEÇÃO "T" PONTA INCLINADA, 10X10 CM, ESPAÇAMENTO DE 2,5 M, CRAVADOS 0,5 M, COM 11 FIOS DE ARAME DE AÇO OVALADO 15X17 - FORNECIMENTO E INSTALAÇÃO. AF_05/2020</t>
  </si>
  <si>
    <t xml:space="preserve">101197</t>
  </si>
  <si>
    <t xml:space="preserve">CERCA COM MOURÕES DE CONCRETO, SEÇÃO "T" PONTA INCLINADA, 10X10 CM, ESPAÇAMENTO DE 2,5 M, CRAVADOS 0,5 M, COM 11 FIOS DE ARAME FARPADO Nº 14 - FORNECIMENTO E INSTALAÇÃO. AF_05/2020</t>
  </si>
  <si>
    <t xml:space="preserve">101199</t>
  </si>
  <si>
    <t xml:space="preserve">CERCA COM MOURÕES DE CONCRETO, SEÇÃO "T" PONTA INCLINADA, 10X10CM, ESPAÇAMENTO DE 2,5M, CRAVADOS 0,5M, COM 11 FIOS DE ARAME MISTO - FORNECIMENTO E INSTALAÇÃO. AF_05/2020</t>
  </si>
  <si>
    <t xml:space="preserve">101203</t>
  </si>
  <si>
    <t xml:space="preserve">CERCA COM MOURÕES DE MADEIRA ROLIÇA, DIÂMETRO 11 CM, ESPAÇAMENTO DE 2,5 M, ALTURA LIVRE DE 1,7 M, CRAVADOS 0,5 M, COM 5 FIOS DE ARAME DE AÇO OVALADO 15X17 - FORNECIMENTO E INSTALAÇÃO. AF_05/2020</t>
  </si>
  <si>
    <t xml:space="preserve">101202</t>
  </si>
  <si>
    <t xml:space="preserve">CERCA COM MOURÕES DE MADEIRA ROLIÇA, DIÂMETRO 11 CM, ESPAÇAMENTO DE 2,5 M, ALTURA LIVRE DE 1,7 M, CRAVADOS 0,5 M, COM 5 FIOS DE ARAME FARPADO Nº 14 CLASSE 250 - FORNECIMENTO E INSTALAÇÃO. AF_05/2020</t>
  </si>
  <si>
    <t xml:space="preserve">101204</t>
  </si>
  <si>
    <t xml:space="preserve">CERCA COM MOURÕES DE MADEIRA ROLIÇA, DIÂMETRO 11 CM, ESPAÇAMENTO DE 2,5 M, ALTURA LIVRE DE 1,7 M, CRAVADOS 0,5 M, COM 5 FIOS DE ARAME MISTO - FORNECIMENTO E INSTALAÇÃO. AF_05/2020</t>
  </si>
  <si>
    <t xml:space="preserve">101200</t>
  </si>
  <si>
    <t xml:space="preserve">CERCA COM MOURÕES DE MADEIRA, 7,5X7,5 CM, ESPAÇAMENTO DE 2,5 M, ALTURA LIVRE DE 2 M, CRAVADOS 0,5 M, COM 4 FIOS DE ARAME FARPADO Nº 14 CLASSE 250 - FORNECIMENTO E INSTALAÇÃO. AF_05/2020</t>
  </si>
  <si>
    <t xml:space="preserve">101201</t>
  </si>
  <si>
    <t xml:space="preserve">CERCA COM MOURÕES DE MADEIRA, 7,5X7,5 CM, ESPAÇAMENTO DE 2,5 M, ALTURA LIVRE DE 2 M, CRAVADOS 0,5 M, COM 8 FIOS DE ARAME FARPADO Nº 14 CLASSE 250 - FORNECIMENTO E INSTALAÇÃO. AF_05/2020</t>
  </si>
  <si>
    <t xml:space="preserve">101205</t>
  </si>
  <si>
    <t xml:space="preserve">PORTÃO COM MOURÕES DE MADEIRA ROLIÇA, DIÂMETRO 11 CM, COM 5 FIOS DE ARAME FARPADO Nº 14 CLASSE 250, SEM DOBRADIÇAS - FORNECIMENTO E INSTALAÇÃO. AF_05/2020</t>
  </si>
  <si>
    <t xml:space="preserve">101188</t>
  </si>
  <si>
    <t xml:space="preserve">RECOMPOSIÇÃO PARCIAL DE ARAME FARPADO Nº 14 CLASSE 250, FIXADO EM CERCA COM MOURÕES DE CONCRETO - FORNECIMENTO E INSTALAÇÃO. AF_05/2020</t>
  </si>
  <si>
    <t xml:space="preserve">87905</t>
  </si>
  <si>
    <t xml:space="preserve">CHAPISCO APLICADO EM ALVENARIA (COM PRESENÇA DE VÃOS) E ESTRUTURAS DE CONCRETO DE FACHADA, COM COLHER DE PEDREIRO. ARGAMASSA TRAÇO 1:3 COM PREPARO EM BETONEIRA 400L. AF_10/2022</t>
  </si>
  <si>
    <t xml:space="preserve">87904</t>
  </si>
  <si>
    <t xml:space="preserve">CHAPISCO APLICADO EM ALVENARIA (COM PRESENÇA DE VÃOS) E ESTRUTURAS DE CONCRETO DE FACHADA, COM COLHER DE PEDREIRO. ARGAMASSA TRAÇO 1:3 COM PREPARO MANUAL. AF_10/2022</t>
  </si>
  <si>
    <t xml:space="preserve">87908</t>
  </si>
  <si>
    <t xml:space="preserve">CHAPISCO APLICADO EM ALVENARIA (COM PRESENÇA DE VÃOS) E ESTRUTURAS DE CONCRETO DE FACHADA, COM EQUIPAMENTO DE PROJEÇÃO. ARGAMASSA TRAÇO 1:3 COM PREPARO EM BETONEIRA 400 L. AF_10/2022</t>
  </si>
  <si>
    <t xml:space="preserve">87907</t>
  </si>
  <si>
    <t xml:space="preserve">CHAPISCO APLICADO EM ALVENARIA (COM PRESENÇA DE VÃOS) E ESTRUTURAS DE CONCRETO DE FACHADA, COM EQUIPAMENTO DE PROJEÇÃO. ARGAMASSA TRAÇO 1:3 COM PREPARO MANUAL. AF_10/2022</t>
  </si>
  <si>
    <t xml:space="preserve">87903</t>
  </si>
  <si>
    <t xml:space="preserve">CHAPISCO APLICADO EM ALVENARIA (COM PRESENÇA DE VÃOS) E ESTRUTURAS DE CONCRETO DE FACHADA, COM ROLO PARA TEXTURA ACRÍLICA. ARGAMASSA INDUSTRIALIZADA COM PREPARO EM MISTURADOR 300 KG. AF_10/2022</t>
  </si>
  <si>
    <t xml:space="preserve">87902</t>
  </si>
  <si>
    <t xml:space="preserve">CHAPISCO APLICADO EM ALVENARIA (COM PRESENÇA DE VÃOS) E ESTRUTURAS DE CONCRETO DE FACHADA, COM ROLO PARA TEXTURA ACRÍLICA. ARGAMASSA INDUSTRIALIZADA COM PREPARO MANUAL. AF_10/2022</t>
  </si>
  <si>
    <t xml:space="preserve">87900</t>
  </si>
  <si>
    <t xml:space="preserve">CHAPISCO APLICADO EM ALVENARIA (COM PRESENÇA DE VÃOS) E ESTRUTURAS DE CONCRETO DE FACHADA, COM ROLO PARA TEXTURA ACRÍLICA. ARGAMASSA TRAÇO 1:4 E EMULSÃO POLIMÉRICA (ADESIVO) COM PREPARO EM BETONEIRA 400L. AF_10/2022</t>
  </si>
  <si>
    <t xml:space="preserve">87899</t>
  </si>
  <si>
    <t xml:space="preserve">CHAPISCO APLICADO EM ALVENARIA (COM PRESENÇA DE VÃOS) E ESTRUTURAS DE CONCRETO DE FACHADA, COM ROLO PARA TEXTURA ACRÍLICA. ARGAMASSA TRAÇO 1:4 E EMULSÃO POLIMÉRICA (ADESIVO) COM PREPARO MANUAL. AF_10/2022</t>
  </si>
  <si>
    <t xml:space="preserve">87894</t>
  </si>
  <si>
    <t xml:space="preserve">CHAPISCO APLICADO EM ALVENARIA (SEM PRESENÇA DE VÃOS) E ESTRUTURAS DE CONCRETO DE FACHADA, COM COLHER DE PEDREIRO. ARGAMASSA TRAÇO 1:3 COM PREPARO EM BETONEIRA 400L. AF_10/2022</t>
  </si>
  <si>
    <t xml:space="preserve">87893</t>
  </si>
  <si>
    <t xml:space="preserve">CHAPISCO APLICADO EM ALVENARIA (SEM PRESENÇA DE VÃOS) E ESTRUTURAS DE CONCRETO DE FACHADA, COM COLHER DE PEDREIRO. ARGAMASSA TRAÇO 1:3 COM PREPARO MANUAL. AF_10/2022</t>
  </si>
  <si>
    <t xml:space="preserve">87897</t>
  </si>
  <si>
    <t xml:space="preserve">CHAPISCO APLICADO EM ALVENARIA (SEM PRESENÇA DE VÃOS) E ESTRUTURAS DE CONCRETO DE FACHADA, COM EQUIPAMENTO DE PROJEÇÃO. ARGAMASSA TRAÇO 1:3 COM PREPARO EM BETONEIRA 400 L. AF_10/2022</t>
  </si>
  <si>
    <t xml:space="preserve">87896</t>
  </si>
  <si>
    <t xml:space="preserve">CHAPISCO APLICADO EM ALVENARIA (SEM PRESENÇA DE VÃOS) E ESTRUTURAS DE CONCRETO DE FACHADA, COM EQUIPAMENTO DE PROJEÇÃO. ARGAMASSA TRAÇO 1:3 COM PREPARO MANUAL. AF_10/2022</t>
  </si>
  <si>
    <t xml:space="preserve">87892</t>
  </si>
  <si>
    <t xml:space="preserve">CHAPISCO APLICADO EM ALVENARIA (SEM PRESENÇA DE VÃOS) E ESTRUTURAS DE CONCRETO DE FACHADA, COM ROLO PARA TEXTURA ACRÍLICA. ARGAMASSA INDUSTRIALIZADA COM PREPARO EM MISTURADOR 300 KG. AF_10/2022</t>
  </si>
  <si>
    <t xml:space="preserve">87891</t>
  </si>
  <si>
    <t xml:space="preserve">CHAPISCO APLICADO EM ALVENARIA (SEM PRESENÇA DE VÃOS) E ESTRUTURAS DE CONCRETO DE FACHADA, COM ROLO PARA TEXTURA ACRÍLICA. ARGAMASSA INDUSTRIALIZADA COM PREPARO MANUAL. AF_10/2022</t>
  </si>
  <si>
    <t xml:space="preserve">87889</t>
  </si>
  <si>
    <t xml:space="preserve">CHAPISCO APLICADO EM ALVENARIA (SEM PRESENÇA DE VÃOS) E ESTRUTURAS DE CONCRETO DE FACHADA, COM ROLO PARA TEXTURA ACRÍLICA. ARGAMASSA TRAÇO 1:4 E EMULSÃO POLIMÉRICA (ADESIVO) COM PREPARO EM BETONEIRA 400L. AF_10/2022</t>
  </si>
  <si>
    <t xml:space="preserve">87888</t>
  </si>
  <si>
    <t xml:space="preserve">CHAPISCO APLICADO EM ALVENARIA (SEM PRESENÇA DE VÃOS) E ESTRUTURAS DE CONCRETO DE FACHADA, COM ROLO PARA TEXTURA ACRÍLICA. ARGAMASSA TRAÇO 1:4 E EMULSÃO POLIMÉRICA (ADESIVO) COM PREPARO MANUAL. AF_10/2022</t>
  </si>
  <si>
    <t xml:space="preserve">104411</t>
  </si>
  <si>
    <t xml:space="preserve">CHAPISCO APLICADO EM ALVENARIA E ESTRUTURAS DE CONCRETO INTERNAS, COM EQUIPAMENTO DE PROJEÇÃO. ARGAMASSA TRAÇO 1:3 COM PREPARO EM BETONEIRA 400 L. AF_10/2022</t>
  </si>
  <si>
    <t xml:space="preserve">104410</t>
  </si>
  <si>
    <t xml:space="preserve">CHAPISCO APLICADO EM ALVENARIA E ESTRUTURAS DE CONCRETO INTERNAS, COM EQUIPAMENTO DE PROJEÇÃO. ARGAMASSA TRAÇO 1:3 COM PREPARO MANUAL. AF_10/2022</t>
  </si>
  <si>
    <t xml:space="preserve">CHAPISCO APLICADO EM ALVENARIAS E ESTRUTURAS DE CONCRETO INTERNAS, COM COLHER DE PEDREIRO. ARGAMASSA TRAÇO 1:3 COM PREPARO EM BETONEIRA 400L. AF_10/2022</t>
  </si>
  <si>
    <t xml:space="preserve">87878</t>
  </si>
  <si>
    <t xml:space="preserve">CHAPISCO APLICADO EM ALVENARIAS E ESTRUTURAS DE CONCRETO INTERNAS, COM COLHER DE PEDREIRO. ARGAMASSA TRAÇO 1:3 COM PREPARO MANUAL. AF_10/2022</t>
  </si>
  <si>
    <t xml:space="preserve">87885</t>
  </si>
  <si>
    <t xml:space="preserve">CHAPISCO APLICADO NO TETO OU EM ALVENARIA E ESTRUTURA, COM ROLO PARA TEXTURA ACRÍLICA. ARGAMASSA INDUSTRIALIZADA COM PREPARO EM MISTURADOR 300 KG. AF_10/2022</t>
  </si>
  <si>
    <t xml:space="preserve">87884</t>
  </si>
  <si>
    <t xml:space="preserve">CHAPISCO APLICADO NO TETO OU EM ALVENARIA E ESTRUTURA, COM ROLO PARA TEXTURA ACRÍLICA. ARGAMASSA INDUSTRIALIZADA COM PREPARO MANUAL. AF_10/2022</t>
  </si>
  <si>
    <t xml:space="preserve">87882</t>
  </si>
  <si>
    <t xml:space="preserve">CHAPISCO APLICADO NO TETO OU EM ALVENARIA E ESTRUTURA, COM ROLO PARA TEXTURA ACRÍLICA. ARGAMASSA TRAÇO 1:4 E EMULSÃO POLIMÉRICA (ADESIVO) COM PREPARO EM BETONEIRA 400L. AF_10/2022</t>
  </si>
  <si>
    <t xml:space="preserve">87881</t>
  </si>
  <si>
    <t xml:space="preserve">CHAPISCO APLICADO NO TETO OU EM ALVENARIA E ESTRUTURA, COM ROLO PARA TEXTURA ACRÍLICA. ARGAMASSA TRAÇO 1:4 E EMULSÃO POLIMÉRICA (ADESIVO) COM PREPARO MANUAL. AF_10/2022</t>
  </si>
  <si>
    <t xml:space="preserve">87887</t>
  </si>
  <si>
    <t xml:space="preserve">CHAPISCO APLICADO NO TETO OU EM ESTRUTURA, COM DESEMPENADEIRA DENTADA. ARGAMASSA INDUSTRIALIZADA COM PREPARO EM MISTURADOR 300 KG. AF_10/2022</t>
  </si>
  <si>
    <t xml:space="preserve">87886</t>
  </si>
  <si>
    <t xml:space="preserve">CHAPISCO APLICADO NO TETO OU EM ESTRUTURA, COM DESEMPENADEIRA DENTADA. ARGAMASSA INDUSTRIALIZADA COM PREPARO MANUAL. AF_10/2022</t>
  </si>
  <si>
    <t xml:space="preserve">87911</t>
  </si>
  <si>
    <t xml:space="preserve">CHAPISCO APLICADO SOMENTE NA ESTRUTURA DE CONCRETO DA FACHADA, COM DESEMPENADEIRA DENTADA. ARGAMASSA INDUSTRIALIZADA COM PREPARO EM MISTURADOR 300 KG. AF_10/2022</t>
  </si>
  <si>
    <t xml:space="preserve">87910</t>
  </si>
  <si>
    <t xml:space="preserve">CHAPISCO APLICADO SOMENTE NA ESTRUTURA DE CONCRETO DA FACHADA, COM DESEMPENADEIRA DENTADA. ARGAMASSA INDUSTRIALIZADA COM PREPARO MANUAL. AF_10/2022</t>
  </si>
  <si>
    <t xml:space="preserve">103686</t>
  </si>
  <si>
    <t xml:space="preserve">CONCRETAGEM DE ESCADAS, FCK=25 MPA, COM USO DE BOMBA - LANÇAMENTO, ADENSAMENTO E ACABAMENTO. AF_02/2022_PS</t>
  </si>
  <si>
    <t xml:space="preserve">103685</t>
  </si>
  <si>
    <t xml:space="preserve">CONCRETAGEM DE MURETAS, FCK=25 MPA, COM USO DE BOMBA - LANÇAMENTO, ADENSAMENTO E ACABAMENTO. AF_02/2022_PS</t>
  </si>
  <si>
    <t xml:space="preserve">103669</t>
  </si>
  <si>
    <t xml:space="preserve">CONCRETAGEM DE PILARES, FCK = 25 MPA, COM USO DE BALDES - LANÇAMENTO, ADENSAMENTO E ACABAMENTO. AF_02/2022</t>
  </si>
  <si>
    <t xml:space="preserve">103671</t>
  </si>
  <si>
    <t xml:space="preserve">CONCRETAGEM DE PILARES, FCK = 25 MPA, COM USO DE GRUA - LANÇAMENTO, ADENSAMENTO E ACABAMENTO. AF_02/2022</t>
  </si>
  <si>
    <t xml:space="preserve">103688</t>
  </si>
  <si>
    <t xml:space="preserve">CONCRETAGEM DE PILARES, FCK=25 MPA, COM USO DE JERICAS EM CREMALHEIRA - LANÇAMENTO, ADENSAMENTO E ACABAMENTO. AF_02/2022</t>
  </si>
  <si>
    <t xml:space="preserve">103687</t>
  </si>
  <si>
    <t xml:space="preserve">CONCRETAGEM DE PILARES, FCK=25 MPA, COM USO DE JERICAS EM ELEVADOR DE CABO - LANÇAMENTO, ADENSAMENTO E ACABAMENTO. AF_02/2022</t>
  </si>
  <si>
    <t xml:space="preserve">103684</t>
  </si>
  <si>
    <t xml:space="preserve">CONCRETAGEM DE RESERVATÓRIOS, FCK=25 MPA, COM USO DE BOMBA - LANÇAMENTO, ADENSAMENTO E ACABAMENTO. AF_02/2022_PS</t>
  </si>
  <si>
    <t xml:space="preserve">103681</t>
  </si>
  <si>
    <t xml:space="preserve">CONCRETAGEM DE VIGAS E LAJES, FCK=25 MPA, PARA LAJES MACIÇAS OU NERVURADAS COM GRUA DE CAÇAMBA DE 500 L EM EDIFICAÇÃO DE MULTIPAVIMENTOS ATÉ 16 ANDARES - LANÇAMENTO, ADENSAMENTO E ACABAMENTO. AF_02/2022</t>
  </si>
  <si>
    <t xml:space="preserve">103679</t>
  </si>
  <si>
    <t xml:space="preserve">CONCRETAGEM DE VIGAS E LAJES, FCK=25 MPA, PARA LAJES MACIÇAS OU NERVURADAS COM JERICAS EM CREMALHEIRA EM EDIFICAÇÃO DE MULTIPAVIMENTOS ATÉ 16 ANDARES - LANÇAMENTO, ADENSAMENTO E ACABAMENTO. AF_02/2022</t>
  </si>
  <si>
    <t xml:space="preserve">103677</t>
  </si>
  <si>
    <t xml:space="preserve">CONCRETAGEM DE VIGAS E LAJES, FCK=25 MPA, PARA LAJES MACIÇAS OU NERVURADAS COM JERICAS EM ELEVADOR DE CABO EM EDIFICAÇÃO DE MULTIPAVIMENTOS ATÉ 16 ANDARES - LANÇAMENTO, ADENSAMENTO E ACABAMENTO. AF_02/2022</t>
  </si>
  <si>
    <t xml:space="preserve">103675</t>
  </si>
  <si>
    <t xml:space="preserve">CONCRETAGEM DE VIGAS E LAJES, FCK=25 MPA, PARA LAJES MACIÇAS OU NERVURADAS COM USO DE BOMBA - LANÇAMENTO, ADENSAMENTO E ACABAMENTO. AF_02/2022_PS</t>
  </si>
  <si>
    <t xml:space="preserve">103680</t>
  </si>
  <si>
    <t xml:space="preserve">CONCRETAGEM DE VIGAS E LAJES, FCK=25 MPA, PARA LAJES PREMOLDADAS COM GRUA DE CAÇAMBA DE 350 L EM EDIFICAÇÃO DE MULTIPAVIMENTOS ATÉ 16 ANDARES - LANÇAMENTO, ADENSAMENTO E ACABAMENTO. AF_02/2022</t>
  </si>
  <si>
    <t xml:space="preserve">103678</t>
  </si>
  <si>
    <t xml:space="preserve">CONCRETAGEM DE VIGAS E LAJES, FCK=25 MPA, PARA LAJES PREMOLDADAS COM JERICAS EM CREMALHEIRA EM EDIFICAÇÃO DE MULTIPAVIMENTOS ATÉ 16 ANDARES - LANÇAMENTO, ADENSAMENTO E ACABAMENTO. AF_02/2022</t>
  </si>
  <si>
    <t xml:space="preserve">103676</t>
  </si>
  <si>
    <t xml:space="preserve">CONCRETAGEM DE VIGAS E LAJES, FCK=25 MPA, PARA LAJES PREMOLDADAS COM JERICAS EM ELEVADOR DE CABO EM EDIFICAÇÃO DE MULTIPAVIMENTOS ATÉ 16 ANDARES - LANÇAMENTO, ADENSAMENTO E ACABAMENTO. AF_02/2022</t>
  </si>
  <si>
    <t xml:space="preserve">CONCRETAGEM DE VIGAS E LAJES, FCK=25 MPA, PARA LAJES PREMOLDADAS COM USO DE BOMBA - LANÇAMENTO, ADENSAMENTO E ACABAMENTO. AF_02/2022_PS</t>
  </si>
  <si>
    <t xml:space="preserve">103683</t>
  </si>
  <si>
    <t xml:space="preserve">CONCRETAGEM DE VIGAS E LAJES, FCK=25 MPA, PARA QUALQUER TIPO DE LAJE COM BALDES EM EDIFICAÇÃO DE MULTIPAVIMENTOS ATÉ 04 ANDARES - LANÇAMENTO, ADENSAMENTO E ACABAMENTO. AF_02/2022</t>
  </si>
  <si>
    <t xml:space="preserve">103682</t>
  </si>
  <si>
    <t xml:space="preserve">CONCRETAGEM DE VIGAS E LAJES, FCK=25 MPA, PARA QUALQUER TIPO DE LAJE COM BALDES EM EDIFICAÇÃO TÉRREA - LANÇAMENTO, ADENSAMENTO E ACABAMENTO. AF_02/2022</t>
  </si>
  <si>
    <t xml:space="preserve">103670</t>
  </si>
  <si>
    <t xml:space="preserve">LANÇAMENTO COM USO DE BALDES, ADENSAMENTO E ACABAMENTO DE CONCRETO EM ESTRUTURAS. AF_02/2022</t>
  </si>
  <si>
    <t xml:space="preserve">103673</t>
  </si>
  <si>
    <t xml:space="preserve">LANÇAMENTO COM USO DE BOMBA, ADENSAMENTO E ACABAMENTO DE CONCRETO EM ESTRUTURAS. AF_02/2022</t>
  </si>
  <si>
    <t xml:space="preserve">91084</t>
  </si>
  <si>
    <t xml:space="preserve">EXECUÇÃO DE REVESTIMENTO DE CONCRETO PROJETADO COM ESPESSURA DE 10 CM, ARMADO COM FIBRAS DE AÇO, INCLINAÇÃO DE 90°, APLICAÇÃO CONTÍNUA, UTILIZANDO EQUIPAMENTO DE PROJEÇÃO COM 3 M³/H DE CAPACIDADE. AF_07/2024</t>
  </si>
  <si>
    <t xml:space="preserve">91080</t>
  </si>
  <si>
    <t xml:space="preserve">EXECUÇÃO DE REVESTIMENTO DE CONCRETO PROJETADO COM ESPESSURA DE 10 CM, ARMADO COM FIBRAS DE AÇO, INCLINAÇÃO DE 90°, APLICAÇÃO CONTÍNUA, UTILIZANDO EQUIPAMENTO DE PROJEÇÃO COM 6 M³/H DE CAPACIDADE. AF_07/2024</t>
  </si>
  <si>
    <t xml:space="preserve">91101</t>
  </si>
  <si>
    <t xml:space="preserve">EXECUÇÃO DE REVESTIMENTO DE CONCRETO PROJETADO COM ESPESSURA DE 10 CM, ARMADO COM FIBRAS DE AÇO, INCLINAÇÃO DE 90°, APLICAÇÃO DESCONTÍNUA, UTILIZANDO EQUIPAMENTO DE PROJEÇÃO COM 3 M³/H DE CAPACIDADE. AF_07/2024</t>
  </si>
  <si>
    <t xml:space="preserve">91097</t>
  </si>
  <si>
    <t xml:space="preserve">EXECUÇÃO DE REVESTIMENTO DE CONCRETO PROJETADO COM ESPESSURA DE 10 CM, ARMADO COM FIBRAS DE AÇO, INCLINAÇÃO DE 90°, APLICAÇÃO DESCONTÍNUA, UTILIZANDO EQUIPAMENTO DE PROJEÇÃO COM 6 M³/H DE CAPACIDADE. AF_07/2024</t>
  </si>
  <si>
    <t xml:space="preserve">91082</t>
  </si>
  <si>
    <t xml:space="preserve">EXECUÇÃO DE REVESTIMENTO DE CONCRETO PROJETADO COM ESPESSURA DE 10 CM, ARMADO COM FIBRAS DE AÇO, INCLINAÇÃO MENOR QUE 90°, APLICAÇÃO CONTÍNUA, UTILIZANDO EQUIPAMENTO DE PROJEÇÃO COM 3 M³/H DE CAPACIDADE. AF_07/2024</t>
  </si>
  <si>
    <t xml:space="preserve">91078</t>
  </si>
  <si>
    <t xml:space="preserve">EXECUÇÃO DE REVESTIMENTO DE CONCRETO PROJETADO COM ESPESSURA DE 10 CM, ARMADO COM FIBRAS DE AÇO, INCLINAÇÃO MENOR QUE 90°, APLICAÇÃO CONTÍNUA, UTILIZANDO EQUIPAMENTO DE PROJEÇÃO COM 6 M³/H DE CAPACIDADE. AF_07/2024</t>
  </si>
  <si>
    <t xml:space="preserve">91099</t>
  </si>
  <si>
    <t xml:space="preserve">EXECUÇÃO DE REVESTIMENTO DE CONCRETO PROJETADO COM ESPESSURA DE 10 CM, ARMADO COM FIBRAS DE AÇO, INCLINAÇÃO MENOR QUE 90°, APLICAÇÃO DESCONTÍNUA, UTILIZANDO EQUIPAMENTO DE PROJEÇÃO COM 3 M³/H DE CAPACIDADE. AF_07/2024</t>
  </si>
  <si>
    <t xml:space="preserve">91095</t>
  </si>
  <si>
    <t xml:space="preserve">EXECUÇÃO DE REVESTIMENTO DE CONCRETO PROJETADO COM ESPESSURA DE 10 CM, ARMADO COM FIBRAS DE AÇO, INCLINAÇÃO MENOR QUE 90°, APLICAÇÃO DESCONTÍNUA, UTILIZANDO EQUIPAMENTO DE PROJEÇÃO COM 6 M³/H DE CAPACIDADE. AF_07/2024</t>
  </si>
  <si>
    <t xml:space="preserve">91076</t>
  </si>
  <si>
    <t xml:space="preserve">EXECUÇÃO DE REVESTIMENTO DE CONCRETO PROJETADO COM ESPESSURA DE 10 CM, ARMADO COM TELA, INCLINAÇÃO DE 90°, APLICAÇÃO CONTÍNUA, UTILIZANDO EQUIPAMENTO DE PROJEÇÃO COM 3 M³/H DE CAPACIDADE. AF_07/2024</t>
  </si>
  <si>
    <t xml:space="preserve">91072</t>
  </si>
  <si>
    <t xml:space="preserve">EXECUÇÃO DE REVESTIMENTO DE CONCRETO PROJETADO COM ESPESSURA DE 10 CM, ARMADO COM TELA, INCLINAÇÃO DE 90°, APLICAÇÃO CONTÍNUA, UTILIZANDO EQUIPAMENTO DE PROJEÇÃO COM 6 M³/H DE CAPACIDADE. AF_07/2024</t>
  </si>
  <si>
    <t xml:space="preserve">91093</t>
  </si>
  <si>
    <t xml:space="preserve">EXECUÇÃO DE REVESTIMENTO DE CONCRETO PROJETADO COM ESPESSURA DE 10 CM, ARMADO COM TELA, INCLINAÇÃO DE 90°, APLICAÇÃO DESCONTÍNUA, UTILIZANDO EQUIPAMENTO DE PROJEÇÃO COM 3 M³/H DE CAPACIDADE. AF_07/2024</t>
  </si>
  <si>
    <t xml:space="preserve">91089</t>
  </si>
  <si>
    <t xml:space="preserve">EXECUÇÃO DE REVESTIMENTO DE CONCRETO PROJETADO COM ESPESSURA DE 10 CM, ARMADO COM TELA, INCLINAÇÃO DE 90°, APLICAÇÃO DESCONTÍNUA, UTILIZANDO EQUIPAMENTO DE PROJEÇÃO COM 6 M³/H DE CAPACIDADE. AF_07/2024</t>
  </si>
  <si>
    <t xml:space="preserve">91074</t>
  </si>
  <si>
    <t xml:space="preserve">EXECUÇÃO DE REVESTIMENTO DE CONCRETO PROJETADO COM ESPESSURA DE 10 CM, ARMADO COM TELA, INCLINAÇÃO MENOR QUE 90°, APLICAÇÃO CONTÍNUA, UTILIZANDO EQUIPAMENTO DE PROJEÇÃO COM 3 M³/H DE CAPACIDADE. AF_07/2024</t>
  </si>
  <si>
    <t xml:space="preserve">91070</t>
  </si>
  <si>
    <t xml:space="preserve">EXECUÇÃO DE REVESTIMENTO DE CONCRETO PROJETADO COM ESPESSURA DE 10 CM, ARMADO COM TELA, INCLINAÇÃO MENOR QUE 90°, APLICAÇÃO CONTÍNUA, UTILIZANDO EQUIPAMENTO DE PROJEÇÃO COM 6 M³/H DE CAPACIDADE. AF_07/2024</t>
  </si>
  <si>
    <t xml:space="preserve">91091</t>
  </si>
  <si>
    <t xml:space="preserve">EXECUÇÃO DE REVESTIMENTO DE CONCRETO PROJETADO COM ESPESSURA DE 10 CM, ARMADO COM TELA, INCLINAÇÃO MENOR QUE 90°, APLICAÇÃO DESCONTÍNUA, UTILIZANDO EQUIPAMENTO DE PROJEÇÃO COM 3 M³/H DE CAPACIDADE. AF_07/2024</t>
  </si>
  <si>
    <t xml:space="preserve">91087</t>
  </si>
  <si>
    <t xml:space="preserve">EXECUÇÃO DE REVESTIMENTO DE CONCRETO PROJETADO COM ESPESSURA DE 10 CM, ARMADO COM TELA, INCLINAÇÃO MENOR QUE 90°, APLICAÇÃO DESCONTÍNUA, UTILIZANDO EQUIPAMENTO DE PROJEÇÃO COM 6 M³/H DE CAPACIDADE. AF_07/2024</t>
  </si>
  <si>
    <t xml:space="preserve">91083</t>
  </si>
  <si>
    <t xml:space="preserve">EXECUÇÃO DE REVESTIMENTO DE CONCRETO PROJETADO COM ESPESSURA DE 7 CM, ARMADO COM FIBRAS DE AÇO, INCLINAÇÃO DE 90°, APLICAÇÃO CONTÍNUA, UTILIZANDO EQUIPAMENTO DE PROJEÇÃO COM 3 M³/H DE CAPACIDADE. AF_07/2024</t>
  </si>
  <si>
    <t xml:space="preserve">91079</t>
  </si>
  <si>
    <t xml:space="preserve">EXECUÇÃO DE REVESTIMENTO DE CONCRETO PROJETADO COM ESPESSURA DE 7 CM, ARMADO COM FIBRAS DE AÇO, INCLINAÇÃO DE 90°, APLICAÇÃO CONTÍNUA, UTILIZANDO EQUIPAMENTO DE PROJEÇÃO COM 6 M³/H DE CAPACIDADE. AF_07/2024</t>
  </si>
  <si>
    <t xml:space="preserve">91100</t>
  </si>
  <si>
    <t xml:space="preserve">EXECUÇÃO DE REVESTIMENTO DE CONCRETO PROJETADO COM ESPESSURA DE 7 CM, ARMADO COM FIBRAS DE AÇO, INCLINAÇÃO DE 90°, APLICAÇÃO DESCONTÍNUA, UTILIZANDO EQUIPAMENTO DE PROJEÇÃO COM 3 M³/H DE CAPACIDADE. AF_07/2024</t>
  </si>
  <si>
    <t xml:space="preserve">91096</t>
  </si>
  <si>
    <t xml:space="preserve">EXECUÇÃO DE REVESTIMENTO DE CONCRETO PROJETADO COM ESPESSURA DE 7 CM, ARMADO COM FIBRAS DE AÇO, INCLINAÇÃO DE 90°, APLICAÇÃO DESCONTÍNUA, UTILIZANDO EQUIPAMENTO DE PROJEÇÃO COM 6 M³/H DE CAPACIDADE. AF_07/2024</t>
  </si>
  <si>
    <t xml:space="preserve">91081</t>
  </si>
  <si>
    <t xml:space="preserve">EXECUÇÃO DE REVESTIMENTO DE CONCRETO PROJETADO COM ESPESSURA DE 7 CM, ARMADO COM FIBRAS DE AÇO, INCLINAÇÃO MENOR QUE 90°, APLICAÇÃO CONTÍNUA, UTILIZANDO EQUIPAMENTO DE PROJEÇÃO COM 3 M³/H DE CAPACIDADE. AF_07/2024</t>
  </si>
  <si>
    <t xml:space="preserve">91077</t>
  </si>
  <si>
    <t xml:space="preserve">EXECUÇÃO DE REVESTIMENTO DE CONCRETO PROJETADO COM ESPESSURA DE 7 CM, ARMADO COM FIBRAS DE AÇO, INCLINAÇÃO MENOR QUE 90°, APLICAÇÃO CONTÍNUA, UTILIZANDO EQUIPAMENTO DE PROJEÇÃO COM 6 M³/H DE CAPACIDADE. AF_07/2024</t>
  </si>
  <si>
    <t xml:space="preserve">91098</t>
  </si>
  <si>
    <t xml:space="preserve">EXECUÇÃO DE REVESTIMENTO DE CONCRETO PROJETADO COM ESPESSURA DE 7 CM, ARMADO COM FIBRAS DE AÇO, INCLINAÇÃO MENOR QUE 90°, APLICAÇÃO DESCONTÍNUA, UTILIZANDO EQUIPAMENTO DE PROJEÇÃO COM 3 M³/H DE CAPACIDADE. AF_07/2024</t>
  </si>
  <si>
    <t xml:space="preserve">91094</t>
  </si>
  <si>
    <t xml:space="preserve">EXECUÇÃO DE REVESTIMENTO DE CONCRETO PROJETADO COM ESPESSURA DE 7 CM, ARMADO COM FIBRAS DE AÇO, INCLINAÇÃO MENOR QUE 90°, APLICAÇÃO DESCONTÍNUA, UTILIZANDO EQUIPAMENTO DE PROJEÇÃO COM 6 M³/H DE CAPACIDADE. AF_07/2024</t>
  </si>
  <si>
    <t xml:space="preserve">91075</t>
  </si>
  <si>
    <t xml:space="preserve">EXECUÇÃO DE REVESTIMENTO DE CONCRETO PROJETADO COM ESPESSURA DE 7 CM, ARMADO COM TELA, INCLINAÇÃO DE 90°, APLICAÇÃO CONTÍNUA, UTILIZANDO EQUIPAMENTO DE PROJEÇÃO COM 3 M³/H DE CAPACIDADE. AF_07/2024</t>
  </si>
  <si>
    <t xml:space="preserve">91071</t>
  </si>
  <si>
    <t xml:space="preserve">EXECUÇÃO DE REVESTIMENTO DE CONCRETO PROJETADO COM ESPESSURA DE 7 CM, ARMADO COM TELA, INCLINAÇÃO DE 90°, APLICAÇÃO CONTÍNUA, UTILIZANDO EQUIPAMENTO DE PROJEÇÃO COM 6 M³/H DE CAPACIDADE. AF_07/2024</t>
  </si>
  <si>
    <t xml:space="preserve">91092</t>
  </si>
  <si>
    <t xml:space="preserve">EXECUÇÃO DE REVESTIMENTO DE CONCRETO PROJETADO COM ESPESSURA DE 7 CM, ARMADO COM TELA, INCLINAÇÃO DE 90°, APLICAÇÃO DESCONTÍNUA, UTILIZANDO EQUIPAMENTO DE PROJEÇÃO COM 3 M³/H DE CAPACIDADE. AF_07/2024</t>
  </si>
  <si>
    <t xml:space="preserve">91088</t>
  </si>
  <si>
    <t xml:space="preserve">EXECUÇÃO DE REVESTIMENTO DE CONCRETO PROJETADO COM ESPESSURA DE 7 CM, ARMADO COM TELA, INCLINAÇÃO DE 90°, APLICAÇÃO DESCONTÍNUA, UTILIZANDO EQUIPAMENTO DE PROJEÇÃO COM 6 M³/H DE CAPACIDADE. AF_07/2024</t>
  </si>
  <si>
    <t xml:space="preserve">91073</t>
  </si>
  <si>
    <t xml:space="preserve">EXECUÇÃO DE REVESTIMENTO DE CONCRETO PROJETADO COM ESPESSURA DE 7 CM, ARMADO COM TELA, INCLINAÇÃO MENOR QUE 90°, APLICAÇÃO CONTÍNUA, UTILIZANDO EQUIPAMENTO DE PROJEÇÃO COM 3 M³/H DE CAPACIDADE. AF_07/2024</t>
  </si>
  <si>
    <t xml:space="preserve">91069</t>
  </si>
  <si>
    <t xml:space="preserve">EXECUÇÃO DE REVESTIMENTO DE CONCRETO PROJETADO COM ESPESSURA DE 7 CM, ARMADO COM TELA, INCLINAÇÃO MENOR QUE 90°, APLICAÇÃO CONTÍNUA, UTILIZANDO EQUIPAMENTO DE PROJEÇÃO COM 6 M³/H DE CAPACIDADE. AF_07/2024</t>
  </si>
  <si>
    <t xml:space="preserve">91090</t>
  </si>
  <si>
    <t xml:space="preserve">EXECUÇÃO DE REVESTIMENTO DE CONCRETO PROJETADO COM ESPESSURA DE 7 CM, ARMADO COM TELA, INCLINAÇÃO MENOR QUE 90°, APLICAÇÃO DESCONTÍNUA, UTILIZANDO EQUIPAMENTO DE PROJEÇÃO COM 3 M³/H DE CAPACIDADE. AF_07/2024</t>
  </si>
  <si>
    <t xml:space="preserve">91086</t>
  </si>
  <si>
    <t xml:space="preserve">EXECUÇÃO DE REVESTIMENTO DE CONCRETO PROJETADO COM ESPESSURA DE 7 CM, ARMADO COM TELA, INCLINAÇÃO MENOR QUE 90°, APLICAÇÃO DESCONTÍNUA, UTILIZANDO EQUIPAMENTO DE PROJEÇÃO COM 6 M³/H DE CAPACIDADE. AF_07/2024</t>
  </si>
  <si>
    <t xml:space="preserve">90944</t>
  </si>
  <si>
    <t xml:space="preserve">CONTRAPISO ACÚSTICO EM ARGAMASSA PRONTA, PREPARO MANUAL, APLICADO EM ÁREAS SECA, ACABAMENTO NÃO REFORÇADO, ESPESSURA 6CM. AF_07/2021</t>
  </si>
  <si>
    <t xml:space="preserve">90934</t>
  </si>
  <si>
    <t xml:space="preserve">CONTRAPISO ACÚSTICO EM ARGAMASSA PRONTA, PREPARO MANUAL, APLICADO EM ÁREAS SECAS, ACABAMENTO NÃO REFORÇADO, ESPESSURA 5CM. AF_07/2021</t>
  </si>
  <si>
    <t xml:space="preserve">90954</t>
  </si>
  <si>
    <t xml:space="preserve">CONTRAPISO ACÚSTICO EM ARGAMASSA PRONTA, PREPARO MANUAL, APLICADO EM ÁREAS SECAS, ACABAMENTO NÃO REFORÇADO, ESPESSURA 7CM. AF_07/2021</t>
  </si>
  <si>
    <t xml:space="preserve">90933</t>
  </si>
  <si>
    <t xml:space="preserve">CONTRAPISO ACÚSTICO EM ARGAMASSA PRONTA, PREPARO MECÂNICO COM MISTURADOR 300 KG, APLICADO EM ÁREAS SECAS, ACABAMENTO NÃO REFORÇADO, ESPESSURA 5CM. AF_07/2021</t>
  </si>
  <si>
    <t xml:space="preserve">90943</t>
  </si>
  <si>
    <t xml:space="preserve">CONTRAPISO ACÚSTICO EM ARGAMASSA PRONTA, PREPARO MECÂNICO COM MISTURADOR 300 KG, APLICADO EM ÁREAS SECAS, ACABAMENTO NÃO REFORÇADO, ESPESSURA 6CM. AF_07/2021</t>
  </si>
  <si>
    <t xml:space="preserve">90953</t>
  </si>
  <si>
    <t xml:space="preserve">CONTRAPISO ACÚSTICO EM ARGAMASSA PRONTA, PREPARO MECÂNICO COM MISTURADOR 300 KG, APLICADO EM ÁREAS SECAS, ACABAMENTO NÃO REFORÇADO, ESPESSURA 7CM. AF_07/2021</t>
  </si>
  <si>
    <t xml:space="preserve">90932</t>
  </si>
  <si>
    <t xml:space="preserve">CONTRAPISO ACÚSTICO EM ARGAMASSA TRAÇO 1:4 (CIMENTO E AREIA), PREPARO MANUAL, APLICADO EM ÁREAS SECAS, ACABAMENTO NÃO REFORÇADO, ESPESSURA 5CM. AF_07/2021</t>
  </si>
  <si>
    <t xml:space="preserve">90942</t>
  </si>
  <si>
    <t xml:space="preserve">CONTRAPISO ACÚSTICO EM ARGAMASSA TRAÇO 1:4 (CIMENTO E AREIA), PREPARO MANUAL, APLICADO EM ÁREAS SECAS, ACABAMENTO NÃO REFORÇADO, ESPESSURA 6CM. AF_07/2021</t>
  </si>
  <si>
    <t xml:space="preserve">90952</t>
  </si>
  <si>
    <t xml:space="preserve">CONTRAPISO ACÚSTICO EM ARGAMASSA TRAÇO 1:4 (CIMENTO E AREIA), PREPARO MANUAL, APLICADO EM ÁREAS SECAS, ACABAMENTO NÃO REFORÇADO, ESPESSURA 7CM. AF_07/2021</t>
  </si>
  <si>
    <t xml:space="preserve">90930</t>
  </si>
  <si>
    <t xml:space="preserve">CONTRAPISO ACÚSTICO EM ARGAMASSA TRAÇO 1:4 (CIMENTO E AREIA), PREPARO MECÂNICO COM BETONEIRA 400L, APLICADO EM ÁREAS SECAS, ACABAMENTO NÃO REFORÇADO, ESPESSURA 5CM. AF_07/2021</t>
  </si>
  <si>
    <t xml:space="preserve">90940</t>
  </si>
  <si>
    <t xml:space="preserve">CONTRAPISO ACÚSTICO EM ARGAMASSA TRAÇO 1:4 (CIMENTO E AREIA), PREPARO MECÂNICO COM BETONEIRA 400L, APLICADO EM ÁREAS SECAS, ACABAMENTO NÃO REFORÇADO, ESPESSURA 6CM. AF_07/2021</t>
  </si>
  <si>
    <t xml:space="preserve">90950</t>
  </si>
  <si>
    <t xml:space="preserve">CONTRAPISO ACÚSTICO EM ARGAMASSA TRAÇO 1:4 (CIMENTO E AREIA), PREPARO MECÂNICO COM BETONEIRA 400L, APLICADO EM ÁREAS SECAS, ACABAMENTO NÃO REFORÇADO, ESPESSURA 7CM. AF_07/2021</t>
  </si>
  <si>
    <t xml:space="preserve">88476</t>
  </si>
  <si>
    <t xml:space="preserve">CONTRAPISO COM ARGAMASSA AUTONIVELANTE, APLICADO SOBRE LAJE, ADERIDO, ESPESSURA 2CM. AF_07/2021</t>
  </si>
  <si>
    <t xml:space="preserve">88477</t>
  </si>
  <si>
    <t xml:space="preserve">CONTRAPISO COM ARGAMASSA AUTONIVELANTE, APLICADO SOBRE LAJE, ADERIDO, ESPESSURA 3CM. AF_07/2021</t>
  </si>
  <si>
    <t xml:space="preserve">88478</t>
  </si>
  <si>
    <t xml:space="preserve">CONTRAPISO COM ARGAMASSA AUTONIVELANTE, APLICADO SOBRE LAJE, ADERIDO, ESPESSURA 4CM. AF_07/2021</t>
  </si>
  <si>
    <t xml:space="preserve">88470</t>
  </si>
  <si>
    <t xml:space="preserve">CONTRAPISO COM ARGAMASSA AUTONIVELANTE, APLICADO SOBRE LAJE, NÃO ADERIDO, ESPESSURA 3CM. AF_07/2021</t>
  </si>
  <si>
    <t xml:space="preserve">88471</t>
  </si>
  <si>
    <t xml:space="preserve">CONTRAPISO COM ARGAMASSA AUTONIVELANTE, APLICADO SOBRE LAJE, NÃO ADERIDO, ESPESSURA 4CM. AF_07/2021</t>
  </si>
  <si>
    <t xml:space="preserve">88472</t>
  </si>
  <si>
    <t xml:space="preserve">CONTRAPISO COM ARGAMASSA AUTONIVELANTE, APLICADO SOBRE LAJE, NÃO ADERIDO, ESPESSURA 5CM. AF_07/2021</t>
  </si>
  <si>
    <t xml:space="preserve">87759</t>
  </si>
  <si>
    <t xml:space="preserve">CONTRAPISO EM ARGAMASSA PRONTA, PREPARO MANUAL, APLICADO EM ÁREAS MOLHADAS SOBRE IMPERMEABILIZAÇÃO, ACABAMENTO NÃO REFORÇADO, ESPESSURA 3CM. AF_07/2021</t>
  </si>
  <si>
    <t xml:space="preserve">87769</t>
  </si>
  <si>
    <t xml:space="preserve">CONTRAPISO EM ARGAMASSA PRONTA, PREPARO MANUAL, APLICADO EM ÁREAS MOLHADAS SOBRE IMPERMEABILIZAÇÃO, ACABAMENTO NÃO REFORÇADO, ESPESSURA 4CM. AF_07/2021</t>
  </si>
  <si>
    <t xml:space="preserve">87739</t>
  </si>
  <si>
    <t xml:space="preserve">CONTRAPISO EM ARGAMASSA PRONTA, PREPARO MANUAL, APLICADO EM ÁREAS MOLHADAS SOBRE LAJE, ADERIDO, ACABAMENTO NÃO REFORÇADO, ESPESSURA 2CM. AF_07/2021</t>
  </si>
  <si>
    <t xml:space="preserve">87749</t>
  </si>
  <si>
    <t xml:space="preserve">CONTRAPISO EM ARGAMASSA PRONTA, PREPARO MANUAL, APLICADO EM ÁREAS MOLHADAS SOBRE LAJE, ADERIDO, ACABAMENTO NÃO REFORÇADO, ESPESSURA 3CM. AF_07/2021</t>
  </si>
  <si>
    <t xml:space="preserve">87624</t>
  </si>
  <si>
    <t xml:space="preserve">CONTRAPISO EM ARGAMASSA PRONTA, PREPARO MANUAL, APLICADO EM ÁREAS SECAS SOBRE LAJE, ADERIDO, ACABAMENTO NÃO REFORÇADO, ESPESSURA 2CM. AF_07/2021</t>
  </si>
  <si>
    <t xml:space="preserve">87634</t>
  </si>
  <si>
    <t xml:space="preserve">CONTRAPISO EM ARGAMASSA PRONTA, PREPARO MANUAL, APLICADO EM ÁREAS SECAS SOBRE LAJE, ADERIDO, ACABAMENTO NÃO REFORÇADO, ESPESSURA 3CM. AF_07/2021</t>
  </si>
  <si>
    <t xml:space="preserve">87644</t>
  </si>
  <si>
    <t xml:space="preserve">CONTRAPISO EM ARGAMASSA PRONTA, PREPARO MANUAL, APLICADO EM ÁREAS SECAS SOBRE LAJE, ADERIDO, ACABAMENTO NÃO REFORÇADO, ESPESSURA 4CM. AF_07/2021</t>
  </si>
  <si>
    <t xml:space="preserve">87684</t>
  </si>
  <si>
    <t xml:space="preserve">CONTRAPISO EM ARGAMASSA PRONTA, PREPARO MANUAL, APLICADO EM ÁREAS SECAS SOBRE LAJE, NÃO ADERIDO, ACABAMENTO NÃO REFORÇADO, ESPESSURA 4CM. AF_07/2021</t>
  </si>
  <si>
    <t xml:space="preserve">87694</t>
  </si>
  <si>
    <t xml:space="preserve">CONTRAPISO EM ARGAMASSA PRONTA, PREPARO MANUAL, APLICADO EM ÁREAS SECAS SOBRE LAJE, NÃO ADERIDO, ACABAMENTO NÃO REFORÇADO, ESPESSURA 5CM. AF_07/2021</t>
  </si>
  <si>
    <t xml:space="preserve">87704</t>
  </si>
  <si>
    <t xml:space="preserve">CONTRAPISO EM ARGAMASSA PRONTA, PREPARO MANUAL, APLICADO EM ÁREAS SECAS SOBRE LAJE, NÃO ADERIDO, ACABAMENTO NÃO REFORÇADO, ESPESSURA 6CM. AF_07/2021</t>
  </si>
  <si>
    <t xml:space="preserve">87758</t>
  </si>
  <si>
    <t xml:space="preserve">CONTRAPISO EM ARGAMASSA PRONTA, PREPARO MECÂNICO COM MISTURADOR 300 KG, APLICADO EM ÁREAS MOLHADAS SOBRE IMPERMEABILIZAÇÃO, ACABAMENTO NÃO REFORÇADO, ESPESSURA 3CM. AF_07/2021</t>
  </si>
  <si>
    <t xml:space="preserve">87768</t>
  </si>
  <si>
    <t xml:space="preserve">CONTRAPISO EM ARGAMASSA PRONTA, PREPARO MECÂNICO COM MISTURADOR 300 KG, APLICADO EM ÁREAS MOLHADAS SOBRE IMPERMEABILIZAÇÃO, ACABAMENTO NÃO REFORÇADO, ESPESSURA 4CM. AF_07/2021</t>
  </si>
  <si>
    <t xml:space="preserve">87738</t>
  </si>
  <si>
    <t xml:space="preserve">CONTRAPISO EM ARGAMASSA PRONTA, PREPARO MECÂNICO COM MISTURADOR 300 KG, APLICADO EM ÁREAS MOLHADAS SOBRE LAJE, ADERIDO, ACABAMENTO NÃO REFORÇADO, ESPESSURA 2CM. AF_07/2021</t>
  </si>
  <si>
    <t xml:space="preserve">87748</t>
  </si>
  <si>
    <t xml:space="preserve">CONTRAPISO EM ARGAMASSA PRONTA, PREPARO MECÂNICO COM MISTURADOR 300 KG, APLICADO EM ÁREAS MOLHADAS SOBRE LAJE, ADERIDO, ACABAMENTO NÃO REFORÇADO, ESPESSURA 3CM. AF_07/2021</t>
  </si>
  <si>
    <t xml:space="preserve">87623</t>
  </si>
  <si>
    <t xml:space="preserve">CONTRAPISO EM ARGAMASSA PRONTA, PREPARO MECÂNICO COM MISTURADOR 300 KG, APLICADO EM ÁREAS SECAS SOBRE LAJE, ADERIDO, ACABAMENTO NÃO REFORÇADO, ESPESSURA 2CM. AF_07/2021</t>
  </si>
  <si>
    <t xml:space="preserve">87633</t>
  </si>
  <si>
    <t xml:space="preserve">CONTRAPISO EM ARGAMASSA PRONTA, PREPARO MECÂNICO COM MISTURADOR 300 KG, APLICADO EM ÁREAS SECAS SOBRE LAJE, ADERIDO, ACABAMENTO NÃO REFORÇADO, ESPESSURA 3CM. AF_07/2021</t>
  </si>
  <si>
    <t xml:space="preserve">87643</t>
  </si>
  <si>
    <t xml:space="preserve">CONTRAPISO EM ARGAMASSA PRONTA, PREPARO MECÂNICO COM MISTURADOR 300 KG, APLICADO EM ÁREAS SECAS SOBRE LAJE, ADERIDO, ACABAMENTO NÃO REFORÇADO, ESPESSURA 4CM. AF_07/2021</t>
  </si>
  <si>
    <t xml:space="preserve">87683</t>
  </si>
  <si>
    <t xml:space="preserve">CONTRAPISO EM ARGAMASSA PRONTA, PREPARO MECÂNICO COM MISTURADOR 300 KG, APLICADO EM ÁREAS SECAS SOBRE LAJE, NÃO ADERIDO, ACABAMENTO NÃO REFORÇADO, ESPESSURA 4CM. AF_07/2021</t>
  </si>
  <si>
    <t xml:space="preserve">87703</t>
  </si>
  <si>
    <t xml:space="preserve">CONTRAPISO EM ARGAMASSA PRONTA, PREPARO MECÂNICO COM MISTURADOR 300 KG, APLICADO EM ÁREAS SECAS SOBRE LAJE, NÃO ADERIDO, ACABAMENTO NÃO REFORÇADO, ESPESSURA 6CM. AF_07/2021</t>
  </si>
  <si>
    <t xml:space="preserve">87693</t>
  </si>
  <si>
    <t xml:space="preserve">CONTRAPISO EM ARGAMASSA PRONTA, PREPARO MECÂNICO COM MISTURADOR 300 KG, APLICADO EM ÁREAS SECAS SOBRE LAJE, NÃO ADERIDO, ESPESSURA 5CM. AF_07/2021</t>
  </si>
  <si>
    <t xml:space="preserve">87757</t>
  </si>
  <si>
    <t xml:space="preserve">CONTRAPISO EM ARGAMASSA TRAÇO 1:4 (CIMENTO E AREIA), PREPARO MANUAL, APLICADO EM ÁREAS MOLHADAS SOBRE IMPERMEABILIZAÇÃO, ACABAMENTO NÃO REFORÇADO, ESPESSURA 3CM. AF_07/2021</t>
  </si>
  <si>
    <t xml:space="preserve">87767</t>
  </si>
  <si>
    <t xml:space="preserve">CONTRAPISO EM ARGAMASSA TRAÇO 1:4 (CIMENTO E AREIA), PREPARO MANUAL, APLICADO EM ÁREAS MOLHADAS SOBRE IMPERMEABILIZAÇÃO, ACABAMENTO NÃO REFORÇADO, ESPESSURA 4CM. AF_07/2021</t>
  </si>
  <si>
    <t xml:space="preserve">87737</t>
  </si>
  <si>
    <t xml:space="preserve">CONTRAPISO EM ARGAMASSA TRAÇO 1:4 (CIMENTO E AREIA), PREPARO MANUAL, APLICADO EM ÁREAS MOLHADAS SOBRE LAJE, ADERIDO, ACABAMENTO NÃO REFORÇADO, ESPESSURA 2CM. AF_07/2021</t>
  </si>
  <si>
    <t xml:space="preserve">87747</t>
  </si>
  <si>
    <t xml:space="preserve">CONTRAPISO EM ARGAMASSA TRAÇO 1:4 (CIMENTO E AREIA), PREPARO MANUAL, APLICADO EM ÁREAS MOLHADAS SOBRE LAJE, ADERIDO, ACABAMENTO NÃO REFORÇADO, ESPESSURA 3CM. AF_07/2021</t>
  </si>
  <si>
    <t xml:space="preserve">87622</t>
  </si>
  <si>
    <t xml:space="preserve">CONTRAPISO EM ARGAMASSA TRAÇO 1:4 (CIMENTO E AREIA), PREPARO MANUAL, APLICADO EM ÁREAS SECAS SOBRE LAJE, ADERIDO, ACABAMENTO NÃO REFORÇADO, ESPESSURA 2CM. AF_07/2021</t>
  </si>
  <si>
    <t xml:space="preserve">87632</t>
  </si>
  <si>
    <t xml:space="preserve">CONTRAPISO EM ARGAMASSA TRAÇO 1:4 (CIMENTO E AREIA), PREPARO MANUAL, APLICADO EM ÁREAS SECAS SOBRE LAJE, ADERIDO, ACABAMENTO NÃO REFORÇADO, ESPESSURA 3CM. AF_07/2021</t>
  </si>
  <si>
    <t xml:space="preserve">87642</t>
  </si>
  <si>
    <t xml:space="preserve">CONTRAPISO EM ARGAMASSA TRAÇO 1:4 (CIMENTO E AREIA), PREPARO MANUAL, APLICADO EM ÁREAS SECAS SOBRE LAJE, ADERIDO, ACABAMENTO NÃO REFORÇADO, ESPESSURA 4CM. AF_07/2021</t>
  </si>
  <si>
    <t xml:space="preserve">87682</t>
  </si>
  <si>
    <t xml:space="preserve">CONTRAPISO EM ARGAMASSA TRAÇO 1:4 (CIMENTO E AREIA), PREPARO MANUAL, APLICADO EM ÁREAS SECAS SOBRE LAJE, NÃO ADERIDO, ACABAMENTO NÃO REFORÇADO, ESPESSURA 4CM. AF_07/2021</t>
  </si>
  <si>
    <t xml:space="preserve">87692</t>
  </si>
  <si>
    <t xml:space="preserve">CONTRAPISO EM ARGAMASSA TRAÇO 1:4 (CIMENTO E AREIA), PREPARO MANUAL, APLICADO EM ÁREAS SECAS SOBRE LAJE, NÃO ADERIDO, ACABAMENTO NÃO REFORÇADO, ESPESSURA 5CM. AF_07/2021</t>
  </si>
  <si>
    <t xml:space="preserve">87702</t>
  </si>
  <si>
    <t xml:space="preserve">CONTRAPISO EM ARGAMASSA TRAÇO 1:4 (CIMENTO E AREIA), PREPARO MANUAL, APLICADO EM ÁREAS SECAS SOBRE LAJE, NÃO ADERIDO, ACABAMENTO NÃO REFORÇADO, ESPESSURA 6CM. AF_07/2021</t>
  </si>
  <si>
    <t xml:space="preserve">87755</t>
  </si>
  <si>
    <t xml:space="preserve">CONTRAPISO EM ARGAMASSA TRAÇO 1:4 (CIMENTO E AREIA), PREPARO MECÂNICO COM BETONEIRA 400 L, APLICADO EM ÁREAS MOLHADAS SOBRE IMPERMEABILIZAÇÃO, ACABAMENTO NÃO REFORÇADO, ESPESSURA 3CM. AF_07/2021</t>
  </si>
  <si>
    <t xml:space="preserve">87765</t>
  </si>
  <si>
    <t xml:space="preserve">CONTRAPISO EM ARGAMASSA TRAÇO 1:4 (CIMENTO E AREIA), PREPARO MECÂNICO COM BETONEIRA 400 L, APLICADO EM ÁREAS MOLHADAS SOBRE IMPERMEABILIZAÇÃO, ACABAMENTO NÃO REFORÇADO, ESPESSURA 4CM. AF_07/2021</t>
  </si>
  <si>
    <t xml:space="preserve">87735</t>
  </si>
  <si>
    <t xml:space="preserve">CONTRAPISO EM ARGAMASSA TRAÇO 1:4 (CIMENTO E AREIA), PREPARO MECÂNICO COM BETONEIRA 400 L, APLICADO EM ÁREAS MOLHADAS SOBRE LAJE, ADERIDO, ACABAMENTO NÃO REFORÇADO, ESPESSURA 2CM. AF_07/2021</t>
  </si>
  <si>
    <t xml:space="preserve">87745</t>
  </si>
  <si>
    <t xml:space="preserve">CONTRAPISO EM ARGAMASSA TRAÇO 1:4 (CIMENTO E AREIA), PREPARO MECÂNICO COM BETONEIRA 400 L, APLICADO EM ÁREAS MOLHADAS SOBRE LAJE, ADERIDO, ACABAMENTO NÃO REFORÇADO, ESPESSURA 3CM. AF_07/2021</t>
  </si>
  <si>
    <t xml:space="preserve">87630</t>
  </si>
  <si>
    <t xml:space="preserve">CONTRAPISO EM ARGAMASSA TRAÇO 1:4 (CIMENTO E AREIA), PREPARO MECÂNICO COM BETONEIRA 400 L, APLICADO EM ÁREAS SECAS SOBRE LAJE, ADERIDO, ACABAMENTO NÃO REFORÇADO, ESPESSURA 3CM. AF_07/2021</t>
  </si>
  <si>
    <t xml:space="preserve">87640</t>
  </si>
  <si>
    <t xml:space="preserve">CONTRAPISO EM ARGAMASSA TRAÇO 1:4 (CIMENTO E AREIA), PREPARO MECÂNICO COM BETONEIRA 400 L, APLICADO EM ÁREAS SECAS SOBRE LAJE, ADERIDO, ACABAMENTO NÃO REFORÇADO, ESPESSURA 4CM. AF_07/2021</t>
  </si>
  <si>
    <t xml:space="preserve">87680</t>
  </si>
  <si>
    <t xml:space="preserve">CONTRAPISO EM ARGAMASSA TRAÇO 1:4 (CIMENTO E AREIA), PREPARO MECÂNICO COM BETONEIRA 400 L, APLICADO EM ÁREAS SECAS SOBRE LAJE, NÃO ADERIDO, ACABAMENTO NÃO REFORÇADO, ESPESSURA 4CM. AF_07/2021</t>
  </si>
  <si>
    <t xml:space="preserve">87690</t>
  </si>
  <si>
    <t xml:space="preserve">CONTRAPISO EM ARGAMASSA TRAÇO 1:4 (CIMENTO E AREIA), PREPARO MECÂNICO COM BETONEIRA 400 L, APLICADO EM ÁREAS SECAS SOBRE LAJE, NÃO ADERIDO, ACABAMENTO NÃO REFORÇADO, ESPESSURA 5CM. AF_07/2021</t>
  </si>
  <si>
    <t xml:space="preserve">87700</t>
  </si>
  <si>
    <t xml:space="preserve">CONTRAPISO EM ARGAMASSA TRAÇO 1:4 (CIMENTO E AREIA), PREPARO MECÂNICO COM BETONEIRA 400 L, APLICADO EM ÁREAS SECAS SOBRE LAJE, NÃO ADERIDO, ACABAMENTO NÃO REFORÇADO, ESPESSURA 6CM. AF_07/2021</t>
  </si>
  <si>
    <t xml:space="preserve">102803</t>
  </si>
  <si>
    <t xml:space="preserve">REFORÇO SUPERFICIAL PARA CONTRAPISOS DE ARGAMASSA SEMI-SECA. AF_07/2021</t>
  </si>
  <si>
    <t xml:space="preserve">92717</t>
  </si>
  <si>
    <t xml:space="preserve">APARELHO PARA CORTE E SOLDA OXI-ACETILENO SOBRE RODAS, INCLUSIVE CILINDROS E MAÇARICOS - CHI DIURNO. AF_05/2023</t>
  </si>
  <si>
    <t xml:space="preserve">92716</t>
  </si>
  <si>
    <t xml:space="preserve">APARELHO PARA CORTE E SOLDA OXI-ACETILENO SOBRE RODAS, INCLUSIVE CILINDROS E MAÇARICOS - CHP DIURNO. AF_05/2023</t>
  </si>
  <si>
    <t xml:space="preserve">CHP</t>
  </si>
  <si>
    <t xml:space="preserve">89218</t>
  </si>
  <si>
    <t xml:space="preserve">BATE-ESTACAS POR GRAVIDADE, POTÊNCIA DE 160 HP, PESO DO MARTELO ATÉ 3 TONELADAS - CHI DIURNO. AF_11/2014</t>
  </si>
  <si>
    <t xml:space="preserve">89843</t>
  </si>
  <si>
    <t xml:space="preserve">BATE-ESTACAS POR GRAVIDADE, POTÊNCIA DE 160 HP, PESO DO MARTELO ATÉ 3 TONELADAS - CHP DIURNO. AF_11/2014</t>
  </si>
  <si>
    <t xml:space="preserve">87446</t>
  </si>
  <si>
    <t xml:space="preserve">BETONEIRA CAPACIDADE NOMINAL 400 L, CAPACIDADE DE MISTURA 310 L, MOTOR A DIESEL POTÊNCIA 5,0 HP, SEM CARREGADOR - CHI DIURNO. AF_05/2023</t>
  </si>
  <si>
    <t xml:space="preserve">87445</t>
  </si>
  <si>
    <t xml:space="preserve">BETONEIRA CAPACIDADE NOMINAL 400 L, CAPACIDADE DE MISTURA 310 L, MOTOR A DIESEL POTÊNCIA 5,0 HP, SEM CARREGADOR - CHP DIURNO. AF_05/2023</t>
  </si>
  <si>
    <t xml:space="preserve">93234</t>
  </si>
  <si>
    <t xml:space="preserve">BETONEIRA CAPACIDADE NOMINAL 400 L, CAPACIDADE DE MISTURA 310 L, MOTOR A GASOLINA POTÊNCIA 5,5 HP, SEM CARREGADOR - CHI DIURNO. AF_02/2016</t>
  </si>
  <si>
    <t xml:space="preserve">93233</t>
  </si>
  <si>
    <t xml:space="preserve">BETONEIRA CAPACIDADE NOMINAL 400 L, CAPACIDADE DE MISTURA 310 L, MOTOR A GASOLINA POTÊNCIA 5,5 HP, SEM CARREGADOR - CHP DIURNO. AF_02/2016</t>
  </si>
  <si>
    <t xml:space="preserve">88831</t>
  </si>
  <si>
    <t xml:space="preserve">BETONEIRA CAPACIDADE NOMINAL DE 400 L, CAPACIDADE DE MISTURA 280 L, MOTOR ELÉTRICO TRIFÁSICO POTÊNCIA DE 2 CV, SEM CARREGADOR - CHI DIURNO. AF_05/2023</t>
  </si>
  <si>
    <t xml:space="preserve">88830</t>
  </si>
  <si>
    <t xml:space="preserve">BETONEIRA CAPACIDADE NOMINAL DE 400 L, CAPACIDADE DE MISTURA 280 L, MOTOR ELÉTRICO TRIFÁSICO POTÊNCIA DE 2 CV, SEM CARREGADOR - CHP DIURNO. AF_05/2023</t>
  </si>
  <si>
    <t xml:space="preserve">89226</t>
  </si>
  <si>
    <t xml:space="preserve">BETONEIRA CAPACIDADE NOMINAL DE 600 L, CAPACIDADE DE MISTURA 360 L, MOTOR ELÉTRICO TRIFÁSICO POTÊNCIA DE 4 CV, SEM CARREGADOR - CHI DIURNO. AF_05/2023</t>
  </si>
  <si>
    <t xml:space="preserve">89225</t>
  </si>
  <si>
    <t xml:space="preserve">BETONEIRA CAPACIDADE NOMINAL DE 600 L, CAPACIDADE DE MISTURA 360 L, MOTOR ELÉTRICO TRIFÁSICO POTÊNCIA DE 4 CV, SEM CARREGADOR - CHP DIURNO. AF_05/2023</t>
  </si>
  <si>
    <t xml:space="preserve">89279</t>
  </si>
  <si>
    <t xml:space="preserve">BETONEIRA CAPACIDADE NOMINAL DE 600 L, CAPACIDADE DE MISTURA 440 L, MOTOR A DIESEL POTÊNCIA 10 HP, COM CARREGADOR - CHI DIURNO. AF_05/2023</t>
  </si>
  <si>
    <t xml:space="preserve">89278</t>
  </si>
  <si>
    <t xml:space="preserve">BETONEIRA CAPACIDADE NOMINAL DE 600 L, CAPACIDADE DE MISTURA 440 L, MOTOR A DIESEL POTÊNCIA 10 HP, COM CARREGADOR - CHP DIURNO. AF_05/2023</t>
  </si>
  <si>
    <t xml:space="preserve">90651</t>
  </si>
  <si>
    <t xml:space="preserve">BOMBA CENTRÍFUGA MONOESTÁGIO COM MOTOR ELÉTRICO MONOFÁSICO, POTÊNCIA 15 HP, DIÂMETRO DO ROTOR 173 MM, HM/Q = 30 MCA / 90 M3/H A 45 MCA / 55 M3/H - CHI DIURNO. AF_06/2015</t>
  </si>
  <si>
    <t xml:space="preserve">90650</t>
  </si>
  <si>
    <t xml:space="preserve">BOMBA CENTRÍFUGA MONOESTÁGIO COM MOTOR ELÉTRICO MONOFÁSICO, POTÊNCIA 15 HP, DIÂMETRO DO ROTOR 173 MM, HM/Q = 30 MCA / 90 M3/H A 45 MCA / 55 M3/H - CHP DIURNO. AF_06/2015</t>
  </si>
  <si>
    <t xml:space="preserve">90657</t>
  </si>
  <si>
    <t xml:space="preserve">BOMBA DE PROJEÇÃO DE CONCRETO SECO, POTÊNCIA 10 CV, VAZÃO 3 M3/H - CHI DIURNO. AF_06/2015</t>
  </si>
  <si>
    <t xml:space="preserve">90656</t>
  </si>
  <si>
    <t xml:space="preserve">BOMBA DE PROJEÇÃO DE CONCRETO SECO, POTÊNCIA 10 CV, VAZÃO 3 M3/H - CHP DIURNO. AF_06/2015</t>
  </si>
  <si>
    <t xml:space="preserve">90663</t>
  </si>
  <si>
    <t xml:space="preserve">BOMBA DE PROJEÇÃO DE CONCRETO SECO, POTÊNCIA 10 CV, VAZÃO 6 M3/H - CHI DIURNO. AF_06/2015</t>
  </si>
  <si>
    <t xml:space="preserve">90662</t>
  </si>
  <si>
    <t xml:space="preserve">BOMBA DE PROJEÇÃO DE CONCRETO SECO, POTÊNCIA 10 CV, VAZÃO 6 M3/H - CHP DIURNO. AF_06/2015</t>
  </si>
  <si>
    <t xml:space="preserve">89022</t>
  </si>
  <si>
    <t xml:space="preserve">BOMBA SUBMERSÍVEL ELÉTRICA TRIFÁSICA, POTÊNCIA 2,96 HP, Ø ROTOR 144 MM SEMI-ABERTO, BOCAL DE SAÍDA Ø 2", HM/Q = 2 MCA / 38,8 M3/H A 28 MCA / 5 M3/H - CHI DIURNO. AF_06/2014</t>
  </si>
  <si>
    <t xml:space="preserve">89021</t>
  </si>
  <si>
    <t xml:space="preserve">BOMBA SUBMERSÍVEL ELÉTRICA TRIFÁSICA, POTÊNCIA 2,96 HP, Ø ROTOR 144 MM SEMI-ABERTO, BOCAL DE SAÍDA Ø 2", HM/Q = 2 MCA / 38,8 M3/H A 28 MCA / 5 M3/H - CHP DIURNO. AF_06/2014</t>
  </si>
  <si>
    <t xml:space="preserve">90644</t>
  </si>
  <si>
    <t xml:space="preserve">BOMBA TRIPLEX, PARA INJEÇÃO DE NATA DE CIMENTO, VAZÃO MÁXIMA DE 100 LITROS/MINUTO, PRESSÃO MÁXIMA DE 70 BAR - CHI DIURNO. AF_06/2015</t>
  </si>
  <si>
    <t xml:space="preserve">90643</t>
  </si>
  <si>
    <t xml:space="preserve">BOMBA TRIPLEX, PARA INJEÇÃO DE NATA DE CIMENTO, VAZÃO MÁXIMA DE 100 LITROS/MINUTO, PRESSÃO MÁXIMA DE 70 BAR - CHP DIURNO. AF_06/2015</t>
  </si>
  <si>
    <t xml:space="preserve">92146</t>
  </si>
  <si>
    <t xml:space="preserve">CAMINHONETE CABINE SIMPLES COM MOTOR 1.6 FLEX, CÂMBIO MANUAL, POTÊNCIA 101/104 CV, 2 PORTAS - CHI DIURNO. AF_11/2015</t>
  </si>
  <si>
    <t xml:space="preserve">92145</t>
  </si>
  <si>
    <t xml:space="preserve">CAMINHONETE CABINE SIMPLES COM MOTOR 1.6 FLEX, CÂMBIO MANUAL, POTÊNCIA 101/104 CV, 2 PORTAS - CHP DIURNO. AF_11/2015</t>
  </si>
  <si>
    <t xml:space="preserve">92139</t>
  </si>
  <si>
    <t xml:space="preserve">CAMINHONETE COM MOTOR A DIESEL, POTÊNCIA 180 CV, CABINE DUPLA, 4X4 - CHI DIURNO. AF_11/2015</t>
  </si>
  <si>
    <t xml:space="preserve">92138</t>
  </si>
  <si>
    <t xml:space="preserve">CAMINHONETE COM MOTOR A DIESEL, POTÊNCIA 180 CV, CABINE DUPLA, 4X4 - CHP DIURNO. AF_11/2015</t>
  </si>
  <si>
    <t xml:space="preserve">91387</t>
  </si>
  <si>
    <t xml:space="preserve">CAMINHÃO BASCULANTE 10 M3, TRUCADO CABINE SIMPLES, PESO BRUTO TOTAL 23.000 KG, CARGA ÚTIL MÁXIMA 15.935 KG, DISTÂNCIA ENTRE EIXOS 4,80 M, POTÊNCIA 230 CV INCLUSIVE CAÇAMBA METÁLICA - CHI DIURNO. AF_06/2014</t>
  </si>
  <si>
    <t xml:space="preserve">91386</t>
  </si>
  <si>
    <t xml:space="preserve">CAMINHÃO BASCULANTE 10 M3, TRUCADO CABINE SIMPLES, PESO BRUTO TOTAL 23.000 KG, CARGA ÚTIL MÁXIMA 15.935 KG, DISTÂNCIA ENTRE EIXOS 4,80 M, POTÊNCIA 230 CV INCLUSIVE CAÇAMBA METÁLICA - CHP DIURNO. AF_06/2014</t>
  </si>
  <si>
    <t xml:space="preserve">96036</t>
  </si>
  <si>
    <t xml:space="preserve">CAMINHÃO BASCULANTE 10 M3, TRUCADO, POTÊNCIA 230 CV, INCLUSIVE CAÇAMBA METÁLICA, COM DISTRIBUIDOR DE AGREGADOS ACOPLADO - CHI DIURNO. AF_02/2017</t>
  </si>
  <si>
    <t xml:space="preserve">96035</t>
  </si>
  <si>
    <t xml:space="preserve">CAMINHÃO BASCULANTE 10 M3, TRUCADO, POTÊNCIA 230 CV, INCLUSIVE CAÇAMBA METÁLICA, COM DISTRIBUIDOR DE AGREGADOS ACOPLADO - CHP DIURNO. AF_02/2017</t>
  </si>
  <si>
    <t xml:space="preserve">89877</t>
  </si>
  <si>
    <t xml:space="preserve">CAMINHÃO BASCULANTE 14 M3, COM CAVALO MECÂNICO DE CAPACIDADE MÁXIMA DE TRAÇÃO COMBINADO DE 36000 KG, POTÊNCIA 286 CV, INCLUSIVE SEMIREBOQUE COM CAÇAMBA METÁLICA - CHI DIURNO. AF_12/2014</t>
  </si>
  <si>
    <t xml:space="preserve">89876</t>
  </si>
  <si>
    <t xml:space="preserve">CAMINHÃO BASCULANTE 14 M3, COM CAVALO MECÂNICO DE CAPACIDADE MÁXIMA DE TRAÇÃO COMBINADO DE 36000 KG, POTÊNCIA 286 CV, INCLUSIVE SEMIREBOQUE COM CAÇAMBA METÁLICA - CHP DIURNO. AF_12/2014</t>
  </si>
  <si>
    <t xml:space="preserve">89884</t>
  </si>
  <si>
    <t xml:space="preserve">CAMINHÃO BASCULANTE 18 M3, COM CAVALO MECÂNICO DE CAPACIDADE MÁXIMA DE TRAÇÃO COMBINADO DE 45000 KG, POTÊNCIA 330 CV, INCLUSIVE SEMIREBOQUE COM CAÇAMBA METÁLICA - CHI DIURNO. AF_12/2014</t>
  </si>
  <si>
    <t xml:space="preserve">89883</t>
  </si>
  <si>
    <t xml:space="preserve">CAMINHÃO BASCULANTE 18 M3, COM CAVALO MECÂNICO DE CAPACIDADE MÁXIMA DE TRAÇÃO COMBINADO DE 45000 KG, POTÊNCIA 330 CV, INCLUSIVE SEMIREBOQUE COM CAÇAMBA METÁLICA - CHP DIURNO. AF_12/2014</t>
  </si>
  <si>
    <t xml:space="preserve">67827</t>
  </si>
  <si>
    <t xml:space="preserve">CAMINHÃO BASCULANTE 6 M3 TOCO, PESO BRUTO TOTAL 16.000 KG, CARGA ÚTIL MÁXIMA 11.130 KG, DISTÂNCIA ENTRE EIXOS 5,36 M, POTÊNCIA 185 CV, INCLUSIVE CAÇAMBA METÁLICA - CHI DIURNO. AF_06/2014</t>
  </si>
  <si>
    <t xml:space="preserve">67826</t>
  </si>
  <si>
    <t xml:space="preserve">CAMINHÃO BASCULANTE 6 M3 TOCO, PESO BRUTO TOTAL 16.000 KG, CARGA ÚTIL MÁXIMA 11.130 KG, DISTÂNCIA ENTRE EIXOS 5,36 M, POTÊNCIA 185 CV, INCLUSIVE CAÇAMBA METÁLICA - CHP DIURNO. AF_06/2014</t>
  </si>
  <si>
    <t xml:space="preserve">5961</t>
  </si>
  <si>
    <t xml:space="preserve">CAMINHÃO BASCULANTE 6 M3, PESO BRUTO TOTAL 16.000 KG, CARGA ÚTIL MÁXIMA 13.071 KG, DISTÂNCIA ENTRE EIXOS 4,80 M, POTÊNCIA 230 CV INCLUSIVE CAÇAMBA METÁLICA - CHI DIURNO. AF_06/2014</t>
  </si>
  <si>
    <t xml:space="preserve">5811</t>
  </si>
  <si>
    <t xml:space="preserve">CAMINHÃO BASCULANTE 6 M3, PESO BRUTO TOTAL 16.000 KG, CARGA ÚTIL MÁXIMA 13.071 KG, DISTÂNCIA ENTRE EIXOS 4,80 M, POTÊNCIA 230 CV INCLUSIVE CAÇAMBA METÁLICA - CHP DIURNO. AF_06/2014</t>
  </si>
  <si>
    <t xml:space="preserve">92243</t>
  </si>
  <si>
    <t xml:space="preserve">CAMINHÃO DE TRANSPORTE DE MATERIAL ASFÁLTICO 20.000 L, COM CAVALO MECÂNICO DE CAPACIDADE MÁXIMA DE TRAÇÃO COMBINADO DE 45.000 KG, POTÊNCIA 330 CV, INCLUSIVE TANQUE DE ASFALTO COM MAÇARICO - CHI DIURNO. AF_12/2015</t>
  </si>
  <si>
    <t xml:space="preserve">92242</t>
  </si>
  <si>
    <t xml:space="preserve">CAMINHÃO DE TRANSPORTE DE MATERIAL ASFÁLTICO 20.000 L, COM CAVALO MECÂNICO DE CAPACIDADE MÁXIMA DE TRAÇÃO COMBINADO DE 45.000 KG, POTÊNCIA 330 CV, INCLUSIVE TANQUE DE ASFALTO COM MAÇARICO - CHP DIURNO. AF_12/2015</t>
  </si>
  <si>
    <t xml:space="preserve">91646</t>
  </si>
  <si>
    <t xml:space="preserve">CAMINHÃO DE TRANSPORTE DE MATERIAL ASFÁLTICO 30.000 L, COM CAVALO MECÂNICO DE CAPACIDADE MÁXIMA DE TRAÇÃO COMBINADO DE 66.000 KG, POTÊNCIA 360 CV, INCLUSIVE TANQUE DE ASFALTO COM SERPENTINA - CHI DIURNO. AF_08/2015</t>
  </si>
  <si>
    <t xml:space="preserve">91645</t>
  </si>
  <si>
    <t xml:space="preserve">CAMINHÃO DE TRANSPORTE DE MATERIAL ASFÁLTICO 30.000 L, COM CAVALO MECÂNICO DE CAPACIDADE MÁXIMA DE TRAÇÃO COMBINADO DE 66.000 KG, POTÊNCIA 360 CV, INCLUSIVE TANQUE DE ASFALTO COM SERPENTINA - CHP DIURNO. AF_08/2015</t>
  </si>
  <si>
    <t xml:space="preserve">92107</t>
  </si>
  <si>
    <t xml:space="preserve">CAMINHÃO PARA EQUIPAMENTO DE LIMPEZA A SUCÇÃO COM CAMINHÃO TRUCADO DE PESO BRUTO TOTAL 23000 KG, CARGA ÚTIL MÁXIMA 15935 KG, DISTÂNCIA ENTRE EIXOS 4,80 M, POTÊNCIA 230 CV, INCLUSIVE LIMPADORA A SUCÇÃO, TANQUE 12000 L - CHI DIURNO. AF_05/2023</t>
  </si>
  <si>
    <t xml:space="preserve">92106</t>
  </si>
  <si>
    <t xml:space="preserve">CAMINHÃO PARA EQUIPAMENTO DE LIMPEZA A SUCÇÃO, COM CAMINHÃO TRUCADO DE PESO BRUTO TOTAL 23000 KG, CARGA ÚTIL MÁXIMA 15935 KG, DISTÂNCIA ENTRE EIXOS 4,80 M, POTÊNCIA 230 CV, INCLUSIVE LIMPADORA A SUCÇÃO, TANQUE 12000 L - CHP DIURNO. AF_05/2023</t>
  </si>
  <si>
    <t xml:space="preserve">5903</t>
  </si>
  <si>
    <t xml:space="preserve">CAMINHÃO PIPA 10.000 L TRUCADO, PESO BRUTO TOTAL 23.000 KG, CARGA ÚTIL MÁXIMA 15.935 KG, DISTÂNCIA ENTRE EIXOS 4,8 M, POTÊNCIA 230 CV, INCLUSIVE TANQUE DE AÇO PARA TRANSPORTE DE ÁGUA - CHI DIURNO. AF_06/2014</t>
  </si>
  <si>
    <t xml:space="preserve">5901</t>
  </si>
  <si>
    <t xml:space="preserve">CAMINHÃO PIPA 10.000 L TRUCADO, PESO BRUTO TOTAL 23.000 KG, CARGA ÚTIL MÁXIMA 15.935 KG, DISTÂNCIA ENTRE EIXOS 4,8 M, POTÊNCIA 230 CV, INCLUSIVE TANQUE DE AÇO PARA TRANSPORTE DE ÁGUA - CHP DIURNO. AF_06/2014</t>
  </si>
  <si>
    <t xml:space="preserve">6260</t>
  </si>
  <si>
    <t xml:space="preserve">CAMINHÃO PIPA 6.000 L, PESO BRUTO TOTAL 13.000 KG, DISTÂNCIA ENTRE EIXOS 4,80 M, POTÊNCIA 189 CV INCLUSIVE TANQUE DE AÇO PARA TRANSPORTE DE ÁGUA, CAPACIDADE 6 M3 - CHI DIURNO. AF_06/2014</t>
  </si>
  <si>
    <t xml:space="preserve">6259</t>
  </si>
  <si>
    <t xml:space="preserve">CAMINHÃO PIPA 6.000 L, PESO BRUTO TOTAL 13.000 KG, DISTÂNCIA ENTRE EIXOS 4,80 M, POTÊNCIA 189 CV INCLUSIVE TANQUE DE AÇO PARA TRANSPORTE DE ÁGUA, CAPACIDADE 6 M3 - CHP DIURNO. AF_06/2014</t>
  </si>
  <si>
    <t xml:space="preserve">91395</t>
  </si>
  <si>
    <t xml:space="preserve">CAMINHÃO TOCO, PBT 14.300 KG, CARGA ÚTIL MÁX. 9.710 KG, DIST. ENTRE EIXOS 3,56 M, POTÊNCIA 185 CV, INCLUSIVE CARROCERIA FIXA ABERTA DE MADEIRA P/ TRANSPORTE GERAL DE CARGA SECA, DIMEN. APROX. 2,50 X 6,50 X 0,50 M - CHI DIURNO. AF_06/2014</t>
  </si>
  <si>
    <t xml:space="preserve">73467</t>
  </si>
  <si>
    <t xml:space="preserve">CAMINHÃO TOCO, PBT 14.300 KG, CARGA ÚTIL MÁX. 9.710 KG, DIST. ENTRE EIXOS 3,56 M, POTÊNCIA 185 CV, INCLUSIVE CARROCERIA FIXA ABERTA DE MADEIRA P/ TRANSPORTE GERAL DE CARGA SECA, DIMEN. APROX. 2,50 X 6,50 X 0,50 M - CHP DIURNO. AF_06/2014</t>
  </si>
  <si>
    <t xml:space="preserve">5826</t>
  </si>
  <si>
    <t xml:space="preserve">CAMINHÃO TOCO, PBT 16.000 KG, CARGA ÚTIL MÁX. 10.685 KG, DIST. ENTRE EIXOS 4,8 M, POTÊNCIA 189 CV, INCLUSIVE CARROCERIA FIXA ABERTA DE MADEIRA P/ TRANSPORTE GERAL DE CARGA SECA, DIMEN. APROX. 2,5 X 7,00 X 0,50 M - CHI DIURNO. AF_06/2014</t>
  </si>
  <si>
    <t xml:space="preserve">5824</t>
  </si>
  <si>
    <t xml:space="preserve">CAMINHÃO TOCO, PBT 16.000 KG, CARGA ÚTIL MÁX. 10.685 KG, DIST. ENTRE EIXOS 4,8 M, POTÊNCIA 189 CV, INCLUSIVE CARROCERIA FIXA ABERTA DE MADEIRA P/ TRANSPORTE GERAL DE CARGA SECA, DIMEN. APROX. 2,5 X 7,00 X 0,50 M - CHP DIURNO. AF_06/2014</t>
  </si>
  <si>
    <t xml:space="preserve">5892</t>
  </si>
  <si>
    <t xml:space="preserve">CAMINHÃO TOCO, PESO BRUTO TOTAL 14.300 KG, CARGA ÚTIL MÁXIMA 9590 KG, DISTÂNCIA ENTRE EIXOS 4,76 M, POTÊNCIA 185 CV (NÃO INCLUI CARROCERIA) - CHI DIURNO. AF_06/2014</t>
  </si>
  <si>
    <t xml:space="preserve">5890</t>
  </si>
  <si>
    <t xml:space="preserve">CAMINHÃO TOCO, PESO BRUTO TOTAL 14.300 KG, CARGA ÚTIL MÁXIMA 9590 KG, DISTÂNCIA ENTRE EIXOS 4,76 M, POTÊNCIA 185 CV (NÃO INCLUI CARROCERIA) - CHP DIURNO. AF_06/2014</t>
  </si>
  <si>
    <t xml:space="preserve">5896</t>
  </si>
  <si>
    <t xml:space="preserve">CAMINHÃO TOCO, PESO BRUTO TOTAL 16.000 KG, CARGA ÚTIL MÁXIMA DE 10.685 KG, DISTÂNCIA ENTRE EIXOS 4,80 M, POTÊNCIA 189 CV EXCLUSIVE CARROCERIA - CHI DIURNO. AF_06/2014</t>
  </si>
  <si>
    <t xml:space="preserve">5894</t>
  </si>
  <si>
    <t xml:space="preserve">CAMINHÃO TOCO, PESO BRUTO TOTAL 16.000 KG, CARGA ÚTIL MÁXIMA DE 10.685 KG, DISTÂNCIA ENTRE EIXOS 4,80 M, POTÊNCIA 189 CV EXCLUSIVE CARROCERIA - CHP DIURNO. AF_06/2014</t>
  </si>
  <si>
    <t xml:space="preserve">91032</t>
  </si>
  <si>
    <t xml:space="preserve">CAMINHÃO TRUCADO (C/ TERCEIRO EIXO) ELETRÔNICO - POTÊNCIA 231CV - PBT = 22000KG - DIST. ENTRE EIXOS 5170 MM - INCLUI CARROCERIA FIXA ABERTA DE MADEIRA - CHI DIURNO. AF_06/2015</t>
  </si>
  <si>
    <t xml:space="preserve">91031</t>
  </si>
  <si>
    <t xml:space="preserve">CAMINHÃO TRUCADO (C/ TERCEIRO EIXO) ELETRÔNICO - POTÊNCIA 231CV - PBT = 22000KG - DIST. ENTRE EIXOS 5170 MM - INCLUI CARROCERIA FIXA ABERTA DE MADEIRA - CHP DIURNO. AF_06/2015</t>
  </si>
  <si>
    <t xml:space="preserve">91534</t>
  </si>
  <si>
    <t xml:space="preserve">COMPACTADOR DE SOLOS DE PERCUSSÃO (SOQUETE) COM MOTOR A GASOLINA 4 TEMPOS, POTÊNCIA 4 CV - CHI DIURNO. AF_08/2015</t>
  </si>
  <si>
    <t xml:space="preserve">91533</t>
  </si>
  <si>
    <t xml:space="preserve">COMPACTADOR DE SOLOS DE PERCUSSÃO (SOQUETE) COM MOTOR A GASOLINA 4 TEMPOS, POTÊNCIA 4 CV - CHP DIURNO. AF_08/2015</t>
  </si>
  <si>
    <t xml:space="preserve">95265</t>
  </si>
  <si>
    <t xml:space="preserve">COMPACTADOR DE SOLOS DE PERCUSÃO (SOQUETE) COM MOTOR A GASOLINA, POTÊNCIA 3 CV - CHI DIURNO. AF_09/2016</t>
  </si>
  <si>
    <t xml:space="preserve">95264</t>
  </si>
  <si>
    <t xml:space="preserve">COMPACTADOR DE SOLOS DE PERCUSÃO (SOQUETE) COM MOTOR A GASOLINA, POTÊNCIA 3 CV - CHP DIURNO. AF_09/2016</t>
  </si>
  <si>
    <t xml:space="preserve">90973</t>
  </si>
  <si>
    <t xml:space="preserve">COMPRESSOR DE AR REBOCAVEL, VAZÃO 250 PCM, PRESSAO DE TRABALHO 102 PSI, MOTOR A DIESEL POTÊNCIA 81 CV - CHI DIURNO. AF_06/2015</t>
  </si>
  <si>
    <t xml:space="preserve">90972</t>
  </si>
  <si>
    <t xml:space="preserve">COMPRESSOR DE AR REBOCAVEL, VAZÃO 250 PCM, PRESSAO DE TRABALHO 102 PSI, MOTOR A DIESEL POTÊNCIA 81 CV - CHP DIURNO. AF_06/2015</t>
  </si>
  <si>
    <t xml:space="preserve">91001</t>
  </si>
  <si>
    <t xml:space="preserve">COMPRESSOR DE AR REBOCAVEL, VAZÃO 400 PCM, PRESSAO DE TRABALHO 102 PSI, MOTOR A DIESEL POTÊNCIA 110 CV - CHI DIURNO. AF_06/2015</t>
  </si>
  <si>
    <t xml:space="preserve">90999</t>
  </si>
  <si>
    <t xml:space="preserve">COMPRESSOR DE AR REBOCAVEL, VAZÃO 400 PCM, PRESSAO DE TRABALHO 102 PSI, MOTOR A DIESEL POTÊNCIA 110 CV - CHP DIURNO. AF_06/2015</t>
  </si>
  <si>
    <t xml:space="preserve">5954</t>
  </si>
  <si>
    <t xml:space="preserve">COMPRESSOR DE AR REBOCÁVEL, VAZÃO 189 PCM, PRESSÃO EFETIVA DE TRABALHO 102 PSI, MOTOR DIESEL, POTÊNCIA 63 CV - CHI DIURNO. AF_06/2015</t>
  </si>
  <si>
    <t xml:space="preserve">5953</t>
  </si>
  <si>
    <t xml:space="preserve">COMPRESSOR DE AR REBOCÁVEL, VAZÃO 189 PCM, PRESSÃO EFETIVA DE TRABALHO 102 PSI, MOTOR DIESEL, POTÊNCIA 63 CV - CHP DIURNO. AF_06/2015</t>
  </si>
  <si>
    <t xml:space="preserve">90982</t>
  </si>
  <si>
    <t xml:space="preserve">COMPRESSOR DE AR REBOCÁVEL, VAZÃO 748 PCM, PRESSÃO EFETIVA DE TRABALHO 102 PSI, MOTOR DIESEL, POTÊNCIA 210 CV - CHI DIURNO. AF_06/2015</t>
  </si>
  <si>
    <t xml:space="preserve">90979</t>
  </si>
  <si>
    <t xml:space="preserve">COMPRESSOR DE AR REBOCÁVEL, VAZÃO 748 PCM, PRESSÃO EFETIVA DE TRABALHO 102 PSI, MOTOR DIESEL, POTÊNCIA 210 CV - CHP DIURNO. AF_06/2015</t>
  </si>
  <si>
    <t xml:space="preserve">90965</t>
  </si>
  <si>
    <t xml:space="preserve">COMPRESSOR DE AR REBOCÁVEL, VAZÃO 89 PCM, PRESSÃO EFETIVA DE TRABALHO 102 PSI, MOTOR DIESEL, POTÊNCIA 20 CV - CHI DIURNO. AF_06/2015</t>
  </si>
  <si>
    <t xml:space="preserve">90964</t>
  </si>
  <si>
    <t xml:space="preserve">COMPRESSOR DE AR REBOCÁVEL, VAZÃO 89 PCM, PRESSÃO EFETIVA DE TRABALHO 102 PSI, MOTOR DIESEL, POTÊNCIA 20 CV - CHP DIURNO. AF_06/2015</t>
  </si>
  <si>
    <t xml:space="preserve">91285</t>
  </si>
  <si>
    <t xml:space="preserve">CORTADORA DE PISO COM MOTOR 4 TEMPOS A GASOLINA, POTÊNCIA DE 13 HP, COM DISCO DE CORTE DIAMANTADO SEGMENTADO PARA CONCRETO, DIÂMETRO DE 350 MM, FURO DE 1" (14 X 1") - CHI DIURNO. AF_08/2015</t>
  </si>
  <si>
    <t xml:space="preserve">91283</t>
  </si>
  <si>
    <t xml:space="preserve">CORTADORA DE PISO COM MOTOR 4 TEMPOS A GASOLINA, POTÊNCIA DE 13 HP, COM DISCO DE CORTE DIAMANTADO SEGMENTADO PARA CONCRETO, DIÂMETRO DE 350 MM, FURO DE 1" (14 X 1") - CHP DIURNO. AF_08/2015</t>
  </si>
  <si>
    <t xml:space="preserve">95283</t>
  </si>
  <si>
    <t xml:space="preserve">DESEMPENADEIRA DE CONCRETO, PESO DE 78 KG, 4 PÁS, MOTOR A GASOLINA, POTÊNCIA 5,5 HP - CHI DIURNO. AF_05/2023</t>
  </si>
  <si>
    <t xml:space="preserve">95282</t>
  </si>
  <si>
    <t xml:space="preserve">DESEMPENADEIRA DE CONCRETO, PESO DE 78 KG, 4 PÁS, MOTOR A GASOLINA, POTÊNCIA 5,5 HP - CHP DIURNO. AF_05/2023</t>
  </si>
  <si>
    <t xml:space="preserve">95128</t>
  </si>
  <si>
    <t xml:space="preserve">DISTRIBUIDOR DE AGREGADOS AUTOPROPELIDO, CAP 3 M3, A DIESEL, POTÊNCIA 176CV - CHI DIURNO. AF_07/2016</t>
  </si>
  <si>
    <t xml:space="preserve">95127</t>
  </si>
  <si>
    <t xml:space="preserve">DISTRIBUIDOR DE AGREGADOS AUTOPROPELIDO, CAP 3 M3, A DIESEL, POTÊNCIA 176CV - CHP DIURNO. AF_07/2016</t>
  </si>
  <si>
    <t xml:space="preserve">92044</t>
  </si>
  <si>
    <t xml:space="preserve">DISTRIBUIDOR DE AGREGADOS REBOCAVEL, CAPACIDADE 1,9 M³, LARGURA DE TRABALHO 3,66 M - CHI DIURNO. AF_11/2015</t>
  </si>
  <si>
    <t xml:space="preserve">92043</t>
  </si>
  <si>
    <t xml:space="preserve">DISTRIBUIDOR DE AGREGADOS REBOCAVEL, CAPACIDADE 1,9 M³, LARGURA DE TRABALHO 3,66 M - CHP DIURNO. AF_11/2015</t>
  </si>
  <si>
    <t xml:space="preserve">92119</t>
  </si>
  <si>
    <t xml:space="preserve">DOSADOR DE AREIA, CAPACIDADE DE 26 LITROS - CHI DIURNO. AF_05/2023</t>
  </si>
  <si>
    <t xml:space="preserve">92118</t>
  </si>
  <si>
    <t xml:space="preserve">DOSADOR DE AREIA, CAPACIDADE DE 26 LITROS - CHP DIURNO. AF_05/2023</t>
  </si>
  <si>
    <t xml:space="preserve">95721</t>
  </si>
  <si>
    <t xml:space="preserve">ESCAVADEIRA HIDRAULICA SOBRE ESTEIRA, EQUIPADA COM CLAMSHELL, COM CAPACIDADE DA CAÇAMBA ENTRE 1,20 E 1,50 M3, PESO OPERACIONAL ENTRE 20,00 E 22,00 TON, POTENCIA LIQUIDA ENTRE 150 E 160 HP - CHI DIURNO. AF_11/2016</t>
  </si>
  <si>
    <t xml:space="preserve">95720</t>
  </si>
  <si>
    <t xml:space="preserve">ESCAVADEIRA HIDRAULICA SOBRE ESTEIRA, EQUIPADA COM CLAMSHELL, COM CAPACIDADE DA CAÇAMBA ENTRE 1,20 E 1,50 M3, PESO OPERACIONAL ENTRE 20,00 E 22,00 TON, POTENCIA LIQUIDA ENTRE 150 E 160 HP - CHP DIURNO. AF_11/2016</t>
  </si>
  <si>
    <t xml:space="preserve">104717</t>
  </si>
  <si>
    <t xml:space="preserve">ESCAVADEIRA HIDRÁULICA DE BRAÇO LONGO (LONGO ALCANCE) SOBRE ESTEIRAS, CAÇAMBA 0,52 M3, PESO OPERACIONAL 24 T, POTÊNCIA LÍQUIDA 155 HP - CHI DIURNO. AF_06/2023</t>
  </si>
  <si>
    <t xml:space="preserve">104716</t>
  </si>
  <si>
    <t xml:space="preserve">ESCAVADEIRA HIDRÁULICA DE BRAÇO LONGO (LONGO ALCANCE) SOBRE ESTEIRAS, CAÇAMBA 0,52 M3, PESO OPERACIONAL 24 T, POTÊNCIA LÍQUIDA 155 HP - CHP DIURNO. AF_06/2023</t>
  </si>
  <si>
    <t xml:space="preserve">5632</t>
  </si>
  <si>
    <t xml:space="preserve">ESCAVADEIRA HIDRÁULICA SOBRE ESTEIRAS, CAÇAMBA 0,80 M3, PESO OPERACIONAL 17 T, POTENCIA BRUTA 111 HP - CHI DIURNO. AF_06/2014</t>
  </si>
  <si>
    <t xml:space="preserve">5631</t>
  </si>
  <si>
    <t xml:space="preserve">ESCAVADEIRA HIDRÁULICA SOBRE ESTEIRAS, CAÇAMBA 0,80 M3, PESO OPERACIONAL 17 T, POTENCIA BRUTA 111 HP - CHP DIURNO. AF_06/2014</t>
  </si>
  <si>
    <t xml:space="preserve">88908</t>
  </si>
  <si>
    <t xml:space="preserve">ESCAVADEIRA HIDRÁULICA SOBRE ESTEIRAS, CAÇAMBA 1,20 M3, PESO OPERACIONAL 21 T, POTÊNCIA BRUTA 155 HP - CHI DIURNO. AF_06/2014</t>
  </si>
  <si>
    <t xml:space="preserve">88907</t>
  </si>
  <si>
    <t xml:space="preserve">ESCAVADEIRA HIDRÁULICA SOBRE ESTEIRAS, CAÇAMBA 1,20 M3, PESO OPERACIONAL 21 T, POTÊNCIA BRUTA 155 HP - CHP DIURNO. AF_06/2014</t>
  </si>
  <si>
    <t xml:space="preserve">5911</t>
  </si>
  <si>
    <t xml:space="preserve">ESPARGIDOR DE ASFALTO PRESSURIZADO COM TANQUE DE 2500 L, REBOCÁVEL COM MOTOR A GASOLINA POTÊNCIA 3,4 HP - CHI DIURNO. AF_07/2014</t>
  </si>
  <si>
    <t xml:space="preserve">5909</t>
  </si>
  <si>
    <t xml:space="preserve">ESPARGIDOR DE ASFALTO PRESSURIZADO COM TANQUE DE 2500 L, REBOCÁVEL COM MOTOR A GASOLINA POTÊNCIA 3,4 HP - CHP DIURNO. AF_07/2014</t>
  </si>
  <si>
    <t xml:space="preserve">91486</t>
  </si>
  <si>
    <t xml:space="preserve">ESPARGIDOR DE ASFALTO PRESSURIZADO, TANQUE 6 M3 COM ISOLAÇÃO TÉRMICA, AQUECIDO COM 2 MAÇARICOS, COM BARRA ESPARGIDORA 3,60 M, MONTADO SOBRE CAMINHÃO TOCO, PBT 14.300 KG, POTÊNCIA 185 CV - CHI DIURNO. AF_05/2023</t>
  </si>
  <si>
    <t xml:space="preserve">83362</t>
  </si>
  <si>
    <t xml:space="preserve">ESPARGIDOR DE ASFALTO PRESSURIZADO, TANQUE 6 M3 COM ISOLAÇÃO TÉRMICA, AQUECIDO COM 2 MAÇARICOS, COM BARRA ESPARGIDORA 3,60 M, MONTADO SOBRE CAMINHÃO TOCO, PBT 14.300 KG, POTÊNCIA 185 CV - CHP DIURNO. AF_05/2023</t>
  </si>
  <si>
    <t xml:space="preserve">89235</t>
  </si>
  <si>
    <t xml:space="preserve">FRESADORA DE ASFALTO A FRIO SOBRE RODAS, LARGURA FRESAGEM DE 1,0 M, POTÊNCIA 208 HP - CHI DIURNO. AF_11/2014</t>
  </si>
  <si>
    <t xml:space="preserve">89234</t>
  </si>
  <si>
    <t xml:space="preserve">FRESADORA DE ASFALTO A FRIO SOBRE RODAS, LARGURA FRESAGEM DE 1,0 M, POTÊNCIA 208 HP - CHP DIURNO. AF_11/2014</t>
  </si>
  <si>
    <t xml:space="preserve">89243</t>
  </si>
  <si>
    <t xml:space="preserve">FRESADORA DE ASFALTO A FRIO SOBRE RODAS, LARGURA FRESAGEM DE 2,0 M, POTÊNCIA 550 HP - CHI DIURNO. AF_11/2014</t>
  </si>
  <si>
    <t xml:space="preserve">89242</t>
  </si>
  <si>
    <t xml:space="preserve">FRESADORA DE ASFALTO A FRIO SOBRE RODAS, LARGURA FRESAGEM DE 2,0 M, POTÊNCIA 550 HP - CHP DIURNO. AF_11/2014</t>
  </si>
  <si>
    <t xml:space="preserve">93416</t>
  </si>
  <si>
    <t xml:space="preserve">GERADOR PORTÁTIL MONOFÁSICO, POTÊNCIA 5500 VA, MOTOR A GASOLINA, POTÊNCIA DO MOTOR 13 CV - CHI DIURNO. AF_03/2016</t>
  </si>
  <si>
    <t xml:space="preserve">93415</t>
  </si>
  <si>
    <t xml:space="preserve">GERADOR PORTÁTIL MONOFÁSICO, POTÊNCIA 5500 VA, MOTOR A GASOLINA, POTÊNCIA DO MOTOR 13 CV - CHP DIURNO. AF_03/2016</t>
  </si>
  <si>
    <t xml:space="preserve">5689</t>
  </si>
  <si>
    <t xml:space="preserve">GRADE DE DISCO CONTROLE REMOTO REBOCÁVEL, COM 24 DISCOS 24 X 6 MM COM PNEUS PARA TRANSPORTE - CHP DIURNO. AF_06/2014</t>
  </si>
  <si>
    <t xml:space="preserve">5690</t>
  </si>
  <si>
    <t xml:space="preserve">GRADE DE DISCO CONTROLE REMOTO REBOCÁVEL, COM 24 DISCOS 24" X 6 MM COM PNEUS PARA TRANSPORTE - CHI DIURNO. AF_06/2014</t>
  </si>
  <si>
    <t xml:space="preserve">5923</t>
  </si>
  <si>
    <t xml:space="preserve">GRADE DE DISCO REBOCÁVEL COM 20 DISCOS 24" X 6 MM COM PNEUS PARA TRANSPORTE - CHI DIURNO. AF_06/2014</t>
  </si>
  <si>
    <t xml:space="preserve">5921</t>
  </si>
  <si>
    <t xml:space="preserve">GRADE DE DISCO REBOCÁVEL COM 20 DISCOS 24" X 6 MM COM PNEUS PARA TRANSPORTE - CHP DIURNO. AF_06/2014</t>
  </si>
  <si>
    <t xml:space="preserve">95212</t>
  </si>
  <si>
    <t xml:space="preserve">GRUA ASCENCIONAL, LANCA DE 42 M, CAPACIDADE DE 1,5 T A 30 M, ALTURA ATE 39 M - CHP DIURNO. AF_05/2023</t>
  </si>
  <si>
    <t xml:space="preserve">95213</t>
  </si>
  <si>
    <t xml:space="preserve">GRUA ASCENCIONAL, LANÇA DE 42 M, CAPACIDADE DE 1,5 T A 30 M, ALTURA ATÉ 39 M - CHI DIURNO. AF_05/2023</t>
  </si>
  <si>
    <t xml:space="preserve">93272</t>
  </si>
  <si>
    <t xml:space="preserve">GRUA ASCENSIONAL, LANCA DE 30 M, CAPACIDADE DE 1,0 T A 30 M, ALTURA ATE 39 M - CHP DIURNO. AF_05/2023</t>
  </si>
  <si>
    <t xml:space="preserve">93274</t>
  </si>
  <si>
    <t xml:space="preserve">GRUA ASCENSIONAL, LANÇA DE 30 M, CAPACIDADE DE 1,0 T A 30 M, ALTURA ATÉ 39 M - CHI DIURNO. AF_05/2023</t>
  </si>
  <si>
    <t xml:space="preserve">83766</t>
  </si>
  <si>
    <t xml:space="preserve">GRUPO DE SOLDAGEM COM GERADOR A DIESEL 60 CV PARA SOLDA ELÉTRICA, SOBRE 04 RODAS, COM MOTOR 4 CILINDROS 600 A - CHI DIURNO. AF_02/2016</t>
  </si>
  <si>
    <t xml:space="preserve">83765</t>
  </si>
  <si>
    <t xml:space="preserve">GRUPO DE SOLDAGEM COM GERADOR A DIESEL 60 CV PARA SOLDA ELÉTRICA, SOBRE 04 RODAS, COM MOTOR 4 CILINDROS 600 A - CHP DIURNO. AF_02/2016</t>
  </si>
  <si>
    <t xml:space="preserve">95873</t>
  </si>
  <si>
    <t xml:space="preserve">GRUPO GERADOR COM CARENAGEM, MOTOR DIESEL POTÊNCIA STANDART ENTRE 250 E 260 KVA - CHI DIURNO. AF_12/2016</t>
  </si>
  <si>
    <t xml:space="preserve">95872</t>
  </si>
  <si>
    <t xml:space="preserve">GRUPO GERADOR COM CARENAGEM, MOTOR DIESEL POTÊNCIA STANDART ENTRE 250 E 260 KVA - CHP DIURNO. AF_12/2016</t>
  </si>
  <si>
    <t xml:space="preserve">73395</t>
  </si>
  <si>
    <t xml:space="preserve">GRUPO GERADOR ESTACIONÁRIO, MOTOR DIESEL POTÊNCIA 170 KVA - CHI DIURNO. AF_02/2016</t>
  </si>
  <si>
    <t xml:space="preserve">73417</t>
  </si>
  <si>
    <t xml:space="preserve">GRUPO GERADOR ESTACIONÁRIO, MOTOR DIESEL POTÊNCIA 170 KVA - CHP DIURNO. AF_02/2016</t>
  </si>
  <si>
    <t xml:space="preserve">93428</t>
  </si>
  <si>
    <t xml:space="preserve">GRUPO GERADOR ESTACIONÁRIO, POTÊNCIA 150 KVA, MOTOR A DIESEL- CHI DIURNO. AF_03/2016</t>
  </si>
  <si>
    <t xml:space="preserve">93427</t>
  </si>
  <si>
    <t xml:space="preserve">GRUPO GERADOR ESTACIONÁRIO, POTÊNCIA 150 KVA, MOTOR A DIESEL- CHP DIURNO. AF_03/2016</t>
  </si>
  <si>
    <t xml:space="preserve">93422</t>
  </si>
  <si>
    <t xml:space="preserve">GRUPO GERADOR REBOCÁVEL, POTÊNCIA 66 KVA, MOTOR A DIESEL - CHI DIURNO. AF_03/2016</t>
  </si>
  <si>
    <t xml:space="preserve">93421</t>
  </si>
  <si>
    <t xml:space="preserve">GRUPO GERADOR REBOCÁVEL, POTÊNCIA 66 KVA, MOTOR A DIESEL - CHP DIURNO. AF_03/2016</t>
  </si>
  <si>
    <t xml:space="preserve">93281</t>
  </si>
  <si>
    <t xml:space="preserve">GUINCHO ELÉTRICO DE COLUNA, CAPACIDADE 400 KG, COM MOTO FREIO, MOTOR TRIFÁSICO DE 1,25 CV - CHP DIURNO. AF_03/2016</t>
  </si>
  <si>
    <t xml:space="preserve">89273</t>
  </si>
  <si>
    <t xml:space="preserve">GUINDASTE HIDRÁULICO AUTOPROPELIDO, COM LANÇA TELESCÓPICA 28,80 M, CAPACIDADE MÁXIMA 30 T, POTÊNCIA 97 KW, TRAÇÃO 4 X 4 - CHI DIURNO. AF_11/2014</t>
  </si>
  <si>
    <t xml:space="preserve">89272</t>
  </si>
  <si>
    <t xml:space="preserve">GUINDASTE HIDRÁULICO AUTOPROPELIDO, COM LANÇA TELESCÓPICA 28,80 M, CAPACIDADE MÁXIMA 30 T, POTÊNCIA 97 KW, TRAÇÃO 4 X 4 - CHP DIURNO. AF_11/2014</t>
  </si>
  <si>
    <t xml:space="preserve">93288</t>
  </si>
  <si>
    <t xml:space="preserve">GUINDASTE HIDRÁULICO AUTOPROPELIDO, COM LANÇA TELESCÓPICA 40 M, CAPACIDADE MÁXIMA 60 T, POTÊNCIA 260 KW - CHI DIURNO. AF_03/2016</t>
  </si>
  <si>
    <t xml:space="preserve">93287</t>
  </si>
  <si>
    <t xml:space="preserve">GUINDASTE HIDRÁULICO AUTOPROPELIDO, COM LANÇA TELESCÓPICA 40 M, CAPACIDADE MÁXIMA 60 T, POTÊNCIA 260 KW - CHP DIURNO. AF_03/2016</t>
  </si>
  <si>
    <t xml:space="preserve">93403</t>
  </si>
  <si>
    <t xml:space="preserve">GUINDAUTO HIDRÁULICO, CAPACIDADE MÁXIMA DE CARGA 3300 KG, MOMENTO MÁXIMO DE CARGA 5,8 TM, ALCANCE MÁXIMO HORIZONTAL 7,60 M, INCLUSIVE CAMINHÃO TOCO PBT 16.000 KG, POTÊNCIA DE 189 CV - CHI DIURNO. AF_03/2016</t>
  </si>
  <si>
    <t xml:space="preserve">93402</t>
  </si>
  <si>
    <t xml:space="preserve">GUINDAUTO HIDRÁULICO, CAPACIDADE MÁXIMA DE CARGA 3300 KG, MOMENTO MÁXIMO DE CARGA 5,8 TM, ALCANCE MÁXIMO HORIZONTAL 7,60 M, INCLUSIVE CAMINHÃO TOCO PBT 16.000 KG, POTÊNCIA DE 189 CV - CHP DIURNO. AF_03/2016</t>
  </si>
  <si>
    <t xml:space="preserve">5930</t>
  </si>
  <si>
    <t xml:space="preserve">GUINDAUTO HIDRÁULICO, CAPACIDADE MÁXIMA DE CARGA 6200 KG, MOMENTO MÁXIMO DE CARGA 11,7 TM, ALCANCE MÁXIMO HORIZONTAL 9,70 M, INCLUSIVE CAMINHÃO TOCO PBT 16.000 KG, POTÊNCIA DE 189 CV - CHI DIURNO. AF_06/2014</t>
  </si>
  <si>
    <t xml:space="preserve">5928</t>
  </si>
  <si>
    <t xml:space="preserve">GUINDAUTO HIDRÁULICO, CAPACIDADE MÁXIMA DE CARGA 6200 KG, MOMENTO MÁXIMO DE CARGA 11,7 TM, ALCANCE MÁXIMO HORIZONTAL 9,70 M, INCLUSIVE CAMINHÃO TOCO PBT 16.000 KG, POTÊNCIA DE 189 CV - CHP DIURNO. AF_06/2014</t>
  </si>
  <si>
    <t xml:space="preserve">91635</t>
  </si>
  <si>
    <t xml:space="preserve">GUINDAUTO HIDRÁULICO, CAPACIDADE MÁXIMA DE CARGA 6500 KG, MOMENTO MÁXIMO DE CARGA 5,8 TM, ALCANCE MÁXIMO HORIZONTAL 7,60 M, INCLUSIVE CAMINHÃO TOCO PBT 9.700 KG, POTÊNCIA DE 160 CV - CHI DIURNO. AF_08/2015</t>
  </si>
  <si>
    <t xml:space="preserve">91634</t>
  </si>
  <si>
    <t xml:space="preserve">GUINDAUTO HIDRÁULICO, CAPACIDADE MÁXIMA DE CARGA 6500 KG, MOMENTO MÁXIMO DE CARGA 5,8 TM, ALCANCE MÁXIMO HORIZONTAL 7,60 M, INCLUSIVE CAMINHÃO TOCO PBT 9.700 KG, POTÊNCIA DE 160 CV - CHP DIURNO. AF_08/2015</t>
  </si>
  <si>
    <t xml:space="preserve">105985</t>
  </si>
  <si>
    <t xml:space="preserve">GUINDAUTO HIDRÁULICO, CAPACIDADE MÁXIMA DE CARGA 8500 KG, MOMENTO MÁXIMO DE CARGA 30,4 TM, ALCANCE MÁXIMO HORIZONTAL 14,30 M, INCLUSIVE CAMINHÃO TRUCADO PBT 23.000 KG, POTÊNCIA DE 256 CV E CARROCERIA FIXA ABERTA DE MADEIRA - CHI DIURNO. AF_05/2025</t>
  </si>
  <si>
    <t xml:space="preserve">105984</t>
  </si>
  <si>
    <t xml:space="preserve">GUINDAUTO HIDRÁULICO, CAPACIDADE MÁXIMA DE CARGA 8500 KG, MOMENTO MÁXIMO DE CARGA 30,4 TM, ALCANCE MÁXIMO HORIZONTAL 14,30 M, INCLUSIVE CAMINHÃO TRUCADO PBT 23.000 KG, POTÊNCIA DE 256 CV E CARROCERIA FIXA ABERTA DE MADEIRA - CHP DIURNO. AF_05/2025</t>
  </si>
  <si>
    <t xml:space="preserve">98765</t>
  </si>
  <si>
    <t xml:space="preserve">INVERSOR DE SOLDA MONOFÁSICO DE 160 A, POTÊNCIA DE 5400 W, TENSÃO DE 220 V, PARA SOLDA COM ELETRODOS DE 2,0 A 4,0 MM E PROCESSO TIG - CHI DIURNO. AF_06/2018</t>
  </si>
  <si>
    <t xml:space="preserve">98764</t>
  </si>
  <si>
    <t xml:space="preserve">INVERSOR DE SOLDA MONOFÁSICO DE 160 A, POTÊNCIA DE 5400 W, TENSÃO DE 220 V, PARA SOLDA COM ELETRODOS DE 2,0 A 4,0 MM E PROCESSO TIG - CHP DIURNO. AF_06/2018</t>
  </si>
  <si>
    <t xml:space="preserve">99834</t>
  </si>
  <si>
    <t xml:space="preserve">LAVADORA DE ALTA PRESSAO (LAVA-JATO) PARA AGUA FRIA, PRESSAO DE OPERACAO ENTRE 1400 E 1900 LIB/POL2, VAZAO MAXIMA ENTRE 400 E 700 L/H - CHI DIURNO. AF_05/2023</t>
  </si>
  <si>
    <t xml:space="preserve">99833</t>
  </si>
  <si>
    <t xml:space="preserve">LAVADORA DE ALTA PRESSAO (LAVA-JATO) PARA AGUA FRIA, PRESSAO DE OPERACAO ENTRE 1400 E 1900 LIB/POL2, VAZAO MAXIMA ENTRE 400 E 700 L/H - CHP DIURNO. AF_05/2023</t>
  </si>
  <si>
    <t xml:space="preserve">90687</t>
  </si>
  <si>
    <t xml:space="preserve">MANIPULADOR TELESCÓPICO, POTÊNCIA DE 85 HP, CAPACIDADE DE CARGA DE 3.500 KG, ALTURA MÁXIMA DE ELEVAÇÃO DE 12,3 M - CHI DIURNO. AF_05/2023</t>
  </si>
  <si>
    <t xml:space="preserve">90686</t>
  </si>
  <si>
    <t xml:space="preserve">MANIPULADOR TELESCÓPICO, POTÊNCIA DE 85 HP, CAPACIDADE DE CARGA DE 3.500 KG, ALTURA MÁXIMA DE ELEVAÇÃO DE 12,3 M - CHP DIURNO. AF_05/2023</t>
  </si>
  <si>
    <t xml:space="preserve">5952</t>
  </si>
  <si>
    <t xml:space="preserve">MARTELETE OU ROMPEDOR PNEUMÁTICO MANUAL, 28 KG, COM SILENCIADOR - CHI DIURNO. AF_07/2016</t>
  </si>
  <si>
    <t xml:space="preserve">5795</t>
  </si>
  <si>
    <t xml:space="preserve">MARTELETE OU ROMPEDOR PNEUMÁTICO MANUAL, 28 KG, COM SILENCIADOR - CHP DIURNO. AF_07/2016</t>
  </si>
  <si>
    <t xml:space="preserve">102274</t>
  </si>
  <si>
    <t xml:space="preserve">MARTELO DEMOLIDOR ELÉTRICO, COM POTÊNCIA DE 2.000 W, 1.000 IMPACTOS POR MINUTO, PESO DE 30 KG - CHI DIURNO. AF_01/2021</t>
  </si>
  <si>
    <t xml:space="preserve">102275</t>
  </si>
  <si>
    <t xml:space="preserve">MARTELO DEMOLIDOR ELÉTRICO, COM POTÊNCIA DE 2.000 W, 1.000 IMPACTOS POR MINUTO, PESO DE 30 KG - CHP DIURNO. AF_01/2021</t>
  </si>
  <si>
    <t xml:space="preserve">95259</t>
  </si>
  <si>
    <t xml:space="preserve">MARTELO DEMOLIDOR PNEUMÁTICO MANUAL, 32 KG - CHI DIURNO. AF_09/2016</t>
  </si>
  <si>
    <t xml:space="preserve">95258</t>
  </si>
  <si>
    <t xml:space="preserve">MARTELO DEMOLIDOR PNEUMÁTICO MANUAL, 32 KG - CHP DIURNO. AF_09/2016</t>
  </si>
  <si>
    <t xml:space="preserve">92967</t>
  </si>
  <si>
    <t xml:space="preserve">MARTELO PERFURADOR PNEUMÁTICO MANUAL, HASTE 25 X 75 MM, 21 KG - CHI DIURNO. AF_12/2015</t>
  </si>
  <si>
    <t xml:space="preserve">92966</t>
  </si>
  <si>
    <t xml:space="preserve">MARTELO PERFURADOR PNEUMÁTICO MANUAL, HASTE 25 X 75 MM, 21 KG - CHP DIURNO. AF_12/2015</t>
  </si>
  <si>
    <t xml:space="preserve">96156</t>
  </si>
  <si>
    <t xml:space="preserve">MINICARREGADEIRA SOBRE RODAS POTENCIA 47HP CAPACIDADE OPERACAO 646 KG, COM VASSOURA MECÂNICA ACOPLADA - CHI DIURNO. AF_03/2017</t>
  </si>
  <si>
    <t xml:space="preserve">96158</t>
  </si>
  <si>
    <t xml:space="preserve">MINICARREGADEIRA SOBRE RODAS POTENCIA 47HP CAPACIDADE OPERACAO 646 KG, COM VASSOURA MECÂNICA ACOPLADA - CHP DIURNO. AF_03/2017</t>
  </si>
  <si>
    <t xml:space="preserve">90693</t>
  </si>
  <si>
    <t xml:space="preserve">MINICARREGADEIRA SOBRE RODAS, POTÊNCIA LÍQUIDA DE 47 HP, CAPACIDADE NOMINAL DE OPERAÇÃO DE 646 KG - CHI DIURNO. AF_06/2015</t>
  </si>
  <si>
    <t xml:space="preserve">90692</t>
  </si>
  <si>
    <t xml:space="preserve">MINICARREGADEIRA SOBRE RODAS, POTÊNCIA LÍQUIDA DE 47 HP, CAPACIDADE NOMINAL DE OPERAÇÃO DE 646 KG - CHP DIURNO. AF_06/2015</t>
  </si>
  <si>
    <t xml:space="preserve">96246</t>
  </si>
  <si>
    <t xml:space="preserve">MINIESCAVADEIRA SOBRE ESTEIRAS, POTÊNCIA LÍQUIDA DE *30* HP, PESO OPERACIONAL DE *3.500* KG - CHI DIURNO. AF_04/2017</t>
  </si>
  <si>
    <t xml:space="preserve">96245</t>
  </si>
  <si>
    <t xml:space="preserve">MINIESCAVADEIRA SOBRE ESTEIRAS, POTÊNCIA LÍQUIDA DE *30* HP, PESO OPERACIONAL DE *3.500* KG - CHP DIURNO. AF_04/2017</t>
  </si>
  <si>
    <t xml:space="preserve">88404</t>
  </si>
  <si>
    <t xml:space="preserve">MISTURADOR DE ARGAMASSA, EIXO HORIZONTAL, CAPACIDADE DE MISTURA 160 KG, MOTOR ELÉTRICO POTÊNCIA 3 CV - CHI DIURNO. AF_05/2023</t>
  </si>
  <si>
    <t xml:space="preserve">88399</t>
  </si>
  <si>
    <t xml:space="preserve">MISTURADOR DE ARGAMASSA, EIXO HORIZONTAL, CAPACIDADE DE MISTURA 160 KG, MOTOR ELÉTRICO POTÊNCIA 3 CV - CHP DIURNO. AF_05/2023</t>
  </si>
  <si>
    <t xml:space="preserve">88392</t>
  </si>
  <si>
    <t xml:space="preserve">MISTURADOR DE ARGAMASSA, EIXO HORIZONTAL, CAPACIDADE DE MISTURA 300 KG, MOTOR ELÉTRICO POTÊNCIA 5 CV - CHI DIURNO. AF_05/2023</t>
  </si>
  <si>
    <t xml:space="preserve">88386</t>
  </si>
  <si>
    <t xml:space="preserve">MISTURADOR DE ARGAMASSA, EIXO HORIZONTAL, CAPACIDADE DE MISTURA 300 KG, MOTOR ELÉTRICO POTÊNCIA 5 CV - CHP DIURNO. AF_05/2023</t>
  </si>
  <si>
    <t xml:space="preserve">88398</t>
  </si>
  <si>
    <t xml:space="preserve">MISTURADOR DE ARGAMASSA, EIXO HORIZONTAL, CAPACIDADE DE MISTURA 600 KG, MOTOR ELÉTRICO POTÊNCIA 7,5 CV - CHI DIURNO. AF_05/2023</t>
  </si>
  <si>
    <t xml:space="preserve">88393</t>
  </si>
  <si>
    <t xml:space="preserve">MISTURADOR DE ARGAMASSA, EIXO HORIZONTAL, CAPACIDADE DE MISTURA 600 KG, MOTOR ELÉTRICO POTÊNCIA 7,5 CV - CHP DIURNO. AF_05/2023</t>
  </si>
  <si>
    <t xml:space="preserve">90638</t>
  </si>
  <si>
    <t xml:space="preserve">MISTURADOR DUPLO HORIZONTAL DE ALTA TURBULÊNCIA, CAPACIDADE / VOLUME 2 X 500 LITROS, MOTORES ELÉTRICOS MÍNIMO 5 CV CADA, PARA NATA CIMENTO, ARGAMASSA E OUTROS - CHI DIURNO. AF_06/2015</t>
  </si>
  <si>
    <t xml:space="preserve">90637</t>
  </si>
  <si>
    <t xml:space="preserve">MISTURADOR DUPLO HORIZONTAL DE ALTA TURBULÊNCIA, CAPACIDADE / VOLUME 2 X 500 LITROS, MOTORES ELÉTRICOS MÍNIMO 5 CV CADA, PARA NATA CIMENTO, ARGAMASSA E OUTROS - CHP DIURNO. AF_06/2015</t>
  </si>
  <si>
    <t xml:space="preserve">5806</t>
  </si>
  <si>
    <t xml:space="preserve">MOTOBOMBA CENTRÍFUGA, MOTOR A GASOLINA, POTÊNCIA 5,42 HP, BOCAIS 1 1/2" X 1", DIÂMETRO ROTOR 143 MM HM/Q = 6 MCA / 16,8 M3/H A 38 MCA / 6,6 M3/H - CHI DIURNO. AF_06/2014</t>
  </si>
  <si>
    <t xml:space="preserve">73536</t>
  </si>
  <si>
    <t xml:space="preserve">MOTOBOMBA CENTRÍFUGA, MOTOR A GASOLINA, POTÊNCIA 5,42 HP, BOCAIS 1 1/2" X 1", DIÂMETRO ROTOR 143 MM HM/Q = 6 MCA / 16,8 M3/H A 38 MCA / 6,6 M3/H - CHP DIURNO. AF_06/2014</t>
  </si>
  <si>
    <t xml:space="preserve">7043</t>
  </si>
  <si>
    <t xml:space="preserve">MOTOBOMBA TRASH (PARA ÁGUA SUJA) AUTO ESCORVANTE, MOTOR GASOLINA DE 6,41 HP, DIÂMETROS DE SUCÇÃO X RECALQUE: 3" X 3", HM/Q = 10 MCA / 60 M3/H A 23 MCA / 0 M3/H - CHI DIURNO. AF_10/2014</t>
  </si>
  <si>
    <t xml:space="preserve">7042</t>
  </si>
  <si>
    <t xml:space="preserve">MOTOBOMBA TRASH (PARA ÁGUA SUJA) AUTO ESCORVANTE, MOTOR GASOLINA DE 6,41 HP, DIÂMETROS DE SUCÇÃO X RECALQUE: 3" X 3", HM/Q = 10 MCA / 60 M3/H A 23 MCA / 0 M3/H - CHP DIURNO. AF_10/2014</t>
  </si>
  <si>
    <t xml:space="preserve">5934</t>
  </si>
  <si>
    <t xml:space="preserve">MOTONIVELADORA POTÊNCIA BÁSICA LÍQUIDA (PRIMEIRA MARCHA) 125 HP, PESO BRUTO 13032 KG, LARGURA DA LÂMINA DE 3,7 M - CHI DIURNO. AF_06/2014</t>
  </si>
  <si>
    <t xml:space="preserve">5932</t>
  </si>
  <si>
    <t xml:space="preserve">MOTONIVELADORA POTÊNCIA BÁSICA LÍQUIDA (PRIMEIRA MARCHA) 125 HP, PESO BRUTO 13032 KG, LARGURA DA LÂMINA DE 3,7 M - CHP DIURNO. AF_06/2014</t>
  </si>
  <si>
    <t xml:space="preserve">96159</t>
  </si>
  <si>
    <t xml:space="preserve">MÁQUINA DEMARCADORA DE FAIXA DE TRÁFEGO À FRIO, AUTOPROPELIDA, POTÊNCIA 38 HP - CHI DIURNO. AF_07/2016</t>
  </si>
  <si>
    <t xml:space="preserve">95133</t>
  </si>
  <si>
    <t xml:space="preserve">MÁQUINA DEMARCADORA DE FAIXA DE TRÁFEGO À FRIO, AUTOPROPELIDA, POTÊNCIA 38 HP - CHP DIURNO. AF_07/2016</t>
  </si>
  <si>
    <t xml:space="preserve">92961</t>
  </si>
  <si>
    <t xml:space="preserve">MÁQUINA EXTRUSORA DE CONCRETO PARA GUIAS E SARJETAS, MOTOR A DIESEL, POTÊNCIA 14 CV - CHI DIURNO. AF_12/2015</t>
  </si>
  <si>
    <t xml:space="preserve">92960</t>
  </si>
  <si>
    <t xml:space="preserve">MÁQUINA EXTRUSORA DE CONCRETO PARA GUIAS E SARJETAS, MOTOR A DIESEL, POTÊNCIA 14 CV - CHP DIURNO. AF_12/2015</t>
  </si>
  <si>
    <t xml:space="preserve">93409</t>
  </si>
  <si>
    <t xml:space="preserve">MÁQUINA JATO DE PRESSAO PORTÁTIL, CAMARA DE 1 SAIDA, CAPACIDADE 280 L, DIAMETRO 670 MM, BICO DE JATO CURTO VENTURI DE 5/16", MANGUEIRA DE 1" COM COMPRESSOR DE AR REBOCÁVEL 189 PCM E MOTOR DIESEL 63 CV - CHI DIURNO. AF_05/2023</t>
  </si>
  <si>
    <t xml:space="preserve">93408</t>
  </si>
  <si>
    <t xml:space="preserve">MÁQUINA JATO DE PRESSAO PORTÁTIL, CAMARA DE 1 SAIDA, CAPACIDADE 280 L, DIAMETRO 670 MM, BICO DE JATO CURTO VENTURI DE 5/16", MANGUEIRA DE 1" COM COMPRESSOR DE AR REBOCÁVEL 189 PCM E MOTOR DIESEL 63 CV - CHP DIURNO. AF_05/2023</t>
  </si>
  <si>
    <t xml:space="preserve">92113</t>
  </si>
  <si>
    <t xml:space="preserve">PENEIRA ROTATIVA COM MOTOR ELÉTRICO TRIFÁSICO DE 2 CV, CILINDRO DE 1 M X 0,60 M, COM FUROS DE 3,17 MM - CHI DIURNO. AF_05/2023</t>
  </si>
  <si>
    <t xml:space="preserve">92112</t>
  </si>
  <si>
    <t xml:space="preserve">PENEIRA ROTATIVA COM MOTOR ELÉTRICO TRIFÁSICO DE 2 CV, CILINDRO DE 1 M X 0,60 M, COM FUROS DE 3,17 MM - CHP DIURNO. AF_05/2023</t>
  </si>
  <si>
    <t xml:space="preserve">90675</t>
  </si>
  <si>
    <t xml:space="preserve">PERFURATRIZ COM TORRE METÁLICA PARA EXECUÇÃO DE ESTACA HÉLICE CONTÍNUA, PROFUNDIDADE MÁXIMA DE 30 M, DIÂMETRO MÁXIMO DE 800 MM, POTÊNCIA INSTALADA DE 268 HP, MESA ROTATIVA COM TORQUE MÁXIMO DE 170 KNM - CHI DIURNO. AF_06/2015</t>
  </si>
  <si>
    <t xml:space="preserve">90674</t>
  </si>
  <si>
    <t xml:space="preserve">PERFURATRIZ COM TORRE METÁLICA PARA EXECUÇÃO DE ESTACA HÉLICE CONTÍNUA, PROFUNDIDADE MÁXIMA DE 30 M, DIÂMETRO MÁXIMO DE 800 MM, POTÊNCIA INSTALADA DE 268 HP, MESA ROTATIVA COM TORQUE MÁXIMO DE 170 KNM - CHP DIURNO. AF_06/2015</t>
  </si>
  <si>
    <t xml:space="preserve">93225</t>
  </si>
  <si>
    <t xml:space="preserve">PERFURATRIZ COM TORRE METÁLICA PARA EXECUÇÃO DE ESTACA HÉLICE CONTÍNUA, PROFUNDIDADE MÁXIMA DE 32 M, DIÂMETRO MÁXIMO DE 1000 MM, POTÊNCIA INSTALADA DE 350 HP, MESA ROTATIVA COM TORQUE MÁXIMO DE 263 KNM - CHI DIURNO. AF_01/2016</t>
  </si>
  <si>
    <t xml:space="preserve">93224</t>
  </si>
  <si>
    <t xml:space="preserve">PERFURATRIZ COM TORRE METÁLICA PARA EXECUÇÃO DE ESTACA HÉLICE CONTÍNUA, PROFUNDIDADE MÁXIMA DE 32 M, DIÂMETRO MÁXIMO DE 1000 MM, POTÊNCIA INSTALADA DE 350 HP, MESA ROTATIVA COM TORQUE MÁXIMO DE 263 KNM - CHP DIURNO. AF_01/2016</t>
  </si>
  <si>
    <t xml:space="preserve">104696</t>
  </si>
  <si>
    <t xml:space="preserve">PERFURATRIZ DE COROA DIAMANTADA PARA CONCRETO, DIÂMETRO ATÉ 250 MM, MOTOR ELÉTRICO 220 V, POTÊNCIA 2.500 W - CHI DIURNO. AF_05/2023</t>
  </si>
  <si>
    <t xml:space="preserve">104695</t>
  </si>
  <si>
    <t xml:space="preserve">PERFURATRIZ DE COROA DIAMANTADA PARA CONCRETO, DIÂMETRO ATÉ 250 MM, MOTOR ELÉTRICO 220 V, POTÊNCIA 2.500 W - CHP DIURNO. AF_05/2023</t>
  </si>
  <si>
    <t xml:space="preserve">90681</t>
  </si>
  <si>
    <t xml:space="preserve">PERFURATRIZ HIDRÁULICA SOBRE CAMINHÃO COM TRADO CURTO ACOPLADO, PROFUNDIDADE MÁXIMA DE 20 M, DIÂMETRO MÁXIMO DE 1500 MM, POTÊNCIA INSTALADA DE 137 HP, MESA ROTATIVA COM TORQUE MÁXIMO DE 30 KNM - CHI DIURNO. AF_06/2015</t>
  </si>
  <si>
    <t xml:space="preserve">90680</t>
  </si>
  <si>
    <t xml:space="preserve">PERFURATRIZ HIDRÁULICA SOBRE CAMINHÃO COM TRADO CURTO ACOPLADO, PROFUNDIDADE MÁXIMA DE 20 M, DIÂMETRO MÁXIMO DE 1500 MM, POTÊNCIA INSTALADA DE 137 HP, MESA ROTATIVA COM TORQUE MÁXIMO DE 30 KNM - CHP DIURNO. AF_06/2015</t>
  </si>
  <si>
    <t xml:space="preserve">102875</t>
  </si>
  <si>
    <t xml:space="preserve">PERFURATRIZ HIDRÁULICA SOBRE ESTEIRA, TORQUE MÁXIMO 161 KNM, PROFUNDIDADE MÁXIMA 54 M, DIÂMETRO MÁXIMO 1500 MM, POTÊNCIA MOTOR 268 HP - CHI DIURNO. AF_04/2019</t>
  </si>
  <si>
    <t xml:space="preserve">102874</t>
  </si>
  <si>
    <t xml:space="preserve">PERFURATRIZ HIDRÁULICA SOBRE ESTEIRA, TORQUE MÁXIMO 161 KNM, PROFUNDIDADE MÁXIMA 54 M, DIÂMETRO MÁXIMO 1500 MM, POTÊNCIA MOTOR 268 HP - CHP DIURNO. AF_04/2019</t>
  </si>
  <si>
    <t xml:space="preserve">102965</t>
  </si>
  <si>
    <t xml:space="preserve">PERFURATRIZ HIDRÁULICA SOBRE ESTEIRA, TORQUE MÁXIMO 98 KNM, PROFUNDIDADE MÁXIMA 25 M, DIÂMETRO MÁXIMO 115 MM, POTÊNCIA MOTOR 190 HP - CHI DIURNO. AF_02/2021</t>
  </si>
  <si>
    <t xml:space="preserve">102964</t>
  </si>
  <si>
    <t xml:space="preserve">PERFURATRIZ HIDRÁULICA SOBRE ESTEIRA, TORQUE MÁXIMO 98 KNM, PROFUNDIDADE MÁXIMA 25 M, DIÂMETRO MÁXIMO 115 MM, POTÊNCIA MOTOR 190 HP - CHP DIURNO. AF_02/2021</t>
  </si>
  <si>
    <t xml:space="preserve">95703</t>
  </si>
  <si>
    <t xml:space="preserve">PERFURATRIZ MANUAL, TORQUE MAXIMO 55 KGF.M, POTENCIA 5 CV, COM DIAMETRO MAXIMO 8 1/2" - CHI DIURNO. AF_11/2016</t>
  </si>
  <si>
    <t xml:space="preserve">95702</t>
  </si>
  <si>
    <t xml:space="preserve">PERFURATRIZ MANUAL, TORQUE MAXIMO 55 KGF.M, POTENCIA 5 CV, COM DIAMETRO MAXIMO 8 1/2" - CHP DIURNO. AF_11/2016</t>
  </si>
  <si>
    <t xml:space="preserve">90626</t>
  </si>
  <si>
    <t xml:space="preserve">PERFURATRIZ MANUAL, TORQUE MÁXIMO 83 N.M, POTÊNCIA 5 CV, COM DIÂMETRO MÁXIMO 4" - CHI DIURNO. AF_06/2015</t>
  </si>
  <si>
    <t xml:space="preserve">90625</t>
  </si>
  <si>
    <t xml:space="preserve">PERFURATRIZ MANUAL, TORQUE MÁXIMO 83 N.M, POTÊNCIA 5 CV, COM DIÂMETRO MÁXIMO 4" - CHP DIURNO. AF_06/2015</t>
  </si>
  <si>
    <t xml:space="preserve">102881</t>
  </si>
  <si>
    <t xml:space="preserve">PERFURATRIZ PARA EXECUÇÃO DE ESTACAS SECANTES, TIPO HÉLICE CONTÍNUA COM CABEÇOTE DUPLO E TUBO METÁLICO - CHI DIURNO. AF_04/2019</t>
  </si>
  <si>
    <t xml:space="preserve">102880</t>
  </si>
  <si>
    <t xml:space="preserve">PERFURATRIZ PARA EXECUÇÃO DE ESTACAS SECANTES, TIPO HÉLICE CONTÍNUA COM CABEÇOTE DUPLO E TUBO METÁLICO - CHP DIURNO. AF_04/2019</t>
  </si>
  <si>
    <t xml:space="preserve">103225</t>
  </si>
  <si>
    <t xml:space="preserve">PERFURATRIZ PARA FURO DIRECIONAL HORIZONTAL (HDD) COM CAPACIDADE ATÉ 89 KN, POTÊNCIA 24,8 HP A 80 HP (INCLUSO FERRAMENTAS E LOCALIZADOR) - CHI DIURNO. AF_05/2023</t>
  </si>
  <si>
    <t xml:space="preserve">103224</t>
  </si>
  <si>
    <t xml:space="preserve">PERFURATRIZ PARA FURO DIRECIONAL HORIZONTAL (HDD) COM CAPACIDADE ATÉ 89 KN, POTÊNCIA 24,8 HP A 80 HP (INCLUSO FERRAMENTAS E LOCALIZADOR) - CHP DIURNO. AF_05/2023</t>
  </si>
  <si>
    <t xml:space="preserve">103237</t>
  </si>
  <si>
    <t xml:space="preserve">PERFURATRIZ PARA FURO DIRECIONAL HORIZONTAL (HDD) COM CAPACIDADE DE 201 KN A 560 KN, POTÊNCIA 200 HP A 260 HP (INCLUSO FERRAMENTAS E LOCALIZADOR) - CHI DIURNO. AF_05/2023</t>
  </si>
  <si>
    <t xml:space="preserve">103236</t>
  </si>
  <si>
    <t xml:space="preserve">PERFURATRIZ PARA FURO DIRECIONAL HORIZONTAL (HDD) COM CAPACIDADE DE 201 KN A 560 KN, POTÊNCIA 200 HP A 260 HP (INCLUSO FERRAMENTAS E LOCALIZADOR) - CHP DIURNO. AF_05/2023</t>
  </si>
  <si>
    <t xml:space="preserve">103231</t>
  </si>
  <si>
    <t xml:space="preserve">PERFURATRIZ PARA FURO DIRECIONAL HORIZONTAL (HDD) COM CAPACIDADE DE 90 KN A 200 KN, POTÊNCIA 100 HP A 160 HP (INCLUSO FERRAMENTAS E LOCALIZADOR) - CHI DIURNO. AF_05/2023</t>
  </si>
  <si>
    <t xml:space="preserve">103230</t>
  </si>
  <si>
    <t xml:space="preserve">PERFURATRIZ PARA FURO DIRECIONAL HORIZONTAL (HDD) COM CAPACIDADE DE 90 KN A 200 KN, POTÊNCIA 100 HP A 160 HP (INCLUSO FERRAMENTAS E LOCALIZADOR) - CHP DIURNO. AF_05/2023</t>
  </si>
  <si>
    <t xml:space="preserve">95621</t>
  </si>
  <si>
    <t xml:space="preserve">PERFURATRIZ PNEUMATICA MANUAL DE PESO MEDIO, MARTELETE, 18KG, COMPRIMENTO MÁXIMO DE CURSO DE 6 M, DIAMETRO DO PISTAO DE 5,5 CM - CHI DIURNO. AF_11/2016</t>
  </si>
  <si>
    <t xml:space="preserve">95620</t>
  </si>
  <si>
    <t xml:space="preserve">PERFURATRIZ PNEUMATICA MANUAL DE PESO MEDIO, MARTELETE, 18KG, COMPRIMENTO MÁXIMO DE CURSO DE 6 M, DIAMETRO DO PISTAO DE 5,5 CM - CHP DIURNO. AF_11/2016</t>
  </si>
  <si>
    <t xml:space="preserve">102975</t>
  </si>
  <si>
    <t xml:space="preserve">PERFURATRIZ ROTATIVA SOBRE ESTEIRA, TORQUE MAXIMO 2500 KGM, POTENCIA 110 HP, MOTOR DIESEL - CHI DIURNO. AF_05/2017</t>
  </si>
  <si>
    <t xml:space="preserve">102976</t>
  </si>
  <si>
    <t xml:space="preserve">PERFURATRIZ ROTATIVA SOBRE ESTEIRA, TORQUE MAXIMO 2500 KGM, POTENCIA 110 HP, MOTOR DIESEL- CHP DIURNO. AF_05/2017</t>
  </si>
  <si>
    <t xml:space="preserve">90632</t>
  </si>
  <si>
    <t xml:space="preserve">PERFURATRIZ SOBRE ESTEIRA, TORQUE MÁXIMO 600 KGF, PESO MÉDIO 1000 KG, POTÊNCIA 20 HP, DIÂMETRO MÁXIMO 10" - CHI DIURNO. AF_06/2015</t>
  </si>
  <si>
    <t xml:space="preserve">90631</t>
  </si>
  <si>
    <t xml:space="preserve">PERFURATRIZ SOBRE ESTEIRA, TORQUE MÁXIMO 600 KGF, PESO MÉDIO 1000 KG, POTÊNCIA 20 HP, DIÂMETRO MÁXIMO 10" - CHP DIURNO. AF_06/2015</t>
  </si>
  <si>
    <t xml:space="preserve">95709</t>
  </si>
  <si>
    <t xml:space="preserve">PERFURATRIZ SOBRE ESTEIRA, TORQUE MÁXIMO 600 KGF, POTÊNCIA ENTRE 50 E 60 HP, DIÂMETRO MÁXIMO 10" - CHI DIURNO. AF_11/2016</t>
  </si>
  <si>
    <t xml:space="preserve">95708</t>
  </si>
  <si>
    <t xml:space="preserve">PERFURATRIZ SOBRE ESTEIRA, TORQUE MÁXIMO 600 KGF, POTÊNCIA ENTRE 50 E 60 HP, DIÂMETRO MÁXIMO 10" - CHP DIURNO. AF_11/2016</t>
  </si>
  <si>
    <t xml:space="preserve">91278</t>
  </si>
  <si>
    <t xml:space="preserve">PLACA VIBRATÓRIA REVERSÍVEL COM MOTOR 4 TEMPOS A GASOLINA, FORÇA CENTRÍFUGA DE 25 KN (2500 KGF), POTÊNCIA 5,5 CV - CHI DIURNO. AF_08/2015</t>
  </si>
  <si>
    <t xml:space="preserve">91277</t>
  </si>
  <si>
    <t xml:space="preserve">PLACA VIBRATÓRIA REVERSÍVEL COM MOTOR 4 TEMPOS A GASOLINA, FORÇA CENTRÍFUGA DE 25 KN (2500 KGF), POTÊNCIA 5,5 CV - CHP DIURNO. AF_08/2015</t>
  </si>
  <si>
    <t xml:space="preserve">95277</t>
  </si>
  <si>
    <t xml:space="preserve">POLIDORA DE PISO (POLITRIZ), PESO DE 100KG, DIÂMETRO 450 MM, MOTOR ELÉTRICO, POTÊNCIA 4 HP - CHI DIURNO. AF_05/2023</t>
  </si>
  <si>
    <t xml:space="preserve">95276</t>
  </si>
  <si>
    <t xml:space="preserve">POLIDORA DE PISO (POLITRIZ), PESO DE 100KG, DIÂMETRO 450 MM, MOTOR ELÉTRICO, POTÊNCIA 4 HP - CHP DIURNO. AF_05/2023</t>
  </si>
  <si>
    <t xml:space="preserve">88430</t>
  </si>
  <si>
    <t xml:space="preserve">PROJETOR DE ARGAMASSA, CAPACIDADE DE PROJEÇÃO 1,5 M3/H, ALCANCE DE 30 ATÉ 60 M, MOTOR ELÉTRICO POTÊNCIA 7,5 HP - CHI DIURNO. AF_06/2014</t>
  </si>
  <si>
    <t xml:space="preserve">88418</t>
  </si>
  <si>
    <t xml:space="preserve">PROJETOR DE ARGAMASSA, CAPACIDADE DE PROJEÇÃO 1,5 M3/H, ALCANCE DE 30 ATÉ 60 M, MOTOR ELÉTRICO POTÊNCIA 7,5 HP - CHP DIURNO. AF_06/2014</t>
  </si>
  <si>
    <t xml:space="preserve">88438</t>
  </si>
  <si>
    <t xml:space="preserve">PROJETOR DE ARGAMASSA, CAPACIDADE DE PROJEÇÃO 2 M3/H, ALCANCE ATÉ 50 M, MOTOR ELÉTRICO POTÊNCIA 7,5 HP - CHI DIURNO. AF_06/2014</t>
  </si>
  <si>
    <t xml:space="preserve">88433</t>
  </si>
  <si>
    <t xml:space="preserve">PROJETOR DE ARGAMASSA, CAPACIDADE DE PROJEÇÃO 2 M3/H, ALCANCE ATÉ 50 M, MOTOR ELÉTRICO POTÊNCIA 7,5 HP - CHP DIURNO. AF_06/2014</t>
  </si>
  <si>
    <t xml:space="preserve">90669</t>
  </si>
  <si>
    <t xml:space="preserve">PROJETOR PNEUMÁTICO DE ARGAMASSA PARA CHAPISCO E REBOCO COM RECIPIENTE ACOPLADO, TIPO CANEQUINHA, COM COMPRESSOR DE AR REBOCÁVEL VAZÃO 89 PCM E MOTOR DIESEL DE 20 CV - CHI DIURNO. AF_05/2023</t>
  </si>
  <si>
    <t xml:space="preserve">90668</t>
  </si>
  <si>
    <t xml:space="preserve">PROJETOR PNEUMÁTICO DE ARGAMASSA PARA CHAPISCO E REBOCO COM RECIPIENTE ACOPLADO, TIPO CANEQUINHA, COM COMPRESSOR DE AR REBOCÁVEL VAZÃO 89 PCM E MOTOR DIESEL DE 20 CV - CHP DIURNO. AF_05/2023</t>
  </si>
  <si>
    <t xml:space="preserve">5946</t>
  </si>
  <si>
    <t xml:space="preserve">PÁ CARREGADEIRA SOBRE RODAS, POTÊNCIA 197 HP, CAPACIDADE DA CAÇAMBA 2,5 A 3,5 M3, PESO OPERACIONAL 18338 KG - CHI DIURNO. AF_06/2014</t>
  </si>
  <si>
    <t xml:space="preserve">5944</t>
  </si>
  <si>
    <t xml:space="preserve">PÁ CARREGADEIRA SOBRE RODAS, POTÊNCIA 197 HP, CAPACIDADE DA CAÇAMBA 2,5 A 3,5 M3, PESO OPERACIONAL 18338 KG - CHP DIURNO. AF_06/2014</t>
  </si>
  <si>
    <t xml:space="preserve">5942</t>
  </si>
  <si>
    <t xml:space="preserve">PÁ CARREGADEIRA SOBRE RODAS, POTÊNCIA LÍQUIDA 128 HP, CAPACIDADE DA CAÇAMBA 1,7 A 2,8 M3, PESO OPERACIONAL 11632 KG - CHI DIURNO. AF_06/2014</t>
  </si>
  <si>
    <t xml:space="preserve">5940</t>
  </si>
  <si>
    <t xml:space="preserve">PÁ CARREGADEIRA SOBRE RODAS, POTÊNCIA LÍQUIDA 128 HP, CAPACIDADE DA CAÇAMBA 1,7 A 2,8 M3, PESO OPERACIONAL 11632 KG - CHP DIURNO. AF_06/2014</t>
  </si>
  <si>
    <t xml:space="preserve">89251</t>
  </si>
  <si>
    <t xml:space="preserve">RECICLADORA DE ASFALTO A FRIO SOBRE RODAS, LARGURA FRESAGEM DE 2,0 M, POTÊNCIA 422 HP - CHI DIURNO. AF_11/2014</t>
  </si>
  <si>
    <t xml:space="preserve">89250</t>
  </si>
  <si>
    <t xml:space="preserve">RECICLADORA DE ASFALTO A FRIO SOBRE RODAS, LARGURA FRESAGEM DE 2,0 M, POTÊNCIA 422 HP - CHP DIURNO. AF_11/2014</t>
  </si>
  <si>
    <t xml:space="preserve">5681</t>
  </si>
  <si>
    <t xml:space="preserve">RETROESCAVADEIRA SOBRE RODAS COM CARREGADEIRA, TRAÇÃO 4X2, POTÊNCIA LÍQ. 79 HP, CAÇAMBA CARREG. CAP. MÍN. 1 M3, CAÇAMBA RETRO CAP. 0,20 M3, PESO OPERACIONAL MÍN. 6.570 KG, PROFUNDIDADE ESCAVAÇÃO MÁX. 4,37 M - CHI DIURNO. AF_06/2014</t>
  </si>
  <si>
    <t xml:space="preserve">5680</t>
  </si>
  <si>
    <t xml:space="preserve">RETROESCAVADEIRA SOBRE RODAS COM CARREGADEIRA, TRAÇÃO 4X2, POTÊNCIA LÍQ. 79 HP, CAÇAMBA CARREG. CAP. MÍN. 1 M3, CAÇAMBA RETRO CAP. 0,20 M3, PESO OPERACIONAL MÍN. 6.570 KG, PROFUNDIDADE ESCAVAÇÃO MÁX. 4,37 M - CHP DIURNO. AF_06/2014</t>
  </si>
  <si>
    <t xml:space="preserve">5877</t>
  </si>
  <si>
    <t xml:space="preserve">RETROESCAVADEIRA SOBRE RODAS COM CARREGADEIRA, TRAÇÃO 4X4, POTÊNCIA LÍQ. 72 HP, CAÇAMBA CARREG. CAP. MÍN. 0,79 M3, CAÇAMBA RETRO CAP. 0,18 M3, PESO OPERACIONAL MÍN. 7.140 KG, PROFUNDIDADE ESCAVAÇÃO MÁX. 4,50 M - CHI DIURNO. AF_06/2014</t>
  </si>
  <si>
    <t xml:space="preserve">5875</t>
  </si>
  <si>
    <t xml:space="preserve">RETROESCAVADEIRA SOBRE RODAS COM CARREGADEIRA, TRAÇÃO 4X4, POTÊNCIA LÍQ. 72 HP, CAÇAMBA CARREG. CAP. MÍN. 0,79 M3, CAÇAMBA RETRO CAP. 0,18 M3, PESO OPERACIONAL MÍN. 7.140 KG, PROFUNDIDADE ESCAVAÇÃO MÁX. 4,50 M - CHP DIURNO. AF_06/2014</t>
  </si>
  <si>
    <t xml:space="preserve">5679</t>
  </si>
  <si>
    <t xml:space="preserve">RETROESCAVADEIRA SOBRE RODAS COM CARREGADEIRA, TRAÇÃO 4X4, POTÊNCIA LÍQ. 88 HP, CAÇAMBA CARREG. CAP. MÍN. 1 M3, CAÇAMBA RETRO CAP. 0,26 M3, PESO OPERACIONAL MÍN. 6.674 KG, PROFUNDIDADE ESCAVAÇÃO MÁX. 4,37 M - CHI DIURNO. AF_06/2014</t>
  </si>
  <si>
    <t xml:space="preserve">5678</t>
  </si>
  <si>
    <t xml:space="preserve">RETROESCAVADEIRA SOBRE RODAS COM CARREGADEIRA, TRAÇÃO 4X4, POTÊNCIA LÍQ. 88 HP, CAÇAMBA CARREG. CAP. MÍN. 1 M3, CAÇAMBA RETRO CAP. 0,26 M3, PESO OPERACIONAL MÍN. 6.674 KG, PROFUNDIDADE ESCAVAÇÃO MÁX. 4,37 M - CHP DIURNO. AF_06/2014</t>
  </si>
  <si>
    <t xml:space="preserve">6880</t>
  </si>
  <si>
    <t xml:space="preserve">ROLO COMPACTADOR DE PNEUS ESTÁTICO, PRESSÃO VARIÁVEL, POTÊNCIA 111 HP, PESO SEM/COM LASTRO 9,5 / 26 T, LARGURA DE TRABALHO 1,90 M - CHI DIURNO. AF_07/2014</t>
  </si>
  <si>
    <t xml:space="preserve">6879</t>
  </si>
  <si>
    <t xml:space="preserve">ROLO COMPACTADOR DE PNEUS ESTÁTICO, PRESSÃO VARIÁVEL, POTÊNCIA 111 HP, PESO SEM/COM LASTRO 9,5 / 26 T, LARGURA DE TRABALHO 1,90 M - CHP DIURNO. AF_07/2014</t>
  </si>
  <si>
    <t xml:space="preserve">96464</t>
  </si>
  <si>
    <t xml:space="preserve">ROLO COMPACTADOR DE PNEUS, ESTÁTICO, PRESSÃO VARIÁVEL, POTÊNCIA 110 HP, PESO SEM/COM LASTRO 10,8/27 T, LARGURA DE ROLAGEM 2,30 M - CHI DIURNO. AF_06/2017</t>
  </si>
  <si>
    <t xml:space="preserve">96463</t>
  </si>
  <si>
    <t xml:space="preserve">ROLO COMPACTADOR DE PNEUS, ESTÁTICO, PRESSÃO VARIÁVEL, POTÊNCIA 110 HP, PESO SEM/COM LASTRO 10,8/27 T, LARGURA DE ROLAGEM 2,30 M - CHP DIURNO. AF_06/2017</t>
  </si>
  <si>
    <t xml:space="preserve">7050</t>
  </si>
  <si>
    <t xml:space="preserve">ROLO COMPACTADOR PE DE CARNEIRO VIBRATORIO, POTENCIA 125 HP, PESO OPERACIONAL SEM/COM LASTRO 11,95 / 13,30 T, IMPACTO DINAMICO 38,5 / 22,5 T, LARGURA DE TRABALHO 2,15 M - CHI DIURNO. AF_06/2014</t>
  </si>
  <si>
    <t xml:space="preserve">7049</t>
  </si>
  <si>
    <t xml:space="preserve">ROLO COMPACTADOR PE DE CARNEIRO VIBRATORIO, POTENCIA 125 HP, PESO OPERACIONAL SEM/COM LASTRO 11,95 / 13,30 T, IMPACTO DINAMICO 38,5 / 22,5 T, LARGURA DE TRABALHO 2,15 M - CHP DIURNO. AF_06/2014</t>
  </si>
  <si>
    <t xml:space="preserve">95632</t>
  </si>
  <si>
    <t xml:space="preserve">ROLO COMPACTADOR VIBRATORIO TANDEM, ACO LISO, POTENCIA 125 HP, PESO SEM/COM LASTRO 10,20/11,65 T, LARGURA DE TRABALHO 1,73 M - CHI DIURNO. AF_11/2016</t>
  </si>
  <si>
    <t xml:space="preserve">95631</t>
  </si>
  <si>
    <t xml:space="preserve">ROLO COMPACTADOR VIBRATORIO TANDEM, ACO LISO, POTENCIA 125 HP, PESO SEM/COM LASTRO 10,20/11,65 T, LARGURA DE TRABALHO 1,73 M - CHP DIURNO. AF_11/2016</t>
  </si>
  <si>
    <t xml:space="preserve">5685</t>
  </si>
  <si>
    <t xml:space="preserve">ROLO COMPACTADOR VIBRATÓRIO DE UM CILINDRO AÇO LISO, POTÊNCIA 80 HP, PESO OPERACIONAL MÁXIMO 8,1 T, IMPACTO DINÂMICO 16,15 / 9,5 T, LARGURA DE TRABALHO 1,68 M - CHI DIURNO. AF_06/2014</t>
  </si>
  <si>
    <t xml:space="preserve">5684</t>
  </si>
  <si>
    <t xml:space="preserve">ROLO COMPACTADOR VIBRATÓRIO DE UM CILINDRO AÇO LISO, POTÊNCIA 80 HP, PESO OPERACIONAL MÁXIMO 8,1 T, IMPACTO DINÂMICO 16,15 / 9,5 T, LARGURA DE TRABALHO 1,68 M - CHP DIURNO. AF_06/2014</t>
  </si>
  <si>
    <t xml:space="preserve">93244</t>
  </si>
  <si>
    <t xml:space="preserve">ROLO COMPACTADOR VIBRATÓRIO PÉ DE CARNEIRO PARA SOLOS, POTÊNCIA 80 HP, PESO OPERACIONAL SEM/COM LASTRO 7,4 / 8,8 T, LARGURA DE TRABALHO 1,68 M - CHI DIURNO. AF_02/2016</t>
  </si>
  <si>
    <t xml:space="preserve">73436</t>
  </si>
  <si>
    <t xml:space="preserve">ROLO COMPACTADOR VIBRATÓRIO PÉ DE CARNEIRO PARA SOLOS, POTÊNCIA 80 HP, PESO OPERACIONAL SEM/COM LASTRO 7,4 / 8,8 T, LARGURA DE TRABALHO 1,68 M - CHP DIURNO. AF_02/2016</t>
  </si>
  <si>
    <t xml:space="preserve">5881</t>
  </si>
  <si>
    <t xml:space="preserve">ROLO COMPACTADOR VIBRATÓRIO PÉ DE CARNEIRO, OPERADO POR CONTROLE REMOTO, POTÊNCIA 12,5 KW, PESO OPERACIONAL 1,675 T, LARGURA DE TRABALHO 0,85 M - CHI DIURNO. AF_02/2016</t>
  </si>
  <si>
    <t xml:space="preserve">5879</t>
  </si>
  <si>
    <t xml:space="preserve">ROLO COMPACTADOR VIBRATÓRIO PÉ DE CARNEIRO, OPERADO POR CONTROLE REMOTO, POTÊNCIA 12,5 KW, PESO OPERACIONAL 1,675 T, LARGURA DE TRABALHO 0,85 M - CHP DIURNO. AF_02/2016</t>
  </si>
  <si>
    <t xml:space="preserve">5865</t>
  </si>
  <si>
    <t xml:space="preserve">ROLO COMPACTADOR VIBRATÓRIO REBOCÁVEL, CILINDRO DE AÇO LISO, POTÊNCIA DE TRAÇÃO DE 65 CV, PESO 4,7 T, IMPACTO DINÂMICO 18,3 T, LARGURA DE TRABALHO 1,67 M - CHI DIURNO. AF_02/2016</t>
  </si>
  <si>
    <t xml:space="preserve">5863</t>
  </si>
  <si>
    <t xml:space="preserve">ROLO COMPACTADOR VIBRATÓRIO REBOCÁVEL, CILINDRO DE AÇO LISO, POTÊNCIA DE TRAÇÃO DE 65 CV, PESO 4,7 T, IMPACTO DINÂMICO 18,3 T, LARGURA DE TRABALHO 1,67 M - CHP DIURNO. AF_02/2016</t>
  </si>
  <si>
    <t xml:space="preserve">5869</t>
  </si>
  <si>
    <t xml:space="preserve">ROLO COMPACTADOR VIBRATÓRIO TANDEM AÇO LISO, POTÊNCIA 58 HP, PESO SEM/COM LASTRO 6,5 / 9,4 T, LARGURA DE TRABALHO 1,2 M - CHI DIURNO. AF_06/2014</t>
  </si>
  <si>
    <t xml:space="preserve">5867</t>
  </si>
  <si>
    <t xml:space="preserve">ROLO COMPACTADOR VIBRATÓRIO TANDEM AÇO LISO, POTÊNCIA 58 HP, PESO SEM/COM LASTRO 6,5 / 9,4 T, LARGURA DE TRABALHO 1,2 M - CHP DIURNO. AF_06/2014</t>
  </si>
  <si>
    <t xml:space="preserve">95271</t>
  </si>
  <si>
    <t xml:space="preserve">RÉGUA VIBRATÓRIA DUPLA PARA CONCRETO, PESO DE 60KG, COMPRIMENTO 4 M, COM MOTOR A GASOLINA, POTÊNCIA 5,5 HP - CHI DIURNO. AF_09/2016</t>
  </si>
  <si>
    <t xml:space="preserve">95270</t>
  </si>
  <si>
    <t xml:space="preserve">RÉGUA VIBRATÓRIA DUPLA PARA CONCRETO, PESO DE 60KG, COMPRIMENTO 4 M, COM MOTOR A GASOLINA, POTÊNCIA 5,5 HP - CHP DIURNO. AF_09/2016</t>
  </si>
  <si>
    <t xml:space="preserve">91693</t>
  </si>
  <si>
    <t xml:space="preserve">SERRA CIRCULAR DE BANCADA COM MOTOR ELÉTRICO POTÊNCIA DE 5HP, COM COIFA PARA DISCO 10" - CHI DIURNO. AF_08/2015</t>
  </si>
  <si>
    <t xml:space="preserve">91692</t>
  </si>
  <si>
    <t xml:space="preserve">SERRA CIRCULAR DE BANCADA COM MOTOR ELÉTRICO POTÊNCIA DE 5HP, COM COIFA PARA DISCO 10" - CHP DIURNO. AF_08/2015</t>
  </si>
  <si>
    <t xml:space="preserve">95140</t>
  </si>
  <si>
    <t xml:space="preserve">TALHA MANUAL DE CORRENTE, CAPACIDADE DE 2 TON. COM ELEVAÇÃO DE 3 M - CHI DIURNO. AF_07/2016</t>
  </si>
  <si>
    <t xml:space="preserve">95139</t>
  </si>
  <si>
    <t xml:space="preserve">TALHA MANUAL DE CORRENTE, CAPACIDADE DE 2 TON. COM ELEVAÇÃO DE 3 M - CHP DIURNO. AF_07/2016</t>
  </si>
  <si>
    <t xml:space="preserve">89027</t>
  </si>
  <si>
    <t xml:space="preserve">TANQUE DE ASFALTO ESTACIONÁRIO COM MAÇARICO, CAPACIDADE 20.000 L - CHI DIURNO. AF_05/2023</t>
  </si>
  <si>
    <t xml:space="preserve">89028</t>
  </si>
  <si>
    <t xml:space="preserve">TANQUE DE ASFALTO ESTACIONÁRIO COM MAÇARICO, CAPACIDADE 20.000 L - CHP DIURNO. AF_05/2023</t>
  </si>
  <si>
    <t xml:space="preserve">7031</t>
  </si>
  <si>
    <t xml:space="preserve">TANQUE DE ASFALTO ESTACIONÁRIO COM SERPENTINA, CAPACIDADE 30.000 L - CHI DIURNO. AF_05/2023</t>
  </si>
  <si>
    <t xml:space="preserve">7030</t>
  </si>
  <si>
    <t xml:space="preserve">TANQUE DE ASFALTO ESTACIONÁRIO COM SERPENTINA, CAPACIDADE 30.000 L - CHP DIURNO. AF_05/2023</t>
  </si>
  <si>
    <t xml:space="preserve">104092</t>
  </si>
  <si>
    <t xml:space="preserve">TERMOFUSORA PARA TUBOS E CONEXÕES EM PPR COM DIÂMETROS DE 20 A 63 MM, POTÊNCIA DE 800 W, TENSAO 220 V - CHI DIURNO. AF_05/2022</t>
  </si>
  <si>
    <t xml:space="preserve">104091</t>
  </si>
  <si>
    <t xml:space="preserve">TERMOFUSORA PARA TUBOS E CONEXÕES EM PPR COM DIÂMETROS DE 20 A 63 MM, POTÊNCIA DE 800 W, TENSAO 220 V - CHP DIURNO. AF_05/2022</t>
  </si>
  <si>
    <t xml:space="preserve">104098</t>
  </si>
  <si>
    <t xml:space="preserve">TERMOFUSORA PARA TUBOS E CONEXÕES EM PPR COM DIÂMETROS DE 75 A 110 MM, POTÊNCIA DE *1100* W, TENSÃO 220 V - CHI DIURNO. AF_05/2022</t>
  </si>
  <si>
    <t xml:space="preserve">104097</t>
  </si>
  <si>
    <t xml:space="preserve">TERMOFUSORA PARA TUBOS E CONEXÕES EM PPR COM DIÂMETROS DE 75 A 110 MM, POTÊNCIA DE *1100* W, TENSÃO 220 V - CHP DIURNO. AF_05/2022</t>
  </si>
  <si>
    <t xml:space="preserve">89031</t>
  </si>
  <si>
    <t xml:space="preserve">TRATOR DE ESTEIRAS, POTÊNCIA 100 HP, PESO OPERACIONAL 9,4 T, COM LÂMINA 2,19 M3 - CHI DIURNO. AF_06/2014</t>
  </si>
  <si>
    <t xml:space="preserve">89032</t>
  </si>
  <si>
    <t xml:space="preserve">TRATOR DE ESTEIRAS, POTÊNCIA 100 HP, PESO OPERACIONAL 9,4 T, COM LÂMINA 2,19 M3 - CHP DIURNO. AF_06/2014</t>
  </si>
  <si>
    <t xml:space="preserve">88844</t>
  </si>
  <si>
    <t xml:space="preserve">TRATOR DE ESTEIRAS, POTÊNCIA 125 HP, PESO OPERACIONAL 12,9 T, COM LÂMINA 2,7 M3 - CHI DIURNO. AF_10/2014</t>
  </si>
  <si>
    <t xml:space="preserve">88843</t>
  </si>
  <si>
    <t xml:space="preserve">TRATOR DE ESTEIRAS, POTÊNCIA 125 HP, PESO OPERACIONAL 12,9 T, COM LÂMINA 2,7 M3 - CHP DIURNO. AF_10/2014</t>
  </si>
  <si>
    <t xml:space="preserve">5853</t>
  </si>
  <si>
    <t xml:space="preserve">TRATOR DE ESTEIRAS, POTÊNCIA 150 HP, PESO OPERACIONAL 16,7 T, COM RODA MOTRIZ ELEVADA E LÂMINA 3,18 M3 - CHI DIURNO. AF_06/2014</t>
  </si>
  <si>
    <t xml:space="preserve">5851</t>
  </si>
  <si>
    <t xml:space="preserve">TRATOR DE ESTEIRAS, POTÊNCIA 150 HP, PESO OPERACIONAL 16,7 T, COM RODA MOTRIZ ELEVADA E LÂMINA 3,18 M3 - CHP DIURNO. AF_06/2014</t>
  </si>
  <si>
    <t xml:space="preserve">5849</t>
  </si>
  <si>
    <t xml:space="preserve">TRATOR DE ESTEIRAS, POTÊNCIA 170 HP, PESO OPERACIONAL 19 T, CAÇAMBA 5,2 M3 - CHI DIURNO. AF_06/2014</t>
  </si>
  <si>
    <t xml:space="preserve">5847</t>
  </si>
  <si>
    <t xml:space="preserve">TRATOR DE ESTEIRAS, POTÊNCIA 170 HP, PESO OPERACIONAL 19 T, CAÇAMBA 5,2 M3 - CHP DIURNO. AF_06/2014</t>
  </si>
  <si>
    <t xml:space="preserve">5857</t>
  </si>
  <si>
    <t xml:space="preserve">TRATOR DE ESTEIRAS, POTÊNCIA 347 HP, PESO OPERACIONAL 38,5 T, COM LÂMINA 8,70 M3 - CHI DIURNO. AF_06/2014</t>
  </si>
  <si>
    <t xml:space="preserve">5855</t>
  </si>
  <si>
    <t xml:space="preserve">TRATOR DE ESTEIRAS, POTÊNCIA 347 HP, PESO OPERACIONAL 38,5 T, COM LÂMINA 8,70 M3 - CHP DIURNO. AF_06/2014</t>
  </si>
  <si>
    <t xml:space="preserve">96021</t>
  </si>
  <si>
    <t xml:space="preserve">TRATOR DE PNEUS COM POTÊNCIA DE 122 CV, TRAÇÃO 4X4, COM GRADE DE DISCOS ACOPLADA - CHI DIURNO. AF_02/2017</t>
  </si>
  <si>
    <t xml:space="preserve">96020</t>
  </si>
  <si>
    <t xml:space="preserve">TRATOR DE PNEUS COM POTÊNCIA DE 122 CV, TRAÇÃO 4X4, COM GRADE DE DISCOS ACOPLADA - CHP DIURNO. AF_02/2017</t>
  </si>
  <si>
    <t xml:space="preserve">96014</t>
  </si>
  <si>
    <t xml:space="preserve">TRATOR DE PNEUS COM POTÊNCIA DE 122 CV, TRAÇÃO 4X4, COM VASSOURA MECÂNICA ACOPLADA - CHI DIURNO. AF_02/2017</t>
  </si>
  <si>
    <t xml:space="preserve">96013</t>
  </si>
  <si>
    <t xml:space="preserve">TRATOR DE PNEUS COM POTÊNCIA DE 122 CV, TRAÇÃO 4X4, COM VASSOURA MECÂNICA ACOPLADA - CHP DIURNO. AF_02/2017</t>
  </si>
  <si>
    <t xml:space="preserve">96029</t>
  </si>
  <si>
    <t xml:space="preserve">TRATOR DE PNEUS COM POTÊNCIA DE 85 CV, TRAÇÃO 4X4, COM GRADE DE DISCOS ACOPLADA - CHI DIURNO. AF_02/2017</t>
  </si>
  <si>
    <t xml:space="preserve">96028</t>
  </si>
  <si>
    <t xml:space="preserve">TRATOR DE PNEUS COM POTÊNCIA DE 85 CV, TRAÇÃO 4X4, COM GRADE DE DISCOS ACOPLADA - CHP DIURNO. AF_02/2017</t>
  </si>
  <si>
    <t xml:space="preserve">96155</t>
  </si>
  <si>
    <t xml:space="preserve">TRATOR DE PNEUS COM POTÊNCIA DE 85 CV, TRAÇÃO 4X4, COM VASSOURA MECÂNICA ACOPLADA - CHI DIURNO. AF_02/2017</t>
  </si>
  <si>
    <t xml:space="preserve">96157</t>
  </si>
  <si>
    <t xml:space="preserve">TRATOR DE PNEUS COM POTÊNCIA DE 85 CV, TRAÇÃO 4X4, COM VASSOURA MECÂNICA ACOPLADA - CHP DIURNO. AF_03/2017</t>
  </si>
  <si>
    <t xml:space="preserve">5845</t>
  </si>
  <si>
    <t xml:space="preserve">TRATOR DE PNEUS, POTÊNCIA 122 CV, TRAÇÃO 4X4, PESO COM LASTRO DE 4.510 KG - CHI DIURNO. AF_06/2014</t>
  </si>
  <si>
    <t xml:space="preserve">5843</t>
  </si>
  <si>
    <t xml:space="preserve">TRATOR DE PNEUS, POTÊNCIA 122 CV, TRAÇÃO 4X4, PESO COM LASTRO DE 4.510 KG - CHP DIURNO. AF_06/2014</t>
  </si>
  <si>
    <t xml:space="preserve">89036</t>
  </si>
  <si>
    <t xml:space="preserve">TRATOR DE PNEUS, POTÊNCIA 85 CV, TRAÇÃO 4X4, PESO COM LASTRO DE 4.675 KG - CHI DIURNO. AF_06/2014</t>
  </si>
  <si>
    <t xml:space="preserve">89035</t>
  </si>
  <si>
    <t xml:space="preserve">TRATOR DE PNEUS, POTÊNCIA 85 CV, TRAÇÃO 4X4, PESO COM LASTRO DE 4.675 KG - CHP DIURNO. AF_06/2014</t>
  </si>
  <si>
    <t xml:space="preserve">93440</t>
  </si>
  <si>
    <t xml:space="preserve">USINA DE ASFALTO À FRIO, CAPACIDADE DE 40 A 60 TON/HORA, ELÉTRICA POTÊNCIA 30 CV - CHI DIURNO. AF_05/2023</t>
  </si>
  <si>
    <t xml:space="preserve">93439</t>
  </si>
  <si>
    <t xml:space="preserve">USINA DE ASFALTO À FRIO, CAPACIDADE DE 40 A 60 TON/HORA, ELÉTRICA POTÊNCIA 30 CV - CHP DIURNO. AF_05/2023</t>
  </si>
  <si>
    <t xml:space="preserve">100648</t>
  </si>
  <si>
    <t xml:space="preserve">USINA DE ASFALTO, TIPO GRAVIMÉTRICA, PROD 150 TON/HORA - CHI DIURNO. AF_12/2019</t>
  </si>
  <si>
    <t xml:space="preserve">100647</t>
  </si>
  <si>
    <t xml:space="preserve">USINA DE ASFALTO, TIPO GRAVIMÉTRICA, PROD 150 TON/HORA - CHP DIURNO. AF_12/2019</t>
  </si>
  <si>
    <t xml:space="preserve">5829</t>
  </si>
  <si>
    <t xml:space="preserve">USINA DE CONCRETO FIXA, CAPACIDADE NOMINAL DE 90 A 120 M3/H, SEM SILO - CHI DIURNO. AF_07/2016</t>
  </si>
  <si>
    <t xml:space="preserve">5823</t>
  </si>
  <si>
    <t xml:space="preserve">USINA DE CONCRETO FIXA, CAPACIDADE NOMINAL DE 90 A 120 M3/H, SEM SILO - CHP DIURNO. AF_07/2016</t>
  </si>
  <si>
    <t xml:space="preserve">5884</t>
  </si>
  <si>
    <t xml:space="preserve">USINA DE LAMA ASFÁLTICA, PROD 30 A 50 T/H, SILO DE AGREGADO 7 M3, RESERVATÓRIOS PARA EMULSÃO E ÁGUA DE 2,3 M3 CADA, MISTURADOR TIPO PUG MILL A SER MONTADO SOBRE CAMINHÃO - CHI DIURNO. AF_10/2014</t>
  </si>
  <si>
    <t xml:space="preserve">5882</t>
  </si>
  <si>
    <t xml:space="preserve">USINA DE LAMA ASFÁLTICA, PROD 30 A 50 T/H, SILO DE AGREGADO 7 M3, RESERVATÓRIOS PARA EMULSÃO E ÁGUA DE 2,3 M3 CADA, MISTURADOR TIPO PUG MILL A SER MONTADO SOBRE CAMINHÃO - CHP DIURNO. AF_10/2014</t>
  </si>
  <si>
    <t xml:space="preserve">100642</t>
  </si>
  <si>
    <t xml:space="preserve">USINA DE MISTURA ASFÁLTICA À QUENTE, TIPO CONTRA FLUXO, PROD 100 A 140 TON/HORA - CHI DIURNO. AF_12/2019</t>
  </si>
  <si>
    <t xml:space="preserve">100641</t>
  </si>
  <si>
    <t xml:space="preserve">USINA DE MISTURA ASFÁLTICA À QUENTE, TIPO CONTRA FLUXO, PROD 100 A 140 TON/HORA - CHP DIURNO. AF_12/2019</t>
  </si>
  <si>
    <t xml:space="preserve">93434</t>
  </si>
  <si>
    <t xml:space="preserve">USINA DE MISTURA ASFÁLTICA À QUENTE, TIPO CONTRA FLUXO, PROD 40 A 80 TON/HORA - CHI DIURNO. AF_05/2023</t>
  </si>
  <si>
    <t xml:space="preserve">93433</t>
  </si>
  <si>
    <t xml:space="preserve">USINA DE MISTURA ASFÁLTICA À QUENTE, TIPO CONTRA FLUXO, PROD 40 A 80 TON/HORA - CHP DIURNO. AF_05/2023</t>
  </si>
  <si>
    <t xml:space="preserve">95122</t>
  </si>
  <si>
    <t xml:space="preserve">USINA MISTURADORA DE SOLOS, CAPACIDADE DE 200 A 500 TON/H, POTENCIA 75KW - CHI DIURNO. AF_07/2016</t>
  </si>
  <si>
    <t xml:space="preserve">95121</t>
  </si>
  <si>
    <t xml:space="preserve">USINA MISTURADORA DE SOLOS, CAPACIDADE DE 200 A 500 TON/H, POTENCIA 75KW - CHP DIURNO. AF_07/2016</t>
  </si>
  <si>
    <t xml:space="preserve">5841</t>
  </si>
  <si>
    <t xml:space="preserve">VASSOURA MECÂNICA REBOCÁVEL COM ESCOVA CILÍNDRICA, LARGURA ÚTIL DE VARRIMENTO DE 2,44 M - CHI DIURNO. AF_06/2014</t>
  </si>
  <si>
    <t xml:space="preserve">5839</t>
  </si>
  <si>
    <t xml:space="preserve">VASSOURA MECÂNICA REBOCÁVEL COM ESCOVA CILÍNDRICA, LARGURA ÚTIL DE VARRIMENTO DE 2,44 M - CHP DIURNO. AF_06/2014</t>
  </si>
  <si>
    <t xml:space="preserve">90587</t>
  </si>
  <si>
    <t xml:space="preserve">VIBRADOR DE IMERSÃO, DIÂMETRO DE PONTEIRA 45MM, MOTOR ELÉTRICO TRIFÁSICO POTÊNCIA DE 2 CV - CHI DIURNO. AF_06/2015</t>
  </si>
  <si>
    <t xml:space="preserve">90586</t>
  </si>
  <si>
    <t xml:space="preserve">VIBRADOR DE IMERSÃO, DIÂMETRO DE PONTEIRA 45MM, MOTOR ELÉTRICO TRIFÁSICO POTÊNCIA DE 2 CV - CHP DIURNO. AF_06/2015</t>
  </si>
  <si>
    <t xml:space="preserve">5837</t>
  </si>
  <si>
    <t xml:space="preserve">VIBROACABADORA DE ASFALTO SOBRE ESTEIRAS, LARGURA DE PAVIMENTAÇÃO 1,90 M A 5,30 M, POTÊNCIA 105 HP CAPACIDADE 450 T/H - CHI DIURNO. AF_11/2014</t>
  </si>
  <si>
    <t xml:space="preserve">5835</t>
  </si>
  <si>
    <t xml:space="preserve">VIBROACABADORA DE ASFALTO SOBRE ESTEIRAS, LARGURA DE PAVIMENTAÇÃO 1,90 M A 5,30 M, POTÊNCIA 105 HP CAPACIDADE 450 T/H - CHP DIURNO. AF_11/2014</t>
  </si>
  <si>
    <t xml:space="preserve">89257</t>
  </si>
  <si>
    <t xml:space="preserve">VIBROACABADORA DE ASFALTO SOBRE ESTEIRAS, LARGURA DE PAVIMENTAÇÃO 2,13 M A 4,55 M, POTÊNCIA 100 HP CAPACIDADE 400 T/H - CHP DIURNO. AF_11/2014</t>
  </si>
  <si>
    <t xml:space="preserve">89258</t>
  </si>
  <si>
    <t xml:space="preserve">VIBROACABADORA DE ASFALTO SOBRE ESTEIRAS, LARGURA DE PAVIMENTAÇÃO 2,13 M A 4,55 M, POTÊNCIA 100 HP, CAPACIDADE 400 T/H - CHI DIURNO. AF_11/2014</t>
  </si>
  <si>
    <t xml:space="preserve">97621</t>
  </si>
  <si>
    <t xml:space="preserve">DEMOLIÇÃO DE ALVENARIA DE BLOCO FURADO, DE FORMA MANUAL, COM REAPROVEITAMENTO. AF_09/2023</t>
  </si>
  <si>
    <t xml:space="preserve">97622</t>
  </si>
  <si>
    <t xml:space="preserve">DEMOLIÇÃO DE ALVENARIA DE BLOCO FURADO, DE FORMA MANUAL, SEM REAPROVEITAMENTO. AF_09/2023</t>
  </si>
  <si>
    <t xml:space="preserve">97623</t>
  </si>
  <si>
    <t xml:space="preserve">DEMOLIÇÃO DE ALVENARIA DE TIJOLO MACIÇO, DE FORMA MANUAL, COM REAPROVEITAMENTO. AF_09/2023</t>
  </si>
  <si>
    <t xml:space="preserve">97624</t>
  </si>
  <si>
    <t xml:space="preserve">DEMOLIÇÃO DE ALVENARIA DE TIJOLO MACIÇO, DE FORMA MANUAL, SEM REAPROVEITAMENTO. AF_09/2023</t>
  </si>
  <si>
    <t xml:space="preserve">104791</t>
  </si>
  <si>
    <t xml:space="preserve">DEMOLIÇÃO DE ARGAMASSAS, DE FORMA DE FORMA MECANIZADA COM MARTELETE, SEM REAPROVEITAMENTO. AF_09/2023</t>
  </si>
  <si>
    <t xml:space="preserve">97631</t>
  </si>
  <si>
    <t xml:space="preserve">DEMOLIÇÃO DE ARGAMASSAS, DE FORMA MANUAL, SEM REAPROVEITAMENTO. AF_09/2023</t>
  </si>
  <si>
    <t xml:space="preserve">104796</t>
  </si>
  <si>
    <t xml:space="preserve">DEMOLIÇÃO DE GUIAS, SARJETAS OU SARJETÕES, DE FORMA MECANIZADA, SEM REAPROVEITAMENTO. AF_09/2023</t>
  </si>
  <si>
    <t xml:space="preserve">97628</t>
  </si>
  <si>
    <t xml:space="preserve">DEMOLIÇÃO DE LAJES, EM CONCRETO ARMADO, DE FORMA MANUAL, SEM REAPROVEITAMENTO. AF_09/2023</t>
  </si>
  <si>
    <t xml:space="preserve">97626</t>
  </si>
  <si>
    <t xml:space="preserve">DEMOLIÇÃO DE PILARES E VIGAS EM CONCRETO ARMADO, DE FORMA MANUAL, SEM REAPROVEITAMENTO. AF_09/2023</t>
  </si>
  <si>
    <t xml:space="preserve">97627</t>
  </si>
  <si>
    <t xml:space="preserve">DEMOLIÇÃO DE PILARES E VIGAS EM CONCRETO ARMADO, DE FORMA MECANIZADA COM MARTELETE, SEM REAPROVEITAMENTO. AF_09/2023</t>
  </si>
  <si>
    <t xml:space="preserve">104789</t>
  </si>
  <si>
    <t xml:space="preserve">DEMOLIÇÃO DE PISO DE CONCRETO SIMPLES, DE FORMA MANUAL, SEM REAPROVEITAMENTO. AF_09/2023</t>
  </si>
  <si>
    <t xml:space="preserve">104790</t>
  </si>
  <si>
    <t xml:space="preserve">DEMOLIÇÃO DE PISO DE CONCRETO SIMPLES, DE FORMA MECANIZADA COM MARTELETE, SEM REAPROVEITAMENTO. AF_09/2023</t>
  </si>
  <si>
    <t xml:space="preserve">97633</t>
  </si>
  <si>
    <t xml:space="preserve">DEMOLIÇÃO DE REVESTIMENTO CERÂMICO, DE FORMA MANUAL, SEM REAPROVEITAMENTO. AF_09/2023</t>
  </si>
  <si>
    <t xml:space="preserve">97634</t>
  </si>
  <si>
    <t xml:space="preserve">DEMOLIÇÃO DE REVESTIMENTO CERÂMICO, DE FORMA MECANIZADA COM MARTELETE, SEM REAPROVEITAMENTO. AF_09/2023</t>
  </si>
  <si>
    <t xml:space="preserve">97632</t>
  </si>
  <si>
    <t xml:space="preserve">DEMOLIÇÃO DE RODAPÉ CERÂMICO, DE FORMA MANUAL, SEM REAPROVEITAMENTO. AF_09/2023</t>
  </si>
  <si>
    <t xml:space="preserve">97636</t>
  </si>
  <si>
    <t xml:space="preserve">DEMOLIÇÃO PARCIAL DE PAVIMENTO ASFÁLTICO, DE FORMA MECANIZADA, SEM REAPROVEITAMENTO. AF_09/2023</t>
  </si>
  <si>
    <t xml:space="preserve">104797</t>
  </si>
  <si>
    <t xml:space="preserve">REMOÇAO DE GUIAS PRÉ-FABRICADAS DE CONCRETO, DE FORMA MECANIZADA, COM REAPROVEITAMENTO. AF_09/2023</t>
  </si>
  <si>
    <t xml:space="preserve">104803</t>
  </si>
  <si>
    <t xml:space="preserve">REMOÇÃO CALHAS E RUFOS, DE FORMA MANUAL, SEM REAPROVEITAMENTO. AF_09/2023</t>
  </si>
  <si>
    <t xml:space="preserve">97664</t>
  </si>
  <si>
    <t xml:space="preserve">REMOÇÃO DE ACESSÓRIOS, DE FORMA MANUAL, SEM REAPROVEITAMENTO. AF_09/2023</t>
  </si>
  <si>
    <t xml:space="preserve">104801</t>
  </si>
  <si>
    <t xml:space="preserve">REMOÇÃO DE ALAMBRADOS PARA QUADRAS POLIESPORTIVAS, ESTRUTURADO POR TUBOS DE AÇO GALVANIZADO, COM TELA DE ARAME GALVANIZADO, DE FORMA MANUAL, SEM REAPROVEITAMENTO. AF_09/2023</t>
  </si>
  <si>
    <t xml:space="preserve">97661</t>
  </si>
  <si>
    <t xml:space="preserve">REMOÇÃO DE CABOS ELÉTRICOS, COM SEÇÃO DE 10 MM², FORMA MANUAL, SEM REAPROVEITAMENTO. AF_09/2023</t>
  </si>
  <si>
    <t xml:space="preserve">104794</t>
  </si>
  <si>
    <t xml:space="preserve">REMOÇÃO DE CABOS ELÉTRICOS, COM SEÇÃO DE 16 MM², FORMA MANUAL, SEM REAPROVEITAMENTO. AF_09/2023</t>
  </si>
  <si>
    <t xml:space="preserve">104795</t>
  </si>
  <si>
    <t xml:space="preserve">REMOÇÃO DE CABOS ELÉTRICOS, COM SEÇÃO DE 25 MM², FORMA MANUAL, SEM REAPROVEITAMENTO. AF_09/2023</t>
  </si>
  <si>
    <t xml:space="preserve">104792</t>
  </si>
  <si>
    <t xml:space="preserve">REMOÇÃO DE CABOS ELÉTRICOS, COM SEÇÃO DE ATÉ 2,5 MM², DE FORMA MANUAL, SEM REAPROVEITAMENTO. AF_09/2023</t>
  </si>
  <si>
    <t xml:space="preserve">104793</t>
  </si>
  <si>
    <t xml:space="preserve">REMOÇÃO DE CABOS ELÉTRICOS, COM SEÇÃO MAIOR QUE 2,5 MM² E MENOR QUE 10 MM², DE FORMA MANUAL, SEM REAPROVEITAMENTO. AF_09/2023</t>
  </si>
  <si>
    <t xml:space="preserve">104800</t>
  </si>
  <si>
    <t xml:space="preserve">REMOÇÃO DE CERCAS E MOURÕES, DE FORMA MANUAL, SEM REAPROVEITAMENTO. AF_09/2023</t>
  </si>
  <si>
    <t xml:space="preserve">97638</t>
  </si>
  <si>
    <t xml:space="preserve">REMOÇÃO DE CHAPAS E PERFIS DE DRYWALL, DE FORMA MANUAL, SEM REAPROVEITAMENTO. AF_09/2023</t>
  </si>
  <si>
    <t xml:space="preserve">97641</t>
  </si>
  <si>
    <t xml:space="preserve">REMOÇÃO DE FORRO DE GESSO, DE FORMA MANUAL, SEM REAPROVEITAMENTO. AF_09/2023</t>
  </si>
  <si>
    <t xml:space="preserve">97640</t>
  </si>
  <si>
    <t xml:space="preserve">REMOÇÃO DE FORROS DE DRYWALL, PVC E FIBROMINERAL, DE FORMA MANUAL, SEM REAPROVEITAMENTO. AF_09/2023</t>
  </si>
  <si>
    <t xml:space="preserve">97660</t>
  </si>
  <si>
    <t xml:space="preserve">REMOÇÃO DE INTERRUPTORES/TOMADAS ELÉTRICAS, DE FORMA MANUAL, SEM REAPROVEITAMENTO. AF_09/2023</t>
  </si>
  <si>
    <t xml:space="preserve">REMOÇÃO DE JANELAS, DE FORMA MANUAL, SEM REAPROVEITAMENTO. AF_09/2023</t>
  </si>
  <si>
    <t xml:space="preserve">97663</t>
  </si>
  <si>
    <t xml:space="preserve">REMOÇÃO DE LOUÇAS, DE FORMA MANUAL, SEM REAPROVEITAMENTO. AF_09/2023</t>
  </si>
  <si>
    <t xml:space="preserve">97665</t>
  </si>
  <si>
    <t xml:space="preserve">REMOÇÃO DE LUMINÁRIAS, DE FORMA MANUAL, SEM REAPROVEITAMENTO. AF_09/2023</t>
  </si>
  <si>
    <t xml:space="preserve">97666</t>
  </si>
  <si>
    <t xml:space="preserve">REMOÇÃO DE METAIS SANITÁRIOS, DE FORMA MANUAL, SEM REAPROVEITAMENTO. AF_09/2023</t>
  </si>
  <si>
    <t xml:space="preserve">97635</t>
  </si>
  <si>
    <t xml:space="preserve">REMOÇÃO DE PISO DE BLOCO INTERTRAVADO OU DE PEDRA PORTUGUESA, DE FORMA MANUAL, COM REAPROVEITAMENTO. AF_09/2023</t>
  </si>
  <si>
    <t xml:space="preserve">97643</t>
  </si>
  <si>
    <t xml:space="preserve">REMOÇÃO DE PISO DE MADEIRA (ASSOALHO E BARROTE), DE FORMA MANUAL, SEM REAPROVEITAMENTO. AF_09/2023</t>
  </si>
  <si>
    <t xml:space="preserve">104799</t>
  </si>
  <si>
    <t xml:space="preserve">REMOÇÃO DE PLACAS DE SINALIZAÇÃO VIÁRIA, DE FORMA MANUAL, SEM REAPROVEITAMENTO. AF_09/2023</t>
  </si>
  <si>
    <t xml:space="preserve">97639</t>
  </si>
  <si>
    <t xml:space="preserve">REMOÇÃO DE PLACAS E PILARETES DE CONCRETO, DE FORMA MANUAL, SEM REAPROVEITAMENTO. AF_09/2023</t>
  </si>
  <si>
    <t xml:space="preserve">97644</t>
  </si>
  <si>
    <t xml:space="preserve">REMOÇÃO DE PORTAS, DE FORMA MANUAL, SEM REAPROVEITAMENTO. AF_09/2023</t>
  </si>
  <si>
    <t xml:space="preserve">97648</t>
  </si>
  <si>
    <t xml:space="preserve">REMOÇÃO DE PROTEÇÃO TÉRMICA PARA COBERTURA EM EPS, DE FORMA MANUAL, SEM REAPROVEITAMENTO. AF_09/2023</t>
  </si>
  <si>
    <t xml:space="preserve">104798</t>
  </si>
  <si>
    <t xml:space="preserve">REMOÇÃO DE SUPORTE METÁLICO OU DE MADEIRA PARA PLACAS DE SINALIZAÇÃO VIÁRIA, DE FORMA MANUAL, SEM REAPROVEITAMENTO. AF_09/2023</t>
  </si>
  <si>
    <t xml:space="preserve">97637</t>
  </si>
  <si>
    <t xml:space="preserve">REMOÇÃO DE TAPUME/ CHAPAS METÁLICAS E DE MADEIRA, DE FORMA MANUAL, SEM REAPROVEITAMENTO. AF_09/2023</t>
  </si>
  <si>
    <t xml:space="preserve">104802</t>
  </si>
  <si>
    <t xml:space="preserve">REMOÇÃO DE TELA DE ARAME GALVANIZADO DE ALAMBRADOS PARA QUADRAS POLIESPORTIVAS, DE FORMA MANUAL, SEM REMOÇÃO DA ESTRUTURA DE SUSTENTAÇÃO, SEM REAPROVEITAMENTO. AF_09/2023</t>
  </si>
  <si>
    <t xml:space="preserve">97647</t>
  </si>
  <si>
    <t xml:space="preserve">REMOÇÃO DE TELHAS DE FIBROCIMENTO METÁLICA E CERÂMICA, DE FORMA MANUAL, SEM REAPROVEITAMENTO. AF_09/2023</t>
  </si>
  <si>
    <t xml:space="preserve">97649</t>
  </si>
  <si>
    <t xml:space="preserve">REMOÇÃO DE TELHAS DE FIBROCIMENTO, METÁLICA E CERÂMICA, DE FORMA MECANIZADA, COM USO DE GUINDASTE, SEM REAPROVEITAMENTO. AF_09/2023</t>
  </si>
  <si>
    <t xml:space="preserve">97652</t>
  </si>
  <si>
    <t xml:space="preserve">REMOÇÃO DE TESOURAS DE MADEIRA, COM VÃO MAIOR OU IGUAL A 8M, DE FORMA MANUAL, SEM REAPROVEITAMENTO. AF_09/2023</t>
  </si>
  <si>
    <t xml:space="preserve">97654</t>
  </si>
  <si>
    <t xml:space="preserve">REMOÇÃO DE TESOURAS DE MADEIRA, COM VÃO MAIOR OU IGUAL A 8M, DE FORMA MECANIZADA, COM REAPROVEITAMENTO. AF_09/2023</t>
  </si>
  <si>
    <t xml:space="preserve">97651</t>
  </si>
  <si>
    <t xml:space="preserve">REMOÇÃO DE TESOURAS DE MADEIRA, COM VÃO MENOR QUE 8M, DE FORMA MANUAL, SEM REAPROVEITAMENTO. AF_09/2023</t>
  </si>
  <si>
    <t xml:space="preserve">97653</t>
  </si>
  <si>
    <t xml:space="preserve">REMOÇÃO DE TESOURAS DE MADEIRA, COM VÃO MENOR QUE 8M, DE FORMA MECANIZADA, COM REAPROVEITAMENTO. AF_09/2023</t>
  </si>
  <si>
    <t xml:space="preserve">97657</t>
  </si>
  <si>
    <t xml:space="preserve">REMOÇÃO DE TESOURAS METÁLICAS, COM VÃO MAIOR OU IGUAL A 8M, DE FORMA MANUAL, SEM REAPROVEITAMENTO. AF_09/2023</t>
  </si>
  <si>
    <t xml:space="preserve">97659</t>
  </si>
  <si>
    <t xml:space="preserve">REMOÇÃO DE TESOURAS METÁLICAS, COM VÃO MAIOR OU IGUAL A 8M, DE FORMA MECANIZADA, COM REAPROVEITAMENTO. AF_09/2023</t>
  </si>
  <si>
    <t xml:space="preserve">97656</t>
  </si>
  <si>
    <t xml:space="preserve">REMOÇÃO DE TESOURAS METÁLICAS, COM VÃO MENOR QUE 8M, DE FORMA MANUAL, SEM REAPROVEITAMENTO. AF_09/2023</t>
  </si>
  <si>
    <t xml:space="preserve">97658</t>
  </si>
  <si>
    <t xml:space="preserve">REMOÇÃO DE TESOURAS METÁLICAS, COM VÃO MENOR QUE 8M, DE FORMA MECANIZADA, COM REAPROVEITAMENTO. AF_09/2023</t>
  </si>
  <si>
    <t xml:space="preserve">97650</t>
  </si>
  <si>
    <t xml:space="preserve">REMOÇÃO DE TRAMA DE MADEIRA PARA COBERTURA, DE FORMA MANUAL, SEM REAPROVEITAMENTO. AF_09/2023</t>
  </si>
  <si>
    <t xml:space="preserve">97642</t>
  </si>
  <si>
    <t xml:space="preserve">REMOÇÃO DE TRAMA METÁLICA OU DE MADEIRA PARA FORRO, DE FORMA MANUAL, SEM REAPROVEITAMENTO. AF_09/2023</t>
  </si>
  <si>
    <t xml:space="preserve">97655</t>
  </si>
  <si>
    <t xml:space="preserve">REMOÇÃO DE TRAMA METÁLICA PARA COBERTURA, DE FORMA MANUAL, SEM REAPROVEITAMENTO. AF_09/2023</t>
  </si>
  <si>
    <t xml:space="preserve">97662</t>
  </si>
  <si>
    <t xml:space="preserve">REMOÇÃO DE TUBULAÇÕES (TUBOS E CONEXÕES) DE ÁGUA FRIA, DE FORMA MANUAL, SEM REAPROVEITAMENTO. AF_09/2023</t>
  </si>
  <si>
    <t xml:space="preserve">92712</t>
  </si>
  <si>
    <t xml:space="preserve">APARELHO PARA CORTE E SOLDA OXI-ACETILENO SOBRE RODAS, INCLUSIVE CILINDROS E MAÇARICOS - DEPRECIAÇÃO. AF_05/2023</t>
  </si>
  <si>
    <t xml:space="preserve">92713</t>
  </si>
  <si>
    <t xml:space="preserve">APARELHO PARA CORTE E SOLDA OXI-ACETILENO SOBRE RODAS, INCLUSIVE CILINDROS E MAÇARICOS - JUROS. AF_05/2023</t>
  </si>
  <si>
    <t xml:space="preserve">92714</t>
  </si>
  <si>
    <t xml:space="preserve">APARELHO PARA CORTE E SOLDA OXI-ACETILENO SOBRE RODAS, INCLUSIVE CILINDROS E MAÇARICOS - MANUTENÇÃO. AF_05/2023</t>
  </si>
  <si>
    <t xml:space="preserve">92715</t>
  </si>
  <si>
    <t xml:space="preserve">APARELHO PARA CORTE E SOLDA OXI-ACETILENO SOBRE RODAS, INCLUSIVE CILINDROS E MAÇARICOS - MATERIAIS NA OPERAÇÃO. AF_05/2023</t>
  </si>
  <si>
    <t xml:space="preserve">103666</t>
  </si>
  <si>
    <t xml:space="preserve">BATE ESTACA PARA INSTALAÇÃO DE DEFENSAS METÁLICAS (GUARD RAIL) FIXO, INCLUSIVE CAMINHÃO TOCO PBT 9.700 KG, POTÊNCIA DE 160 CV - MATERIAIS NA OPERAÇÃO. AF_05/2023</t>
  </si>
  <si>
    <t xml:space="preserve">89212</t>
  </si>
  <si>
    <t xml:space="preserve">BATE-ESTACAS POR GRAVIDADE, POTÊNCIA DE 160 HP, PESO DO MARTELO ATÉ 3 TONELADAS - DEPRECIAÇÃO. AF_11/2014</t>
  </si>
  <si>
    <t xml:space="preserve">89213</t>
  </si>
  <si>
    <t xml:space="preserve">BATE-ESTACAS POR GRAVIDADE, POTÊNCIA DE 160 HP, PESO DO MARTELO ATÉ 3 TONELADAS - JUROS. AF_11/2014</t>
  </si>
  <si>
    <t xml:space="preserve">89214</t>
  </si>
  <si>
    <t xml:space="preserve">BATE-ESTACAS POR GRAVIDADE, POTÊNCIA DE 160 HP, PESO DO MARTELO ATÉ 3 TONELADAS - MANUTENÇÃO. AF_11/2014</t>
  </si>
  <si>
    <t xml:space="preserve">89215</t>
  </si>
  <si>
    <t xml:space="preserve">BATE-ESTACAS POR GRAVIDADE, POTÊNCIA DE 160 HP, PESO DO MARTELO ATÉ 3 TONELADAS - MATERIAIS NA OPERAÇÃO. AF_11/2014</t>
  </si>
  <si>
    <t xml:space="preserve">87441</t>
  </si>
  <si>
    <t xml:space="preserve">BETONEIRA CAPACIDADE NOMINAL 400 L, CAPACIDADE DE MISTURA 310 L, MOTOR A DIESEL POTÊNCIA 5,0 CV, SEM CARREGADOR - DEPRECIAÇÃO. AF_05/2023</t>
  </si>
  <si>
    <t xml:space="preserve">87442</t>
  </si>
  <si>
    <t xml:space="preserve">BETONEIRA CAPACIDADE NOMINAL 400 L, CAPACIDADE DE MISTURA 310 L, MOTOR A DIESEL POTÊNCIA 5,0 CV, SEM CARREGADOR - JUROS. AF_05/2023</t>
  </si>
  <si>
    <t xml:space="preserve">87443</t>
  </si>
  <si>
    <t xml:space="preserve">BETONEIRA CAPACIDADE NOMINAL 400 L, CAPACIDADE DE MISTURA 310 L, MOTOR A DIESEL POTÊNCIA 5,0 CV, SEM CARREGADOR - MANUTENÇÃO. AF_05/2023</t>
  </si>
  <si>
    <t xml:space="preserve">87444</t>
  </si>
  <si>
    <t xml:space="preserve">BETONEIRA CAPACIDADE NOMINAL 400 L, CAPACIDADE DE MISTURA 310 L, MOTOR A DIESEL POTÊNCIA 5,0 CV, SEM CARREGADOR - MATERIAIS NA OPERAÇÃO. AF_05/2023</t>
  </si>
  <si>
    <t xml:space="preserve">93229</t>
  </si>
  <si>
    <t xml:space="preserve">BETONEIRA CAPACIDADE NOMINAL 400 L, CAPACIDADE DE MISTURA 310 L, MOTOR A GASOLINA POTÊNCIA 5,5 CV, SEM CARREGADOR - DEPRECIAÇÃO. AF_02/2016</t>
  </si>
  <si>
    <t xml:space="preserve">93230</t>
  </si>
  <si>
    <t xml:space="preserve">BETONEIRA CAPACIDADE NOMINAL 400 L, CAPACIDADE DE MISTURA 310 L, MOTOR A GASOLINA POTÊNCIA 5,5 CV, SEM CARREGADOR - JUROS. AF_02/2016</t>
  </si>
  <si>
    <t xml:space="preserve">93231</t>
  </si>
  <si>
    <t xml:space="preserve">BETONEIRA CAPACIDADE NOMINAL 400 L, CAPACIDADE DE MISTURA 310 L, MOTOR A GASOLINA POTÊNCIA 5,5 CV, SEM CARREGADOR - MANUTENÇÃO. AF_02/2016</t>
  </si>
  <si>
    <t xml:space="preserve">93232</t>
  </si>
  <si>
    <t xml:space="preserve">BETONEIRA CAPACIDADE NOMINAL 400 L, CAPACIDADE DE MISTURA 310 L, MOTOR A GASOLINA POTÊNCIA 5,5 CV, SEM CARREGADOR - MATERIAIS NA OPERAÇÃO. AF_02/2016</t>
  </si>
  <si>
    <t xml:space="preserve">102951</t>
  </si>
  <si>
    <t xml:space="preserve">BETONEIRA CAPACIDADE NOMINAL DE 250 L, CAPACIDADE DE MISTURA DE 175 L, MOTOR ELÉTRICO MONOFÁSICO POTÊNCIA 1CV - MATERIAIS NA OPERAÇÃO. AF_05/2023</t>
  </si>
  <si>
    <t xml:space="preserve">88826</t>
  </si>
  <si>
    <t xml:space="preserve">BETONEIRA CAPACIDADE NOMINAL DE 400 L, CAPACIDADE DE MISTURA 280 L, MOTOR ELÉTRICO TRIFÁSICO POTÊNCIA DE 2 CV, SEM CARREGADOR - DEPRECIAÇÃO. AF_05/2023</t>
  </si>
  <si>
    <t xml:space="preserve">88827</t>
  </si>
  <si>
    <t xml:space="preserve">BETONEIRA CAPACIDADE NOMINAL DE 400 L, CAPACIDADE DE MISTURA 280 L, MOTOR ELÉTRICO TRIFÁSICO POTÊNCIA DE 2 CV, SEM CARREGADOR - JUROS. AF_05/2023</t>
  </si>
  <si>
    <t xml:space="preserve">88828</t>
  </si>
  <si>
    <t xml:space="preserve">BETONEIRA CAPACIDADE NOMINAL DE 400 L, CAPACIDADE DE MISTURA 280 L, MOTOR ELÉTRICO TRIFÁSICO POTÊNCIA DE 2 CV, SEM CARREGADOR - MANUTENÇÃO. AF_05/2023</t>
  </si>
  <si>
    <t xml:space="preserve">88829</t>
  </si>
  <si>
    <t xml:space="preserve">BETONEIRA CAPACIDADE NOMINAL DE 400 L, CAPACIDADE DE MISTURA 280 L, MOTOR ELÉTRICO TRIFÁSICO POTÊNCIA DE 2 CV, SEM CARREGADOR - MATERIAIS NA OPERAÇÃO. AF_05/2023</t>
  </si>
  <si>
    <t xml:space="preserve">89221</t>
  </si>
  <si>
    <t xml:space="preserve">BETONEIRA CAPACIDADE NOMINAL DE 600 L, CAPACIDADE DE MISTURA 360 L, MOTOR ELÉTRICO TRIFÁSICO POTÊNCIA DE 4 CV, SEM CARREGADOR - DEPRECIAÇÃO. AF_05/2023</t>
  </si>
  <si>
    <t xml:space="preserve">89222</t>
  </si>
  <si>
    <t xml:space="preserve">BETONEIRA CAPACIDADE NOMINAL DE 600 L, CAPACIDADE DE MISTURA 360 L, MOTOR ELÉTRICO TRIFÁSICO POTÊNCIA DE 4 CV, SEM CARREGADOR - JUROS. AF_05/2023</t>
  </si>
  <si>
    <t xml:space="preserve">89223</t>
  </si>
  <si>
    <t xml:space="preserve">BETONEIRA CAPACIDADE NOMINAL DE 600 L, CAPACIDADE DE MISTURA 360 L, MOTOR ELÉTRICO TRIFÁSICO POTÊNCIA DE 4 CV, SEM CARREGADOR - MANUTENÇÃO. AF_05/2023</t>
  </si>
  <si>
    <t xml:space="preserve">89224</t>
  </si>
  <si>
    <t xml:space="preserve">BETONEIRA CAPACIDADE NOMINAL DE 600 L, CAPACIDADE DE MISTURA 360 L, MOTOR ELÉTRICO TRIFÁSICO POTÊNCIA DE 4 CV, SEM CARREGADOR - MATERIAIS NA OPERAÇÃO. AF_05/2023</t>
  </si>
  <si>
    <t xml:space="preserve">89274</t>
  </si>
  <si>
    <t xml:space="preserve">BETONEIRA CAPACIDADE NOMINAL DE 600 L, CAPACIDADE DE MISTURA 440 L, MOTOR A DIESEL POTÊNCIA 10 CV, COM CARREGADOR - DEPRECIAÇÃO. AF_05/2023</t>
  </si>
  <si>
    <t xml:space="preserve">89275</t>
  </si>
  <si>
    <t xml:space="preserve">BETONEIRA CAPACIDADE NOMINAL DE 600 L, CAPACIDADE DE MISTURA 440 L, MOTOR A DIESEL POTÊNCIA 10 CV, COM CARREGADOR - JUROS. AF_05/2023</t>
  </si>
  <si>
    <t xml:space="preserve">89276</t>
  </si>
  <si>
    <t xml:space="preserve">BETONEIRA CAPACIDADE NOMINAL DE 600 L, CAPACIDADE DE MISTURA 440 L, MOTOR A DIESEL POTÊNCIA 10 CV, COM CARREGADOR - MANUTENÇÃO. AF_05/2023</t>
  </si>
  <si>
    <t xml:space="preserve">89277</t>
  </si>
  <si>
    <t xml:space="preserve">BETONEIRA CAPACIDADE NOMINAL DE 600 L, CAPACIDADE DE MISTURA 440 L, MOTOR A DIESEL POTÊNCIA 10 CV, COM CARREGADOR - MATERIAIS NA OPERAÇÃO. AF_05/2023</t>
  </si>
  <si>
    <t xml:space="preserve">90646</t>
  </si>
  <si>
    <t xml:space="preserve">BOMBA CENTRÍFUGA MONOESTÁGIO COM MOTOR ELÉTRICO MONOFÁSICO, POTÊNCIA 15 HP, DIÂMETRO DO ROTOR 173 MM, HM/Q = 30 MCA / 90 M3/H A 45 MCA / 55 M3/H - DEPRECIAÇÃO. AF_06/2015</t>
  </si>
  <si>
    <t xml:space="preserve">90647</t>
  </si>
  <si>
    <t xml:space="preserve">BOMBA CENTRÍFUGA MONOESTÁGIO COM MOTOR ELÉTRICO MONOFÁSICO, POTÊNCIA 15 HP, DIÂMETRO DO ROTOR 173 MM, HM/Q = 30 MCA / 90 M3/H A 45 MCA / 55 M3/H - JUROS. AF_06/2015</t>
  </si>
  <si>
    <t xml:space="preserve">90648</t>
  </si>
  <si>
    <t xml:space="preserve">BOMBA CENTRÍFUGA MONOESTÁGIO COM MOTOR ELÉTRICO MONOFÁSICO, POTÊNCIA 15 HP, DIÂMETRO DO ROTOR 173 MM, HM/Q = 30 MCA / 90 M3/H A 45 MCA / 55 M3/H - MANUTENÇÃO. AF_06/2015</t>
  </si>
  <si>
    <t xml:space="preserve">90649</t>
  </si>
  <si>
    <t xml:space="preserve">BOMBA CENTRÍFUGA MONOESTÁGIO COM MOTOR ELÉTRICO MONOFÁSICO, POTÊNCIA 15 HP, DIÂMETRO DO ROTOR 173 MM, HM/Q = 30 MCA / 90 M3/H A 45 MCA / 55 M3/H - MATERIAIS NA OPERAÇÃO. AF_06/2015</t>
  </si>
  <si>
    <t xml:space="preserve">90652</t>
  </si>
  <si>
    <t xml:space="preserve">BOMBA DE PROJEÇÃO DE CONCRETO SECO, POTÊNCIA 10 CV, VAZÃO 3 M3/H - DEPRECIAÇÃO. AF_06/2015</t>
  </si>
  <si>
    <t xml:space="preserve">90653</t>
  </si>
  <si>
    <t xml:space="preserve">BOMBA DE PROJEÇÃO DE CONCRETO SECO, POTÊNCIA 10 CV, VAZÃO 3 M3/H - JUROS. AF_06/2015</t>
  </si>
  <si>
    <t xml:space="preserve">90654</t>
  </si>
  <si>
    <t xml:space="preserve">BOMBA DE PROJEÇÃO DE CONCRETO SECO, POTÊNCIA 10 CV, VAZÃO 3 M3/H - MANUTENÇÃO. AF_06/2015</t>
  </si>
  <si>
    <t xml:space="preserve">90655</t>
  </si>
  <si>
    <t xml:space="preserve">BOMBA DE PROJEÇÃO DE CONCRETO SECO, POTÊNCIA 10 CV, VAZÃO 3 M3/H - MATERIAIS NA OPERAÇÃO. AF_06/2015</t>
  </si>
  <si>
    <t xml:space="preserve">90658</t>
  </si>
  <si>
    <t xml:space="preserve">BOMBA DE PROJEÇÃO DE CONCRETO SECO, POTÊNCIA 10 CV, VAZÃO 6 M3/H - DEPRECIAÇÃO. AF_06/2015</t>
  </si>
  <si>
    <t xml:space="preserve">90659</t>
  </si>
  <si>
    <t xml:space="preserve">BOMBA DE PROJEÇÃO DE CONCRETO SECO, POTÊNCIA 10 CV, VAZÃO 6 M3/H - JUROS. AF_06/2015</t>
  </si>
  <si>
    <t xml:space="preserve">90660</t>
  </si>
  <si>
    <t xml:space="preserve">BOMBA DE PROJEÇÃO DE CONCRETO SECO, POTÊNCIA 10 CV, VAZÃO 6 M3/H - MANUTENÇÃO. AF_06/2015</t>
  </si>
  <si>
    <t xml:space="preserve">90661</t>
  </si>
  <si>
    <t xml:space="preserve">BOMBA DE PROJEÇÃO DE CONCRETO SECO, POTÊNCIA 10 CV, VAZÃO 6 M3/H - MATERIAIS NA OPERAÇÃO. AF_06/2015</t>
  </si>
  <si>
    <t xml:space="preserve">89019</t>
  </si>
  <si>
    <t xml:space="preserve">BOMBA SUBMERSÍVEL ELÉTRICA TRIFÁSICA, POTÊNCIA 2,96 HP, Ø ROTOR 144 MM SEMI-ABERTO, BOCAL DE SAÍDA Ø 2", HM/Q = 2 MCA / 38,8 M3/H A 28 MCA / 5 M3/H - DEPRECIAÇÃO. AF_06/2014</t>
  </si>
  <si>
    <t xml:space="preserve">89020</t>
  </si>
  <si>
    <t xml:space="preserve">BOMBA SUBMERSÍVEL ELÉTRICA TRIFÁSICA, POTÊNCIA 2,96 HP, Ø ROTOR 144 MM SEMI-ABERTO, BOCAL DE SAÍDA Ø 2", HM/Q = 2 MCA / 38,8 M3/H A 28 MCA / 5 M3/H - JUROS. AF_06/2014</t>
  </si>
  <si>
    <t xml:space="preserve">5800</t>
  </si>
  <si>
    <t xml:space="preserve">BOMBA SUBMERSÍVEL ELÉTRICA TRIFÁSICA, POTÊNCIA 2,96 HP, Ø ROTOR 144 MM SEMI-ABERTO, BOCAL DE SAÍDA Ø 2", HM/Q = 2 MCA / 38,8 M3/H A 28 MCA / 5 M3/H - MANUTENÇÃO. AF_06/2014</t>
  </si>
  <si>
    <t xml:space="preserve">53866</t>
  </si>
  <si>
    <t xml:space="preserve">BOMBA SUBMERSÍVEL ELÉTRICA TRIFÁSICA, POTÊNCIA 2,96 HP, Ø ROTOR 144 MM SEMI-ABERTO, BOCAL DE SAÍDA Ø 2", HM/Q = 2 MCA / 38,8 M3/H A 28 MCA / 5 M3/H - MATERIAIS NA OPERAÇÃO. AF_06/2014</t>
  </si>
  <si>
    <t xml:space="preserve">90639</t>
  </si>
  <si>
    <t xml:space="preserve">BOMBA TRIPLEX, PARA INJEÇÃO DE NATA DE CIMENTO, VAZÃO MÁXIMA DE 100 LITROS/MINUTO, PRESSÃO MÁXIMA DE 70 BAR - DEPRECIAÇÃO. AF_06/2015</t>
  </si>
  <si>
    <t xml:space="preserve">90640</t>
  </si>
  <si>
    <t xml:space="preserve">BOMBA TRIPLEX, PARA INJEÇÃO DE NATA DE CIMENTO, VAZÃO MÁXIMA DE 100 LITROS/MINUTO, PRESSÃO MÁXIMA DE 70 BAR - JUROS. AF_06/2015</t>
  </si>
  <si>
    <t xml:space="preserve">90641</t>
  </si>
  <si>
    <t xml:space="preserve">BOMBA TRIPLEX, PARA INJEÇÃO DE NATA DE CIMENTO, VAZÃO MÁXIMA DE 100 LITROS/MINUTO, PRESSÃO MÁXIMA DE 70 BAR - MANUTENÇÃO. AF_06/2015</t>
  </si>
  <si>
    <t xml:space="preserve">90642</t>
  </si>
  <si>
    <t xml:space="preserve">BOMBA TRIPLEX, PARA INJEÇÃO DE NATA DE CIMENTO, VAZÃO MÁXIMA DE 100 LITROS/MINUTO, PRESSÃO MÁXIMA DE 70 BAR - MATERIAIS NA OPERAÇÃO. AF_06/2015</t>
  </si>
  <si>
    <t xml:space="preserve">102809</t>
  </si>
  <si>
    <t xml:space="preserve">CALDEIRA A GÁS COM TERMOSTATO, CAPACIDADE 100 LITROS - MATERIAIS NA OPERAÇÃO. AF_05/2023</t>
  </si>
  <si>
    <t xml:space="preserve">92140</t>
  </si>
  <si>
    <t xml:space="preserve">CAMINHONETE CABINE SIMPLES COM MOTOR 1.6 FLEX, CÂMBIO MANUAL, POTÊNCIA 101/104 CV, 2 PORTAS - DEPRECIAÇÃO. AF_11/2015</t>
  </si>
  <si>
    <t xml:space="preserve">92142</t>
  </si>
  <si>
    <t xml:space="preserve">CAMINHONETE CABINE SIMPLES COM MOTOR 1.6 FLEX, CÂMBIO MANUAL, POTÊNCIA 101/104 CV, 2 PORTAS - IMPOSTOS E SEGUROS. AF_11/2015</t>
  </si>
  <si>
    <t xml:space="preserve">92141</t>
  </si>
  <si>
    <t xml:space="preserve">CAMINHONETE CABINE SIMPLES COM MOTOR 1.6 FLEX, CÂMBIO MANUAL, POTÊNCIA 101/104 CV, 2 PORTAS - JUROS. AF_11/2015</t>
  </si>
  <si>
    <t xml:space="preserve">92143</t>
  </si>
  <si>
    <t xml:space="preserve">CAMINHONETE CABINE SIMPLES COM MOTOR 1.6 FLEX, CÂMBIO MANUAL, POTÊNCIA 101/104 CV, 2 PORTAS - MANUTENÇÃO. AF_11/2015</t>
  </si>
  <si>
    <t xml:space="preserve">92144</t>
  </si>
  <si>
    <t xml:space="preserve">CAMINHONETE CABINE SIMPLES COM MOTOR 1.6 FLEX, CÂMBIO MANUAL, POTÊNCIA 101/104 CV, 2 PORTAS - MATERIAIS NA OPERAÇÃO. AF_11/2015</t>
  </si>
  <si>
    <t xml:space="preserve">92133</t>
  </si>
  <si>
    <t xml:space="preserve">CAMINHONETE COM MOTOR A DIESEL, POTÊNCIA 180 CV, CABINE DUPLA, 4X4 - DEPRECIAÇÃO. AF_11/2015</t>
  </si>
  <si>
    <t xml:space="preserve">92135</t>
  </si>
  <si>
    <t xml:space="preserve">CAMINHONETE COM MOTOR A DIESEL, POTÊNCIA 180 CV, CABINE DUPLA, 4X4 - IMPOSTOS E SEGUROS. AF_11/2015</t>
  </si>
  <si>
    <t xml:space="preserve">92134</t>
  </si>
  <si>
    <t xml:space="preserve">CAMINHONETE COM MOTOR A DIESEL, POTÊNCIA 180 CV, CABINE DUPLA, 4X4 - JUROS. AF_11/2015</t>
  </si>
  <si>
    <t xml:space="preserve">92136</t>
  </si>
  <si>
    <t xml:space="preserve">CAMINHONETE COM MOTOR A DIESEL, POTÊNCIA 180 CV, CABINE DUPLA, 4X4 - MANUTENÇÃO. AF_11/2015</t>
  </si>
  <si>
    <t xml:space="preserve">92137</t>
  </si>
  <si>
    <t xml:space="preserve">CAMINHONETE COM MOTOR A DIESEL, POTÊNCIA 180 CV, CABINE DUPLA, 4X4 - MATERIAIS NA OPERAÇÃO. AF_11/2015</t>
  </si>
  <si>
    <t xml:space="preserve">91380</t>
  </si>
  <si>
    <t xml:space="preserve">CAMINHÃO BASCULANTE 10 M3, TRUCADO CABINE SIMPLES, PESO BRUTO TOTAL 23.000 KG, CARGA ÚTIL MÁXIMA 15.935 KG, DISTÂNCIA ENTRE EIXOS 4,80 M, POTÊNCIA 230 CV INCLUSIVE CAÇAMBA METÁLICA - DEPRECIAÇÃO. AF_06/2014</t>
  </si>
  <si>
    <t xml:space="preserve">91382</t>
  </si>
  <si>
    <t xml:space="preserve">CAMINHÃO BASCULANTE 10 M3, TRUCADO CABINE SIMPLES, PESO BRUTO TOTAL 23.000 KG, CARGA ÚTIL MÁXIMA 15.935 KG, DISTÂNCIA ENTRE EIXOS 4,80 M, POTÊNCIA 230 CV INCLUSIVE CAÇAMBA METÁLICA - IMPOSTOS E SEGUROS. AF_06/2014</t>
  </si>
  <si>
    <t xml:space="preserve">91381</t>
  </si>
  <si>
    <t xml:space="preserve">CAMINHÃO BASCULANTE 10 M3, TRUCADO CABINE SIMPLES, PESO BRUTO TOTAL 23.000 KG, CARGA ÚTIL MÁXIMA 15.935 KG, DISTÂNCIA ENTRE EIXOS 4,80 M, POTÊNCIA 230 CV INCLUSIVE CAÇAMBA METÁLICA - JUROS. AF_06/2014</t>
  </si>
  <si>
    <t xml:space="preserve">91383</t>
  </si>
  <si>
    <t xml:space="preserve">CAMINHÃO BASCULANTE 10 M3, TRUCADO CABINE SIMPLES, PESO BRUTO TOTAL 23.000 KG, CARGA ÚTIL MÁXIMA 15.935 KG, DISTÂNCIA ENTRE EIXOS 4,80 M, POTÊNCIA 230 CV INCLUSIVE CAÇAMBA METÁLICA - MANUTENÇÃO. AF_06/2014</t>
  </si>
  <si>
    <t xml:space="preserve">91384</t>
  </si>
  <si>
    <t xml:space="preserve">CAMINHÃO BASCULANTE 10 M3, TRUCADO CABINE SIMPLES, PESO BRUTO TOTAL 23.000 KG, CARGA ÚTIL MÁXIMA 15.935 KG, DISTÂNCIA ENTRE EIXOS 4,80 M, POTÊNCIA 230 CV INCLUSIVE CAÇAMBA METÁLICA - MATERIAIS NA OPERAÇÃO. AF_06/2014</t>
  </si>
  <si>
    <t xml:space="preserve">96030</t>
  </si>
  <si>
    <t xml:space="preserve">CAMINHÃO BASCULANTE 10 M3, TRUCADO, POTÊNCIA 230 CV, INCLUSIVE CAÇAMBA METÁLICA, COM DISTRIBUIDOR DE AGREGADOS ACOPLADO - DEPRECIAÇÃO. AF_02/2017</t>
  </si>
  <si>
    <t xml:space="preserve">96032</t>
  </si>
  <si>
    <t xml:space="preserve">CAMINHÃO BASCULANTE 10 M3, TRUCADO, POTÊNCIA 230 CV, INCLUSIVE CAÇAMBA METÁLICA, COM DISTRIBUIDOR DE AGREGADOS ACOPLADO - IMPOSTOS E SEGUROS. AF_02/2017</t>
  </si>
  <si>
    <t xml:space="preserve">96031</t>
  </si>
  <si>
    <t xml:space="preserve">CAMINHÃO BASCULANTE 10 M3, TRUCADO, POTÊNCIA 230 CV, INCLUSIVE CAÇAMBA METÁLICA, COM DISTRIBUIDOR DE AGREGADOS ACOPLADO - JUROS. AF_02/2017</t>
  </si>
  <si>
    <t xml:space="preserve">96033</t>
  </si>
  <si>
    <t xml:space="preserve">CAMINHÃO BASCULANTE 10 M3, TRUCADO, POTÊNCIA 230 CV, INCLUSIVE CAÇAMBA METÁLICA, COM DISTRIBUIDOR DE AGREGADOS ACOPLADO - MANUTENÇÃO. AF_02/2017</t>
  </si>
  <si>
    <t xml:space="preserve">96034</t>
  </si>
  <si>
    <t xml:space="preserve">CAMINHÃO BASCULANTE 10 M3, TRUCADO, POTÊNCIA 230 CV, INCLUSIVE CAÇAMBA METÁLICA, COM DISTRIBUIDOR DE AGREGADOS ACOPLADO - MATERIAIS NA OPERAÇÃO. AF_02/2017</t>
  </si>
  <si>
    <t xml:space="preserve">89870</t>
  </si>
  <si>
    <t xml:space="preserve">CAMINHÃO BASCULANTE 14 M3, COM CAVALO MECÂNICO DE CAPACIDADE MÁXIMA DE TRAÇÃO COMBINADO DE 36000 KG, POTÊNCIA 286 CV, INCLUSIVE SEMIREBOQUE COM CAÇAMBA METÁLICA - DEPRECIAÇÃO. AF_12/2014</t>
  </si>
  <si>
    <t xml:space="preserve">89872</t>
  </si>
  <si>
    <t xml:space="preserve">CAMINHÃO BASCULANTE 14 M3, COM CAVALO MECÂNICO DE CAPACIDADE MÁXIMA DE TRAÇÃO COMBINADO DE 36000 KG, POTÊNCIA 286 CV, INCLUSIVE SEMIREBOQUE COM CAÇAMBA METÁLICA - IMPOSTOS E SEGUROS. AF_12/2014</t>
  </si>
  <si>
    <t xml:space="preserve">89871</t>
  </si>
  <si>
    <t xml:space="preserve">CAMINHÃO BASCULANTE 14 M3, COM CAVALO MECÂNICO DE CAPACIDADE MÁXIMA DE TRAÇÃO COMBINADO DE 36000 KG, POTÊNCIA 286 CV, INCLUSIVE SEMIREBOQUE COM CAÇAMBA METÁLICA - JUROS. AF_12/2014</t>
  </si>
  <si>
    <t xml:space="preserve">89873</t>
  </si>
  <si>
    <t xml:space="preserve">CAMINHÃO BASCULANTE 14 M3, COM CAVALO MECÂNICO DE CAPACIDADE MÁXIMA DE TRAÇÃO COMBINADO DE 36000 KG, POTÊNCIA 286 CV, INCLUSIVE SEMIREBOQUE COM CAÇAMBA METÁLICA - MANUTENÇÃO. AF_12/2014</t>
  </si>
  <si>
    <t xml:space="preserve">89874</t>
  </si>
  <si>
    <t xml:space="preserve">CAMINHÃO BASCULANTE 14 M3, COM CAVALO MECÂNICO DE CAPACIDADE MÁXIMA DE TRAÇÃO COMBINADO DE 36000 KG, POTÊNCIA 286 CV, INCLUSIVE SEMIREBOQUE COM CAÇAMBA METÁLICA - MATERIAIS NA OPERAÇÃO. AF_12/2014</t>
  </si>
  <si>
    <t xml:space="preserve">89878</t>
  </si>
  <si>
    <t xml:space="preserve">CAMINHÃO BASCULANTE 18 M3, COM CAVALO MECÂNICO DE CAPACIDADE MÁXIMA DE TRAÇÃO COMBINADO DE 45000 KG, POTÊNCIA 330 CV, INCLUSIVE SEMIREBOQUE COM CAÇAMBA METÁLICA - DEPRECIAÇÃO. AF_12/2014</t>
  </si>
  <si>
    <t xml:space="preserve">89880</t>
  </si>
  <si>
    <t xml:space="preserve">CAMINHÃO BASCULANTE 18 M3, COM CAVALO MECÂNICO DE CAPACIDADE MÁXIMA DE TRAÇÃO COMBINADO DE 45000 KG, POTÊNCIA 330 CV, INCLUSIVE SEMIREBOQUE COM CAÇAMBA METÁLICA - IMPOSTOS E SEGUROS. AF_12/2014</t>
  </si>
  <si>
    <t xml:space="preserve">89879</t>
  </si>
  <si>
    <t xml:space="preserve">CAMINHÃO BASCULANTE 18 M3, COM CAVALO MECÂNICO DE CAPACIDADE MÁXIMA DE TRAÇÃO COMBINADO DE 45000 KG, POTÊNCIA 330 CV, INCLUSIVE SEMIREBOQUE COM CAÇAMBA METÁLICA - JUROS. AF_12/2014</t>
  </si>
  <si>
    <t xml:space="preserve">89881</t>
  </si>
  <si>
    <t xml:space="preserve">CAMINHÃO BASCULANTE 18 M3, COM CAVALO MECÂNICO DE CAPACIDADE MÁXIMA DE TRAÇÃO COMBINADO DE 45000 KG, POTÊNCIA 330 CV, INCLUSIVE SEMIREBOQUE COM CAÇAMBA METÁLICA - MANUTENÇÃO. AF_12/2014</t>
  </si>
  <si>
    <t xml:space="preserve">89882</t>
  </si>
  <si>
    <t xml:space="preserve">CAMINHÃO BASCULANTE 18 M3, COM CAVALO MECÂNICO DE CAPACIDADE MÁXIMA DE TRAÇÃO COMBINADO DE 45000 KG, POTÊNCIA 330 CV, INCLUSIVE SEMIREBOQUE COM CAÇAMBA METÁLICA - MATERIAIS NA OPERAÇÃO. AF_12/2014</t>
  </si>
  <si>
    <t xml:space="preserve">7058</t>
  </si>
  <si>
    <t xml:space="preserve">CAMINHÃO BASCULANTE 6 M3 TOCO, PESO BRUTO TOTAL 16.000 KG, CARGA ÚTIL MÁXIMA 11.130 KG, DISTÂNCIA ENTRE EIXOS 5,36 M, POTÊNCIA 185 CV, INCLUSIVE CAÇAMBA METÁLICA - DEPRECIAÇÃO. AF_06/2014</t>
  </si>
  <si>
    <t xml:space="preserve">91402</t>
  </si>
  <si>
    <t xml:space="preserve">CAMINHÃO BASCULANTE 6 M3 TOCO, PESO BRUTO TOTAL 16.000 KG, CARGA ÚTIL MÁXIMA 11.130 KG, DISTÂNCIA ENTRE EIXOS 5,36 M, POTÊNCIA 185 CV, INCLUSIVE CAÇAMBA METÁLICA - IMPOSTOS E SEGUROS. AF_06/2014</t>
  </si>
  <si>
    <t xml:space="preserve">7059</t>
  </si>
  <si>
    <t xml:space="preserve">CAMINHÃO BASCULANTE 6 M3 TOCO, PESO BRUTO TOTAL 16.000 KG, CARGA ÚTIL MÁXIMA 11.130 KG, DISTÂNCIA ENTRE EIXOS 5,36 M, POTÊNCIA 185 CV, INCLUSIVE CAÇAMBA METÁLICA - JUROS. AF_06/2014</t>
  </si>
  <si>
    <t xml:space="preserve">7060</t>
  </si>
  <si>
    <t xml:space="preserve">CAMINHÃO BASCULANTE 6 M3 TOCO, PESO BRUTO TOTAL 16.000 KG, CARGA ÚTIL MÁXIMA 11.130 KG, DISTÂNCIA ENTRE EIXOS 5,36 M, POTÊNCIA 185 CV, INCLUSIVE CAÇAMBA METÁLICA - MANUTENÇÃO. AF_06/2014</t>
  </si>
  <si>
    <t xml:space="preserve">7061</t>
  </si>
  <si>
    <t xml:space="preserve">CAMINHÃO BASCULANTE 6 M3 TOCO, PESO BRUTO TOTAL 16.000 KG, CARGA ÚTIL MÁXIMA 11.130 KG, DISTÂNCIA ENTRE EIXOS 5,36 M, POTÊNCIA 185 CV, INCLUSIVE CAÇAMBA METÁLICA - MATERIAIS NA OPERAÇÃO. AF_06/2014</t>
  </si>
  <si>
    <t xml:space="preserve">91367</t>
  </si>
  <si>
    <t xml:space="preserve">CAMINHÃO BASCULANTE 6 M3, PESO BRUTO TOTAL 16.000 KG, CARGA ÚTIL MÁXIMA 13.071 KG, DISTÂNCIA ENTRE EIXOS 4,80 M, POTÊNCIA 230 CV INCLUSIVE CAÇAMBA METÁLICA - DEPRECIAÇÃO. AF_06/2014</t>
  </si>
  <si>
    <t xml:space="preserve">91369</t>
  </si>
  <si>
    <t xml:space="preserve">CAMINHÃO BASCULANTE 6 M3, PESO BRUTO TOTAL 16.000 KG, CARGA ÚTIL MÁXIMA 13.071 KG, DISTÂNCIA ENTRE EIXOS 4,80 M, POTÊNCIA 230 CV INCLUSIVE CAÇAMBA METÁLICA - IMPOSTOS E SEGUROS. AF_06/2014</t>
  </si>
  <si>
    <t xml:space="preserve">91368</t>
  </si>
  <si>
    <t xml:space="preserve">CAMINHÃO BASCULANTE 6 M3, PESO BRUTO TOTAL 16.000 KG, CARGA ÚTIL MÁXIMA 13.071 KG, DISTÂNCIA ENTRE EIXOS 4,80 M, POTÊNCIA 230 CV INCLUSIVE CAÇAMBA METÁLICA - JUROS. AF_06/2014</t>
  </si>
  <si>
    <t xml:space="preserve">5695</t>
  </si>
  <si>
    <t xml:space="preserve">CAMINHÃO BASCULANTE 6 M3, PESO BRUTO TOTAL 16.000 KG, CARGA ÚTIL MÁXIMA 13.071 KG, DISTÂNCIA ENTRE EIXOS 4,80 M, POTÊNCIA 230 CV INCLUSIVE CAÇAMBA METÁLICA - MANUTENÇÃO. AF_06/2014</t>
  </si>
  <si>
    <t xml:space="preserve">53792</t>
  </si>
  <si>
    <t xml:space="preserve">CAMINHÃO BASCULANTE 6 M3, PESO BRUTO TOTAL 16.000 KG, CARGA ÚTIL MÁXIMA 13.071 KG, DISTÂNCIA ENTRE EIXOS 4,80 M, POTÊNCIA 230 CV INCLUSIVE CAÇAMBA METÁLICA - MATERIAIS NA OPERAÇÃO. AF_06/2014</t>
  </si>
  <si>
    <t xml:space="preserve">92237</t>
  </si>
  <si>
    <t xml:space="preserve">CAMINHÃO DE TRANSPORTE DE MATERIAL ASFÁLTICO 20.000 L, COM CAVALO MECÂNICO DE CAPACIDADE MÁXIMA DE TRAÇÃO COMBINADO DE 45.000 KG, POTÊNCIA 330 CV, INCLUSIVE TANQUE DE ASFALTO COM MAÇARICO - DEPRECIAÇÃO. AF_12/2015</t>
  </si>
  <si>
    <t xml:space="preserve">92239</t>
  </si>
  <si>
    <t xml:space="preserve">CAMINHÃO DE TRANSPORTE DE MATERIAL ASFÁLTICO 20.000 L, COM CAVALO MECÂNICO DE CAPACIDADE MÁXIMA DE TRAÇÃO COMBINADO DE 45.000 KG, POTÊNCIA 330 CV, INCLUSIVE TANQUE DE ASFALTO COM MAÇARICO - IMPOSTOS E SEGUROS. AF_12/2015</t>
  </si>
  <si>
    <t xml:space="preserve">92238</t>
  </si>
  <si>
    <t xml:space="preserve">CAMINHÃO DE TRANSPORTE DE MATERIAL ASFÁLTICO 20.000 L, COM CAVALO MECÂNICO DE CAPACIDADE MÁXIMA DE TRAÇÃO COMBINADO DE 45.000 KG, POTÊNCIA 330 CV, INCLUSIVE TANQUE DE ASFALTO COM MAÇARICO - JUROS. AF_12/2015</t>
  </si>
  <si>
    <t xml:space="preserve">92240</t>
  </si>
  <si>
    <t xml:space="preserve">CAMINHÃO DE TRANSPORTE DE MATERIAL ASFÁLTICO 20.000 L, COM CAVALO MECÂNICO DE CAPACIDADE MÁXIMA DE TRAÇÃO COMBINADO DE 45.000 KG, POTÊNCIA 330 CV, INCLUSIVE TANQUE DE ASFALTO COM MAÇARICO - MANUTENÇÃO. AF_12/2015</t>
  </si>
  <si>
    <t xml:space="preserve">92241</t>
  </si>
  <si>
    <t xml:space="preserve">CAMINHÃO DE TRANSPORTE DE MATERIAL ASFÁLTICO 20.000 L, COM CAVALO MECÂNICO DE CAPACIDADE MÁXIMA DE TRAÇÃO COMBINADO DE 45.000 KG, POTÊNCIA 330 CV, INCLUSIVE TANQUE DE ASFALTO COM MAÇARICO - MATERIAIS NA OPERAÇÃO. AF_12/2015</t>
  </si>
  <si>
    <t xml:space="preserve">91640</t>
  </si>
  <si>
    <t xml:space="preserve">CAMINHÃO DE TRANSPORTE DE MATERIAL ASFÁLTICO 30.000 L, COM CAVALO MECÂNICO DE CAPACIDADE MÁXIMA DE TRAÇÃO COMBINADO DE 66.000 KG, POTÊNCIA 360 CV, INCLUSIVE TANQUE DE ASFALTO COM SERPENTINA - DEPRECIAÇÃO. AF_08/2015</t>
  </si>
  <si>
    <t xml:space="preserve">91642</t>
  </si>
  <si>
    <t xml:space="preserve">CAMINHÃO DE TRANSPORTE DE MATERIAL ASFÁLTICO 30.000 L, COM CAVALO MECÂNICO DE CAPACIDADE MÁXIMA DE TRAÇÃO COMBINADO DE 66.000 KG, POTÊNCIA 360 CV, INCLUSIVE TANQUE DE ASFALTO COM SERPENTINA - IMPOSTOS E SEGUROS. AF_08/2015</t>
  </si>
  <si>
    <t xml:space="preserve">91641</t>
  </si>
  <si>
    <t xml:space="preserve">CAMINHÃO DE TRANSPORTE DE MATERIAL ASFÁLTICO 30.000 L, COM CAVALO MECÂNICO DE CAPACIDADE MÁXIMA DE TRAÇÃO COMBINADO DE 66.000 KG, POTÊNCIA 360 CV, INCLUSIVE TANQUE DE ASFALTO COM SERPENTINA - JUROS. AF_08/2015</t>
  </si>
  <si>
    <t xml:space="preserve">91643</t>
  </si>
  <si>
    <t xml:space="preserve">CAMINHÃO DE TRANSPORTE DE MATERIAL ASFÁLTICO 30.000 L, COM CAVALO MECÂNICO DE CAPACIDADE MÁXIMA DE TRAÇÃO COMBINADO DE 66.000 KG, POTÊNCIA 360 CV, INCLUSIVE TANQUE DE ASFALTO COM SERPENTINA - MANUTENÇÃO. AF_08/2015</t>
  </si>
  <si>
    <t xml:space="preserve">91644</t>
  </si>
  <si>
    <t xml:space="preserve">CAMINHÃO DE TRANSPORTE DE MATERIAL ASFÁLTICO 30.000 L, COM CAVALO MECÂNICO DE CAPACIDADE MÁXIMA DE TRAÇÃO COMBINADO DE 66.000 KG, POTÊNCIA 360 CV, INCLUSIVE TANQUE DE ASFALTO COM SERPENTINA - MATERIAIS NA OPERAÇÃO. AF_08/2015</t>
  </si>
  <si>
    <t xml:space="preserve">92105</t>
  </si>
  <si>
    <t xml:space="preserve">CAMINHÃO PARA EQUIPAMENTO DE LIMPEZA A SUCÇÃO COM CAMINHÃO TRUCADO DE PESO BRUTO TOTAL 23000 KG, CARGA ÚTIL MÁX. 15935 KG, DISTÂNCIA ENTRE EIXOS 4,80 M, POTÊNCIA 230 CV, INCLUSIVE LIMPADORA A SUCÇÃO, TANQUE 12000 L - MATERIAIS NA OPERAÇÃO. AF_05/2023</t>
  </si>
  <si>
    <t xml:space="preserve">92101</t>
  </si>
  <si>
    <t xml:space="preserve">CAMINHÃO PARA EQUIPAMENTO DE LIMPEZA A SUCÇÃO COM CAMINHÃO TRUCADO DE PESO BRUTO TOTAL 23000 KG, CARGA ÚTIL MÁXIMA 15935 KG, DISTÂNCIA ENTRE EIXOS 4,80 M, POTÊNCIA 230 CV, INCLUSIVE LIMPADORA A SUCÇÃO, TANQUE 12000 L - DEPRECIAÇÃO. AF_05/2023</t>
  </si>
  <si>
    <t xml:space="preserve">92103</t>
  </si>
  <si>
    <t xml:space="preserve">CAMINHÃO PARA EQUIPAMENTO DE LIMPEZA A SUCÇÃO COM CAMINHÃO TRUCADO DE PESO BRUTO TOTAL 23000 KG, CARGA ÚTIL MÁXIMA 15935 KG, DISTÂNCIA ENTRE EIXOS 4,80 M, POTÊNCIA 230 CV, INCLUSIVE LIMPADORA A SUCÇÃO, TANQUE 12000 L - IMPOSTOS E SEGUROS. AF_05/2023</t>
  </si>
  <si>
    <t xml:space="preserve">92102</t>
  </si>
  <si>
    <t xml:space="preserve">CAMINHÃO PARA EQUIPAMENTO DE LIMPEZA A SUCÇÃO COM CAMINHÃO TRUCADO DE PESO BRUTO TOTAL 23000 KG, CARGA ÚTIL MÁXIMA 15935 KG, DISTÂNCIA ENTRE EIXOS 4,80 M, POTÊNCIA 230 CV, INCLUSIVE LIMPADORA A SUCÇÃO, TANQUE 12000 L - JUROS. AF_05/2023</t>
  </si>
  <si>
    <t xml:space="preserve">92104</t>
  </si>
  <si>
    <t xml:space="preserve">CAMINHÃO PARA EQUIPAMENTO DE LIMPEZA A SUCÇÃO COM CAMINHÃO TRUCADO DE PESO BRUTO TOTAL 23000 KG, CARGA ÚTIL MÁXIMA 15935 KG, DISTÂNCIA ENTRE EIXOS 4,80 M, POTÊNCIA 230 CV, INCLUSIVE LIMPADORA A SUCÇÃO, TANQUE 12000 L - MANUTENÇÃO. AF_05/2023</t>
  </si>
  <si>
    <t xml:space="preserve">91396</t>
  </si>
  <si>
    <t xml:space="preserve">CAMINHÃO PIPA 10.000 L TRUCADO, PESO BRUTO TOTAL 23.000 KG, CARGA ÚTIL MÁXIMA 15.935 KG, DISTÂNCIA ENTRE EIXOS 4,8 M, POTÊNCIA 230 CV, INCLUSIVE TANQUE DE AÇO PARA TRANSPORTE DE ÁGUA - DEPRECIAÇÃO. AF_06/2014</t>
  </si>
  <si>
    <t xml:space="preserve">91398</t>
  </si>
  <si>
    <t xml:space="preserve">CAMINHÃO PIPA 10.000 L TRUCADO, PESO BRUTO TOTAL 23.000 KG, CARGA ÚTIL MÁXIMA 15.935 KG, DISTÂNCIA ENTRE EIXOS 4,8 M, POTÊNCIA 230 CV, INCLUSIVE TANQUE DE AÇO PARA TRANSPORTE DE ÁGUA - IMPOSTOS E SEGUROS. AF_06/2014</t>
  </si>
  <si>
    <t xml:space="preserve">91397</t>
  </si>
  <si>
    <t xml:space="preserve">CAMINHÃO PIPA 10.000 L TRUCADO, PESO BRUTO TOTAL 23.000 KG, CARGA ÚTIL MÁXIMA 15.935 KG, DISTÂNCIA ENTRE EIXOS 4,8 M, POTÊNCIA 230 CV, INCLUSIVE TANQUE DE AÇO PARA TRANSPORTE DE ÁGUA - JUROS. AF_06/2014</t>
  </si>
  <si>
    <t xml:space="preserve">5763</t>
  </si>
  <si>
    <t xml:space="preserve">CAMINHÃO PIPA 10.000 L TRUCADO, PESO BRUTO TOTAL 23.000 KG, CARGA ÚTIL MÁXIMA 15.935 KG, DISTÂNCIA ENTRE EIXOS 4,8 M, POTÊNCIA 230 CV, INCLUSIVE TANQUE DE AÇO PARA TRANSPORTE DE ÁGUA - MANUTENÇÃO. AF_06/2014</t>
  </si>
  <si>
    <t xml:space="preserve">53831</t>
  </si>
  <si>
    <t xml:space="preserve">CAMINHÃO PIPA 10.000 L TRUCADO, PESO BRUTO TOTAL 23.000 KG, CARGA ÚTIL MÁXIMA 15.935 KG, DISTÂNCIA ENTRE EIXOS 4,8 M, POTÊNCIA 230 CV, INCLUSIVE TANQUE DE AÇO PARA TRANSPORTE DE ÁGUA - MATERIAIS NA OPERAÇÃO. AF_06/2014</t>
  </si>
  <si>
    <t xml:space="preserve">91359</t>
  </si>
  <si>
    <t xml:space="preserve">CAMINHÃO PIPA 6.000 L, PESO BRUTO TOTAL 13.000 KG, DISTÂNCIA ENTRE EIXOS 4,80 M, POTÊNCIA 189 CV INCLUSIVE TANQUE DE AÇO PARA TRANSPORTE DE ÁGUA, CAPACIDADE 6 M3 - DEPRECIAÇÃO. AF_06/2014</t>
  </si>
  <si>
    <t xml:space="preserve">91361</t>
  </si>
  <si>
    <t xml:space="preserve">CAMINHÃO PIPA 6.000 L, PESO BRUTO TOTAL 13.000 KG, DISTÂNCIA ENTRE EIXOS 4,80 M, POTÊNCIA 189 CV INCLUSIVE TANQUE DE AÇO PARA TRANSPORTE DE ÁGUA, CAPACIDADE 6 M3 - IMPOSTOS E SEGUROS. AF_06/2014</t>
  </si>
  <si>
    <t xml:space="preserve">91360</t>
  </si>
  <si>
    <t xml:space="preserve">CAMINHÃO PIPA 6.000 L, PESO BRUTO TOTAL 13.000 KG, DISTÂNCIA ENTRE EIXOS 4,80 M, POTÊNCIA 189 CV INCLUSIVE TANQUE DE AÇO PARA TRANSPORTE DE ÁGUA, CAPACIDADE 6 M3 - JUROS. AF_06/2014</t>
  </si>
  <si>
    <t xml:space="preserve">53882</t>
  </si>
  <si>
    <t xml:space="preserve">CAMINHÃO PIPA 6.000 L, PESO BRUTO TOTAL 13.000 KG, DISTÂNCIA ENTRE EIXOS 4,80 M, POTÊNCIA 189 CV INCLUSIVE TANQUE DE AÇO PARA TRANSPORTE DE ÁGUA, CAPACIDADE 6 M3 - MANUTENÇÃO. AF_06/2014</t>
  </si>
  <si>
    <t xml:space="preserve">5747</t>
  </si>
  <si>
    <t xml:space="preserve">CAMINHÃO PIPA 6.000 L, PESO BRUTO TOTAL 13.000 KG, DISTÂNCIA ENTRE EIXOS 4,80 M, POTÊNCIA 189 CV INCLUSIVE TANQUE DE AÇO PARA TRANSPORTE DE ÁGUA, CAPACIDADE 6 M3 - MATERIAIS NA OPERAÇÃO. AF_06/2014</t>
  </si>
  <si>
    <t xml:space="preserve">104703</t>
  </si>
  <si>
    <t xml:space="preserve">CAMINHÃO TANQUE PARA HIDROSSEMEADURA, COM CAPACIDADE DE 8.000 LITROS, INCLUINDO BOMBA PARA LANÇAMENTO COM MOTOR DIESEL COM POTÊNCIA DE 105 CV - MATERIAIS NA OPERAÇÃO. AF_06/2023</t>
  </si>
  <si>
    <t xml:space="preserve">91390</t>
  </si>
  <si>
    <t xml:space="preserve">CAMINHÃO TOCO, PBT 14.300 KG, CARGA ÚTIL MÁX. 9.710 KG, DIST. ENTRE EIXOS 3,56 M, POTÊNCIA 185 CV, INCLUSIVE CARROCERIA FIXA ABERTA DE MADEIRA P/ TRANSPORTE GERAL DE CARGA SECA, DIMEN. APROX. 2,50 X 6,50 X 0,50 M - DEPRECIAÇÃO. AF_06/2014</t>
  </si>
  <si>
    <t xml:space="preserve">91392</t>
  </si>
  <si>
    <t xml:space="preserve">CAMINHÃO TOCO, PBT 14.300 KG, CARGA ÚTIL MÁX. 9.710 KG, DIST. ENTRE EIXOS 3,56 M, POTÊNCIA 185 CV, INCLUSIVE CARROCERIA FIXA ABERTA DE MADEIRA P/ TRANSPORTE GERAL DE CARGA SECA, DIMEN. APROX. 2,50 X 6,50 X 0,50 M - IMPOSTOS E SEGUROS. AF_06/2014</t>
  </si>
  <si>
    <t xml:space="preserve">91391</t>
  </si>
  <si>
    <t xml:space="preserve">CAMINHÃO TOCO, PBT 14.300 KG, CARGA ÚTIL MÁX. 9.710 KG, DIST. ENTRE EIXOS 3,56 M, POTÊNCIA 185 CV, INCLUSIVE CARROCERIA FIXA ABERTA DE MADEIRA P/ TRANSPORTE GERAL DE CARGA SECA, DIMEN. APROX. 2,50 X 6,50 X 0,50 M - JUROS. AF_06/2014</t>
  </si>
  <si>
    <t xml:space="preserve">73335</t>
  </si>
  <si>
    <t xml:space="preserve">CAMINHÃO TOCO, PBT 14.300 KG, CARGA ÚTIL MÁX. 9.710 KG, DIST. ENTRE EIXOS 3,56 M, POTÊNCIA 185 CV, INCLUSIVE CARROCERIA FIXA ABERTA DE MADEIRA P/ TRANSPORTE GERAL DE CARGA SECA, DIMEN. APROX. 2,50 X 6,50 X 0,50 M - MANUTENÇÃO. AF_06/2014</t>
  </si>
  <si>
    <t xml:space="preserve">73340</t>
  </si>
  <si>
    <t xml:space="preserve">CAMINHÃO TOCO, PBT 14.300 KG, CARGA ÚTIL MÁX. 9.710 KG, DIST. ENTRE EIXOS 3,56 M, POTÊNCIA 185 CV, INCLUSIVE CARROCERIA FIXA ABERTA DE MADEIRA P/ TRANSPORTE GERAL DE CARGA SECA, DIMEN. APROX. 2,50 X 6,50 X 0,50 M - MATERIAIS NA OPERAÇÃO. AF_06/2014</t>
  </si>
  <si>
    <t xml:space="preserve">89264</t>
  </si>
  <si>
    <t xml:space="preserve">CAMINHÃO TOCO, PBT 16.000 KG, CARGA ÚTIL MÁX. 10.685 KG, DIST. ENTRE EIXOS 4,8 M, POTÊNCIA 189 CV, INCLUSIVE CARROCERIA FIXA ABERTA DE MADEIRA P/ TRANSPORTE GERAL DE CARGA SECA, DIMEN. APROX. 2,5 X 7,00 X 0,50 M - DEPRECIAÇÃO. AF_06/2014</t>
  </si>
  <si>
    <t xml:space="preserve">89266</t>
  </si>
  <si>
    <t xml:space="preserve">CAMINHÃO TOCO, PBT 16.000 KG, CARGA ÚTIL MÁX. 10.685 KG, DIST. ENTRE EIXOS 4,8 M, POTÊNCIA 189 CV, INCLUSIVE CARROCERIA FIXA ABERTA DE MADEIRA P/ TRANSPORTE GERAL DE CARGA SECA, DIMEN. APROX. 2,5 X 7,00 X 0,50 M - IMPOSTOS E SEGUROS. AF_06/2014</t>
  </si>
  <si>
    <t xml:space="preserve">89265</t>
  </si>
  <si>
    <t xml:space="preserve">CAMINHÃO TOCO, PBT 16.000 KG, CARGA ÚTIL MÁX. 10.685 KG, DIST. ENTRE EIXOS 4,8 M, POTÊNCIA 189 CV, INCLUSIVE CARROCERIA FIXA ABERTA DE MADEIRA P/ TRANSPORTE GERAL DE CARGA SECA, DIMEN. APROX. 2,5 X 7,00 X 0,50 M - JUROS. AF_06/2014</t>
  </si>
  <si>
    <t xml:space="preserve">5705</t>
  </si>
  <si>
    <t xml:space="preserve">CAMINHÃO TOCO, PBT 16.000 KG, CARGA ÚTIL MÁX. 10.685 KG, DIST. ENTRE EIXOS 4,8 M, POTÊNCIA 189 CV, INCLUSIVE CARROCERIA FIXA ABERTA DE MADEIRA P/ TRANSPORTE GERAL DE CARGA SECA, DIMEN. APROX. 2,5 X 7,00 X 0,50 M - MANUTENÇÃO. AF_06/2014</t>
  </si>
  <si>
    <t xml:space="preserve">53797</t>
  </si>
  <si>
    <t xml:space="preserve">CAMINHÃO TOCO, PBT 16.000 KG, CARGA ÚTIL MÁX. 10.685 KG, DIST. ENTRE EIXOS 4,8 M, POTÊNCIA 189 CV, INCLUSIVE CARROCERIA FIXA ABERTA DE MADEIRA P/ TRANSPORTE GERAL DE CARGA SECA, DIMEN. APROX. 2,5 X 7,00 X 0,50 M - MATERIAIS NA OPERAÇÃO. AF_06/2014</t>
  </si>
  <si>
    <t xml:space="preserve">91354</t>
  </si>
  <si>
    <t xml:space="preserve">CAMINHÃO TOCO, PESO BRUTO TOTAL 14.300 KG, CARGA ÚTIL MÁXIMA 9590 KG, DISTÂNCIA ENTRE EIXOS 4,76 M, POTÊNCIA 185 CV (NÃO INCLUI CARROCERIA) - DEPRECIAÇÃO. AF_06/2014</t>
  </si>
  <si>
    <t xml:space="preserve">91356</t>
  </si>
  <si>
    <t xml:space="preserve">CAMINHÃO TOCO, PESO BRUTO TOTAL 14.300 KG, CARGA ÚTIL MÁXIMA 9590 KG, DISTÂNCIA ENTRE EIXOS 4,76 M, POTÊNCIA 185 CV (NÃO INCLUI CARROCERIA) - IMPOSTOS E SEGUROS. AF_06/2014</t>
  </si>
  <si>
    <t xml:space="preserve">91355</t>
  </si>
  <si>
    <t xml:space="preserve">CAMINHÃO TOCO, PESO BRUTO TOTAL 14.300 KG, CARGA ÚTIL MÁXIMA 9590 KG, DISTÂNCIA ENTRE EIXOS 4,76 M, POTÊNCIA 185 CV (NÃO INCLUI CARROCERIA) - JUROS. AF_06/2014</t>
  </si>
  <si>
    <t xml:space="preserve">5751</t>
  </si>
  <si>
    <t xml:space="preserve">CAMINHÃO TOCO, PESO BRUTO TOTAL 14.300 KG, CARGA ÚTIL MÁXIMA 9590 KG, DISTÂNCIA ENTRE EIXOS 4,76 M, POTÊNCIA 185 CV (NÃO INCLUI CARROCERIA) - MANUTENÇÃO. AF_06/2014</t>
  </si>
  <si>
    <t xml:space="preserve">53827</t>
  </si>
  <si>
    <t xml:space="preserve">CAMINHÃO TOCO, PESO BRUTO TOTAL 14.300 KG, CARGA ÚTIL MÁXIMA 9590 KG, DISTÂNCIA ENTRE EIXOS 4,76 M, POTÊNCIA 185 CV (NÃO INCLUI CARROCERIA) - MATERIAIS NA OPERAÇÃO. AF_06/2014</t>
  </si>
  <si>
    <t xml:space="preserve">91375</t>
  </si>
  <si>
    <t xml:space="preserve">CAMINHÃO TOCO, PESO BRUTO TOTAL 16.000 KG, CARGA ÚTIL MÁXIMA DE 10.685 KG, DISTÂNCIA ENTRE EIXOS 4,80 M, POTÊNCIA 189 CV EXCLUSIVE CARROCERIA - DEPRECIAÇÃO. AF_06/2014</t>
  </si>
  <si>
    <t xml:space="preserve">91377</t>
  </si>
  <si>
    <t xml:space="preserve">CAMINHÃO TOCO, PESO BRUTO TOTAL 16.000 KG, CARGA ÚTIL MÁXIMA DE 10.685 KG, DISTÂNCIA ENTRE EIXOS 4,80 M, POTÊNCIA 189 CV EXCLUSIVE CARROCERIA - IMPOSTOS E SEGUROS. AF_06/2014</t>
  </si>
  <si>
    <t xml:space="preserve">91376</t>
  </si>
  <si>
    <t xml:space="preserve">CAMINHÃO TOCO, PESO BRUTO TOTAL 16.000 KG, CARGA ÚTIL MÁXIMA DE 10.685 KG, DISTÂNCIA ENTRE EIXOS 4,80 M, POTÊNCIA 189 CV EXCLUSIVE CARROCERIA - JUROS. AF_06/2014</t>
  </si>
  <si>
    <t xml:space="preserve">5754</t>
  </si>
  <si>
    <t xml:space="preserve">CAMINHÃO TOCO, PESO BRUTO TOTAL 16.000 KG, CARGA ÚTIL MÁXIMA DE 10.685 KG, DISTÂNCIA ENTRE EIXOS 4,80 M, POTÊNCIA 189 CV EXCLUSIVE CARROCERIA - MANUTENÇÃO. AF_06/2014</t>
  </si>
  <si>
    <t xml:space="preserve">53829</t>
  </si>
  <si>
    <t xml:space="preserve">CAMINHÃO TOCO, PESO BRUTO TOTAL 16.000 KG, CARGA ÚTIL MÁXIMA DE 10.685 KG, DISTÂNCIA ENTRE EIXOS 4,80 M, POTÊNCIA 189 CV EXCLUSIVE CARROCERIA - MATERIAIS NA OPERAÇÃO. AF_06/2014</t>
  </si>
  <si>
    <t xml:space="preserve">91026</t>
  </si>
  <si>
    <t xml:space="preserve">CAMINHÃO TRUCADO (C/ TERCEIRO EIXO) ELETRÔNICO - POTÊNCIA 231CV - PBT = 22000KG - DIST. ENTRE EIXOS 5170 MM - INCLUI CARROCERIA FIXA ABERTA DE MADEIRA - DEPRECIAÇÃO. AF_06/2015</t>
  </si>
  <si>
    <t xml:space="preserve">91028</t>
  </si>
  <si>
    <t xml:space="preserve">CAMINHÃO TRUCADO (C/ TERCEIRO EIXO) ELETRÔNICO - POTÊNCIA 231CV - PBT = 22000KG - DIST. ENTRE EIXOS 5170 MM - INCLUI CARROCERIA FIXA ABERTA DE MADEIRA - IMPOSTOS E SEGUROS. AF_06/2015</t>
  </si>
  <si>
    <t xml:space="preserve">91027</t>
  </si>
  <si>
    <t xml:space="preserve">CAMINHÃO TRUCADO (C/ TERCEIRO EIXO) ELETRÔNICO - POTÊNCIA 231CV - PBT = 22000KG - DIST. ENTRE EIXOS 5170 MM - INCLUI CARROCERIA FIXA ABERTA DE MADEIRA - JUROS. AF_06/2015</t>
  </si>
  <si>
    <t xml:space="preserve">91029</t>
  </si>
  <si>
    <t xml:space="preserve">CAMINHÃO TRUCADO (C/ TERCEIRO EIXO) ELETRÔNICO - POTÊNCIA 231CV - PBT = 22000KG - DIST. ENTRE EIXOS 5170 MM - INCLUI CARROCERIA FIXA ABERTA DE MADEIRA - MANUTENÇÃO. AF_06/2015</t>
  </si>
  <si>
    <t xml:space="preserve">91030</t>
  </si>
  <si>
    <t xml:space="preserve">CAMINHÃO TRUCADO (C/ TERCEIRO EIXO) ELETRÔNICO - POTÊNCIA 231CV - PBT = 22000KG - DIST. ENTRE EIXOS 5170 MM - INCLUI CARROCERIA FIXA ABERTA DE MADEIRA - MATERIAIS NA OPERAÇÃO. AF_06/2015</t>
  </si>
  <si>
    <t xml:space="preserve">102815</t>
  </si>
  <si>
    <t xml:space="preserve">CENTRAL DE LAMA BENTONÍTICA (DEPÓSITO DE BENTONITA, MISTURADOR DE ALTA TURBULÊNCIA, SILOS DE ARMAZENAMENTO DE LAMA E ÁGUA, LABORATÓRIO DE CONTROLE DE QUALIDADE DA LAMA) - MATERIAIS NA OPERAÇÃO. AF_04/2019</t>
  </si>
  <si>
    <t xml:space="preserve">91529</t>
  </si>
  <si>
    <t xml:space="preserve">COMPACTADOR DE SOLOS DE PERCUSSÃO (SOQUETE) COM MOTOR A GASOLINA 4 TEMPOS, POTÊNCIA 4 CV - DEPRECIAÇÃO. AF_08/2015</t>
  </si>
  <si>
    <t xml:space="preserve">91530</t>
  </si>
  <si>
    <t xml:space="preserve">COMPACTADOR DE SOLOS DE PERCUSSÃO (SOQUETE) COM MOTOR A GASOLINA 4 TEMPOS, POTÊNCIA 4 CV - JUROS. AF_08/2015</t>
  </si>
  <si>
    <t xml:space="preserve">91531</t>
  </si>
  <si>
    <t xml:space="preserve">COMPACTADOR DE SOLOS DE PERCUSSÃO (SOQUETE) COM MOTOR A GASOLINA 4 TEMPOS, POTÊNCIA 4 CV - MANUTENÇÃO. AF_08/2015</t>
  </si>
  <si>
    <t xml:space="preserve">91532</t>
  </si>
  <si>
    <t xml:space="preserve">COMPACTADOR DE SOLOS DE PERCUSSÃO (SOQUETE) COM MOTOR A GASOLINA 4 TEMPOS, POTÊNCIA 4 CV - MATERIAIS NA OPERAÇÃO. AF_08/2015</t>
  </si>
  <si>
    <t xml:space="preserve">95260</t>
  </si>
  <si>
    <t xml:space="preserve">COMPACTADOR DE SOLOS DE PERCUSÃO (SOQUETE) COM MOTOR A GASOLINA, POTÊNCIA 3 CV - DEPRECIAÇÃO. AF_09/2016</t>
  </si>
  <si>
    <t xml:space="preserve">95261</t>
  </si>
  <si>
    <t xml:space="preserve">COMPACTADOR DE SOLOS DE PERCUSÃO (SOQUETE) COM MOTOR A GASOLINA, POTÊNCIA 3 CV - JUROS. AF_09/2016</t>
  </si>
  <si>
    <t xml:space="preserve">95262</t>
  </si>
  <si>
    <t xml:space="preserve">COMPACTADOR DE SOLOS DE PERCUSÃO (SOQUETE) COM MOTOR A GASOLINA, POTÊNCIA 3 CV - MANUTENÇÃO. AF_09/2016</t>
  </si>
  <si>
    <t xml:space="preserve">95263</t>
  </si>
  <si>
    <t xml:space="preserve">COMPACTADOR DE SOLOS DE PERCUSÃO (SOQUETE) COM MOTOR A GASOLINA, POTÊNCIA 3 CV - MATERIAIS NA OPERAÇÃO. AF_09/2016</t>
  </si>
  <si>
    <t xml:space="preserve">90968</t>
  </si>
  <si>
    <t xml:space="preserve">COMPRESSOR DE AR REBOCAVEL, VAZÃO 250 PCM, PRESSAO DE TRABALHO 102 PSI, MOTOR A DIESEL POTÊNCIA 81 CV - DEPRECIAÇÃO. AF_06/2015</t>
  </si>
  <si>
    <t xml:space="preserve">90969</t>
  </si>
  <si>
    <t xml:space="preserve">COMPRESSOR DE AR REBOCAVEL, VAZÃO 250 PCM, PRESSAO DE TRABALHO 102 PSI, MOTOR A DIESEL POTÊNCIA 81 CV - JUROS. AF_06/2015</t>
  </si>
  <si>
    <t xml:space="preserve">90970</t>
  </si>
  <si>
    <t xml:space="preserve">COMPRESSOR DE AR REBOCAVEL, VAZÃO 250 PCM, PRESSAO DE TRABALHO 102 PSI, MOTOR A DIESEL POTÊNCIA 81 CV - MANUTENÇÃO. AF_06/2015</t>
  </si>
  <si>
    <t xml:space="preserve">90971</t>
  </si>
  <si>
    <t xml:space="preserve">COMPRESSOR DE AR REBOCAVEL, VAZÃO 250 PCM, PRESSAO DE TRABALHO 102 PSI, MOTOR A DIESEL POTÊNCIA 81 CV - MATERIAIS NA OPERAÇÃO. AF_06/2015</t>
  </si>
  <si>
    <t xml:space="preserve">90992</t>
  </si>
  <si>
    <t xml:space="preserve">COMPRESSOR DE AR REBOCAVEL, VAZÃO 400 PCM, PRESSAO DE TRABALHO 102 PSI, MOTOR A DIESEL POTÊNCIA 110 CV - DEPRECIAÇÃO. AF_06/2015</t>
  </si>
  <si>
    <t xml:space="preserve">90993</t>
  </si>
  <si>
    <t xml:space="preserve">COMPRESSOR DE AR REBOCAVEL, VAZÃO 400 PCM, PRESSAO DE TRABALHO 102 PSI, MOTOR A DIESEL POTÊNCIA 110 CV - JUROS. AF_06/2015</t>
  </si>
  <si>
    <t xml:space="preserve">90994</t>
  </si>
  <si>
    <t xml:space="preserve">COMPRESSOR DE AR REBOCAVEL, VAZÃO 400 PCM, PRESSAO DE TRABALHO 102 PSI, MOTOR A DIESEL POTÊNCIA 110 CV - MANUTENÇÃO. AF_06/2015</t>
  </si>
  <si>
    <t xml:space="preserve">90995</t>
  </si>
  <si>
    <t xml:space="preserve">COMPRESSOR DE AR REBOCAVEL, VAZÃO 400 PCM, PRESSAO DE TRABALHO 102 PSI, MOTOR A DIESEL POTÊNCIA 110 CV - MATERIAIS NA OPERAÇÃO. AF_06/2015</t>
  </si>
  <si>
    <t xml:space="preserve">90957</t>
  </si>
  <si>
    <t xml:space="preserve">COMPRESSOR DE AR REBOCÁVEL, VAZÃO 189 PCM, PRESSÃO EFETIVA DE TRABALHO 102 PSI, MOTOR DIESEL, POTÊNCIA 63 CV - DEPRECIAÇÃO. AF_06/2015</t>
  </si>
  <si>
    <t xml:space="preserve">90958</t>
  </si>
  <si>
    <t xml:space="preserve">COMPRESSOR DE AR REBOCÁVEL, VAZÃO 189 PCM, PRESSÃO EFETIVA DE TRABALHO 102 PSI, MOTOR DIESEL, POTÊNCIA 63 CV - JUROS. AF_06/2015</t>
  </si>
  <si>
    <t xml:space="preserve">5797</t>
  </si>
  <si>
    <t xml:space="preserve">COMPRESSOR DE AR REBOCÁVEL, VAZÃO 189 PCM, PRESSÃO EFETIVA DE TRABALHO 102 PSI, MOTOR DIESEL, POTÊNCIA 63 CV - MANUTENÇÃO. AF_06/2015</t>
  </si>
  <si>
    <t xml:space="preserve">53865</t>
  </si>
  <si>
    <t xml:space="preserve">COMPRESSOR DE AR REBOCÁVEL, VAZÃO 189 PCM, PRESSÃO EFETIVA DE TRABALHO 102 PSI, MOTOR DIESEL, POTÊNCIA 63 CV - MATERIAIS NA OPERAÇÃO. AF_06/2015</t>
  </si>
  <si>
    <t xml:space="preserve">90975</t>
  </si>
  <si>
    <t xml:space="preserve">COMPRESSOR DE AR REBOCÁVEL, VAZÃO 748 PCM, PRESSÃO EFETIVA DE TRABALHO 102 PSI, MOTOR DIESEL, POTÊNCIA 210 CV - DEPRECIAÇÃO. AF_06/2015</t>
  </si>
  <si>
    <t xml:space="preserve">90976</t>
  </si>
  <si>
    <t xml:space="preserve">COMPRESSOR DE AR REBOCÁVEL, VAZÃO 748 PCM, PRESSÃO EFETIVA DE TRABALHO 102 PSI, MOTOR DIESEL, POTÊNCIA 210 CV - JUROS. AF_06/2015</t>
  </si>
  <si>
    <t xml:space="preserve">90977</t>
  </si>
  <si>
    <t xml:space="preserve">COMPRESSOR DE AR REBOCÁVEL, VAZÃO 748 PCM, PRESSÃO EFETIVA DE TRABALHO 102 PSI, MOTOR DIESEL, POTÊNCIA 210 CV - MANUTENÇÃO. AF_06/2015</t>
  </si>
  <si>
    <t xml:space="preserve">90978</t>
  </si>
  <si>
    <t xml:space="preserve">COMPRESSOR DE AR REBOCÁVEL, VAZÃO 748 PCM, PRESSÃO EFETIVA DE TRABALHO 102 PSI, MOTOR DIESEL, POTÊNCIA 210 CV - MATERIAIS NA OPERAÇÃO. AF_06/2015</t>
  </si>
  <si>
    <t xml:space="preserve">90960</t>
  </si>
  <si>
    <t xml:space="preserve">COMPRESSOR DE AR REBOCÁVEL, VAZÃO 89 PCM, PRESSÃO EFETIVA DE TRABALHO 102 PSI, MOTOR DIESEL, POTÊNCIA 20 CV - DEPRECIAÇÃO. AF_06/2015</t>
  </si>
  <si>
    <t xml:space="preserve">90961</t>
  </si>
  <si>
    <t xml:space="preserve">COMPRESSOR DE AR REBOCÁVEL, VAZÃO 89 PCM, PRESSÃO EFETIVA DE TRABALHO 102 PSI, MOTOR DIESEL, POTÊNCIA 20 CV - JUROS. AF_06/2015</t>
  </si>
  <si>
    <t xml:space="preserve">90962</t>
  </si>
  <si>
    <t xml:space="preserve">COMPRESSOR DE AR REBOCÁVEL, VAZÃO 89 PCM, PRESSÃO EFETIVA DE TRABALHO 102 PSI, MOTOR DIESEL, POTÊNCIA 20 CV - MANUTENÇÃO. AF_06/2015</t>
  </si>
  <si>
    <t xml:space="preserve">90963</t>
  </si>
  <si>
    <t xml:space="preserve">COMPRESSOR DE AR REBOCÁVEL, VAZÃO 89 PCM, PRESSÃO EFETIVA DE TRABALHO 102 PSI, MOTOR DIESEL, POTÊNCIA 20 CV - MATERIAIS NA OPERAÇÃO. AF_06/2015</t>
  </si>
  <si>
    <t xml:space="preserve">102969</t>
  </si>
  <si>
    <t xml:space="preserve">COMPRESSOR DE AR, VAZAO DE 10 PCM, RESERVATORIO 100 L, PRESSAO DE TRABALHO ENTRE 6,9 E 9,7 BAR, POTENCIA 2 HP, TENSAO 110/220 V - MATERIAIS NA OPERAÇÃO. AF_05/2023</t>
  </si>
  <si>
    <t xml:space="preserve">102832</t>
  </si>
  <si>
    <t xml:space="preserve">CONJUNTO CILINDRO E BOMBA HIDRÁULICA PARA PROTENSÃO DE MONOBARRAS PARA TIRANTES, ESFORÇO MÁXIMO DE 30 TONELADAS - MATERIAIS NA OPERAÇÃO. AF_05/2023</t>
  </si>
  <si>
    <t xml:space="preserve">102826</t>
  </si>
  <si>
    <t xml:space="preserve">CONJUNTO MACACO E BOMBA HIDRÁULICA PARA PROTENSAO DE CORDOALHAS, ESFORÇO MAXIMO DE 115 TONELADAS - MATERIAIS NA OPERAÇÃO. AF_05/2023</t>
  </si>
  <si>
    <t xml:space="preserve">103937</t>
  </si>
  <si>
    <t xml:space="preserve">CONJUNTO MACACO HIDRÁULICO E CENTRAL DE BOMBEAMENTO MOTORIZADO 1,8 KW PARA PROTENSÃO DE MONOCABOS PARA CONCRETO PROTENDIDO, ESFORÇO MÁXIMO DE 20 TONELADAS - MATERIAIS NA OPERAÇÃO. AF_05/2022</t>
  </si>
  <si>
    <t xml:space="preserve">103943</t>
  </si>
  <si>
    <t xml:space="preserve">CONJUNTO MACACO HIDRÁULICO E CENTRAL DE BOMBEAMENTO MOTORIZADO 1,8 KW PARA PROTENSÃO DE MONOCABOS PARA CONCRETO PROTENDIDO, ESFORÇO MÁXIMO DE 30 TONELADAS - MATERIAIS NA OPERAÇÃO. AF_05/2022</t>
  </si>
  <si>
    <t xml:space="preserve">91279</t>
  </si>
  <si>
    <t xml:space="preserve">CORTADORA DE PISO COM MOTOR 4 TEMPOS A GASOLINA, POTÊNCIA DE 13 HP, COM DISCO DE CORTE DIAMANTADO SEGMENTADO PARA CONCRETO, DIÂMETRO DE 350 MM, FURO DE 1" (14 X 1") - DEPRECIAÇÃO. AF_08/2015</t>
  </si>
  <si>
    <t xml:space="preserve">91280</t>
  </si>
  <si>
    <t xml:space="preserve">CORTADORA DE PISO COM MOTOR 4 TEMPOS A GASOLINA, POTÊNCIA DE 13 HP, COM DISCO DE CORTE DIAMANTADO SEGMENTADO PARA CONCRETO, DIÂMETRO DE 350 MM, FURO DE 1" (14 X 1") - JUROS. AF_08/2015</t>
  </si>
  <si>
    <t xml:space="preserve">91281</t>
  </si>
  <si>
    <t xml:space="preserve">CORTADORA DE PISO COM MOTOR 4 TEMPOS A GASOLINA, POTÊNCIA DE 13 HP, COM DISCO DE CORTE DIAMANTADO SEGMENTADO PARA CONCRETO, DIÂMETRO DE 350 MM, FURO DE 1" (14 X 1") - MANUTENÇÃO. AF_08/2015</t>
  </si>
  <si>
    <t xml:space="preserve">91282</t>
  </si>
  <si>
    <t xml:space="preserve">CORTADORA DE PISO COM MOTOR 4 TEMPOS A GASOLINA, POTÊNCIA DE 13 HP, COM DISCO DE CORTE DIAMANTADO SEGMENTADO PARA CONCRETO, DIÂMETRO DE 350 MM, FURO DE 1" (14 X 1") - MATERIAIS NA OPERAÇÃO. AF_08/2015</t>
  </si>
  <si>
    <t xml:space="preserve">95278</t>
  </si>
  <si>
    <t xml:space="preserve">DESEMPENADEIRA DE CONCRETO, PESO DE 78 KG, 4 PÁS, MOTOR A GASOLINA, POTÊNCIA 5,5 HP - DEPRECIAÇÃO. AF_05/2023</t>
  </si>
  <si>
    <t xml:space="preserve">95279</t>
  </si>
  <si>
    <t xml:space="preserve">DESEMPENADEIRA DE CONCRETO, PESO DE 78 KG, 4 PÁS, MOTOR A GASOLINA, POTÊNCIA 5,5 HP - JUROS. AF_05/2023</t>
  </si>
  <si>
    <t xml:space="preserve">95280</t>
  </si>
  <si>
    <t xml:space="preserve">DESEMPENADEIRA DE CONCRETO, PESO DE 78 KG, 4 PÁS, MOTOR A GASOLINA, POTÊNCIA 5,5 HP - MANUTENÇÃO. AF_05/2023</t>
  </si>
  <si>
    <t xml:space="preserve">95281</t>
  </si>
  <si>
    <t xml:space="preserve">DESEMPENADEIRA DE CONCRETO, PESO DE 78 KG, 4 PÁS, MOTOR A GASOLINA, POTÊNCIA 5,5 HP MATERIAIS NA OPERAÇÃO. AF_05/2023</t>
  </si>
  <si>
    <t xml:space="preserve">95124</t>
  </si>
  <si>
    <t xml:space="preserve">DISTRIBUIDOR DE AGREGADOS AUTOPROPELIDO, C/AP 3 M3, A DIESEL, POTÊNCIA 176CV - JUROS. AF_07/2016</t>
  </si>
  <si>
    <t xml:space="preserve">95123</t>
  </si>
  <si>
    <t xml:space="preserve">DISTRIBUIDOR DE AGREGADOS AUTOPROPELIDO, CAP 3 M3, A DIESEL, POTÊNCIA 176CV - DEPRECIAÇÃO. AF_07/2016</t>
  </si>
  <si>
    <t xml:space="preserve">95125</t>
  </si>
  <si>
    <t xml:space="preserve">DISTRIBUIDOR DE AGREGADOS AUTOPROPELIDO, CAP 3 M3, A DIESEL, POTÊNCIA 176CV - MANUTENÇÃO. AF_07/2016</t>
  </si>
  <si>
    <t xml:space="preserve">95126</t>
  </si>
  <si>
    <t xml:space="preserve">DISTRIBUIDOR DE AGREGADOS AUTOPROPELIDO, CAP 3 M3, A DIESEL, POTÊNCIA 176CV - MATERIAIS NA OPERAÇÃO. AF_07/2016</t>
  </si>
  <si>
    <t xml:space="preserve">92040</t>
  </si>
  <si>
    <t xml:space="preserve">DISTRIBUIDOR DE AGREGADOS REBOCAVEL, CAPACIDADE 1,9 M³, LARGURA DE TRABALHO 3,66 M - DEPRECIAÇÃO. AF_11/2015</t>
  </si>
  <si>
    <t xml:space="preserve">92041</t>
  </si>
  <si>
    <t xml:space="preserve">DISTRIBUIDOR DE AGREGADOS REBOCAVEL, CAPACIDADE 1,9 M³, LARGURA DE TRABALHO 3,66 M - JUROS. AF_11/2015</t>
  </si>
  <si>
    <t xml:space="preserve">92042</t>
  </si>
  <si>
    <t xml:space="preserve">DISTRIBUIDOR DE AGREGADOS REBOCAVEL, CAPACIDADE 1,9 M³, LARGURA DE TRABALHO 3,66 M - MANUTENÇÃO. AF_11/2015</t>
  </si>
  <si>
    <t xml:space="preserve">92114</t>
  </si>
  <si>
    <t xml:space="preserve">DOSADOR DE AREIA, CAPACIDADE DE 26 LITROS - DEPRECIAÇÃO. AF_05/2023</t>
  </si>
  <si>
    <t xml:space="preserve">92115</t>
  </si>
  <si>
    <t xml:space="preserve">DOSADOR DE AREIA, CAPACIDADE DE 26 LITROS - JUROS. AF_05/2023</t>
  </si>
  <si>
    <t xml:space="preserve">92116</t>
  </si>
  <si>
    <t xml:space="preserve">DOSADOR DE AREIA, CAPACIDADE DE 26 LITROS - MANUTENÇÃO. AF_05/2023</t>
  </si>
  <si>
    <t xml:space="preserve">102915</t>
  </si>
  <si>
    <t xml:space="preserve">ENCERADEIRA INDUSTRIAL, 400 MM, 220V, 1 HP - MATERIAIS NA OPERAÇÃO. AF_05/2023</t>
  </si>
  <si>
    <t xml:space="preserve">95716</t>
  </si>
  <si>
    <t xml:space="preserve">ESCAVADEIRA HIDRAULICA SOBRE ESTEIRA, EQUIPADA COM CLAMSHELL, COM CAPACIDADE DA CAÇAMBA ENTRE 1,20 E 1,50 M3, PESO OPERACIONAL ENTRE 20,00 E 22,00 TON, POTENCIA LIQUIDA ENTRE 150 E 160 HP - DEPRECIAÇÃO. AF_11/2016</t>
  </si>
  <si>
    <t xml:space="preserve">95717</t>
  </si>
  <si>
    <t xml:space="preserve">ESCAVADEIRA HIDRAULICA SOBRE ESTEIRA, EQUIPADA COM CLAMSHELL, COM CAPACIDADE DA CAÇAMBA ENTRE 1,20 E 1,50 M3, PESO OPERACIONAL ENTRE 20,00 E 22,00 TON, POTENCIA LIQUIDA ENTRE 150 E 160 HP - JUROS. AF_11/2016</t>
  </si>
  <si>
    <t xml:space="preserve">95718</t>
  </si>
  <si>
    <t xml:space="preserve">ESCAVADEIRA HIDRAULICA SOBRE ESTEIRA, EQUIPADA COM CLAMSHELL, COM CAPACIDADE DA CAÇAMBA ENTRE 1,20 E 1,50 M3, PESO OPERACIONAL ENTRE 20,00 E 22,00 TON, POTENCIA LIQUIDA ENTRE 150 E 160 HP - MANUTENÇÃO. AF_11/2016</t>
  </si>
  <si>
    <t xml:space="preserve">95719</t>
  </si>
  <si>
    <t xml:space="preserve">ESCAVADEIRA HIDRAULICA SOBRE ESTEIRA, EQUIPADA COM CLAMSHELL, COM CAPACIDADE DA CAÇAMBA ENTRE 1,20 E 1,50 M3, PESO OPERACIONAL ENTRE 20,00 E 22,00 TON, POTENCIA LIQUIDA ENTRE 150 E 160 HP - MATERIAIS NA OPERAÇÃO. AF_11/2016</t>
  </si>
  <si>
    <t xml:space="preserve">104712</t>
  </si>
  <si>
    <t xml:space="preserve">ESCAVADEIRA HIDRÁULICA DE BRAÇO LONGO (LONGO ALCANCE) SOBRE ESTEIRAS, CAÇAMBA 0,52 M3, PESO OPERACIONAL 24 T, POTÊNCIA LÍQUIDA 155 HP - DEPRECIAÇÃO. AF_06/2023</t>
  </si>
  <si>
    <t xml:space="preserve">104713</t>
  </si>
  <si>
    <t xml:space="preserve">ESCAVADEIRA HIDRÁULICA DE BRAÇO LONGO (LONGO ALCANCE) SOBRE ESTEIRAS, CAÇAMBA 0,52 M3, PESO OPERACIONAL 24 T, POTÊNCIA LÍQUIDA 155 HP - JUROS. AF_06/2023</t>
  </si>
  <si>
    <t xml:space="preserve">104714</t>
  </si>
  <si>
    <t xml:space="preserve">ESCAVADEIRA HIDRÁULICA DE BRAÇO LONGO (LONGO ALCANCE) SOBRE ESTEIRAS, CAÇAMBA 0,52 M3, PESO OPERACIONAL 24 T, POTÊNCIA LÍQUIDA 155 HP - MANUTENÇÃO. AF_06/2023</t>
  </si>
  <si>
    <t xml:space="preserve">104715</t>
  </si>
  <si>
    <t xml:space="preserve">ESCAVADEIRA HIDRÁULICA DE BRAÇO LONGO (LONGO ALCANCE) SOBRE ESTEIRAS, CAÇAMBA 0,52 M3, PESO OPERACIONAL 24 T, POTÊNCIA LÍQUIDA 155 HP - MATERIAIS NA OPERAÇÃO. AF_06/2023</t>
  </si>
  <si>
    <t xml:space="preserve">102897</t>
  </si>
  <si>
    <t xml:space="preserve">ESCAVADEIRA HIDRÁULICA SOBRE ESTEIRA, PESO OPERACIONAL ENTRE 22,00 E 23,50 T, POTÊNCIA NOMINAL 139 HP, COM MARTELO ROMPEDOR HIDRÁULICO 1700 KG - MATERIAIS NA OPERAÇÃO. AF_04/2019</t>
  </si>
  <si>
    <t xml:space="preserve">5627</t>
  </si>
  <si>
    <t xml:space="preserve">ESCAVADEIRA HIDRÁULICA SOBRE ESTEIRAS, CAÇAMBA 0,80 M3, PESO OPERACIONAL 17 T, POTENCIA BRUTA 111 HP - DEPRECIAÇÃO. AF_06/2014</t>
  </si>
  <si>
    <t xml:space="preserve">5628</t>
  </si>
  <si>
    <t xml:space="preserve">ESCAVADEIRA HIDRÁULICA SOBRE ESTEIRAS, CAÇAMBA 0,80 M3, PESO OPERACIONAL 17 T, POTENCIA BRUTA 111 HP - JUROS. AF_06/2014</t>
  </si>
  <si>
    <t xml:space="preserve">5629</t>
  </si>
  <si>
    <t xml:space="preserve">ESCAVADEIRA HIDRÁULICA SOBRE ESTEIRAS, CAÇAMBA 0,80 M3, PESO OPERACIONAL 17 T, POTENCIA BRUTA 111 HP - MANUTENÇÃO. AF_06/2014</t>
  </si>
  <si>
    <t xml:space="preserve">5630</t>
  </si>
  <si>
    <t xml:space="preserve">ESCAVADEIRA HIDRÁULICA SOBRE ESTEIRAS, CAÇAMBA 0,80 M3, PESO OPERACIONAL 17 T, POTENCIA BRUTA 111 HP - MATERIAIS NA OPERAÇÃO. AF_06/2014</t>
  </si>
  <si>
    <t xml:space="preserve">88900</t>
  </si>
  <si>
    <t xml:space="preserve">ESCAVADEIRA HIDRÁULICA SOBRE ESTEIRAS, CAÇAMBA 1,20 M3, PESO OPERACIONAL 21 T, POTÊNCIA BRUTA 155 HP - DEPRECIAÇÃO. AF_06/2014</t>
  </si>
  <si>
    <t xml:space="preserve">88902</t>
  </si>
  <si>
    <t xml:space="preserve">ESCAVADEIRA HIDRÁULICA SOBRE ESTEIRAS, CAÇAMBA 1,20 M3, PESO OPERACIONAL 21 T, POTÊNCIA BRUTA 155 HP - JUROS. AF_06/2014</t>
  </si>
  <si>
    <t xml:space="preserve">88903</t>
  </si>
  <si>
    <t xml:space="preserve">ESCAVADEIRA HIDRÁULICA SOBRE ESTEIRAS, CAÇAMBA 1,20 M3, PESO OPERACIONAL 21 T, POTÊNCIA BRUTA 155 HP - MANUTENÇÃO. AF_06/2014</t>
  </si>
  <si>
    <t xml:space="preserve">88904</t>
  </si>
  <si>
    <t xml:space="preserve">ESCAVADEIRA HIDRÁULICA SOBRE ESTEIRAS, CAÇAMBA 1,20 M3, PESO OPERACIONAL 21 T, POTÊNCIA BRUTA 155 HP - MATERIAIS NA OPERAÇÃO. AF_06/2014</t>
  </si>
  <si>
    <t xml:space="preserve">88569</t>
  </si>
  <si>
    <t xml:space="preserve">ESPARGIDOR DE ASFALTO PRESSURIZADO COM TANQUE DE 2500 L, REBOCÁVEL COM MOTOR A GASOLINA POTÊNCIA 3,4 HP - DEPRECIAÇÃO. AF_07/2014</t>
  </si>
  <si>
    <t xml:space="preserve">88570</t>
  </si>
  <si>
    <t xml:space="preserve">ESPARGIDOR DE ASFALTO PRESSURIZADO COM TANQUE DE 2500 L, REBOCÁVEL COM MOTOR A GASOLINA POTÊNCIA 3,4 HP - JUROS. AF_07/2014</t>
  </si>
  <si>
    <t xml:space="preserve">5765</t>
  </si>
  <si>
    <t xml:space="preserve">ESPARGIDOR DE ASFALTO PRESSURIZADO COM TANQUE DE 2500 L, REBOCÁVEL COM MOTOR A GASOLINA POTÊNCIA 3,4 HP - MANUTENÇÃO. AF_07/2014</t>
  </si>
  <si>
    <t xml:space="preserve">5766</t>
  </si>
  <si>
    <t xml:space="preserve">ESPARGIDOR DE ASFALTO PRESSURIZADO COM TANQUE DE 2500 L, REBOCÁVEL COM MOTOR A GASOLINA POTÊNCIA 3,4 HP - MATERIAIS NA OPERAÇÃO. AF_07/2014</t>
  </si>
  <si>
    <t xml:space="preserve">91468</t>
  </si>
  <si>
    <t xml:space="preserve">ESPARGIDOR DE ASFALTO PRESSURIZADO, TANQUE 6 M3 COM ISOLAÇÃO TÉRMICA, AQUECIDO COM 2 MAÇARICOS, COM BARRA ESPARGIDORA 3,60 M, MONTADO SOBRE CAMINHÃO TOCO, PBT 14.300 KG, POTÊNCIA 185 CV - DEPRECIAÇÃO. AF_05/2023</t>
  </si>
  <si>
    <t xml:space="preserve">91484</t>
  </si>
  <si>
    <t xml:space="preserve">ESPARGIDOR DE ASFALTO PRESSURIZADO, TANQUE 6 M3 COM ISOLAÇÃO TÉRMICA, AQUECIDO COM 2 MAÇARICOS, COM BARRA ESPARGIDORA 3,60 M, MONTADO SOBRE CAMINHÃO TOCO, PBT 14.300 KG, POTÊNCIA 185 CV - IMPOSTOS E SEGUROS. AF_05/2023</t>
  </si>
  <si>
    <t xml:space="preserve">91469</t>
  </si>
  <si>
    <t xml:space="preserve">ESPARGIDOR DE ASFALTO PRESSURIZADO, TANQUE 6 M3 COM ISOLAÇÃO TÉRMICA, AQUECIDO COM 2 MAÇARICOS, COM BARRA ESPARGIDORA 3,60 M, MONTADO SOBRE CAMINHÃO TOCO, PBT 14.300 KG, POTÊNCIA 185 CV - JUROS. AF_05/2023</t>
  </si>
  <si>
    <t xml:space="preserve">83361</t>
  </si>
  <si>
    <t xml:space="preserve">ESPARGIDOR DE ASFALTO PRESSURIZADO, TANQUE 6 M3 COM ISOLAÇÃO TÉRMICA, AQUECIDO COM 2 MAÇARICOS, COM BARRA ESPARGIDORA 3,60 M, MONTADO SOBRE CAMINHÃO TOCO, PBT 14.300 KG, POTÊNCIA 185 CV - MANUTENÇÃO. AF_08/2015</t>
  </si>
  <si>
    <t xml:space="preserve">91485</t>
  </si>
  <si>
    <t xml:space="preserve">ESPARGIDOR DE ASFALTO PRESSURIZADO, TANQUE 6 M3 COM ISOLAÇÃO TÉRMICA, AQUECIDO COM 2 MAÇARICOS, COM BARRA ESPARGIDORA 3,60 M, MONTADO SOBRE CAMINHÃO TOCO, PBT 14.300 KG, POTÊNCIA 185 CV - MATERIAIS NA OPERAÇÃO. AF_05/2023</t>
  </si>
  <si>
    <t xml:space="preserve">89230</t>
  </si>
  <si>
    <t xml:space="preserve">FRESADORA DE ASFALTO A FRIO SOBRE RODAS, LARGURA FRESAGEM DE 1,0 M, POTÊNCIA 208 HP - DEPRECIAÇÃO. AF_11/2014</t>
  </si>
  <si>
    <t xml:space="preserve">89231</t>
  </si>
  <si>
    <t xml:space="preserve">FRESADORA DE ASFALTO A FRIO SOBRE RODAS, LARGURA FRESAGEM DE 1,0 M, POTÊNCIA 208 HP - JUROS. AF_11/2014</t>
  </si>
  <si>
    <t xml:space="preserve">89232</t>
  </si>
  <si>
    <t xml:space="preserve">FRESADORA DE ASFALTO A FRIO SOBRE RODAS, LARGURA FRESAGEM DE 1,0 M, POTÊNCIA 208 HP - MANUTENÇÃO. AF_11/2014</t>
  </si>
  <si>
    <t xml:space="preserve">89233</t>
  </si>
  <si>
    <t xml:space="preserve">FRESADORA DE ASFALTO A FRIO SOBRE RODAS, LARGURA FRESAGEM DE 1,0 M, POTÊNCIA 208 HP - MATERIAIS NA OPERAÇÃO. AF_11/2014</t>
  </si>
  <si>
    <t xml:space="preserve">89236</t>
  </si>
  <si>
    <t xml:space="preserve">FRESADORA DE ASFALTO A FRIO SOBRE RODAS, LARGURA FRESAGEM DE 2,0 M, POTÊNCIA 550 HP - DEPRECIAÇÃO. AF_11/2014</t>
  </si>
  <si>
    <t xml:space="preserve">89237</t>
  </si>
  <si>
    <t xml:space="preserve">FRESADORA DE ASFALTO A FRIO SOBRE RODAS, LARGURA FRESAGEM DE 2,0 M, POTÊNCIA 550 HP - JUROS. AF_11/2014</t>
  </si>
  <si>
    <t xml:space="preserve">89238</t>
  </si>
  <si>
    <t xml:space="preserve">FRESADORA DE ASFALTO A FRIO SOBRE RODAS, LARGURA FRESAGEM DE 2,0 M, POTÊNCIA 550 HP - MANUTENÇÃO. AF_11/2014</t>
  </si>
  <si>
    <t xml:space="preserve">89239</t>
  </si>
  <si>
    <t xml:space="preserve">FRESADORA DE ASFALTO A FRIO SOBRE RODAS, LARGURA FRESAGEM DE 2,0 M, POTÊNCIA 550 HP - MATERIAIS NA OPERAÇÃO. AF_11/2014</t>
  </si>
  <si>
    <t xml:space="preserve">102933</t>
  </si>
  <si>
    <t xml:space="preserve">FURADEIRA ELETROMAGNÉTICA, VELOCIDADE (SEM CARGA/ COM CARGA) 450/ 270 RPM, ESPESSURA MÁXIMA DA CHAPA A SER FURADA 50 MM, PORÇA DE ADESÃO MAGNÉTICA 17000 N, POTÊNCIA 1100 W, ALIMENTÇÃO 220 - 60 HZ, MONOFÁSICA - MATERIAIS NA OPERAÇÃO. AF_08/2019</t>
  </si>
  <si>
    <t xml:space="preserve">93411</t>
  </si>
  <si>
    <t xml:space="preserve">GERADOR PORTÁTIL MONOFÁSICO, POTÊNCIA 5500 VA, MOTOR A GASOLINA, POTÊNCIA DO MOTOR 13 CV - DEPRECIAÇÃO. AF_03/2016</t>
  </si>
  <si>
    <t xml:space="preserve">93412</t>
  </si>
  <si>
    <t xml:space="preserve">GERADOR PORTÁTIL MONOFÁSICO, POTÊNCIA 5500 VA, MOTOR A GASOLINA, POTÊNCIA DO MOTOR 13 CV - JUROS. AF_03/2016</t>
  </si>
  <si>
    <t xml:space="preserve">93413</t>
  </si>
  <si>
    <t xml:space="preserve">GERADOR PORTÁTIL MONOFÁSICO, POTÊNCIA 5500 VA, MOTOR A GASOLINA, POTÊNCIA DO MOTOR 13 CV - MANUTENÇÃO. AF_03/2016</t>
  </si>
  <si>
    <t xml:space="preserve">93414</t>
  </si>
  <si>
    <t xml:space="preserve">GERADOR PORTÁTIL MONOFÁSICO, POTÊNCIA 5500 VA, MOTOR A GASOLINA, POTÊNCIA DO MOTOR 13 CV - MATERIAIS NA OPERAÇÃO. AF_03/2016</t>
  </si>
  <si>
    <t xml:space="preserve">88855</t>
  </si>
  <si>
    <t xml:space="preserve">GRADE DE DISCO CONTROLE REMOTO REBOCÁVEL, COM 24 DISCOS 24" X 6 MM COM PNEUS PARA TRANSPORTE - DEPRECIAÇÃO. AF_06/2014</t>
  </si>
  <si>
    <t xml:space="preserve">88856</t>
  </si>
  <si>
    <t xml:space="preserve">GRADE DE DISCO CONTROLE REMOTO REBOCÁVEL, COM 24 DISCOS 24" X 6 MM COM PNEUS PARA TRANSPORTE - JUROS. AF_06/2014</t>
  </si>
  <si>
    <t xml:space="preserve">5658</t>
  </si>
  <si>
    <t xml:space="preserve">GRADE DE DISCO CONTROLE REMOTO REBOCÁVEL, COM 24 DISCOS 24" X 6 MM COM PNEUS PARA TRANSPORTE - MANUTENÇÃO. AF_06/2014</t>
  </si>
  <si>
    <t xml:space="preserve">53840</t>
  </si>
  <si>
    <t xml:space="preserve">GRADE DE DISCO REBOCÁVEL COM 20 DISCOS 24" X 6 MM COM PNEUS PARA TRANSPORTE - DEPRECIAÇÃO. AF_06/2014</t>
  </si>
  <si>
    <t xml:space="preserve">87026</t>
  </si>
  <si>
    <t xml:space="preserve">GRADE DE DISCO REBOCÁVEL COM 20 DISCOS 24" X 6 MM COM PNEUS PARA TRANSPORTE - JUROS. AF_06/2014</t>
  </si>
  <si>
    <t xml:space="preserve">53841</t>
  </si>
  <si>
    <t xml:space="preserve">GRADE DE DISCO REBOCÁVEL COM 20 DISCOS 24" X 6 MM COM PNEUS PARA TRANSPORTE - MANUTENÇÃO. AF_06/2014</t>
  </si>
  <si>
    <t xml:space="preserve">95209</t>
  </si>
  <si>
    <t xml:space="preserve">GRUA ASCENCIONAL, LANCA DE 42 M, CAPACIDADE DE 1,5 T A 30 M, ALTURA ATE 39 M JUROS. AF_05/2023</t>
  </si>
  <si>
    <t xml:space="preserve">95210</t>
  </si>
  <si>
    <t xml:space="preserve">GRUA ASCENCIONAL, LANCA DE 42 M, CAPACIDADE DE 1,5 T A 30 M, ALTURA ATE 39 M MANUTENÇÃO. AF_05/2023</t>
  </si>
  <si>
    <t xml:space="preserve">95211</t>
  </si>
  <si>
    <t xml:space="preserve">GRUA ASCENCIONAL, LANCA DE 42 M, CAPACIDADE DE 1,5 T A 30 M, ALTURA ATE 39 M MATERIAIS NA OPERAÇÃO. AF_05/2023</t>
  </si>
  <si>
    <t xml:space="preserve">93267</t>
  </si>
  <si>
    <t xml:space="preserve">GRUA ASCENCIONAL, LANÇA DE 30 M, CAPACIDADE DE 1,0 T A 30 M, ALTURA ATÉ 39 M DEPRECIAÇÃO. AF_05/2023</t>
  </si>
  <si>
    <t xml:space="preserve">93269</t>
  </si>
  <si>
    <t xml:space="preserve">GRUA ASCENCIONAL, LANÇA DE 30 M, CAPACIDADE DE 1,0 T A 30 M, ALTURA ATÉ 39 M JUROS. AF_05/2023</t>
  </si>
  <si>
    <t xml:space="preserve">93270</t>
  </si>
  <si>
    <t xml:space="preserve">GRUA ASCENCIONAL, LANÇA DE 30 M, CAPACIDADE DE 1,0 T A 30 M, ALTURA ATÉ 39 M MANUTENÇÃO. AF_05/2023</t>
  </si>
  <si>
    <t xml:space="preserve">93271</t>
  </si>
  <si>
    <t xml:space="preserve">GRUA ASCENCIONAL, LANÇA DE 30 M, CAPACIDADE DE 1,0 T A 30 M, ALTURA ATÉ 39 M MATERIAIS NA OPERAÇÃO. AF_05/2023</t>
  </si>
  <si>
    <t xml:space="preserve">95208</t>
  </si>
  <si>
    <t xml:space="preserve">GRUA ASCENCIONAL, LANÇA DE 42 M, CAPACIDADE DE 1,5 T A 30 M, ALTURA ATÉ 39 M DEPRECIAÇÃO. AF_05/2023</t>
  </si>
  <si>
    <t xml:space="preserve">83761</t>
  </si>
  <si>
    <t xml:space="preserve">GRUPO DE SOLDAGEM COM GERADOR A DIESEL 60 CV PARA SOLDA ELÉTRICA, SOBRE 04 RODAS, COM MOTOR 4 CILINDROS 600 A - DEPRECIAÇÃO. AF_02/2016</t>
  </si>
  <si>
    <t xml:space="preserve">83764</t>
  </si>
  <si>
    <t xml:space="preserve">GRUPO DE SOLDAGEM COM GERADOR A DIESEL 60 CV PARA SOLDA ELÉTRICA, SOBRE 04 RODAS, COM MOTOR 4 CILINDROS 600 A - JUROS. AF_02/2016</t>
  </si>
  <si>
    <t xml:space="preserve">83762</t>
  </si>
  <si>
    <t xml:space="preserve">GRUPO DE SOLDAGEM COM GERADOR A DIESEL 60 CV PARA SOLDA ELÉTRICA, SOBRE 04 RODAS, COM MOTOR 4 CILINDROS 600 A - MANUTENÇÃO. AF_02/2016</t>
  </si>
  <si>
    <t xml:space="preserve">83763</t>
  </si>
  <si>
    <t xml:space="preserve">GRUPO DE SOLDAGEM COM GERADOR A DIESEL 60 CV PARA SOLDA ELÉTRICA, SOBRE 04 RODAS, COM MOTOR 4 CILINDROS 600 A - MATERIAIS NA OPERAÇÃO. AF_02/2016</t>
  </si>
  <si>
    <t xml:space="preserve">95874</t>
  </si>
  <si>
    <t xml:space="preserve">GRUPO GERADOR COM CARENAGEM, MOTOR DIESEL POTÊNCIA STANDART ENTRE 250 E 260 KVA - DEPRECIAÇÃO. AF_12/2016</t>
  </si>
  <si>
    <t xml:space="preserve">95869</t>
  </si>
  <si>
    <t xml:space="preserve">GRUPO GERADOR COM CARENAGEM, MOTOR DIESEL POTÊNCIA STANDART ENTRE 250 E 260 KVA - JUROS. AF_12/2016</t>
  </si>
  <si>
    <t xml:space="preserve">95870</t>
  </si>
  <si>
    <t xml:space="preserve">GRUPO GERADOR COM CARENAGEM, MOTOR DIESEL POTÊNCIA STANDART ENTRE 250 E 260 KVA - MANUTENÇÃO. AF_12/2016</t>
  </si>
  <si>
    <t xml:space="preserve">95871</t>
  </si>
  <si>
    <t xml:space="preserve">GRUPO GERADOR COM CARENAGEM, MOTOR DIESEL POTÊNCIA STANDART ENTRE 250 E 260 KVA - MATERIAIS NA OPERAÇÃO. AF_12/2016</t>
  </si>
  <si>
    <t xml:space="preserve">104687</t>
  </si>
  <si>
    <t xml:space="preserve">GRUPO GERADOR DIESEL, COM CARENAGEM, POTÊNCIA STANDART ENTRE 400 E 460 KVA, VELOCIDADE DE 1800 RPM, FREQUÊNCIA DE 60 HZ - MATERIAIS NA OPERAÇÃO. AF_05/2023</t>
  </si>
  <si>
    <t xml:space="preserve">73303</t>
  </si>
  <si>
    <t xml:space="preserve">GRUPO GERADOR ESTACIONÁRIO, MOTOR DIESEL POTÊNCIA 170 KVA - DEPRECIAÇÃO. AF_02/2016</t>
  </si>
  <si>
    <t xml:space="preserve">93235</t>
  </si>
  <si>
    <t xml:space="preserve">GRUPO GERADOR ESTACIONÁRIO, MOTOR DIESEL POTÊNCIA 170 KVA - JUROS. AF_02/2016</t>
  </si>
  <si>
    <t xml:space="preserve">73307</t>
  </si>
  <si>
    <t xml:space="preserve">GRUPO GERADOR ESTACIONÁRIO, MOTOR DIESEL POTÊNCIA 170 KVA - MANUTENÇÃO. AF_02/2016</t>
  </si>
  <si>
    <t xml:space="preserve">73311</t>
  </si>
  <si>
    <t xml:space="preserve">GRUPO GERADOR ESTACIONÁRIO, MOTOR DIESEL POTÊNCIA 170 KVA - MATERIAIS NA OPERAÇÃO. AF_02/2016</t>
  </si>
  <si>
    <t xml:space="preserve">93423</t>
  </si>
  <si>
    <t xml:space="preserve">GRUPO GERADOR ESTACIONÁRIO, POTÊNCIA 150 KVA, MOTOR A DIESEL- DEPRECIAÇÃO. AF_03/2016</t>
  </si>
  <si>
    <t xml:space="preserve">93424</t>
  </si>
  <si>
    <t xml:space="preserve">GRUPO GERADOR ESTACIONÁRIO, POTÊNCIA 150 KVA, MOTOR A DIESEL- JUROS. AF_03/2016</t>
  </si>
  <si>
    <t xml:space="preserve">93425</t>
  </si>
  <si>
    <t xml:space="preserve">GRUPO GERADOR ESTACIONÁRIO, POTÊNCIA 150 KVA, MOTOR A DIESEL- MANUTENÇÃO. AF_03/2016</t>
  </si>
  <si>
    <t xml:space="preserve">93426</t>
  </si>
  <si>
    <t xml:space="preserve">GRUPO GERADOR ESTACIONÁRIO, POTÊNCIA 150 KVA, MOTOR A DIESEL- MATERIAIS NA OPERAÇÃO. AF_03/2016</t>
  </si>
  <si>
    <t xml:space="preserve">93417</t>
  </si>
  <si>
    <t xml:space="preserve">GRUPO GERADOR REBOCÁVEL, POTÊNCIA 66 KVA, MOTOR A DIESEL - DEPRECIAÇÃO. AF_03/2016</t>
  </si>
  <si>
    <t xml:space="preserve">93418</t>
  </si>
  <si>
    <t xml:space="preserve">GRUPO GERADOR REBOCÁVEL, POTÊNCIA 66 KVA, MOTOR A DIESEL - JUROS. AF_03/2016</t>
  </si>
  <si>
    <t xml:space="preserve">93419</t>
  </si>
  <si>
    <t xml:space="preserve">GRUPO GERADOR REBOCÁVEL, POTÊNCIA 66 KVA, MOTOR A DIESEL - MANUTENÇÃO. AF_03/2016</t>
  </si>
  <si>
    <t xml:space="preserve">93420</t>
  </si>
  <si>
    <t xml:space="preserve">GRUPO GERADOR REBOCÁVEL, POTÊNCIA 66 KVA, MOTOR A DIESEL - MATERIAIS NA OPERAÇÃO. AF_03/2016</t>
  </si>
  <si>
    <t xml:space="preserve">93277</t>
  </si>
  <si>
    <t xml:space="preserve">GUINCHO ELÉTRICO DE COLUNA, CAPACIDADE 400 KG, COM MOTO FREIO, MOTOR TRIFÁSICO DE 1,25 CV - DEPRECIAÇÃO. AF_03/2016</t>
  </si>
  <si>
    <t xml:space="preserve">93278</t>
  </si>
  <si>
    <t xml:space="preserve">GUINCHO ELÉTRICO DE COLUNA, CAPACIDADE 400 KG, COM MOTO FREIO, MOTOR TRIFÁSICO DE 1,25 CV - JUROS. AF_03/2016</t>
  </si>
  <si>
    <t xml:space="preserve">93279</t>
  </si>
  <si>
    <t xml:space="preserve">GUINCHO ELÉTRICO DE COLUNA, CAPACIDADE 400 KG, COM MOTO FREIO, MOTOR TRIFÁSICO DE 1,25 CV - MANUTENÇÃO. AF_03/2016</t>
  </si>
  <si>
    <t xml:space="preserve">93280</t>
  </si>
  <si>
    <t xml:space="preserve">GUINCHO ELÉTRICO DE COLUNA, CAPACIDADE 400 KG, COM MOTO FREIO, MOTOR TRIFÁSICO DE 1,25 CV - MATERIAIS NA OPERAÇÃO. AF_03/2016</t>
  </si>
  <si>
    <t xml:space="preserve">104912</t>
  </si>
  <si>
    <t xml:space="preserve">GUINDASTE DERRICK, LANÇA DE *20* M, CARGA MÁXIMA 10T, POTÊNCIA 45 KW - MATERIAIS NA OPERAÇÃO. AF_01/2024</t>
  </si>
  <si>
    <t xml:space="preserve">102843</t>
  </si>
  <si>
    <t xml:space="preserve">GUINDASTE HIDRAULICO AUTOPROPELIDO, COM LANÇA TRELIÇADA 40 M, CAPACIDADE MÁXIMA 75 T, EQUIPADO COM CLAMSHELL - MATERIAIS NA OPERAÇÃO. AF_04/2019</t>
  </si>
  <si>
    <t xml:space="preserve">89267</t>
  </si>
  <si>
    <t xml:space="preserve">GUINDASTE HIDRÁULICO AUTOPROPELIDO, COM LANÇA TELESCÓPICA 28,80 M, CAPACIDADE MÁXIMA 30 T, POTÊNCIA 97 KW, TRAÇÃO 4 X 4 - DEPRECIAÇÃO. AF_11/2014</t>
  </si>
  <si>
    <t xml:space="preserve">89269</t>
  </si>
  <si>
    <t xml:space="preserve">GUINDASTE HIDRÁULICO AUTOPROPELIDO, COM LANÇA TELESCÓPICA 28,80 M, CAPACIDADE MÁXIMA 30 T, POTÊNCIA 97 KW, TRAÇÃO 4 X 4 - IMPOSTOS E SEGUROS. AF_11/2014</t>
  </si>
  <si>
    <t xml:space="preserve">89268</t>
  </si>
  <si>
    <t xml:space="preserve">GUINDASTE HIDRÁULICO AUTOPROPELIDO, COM LANÇA TELESCÓPICA 28,80 M, CAPACIDADE MÁXIMA 30 T, POTÊNCIA 97 KW, TRAÇÃO 4 X 4 - JUROS. AF_11/2014</t>
  </si>
  <si>
    <t xml:space="preserve">89270</t>
  </si>
  <si>
    <t xml:space="preserve">GUINDASTE HIDRÁULICO AUTOPROPELIDO, COM LANÇA TELESCÓPICA 28,80 M, CAPACIDADE MÁXIMA 30 T, POTÊNCIA 97 KW, TRAÇÃO 4 X 4 - MANUTENÇÃO. AF_11/2014</t>
  </si>
  <si>
    <t xml:space="preserve">89271</t>
  </si>
  <si>
    <t xml:space="preserve">GUINDASTE HIDRÁULICO AUTOPROPELIDO, COM LANÇA TELESCÓPICA 28,80 M, CAPACIDADE MÁXIMA 30 T, POTÊNCIA 97 KW, TRAÇÃO 4 X 4 - MATERIAIS NA OPERAÇÃO. AF_11/2014</t>
  </si>
  <si>
    <t xml:space="preserve">93283</t>
  </si>
  <si>
    <t xml:space="preserve">GUINDASTE HIDRÁULICO AUTOPROPELIDO, COM LANÇA TELESCÓPICA 40 M, CAPACIDADE MÁXIMA 60 T, POTÊNCIA 260 KW - DEPRECIAÇÃO. AF_03/2016</t>
  </si>
  <si>
    <t xml:space="preserve">93296</t>
  </si>
  <si>
    <t xml:space="preserve">GUINDASTE HIDRÁULICO AUTOPROPELIDO, COM LANÇA TELESCÓPICA 40 M, CAPACIDADE MÁXIMA 60 T, POTÊNCIA 260 KW - IMPOSTOS E SEGUROS. AF_03/2016</t>
  </si>
  <si>
    <t xml:space="preserve">93284</t>
  </si>
  <si>
    <t xml:space="preserve">GUINDASTE HIDRÁULICO AUTOPROPELIDO, COM LANÇA TELESCÓPICA 40 M, CAPACIDADE MÁXIMA 60 T, POTÊNCIA 260 KW - JUROS. AF_03/2016</t>
  </si>
  <si>
    <t xml:space="preserve">93285</t>
  </si>
  <si>
    <t xml:space="preserve">GUINDASTE HIDRÁULICO AUTOPROPELIDO, COM LANÇA TELESCÓPICA 40 M, CAPACIDADE MÁXIMA 60 T, POTÊNCIA 260 KW - MANUTENÇÃO. AF_03/2016</t>
  </si>
  <si>
    <t xml:space="preserve">93286</t>
  </si>
  <si>
    <t xml:space="preserve">GUINDASTE HIDRÁULICO AUTOPROPELIDO, COM LANÇA TELESCÓPICA 40 M, CAPACIDADE MÁXIMA 60 T, POTÊNCIA 260 KW - MATERIAIS NA OPERAÇÃO. AF_03/2016</t>
  </si>
  <si>
    <t xml:space="preserve">104709</t>
  </si>
  <si>
    <t xml:space="preserve">GUINDASTE HIDRÁULICO AUTOPROPELIDO, COM LANÇA TRELICADA 41 M, CAPACIDADE MÁXIMA DE ELEVAÇÃO 43 T, POTÊNCIA 230 KW, EQUIPADO COM CAÇAMBA DE ARRASTO (DRAGLINE) DE 0,76 M3 - MATERIAIS NA OPERAÇÃO. AF_06/2023</t>
  </si>
  <si>
    <t xml:space="preserve">104906</t>
  </si>
  <si>
    <t xml:space="preserve">GUINDASTE HIDRÁULICO RODOVIÁRIO, LANCA TELESCÓPICA DE *50+20* M, CAPACIDADE MÁXIMA DE 90T, 4 EIXOS, POTÊNCIA 330 KW, MOTOR DIESEL - MATERIAIS NA OPERAÇÃO. AF_01/2024</t>
  </si>
  <si>
    <t xml:space="preserve">102849</t>
  </si>
  <si>
    <t xml:space="preserve">GUINDASTE SOBRE ESTEIRAS, COM LANÇA TRELIÇADA 40 M, CAPACIDADE MÁXIMA 75 T - MATERIAIS NA OPERAÇÃO. AF_04/2019</t>
  </si>
  <si>
    <t xml:space="preserve">102855</t>
  </si>
  <si>
    <t xml:space="preserve">GUINDASTE SOBRE ESTEIRAS, COM LANÇA TRELIÇADA 40 M, CAPACIDADE MÁXIMA 75 T, EQUIPADO COM CLAMSHELL - MATERIAIS NA OPERAÇÃO. AF_04/2019</t>
  </si>
  <si>
    <t xml:space="preserve">93397</t>
  </si>
  <si>
    <t xml:space="preserve">GUINDAUTO HIDRÁULICO, CAPACIDADE MÁXIMA DE CARGA 3300 KG, MOMENTO MÁXIMO DE CARGA 5,8 TM, ALCANCE MÁXIMO HORIZONTAL 7,60 M, INCLUSIVE CAMINHÃO TOCO PBT 16.000 KG, POTÊNCIA DE 189 CV - DEPRECIAÇÃO. AF_03/2016</t>
  </si>
  <si>
    <t xml:space="preserve">93399</t>
  </si>
  <si>
    <t xml:space="preserve">GUINDAUTO HIDRÁULICO, CAPACIDADE MÁXIMA DE CARGA 3300 KG, MOMENTO MÁXIMO DE CARGA 5,8 TM, ALCANCE MÁXIMO HORIZONTAL 7,60 M, INCLUSIVE CAMINHÃO TOCO PBT 16.000 KG, POTÊNCIA DE 189 CV - IMPOSTOS E SEGUROS. AF_03/2016</t>
  </si>
  <si>
    <t xml:space="preserve">93398</t>
  </si>
  <si>
    <t xml:space="preserve">GUINDAUTO HIDRÁULICO, CAPACIDADE MÁXIMA DE CARGA 3300 KG, MOMENTO MÁXIMO DE CARGA 5,8 TM, ALCANCE MÁXIMO HORIZONTAL 7,60 M, INCLUSIVE CAMINHÃO TOCO PBT 16.000 KG, POTÊNCIA DE 189 CV - JUROS. AF_03/2016</t>
  </si>
  <si>
    <t xml:space="preserve">93400</t>
  </si>
  <si>
    <t xml:space="preserve">GUINDAUTO HIDRÁULICO, CAPACIDADE MÁXIMA DE CARGA 3300 KG, MOMENTO MÁXIMO DE CARGA 5,8 TM, ALCANCE MÁXIMO HORIZONTAL 7,60 M, INCLUSIVE CAMINHÃO TOCO PBT 16.000 KG, POTÊNCIA DE 189 CV - MANUTENÇÃO. AF_03/2016</t>
  </si>
  <si>
    <t xml:space="preserve">93401</t>
  </si>
  <si>
    <t xml:space="preserve">GUINDAUTO HIDRÁULICO, CAPACIDADE MÁXIMA DE CARGA 3300 KG, MOMENTO MÁXIMO DE CARGA 5,8 TM, ALCANCE MÁXIMO HORIZONTAL 7,60 M, INCLUSIVE CAMINHÃO TOCO PBT 16.000 KG, POTÊNCIA DE 189 CV - MATERIAIS NA OPERAÇÃO. AF_03/2016</t>
  </si>
  <si>
    <t xml:space="preserve">89259</t>
  </si>
  <si>
    <t xml:space="preserve">GUINDAUTO HIDRÁULICO, CAPACIDADE MÁXIMA DE CARGA 6200 KG, MOMENTO MÁXIMO DE CARGA 11,7 TM, ALCANCE MÁXIMO HORIZONTAL 9,70 M, INCLUSIVE CAMINHÃO TOCO PBT 16.000 KG, POTÊNCIA DE 189 CV - DEPRECIAÇÃO. AF_06/2014</t>
  </si>
  <si>
    <t xml:space="preserve">91466</t>
  </si>
  <si>
    <t xml:space="preserve">GUINDAUTO HIDRÁULICO, CAPACIDADE MÁXIMA DE CARGA 6200 KG, MOMENTO MÁXIMO DE CARGA 11,7 TM, ALCANCE MÁXIMO HORIZONTAL 9,70 M, INCLUSIVE CAMINHÃO TOCO PBT 16.000 KG, POTÊNCIA DE 189 CV - IMPOSTOS E SEGUROS. AF_08/2015</t>
  </si>
  <si>
    <t xml:space="preserve">89260</t>
  </si>
  <si>
    <t xml:space="preserve">GUINDAUTO HIDRÁULICO, CAPACIDADE MÁXIMA DE CARGA 6200 KG, MOMENTO MÁXIMO DE CARGA 11,7 TM, ALCANCE MÁXIMO HORIZONTAL 9,70 M, INCLUSIVE CAMINHÃO TOCO PBT 16.000 KG, POTÊNCIA DE 189 CV - JUROS. AF_06/2014</t>
  </si>
  <si>
    <t xml:space="preserve">89262</t>
  </si>
  <si>
    <t xml:space="preserve">GUINDAUTO HIDRÁULICO, CAPACIDADE MÁXIMA DE CARGA 6200 KG, MOMENTO MÁXIMO DE CARGA 11,7 TM, ALCANCE MÁXIMO HORIZONTAL 9,70 M, INCLUSIVE CAMINHÃO TOCO PBT 16.000 KG, POTÊNCIA DE 189 CV - MANUTENÇÃO. AF_06/2014</t>
  </si>
  <si>
    <t xml:space="preserve">91467</t>
  </si>
  <si>
    <t xml:space="preserve">GUINDAUTO HIDRÁULICO, CAPACIDADE MÁXIMA DE CARGA 6200 KG, MOMENTO MÁXIMO DE CARGA 11,7 TM, ALCANCE MÁXIMO HORIZONTAL 9,70 M, INCLUSIVE CAMINHÃO TOCO PBT 16.000 KG, POTÊNCIA DE 189 CV - MATERIAIS NA OPERAÇÃO. AF_08/2015</t>
  </si>
  <si>
    <t xml:space="preserve">105843</t>
  </si>
  <si>
    <t xml:space="preserve">GUINDAUTO HIDRÁULICO, CAPACIDADE MÁXIMA DE CARGA 6200 KG, MOMENTO MÁXIMO DE CARGA 11,7 TM, ALCANCE MÁXIMO HORIZONTAL 9,70 M, INCLUSIVE CAMINHÃO TOCO PBT 16.000 KG, POTÊNCIA DE 189 CV E CESTA AÉREA COM ISOLAMENTO CLASSE C - MATERIAIS NA OPERAÇÃO. AF_01/2025</t>
  </si>
  <si>
    <t xml:space="preserve">91629</t>
  </si>
  <si>
    <t xml:space="preserve">GUINDAUTO HIDRÁULICO, CAPACIDADE MÁXIMA DE CARGA 6500 KG, MOMENTO MÁXIMO DE CARGA 5,8 TM, ALCANCE MÁXIMO HORIZONTAL 7,60 M, INCLUSIVE CAMINHÃO TOCO PBT 9.700 KG, POTÊNCIA DE 160 CV - DEPRECIAÇÃO. AF_08/2015</t>
  </si>
  <si>
    <t xml:space="preserve">91631</t>
  </si>
  <si>
    <t xml:space="preserve">GUINDAUTO HIDRÁULICO, CAPACIDADE MÁXIMA DE CARGA 6500 KG, MOMENTO MÁXIMO DE CARGA 5,8 TM, ALCANCE MÁXIMO HORIZONTAL 7,60 M, INCLUSIVE CAMINHÃO TOCO PBT 9.700 KG, POTÊNCIA DE 160 CV - IMPOSTOS E SEGUROS. AF_08/2015</t>
  </si>
  <si>
    <t xml:space="preserve">91630</t>
  </si>
  <si>
    <t xml:space="preserve">GUINDAUTO HIDRÁULICO, CAPACIDADE MÁXIMA DE CARGA 6500 KG, MOMENTO MÁXIMO DE CARGA 5,8 TM, ALCANCE MÁXIMO HORIZONTAL 7,60 M, INCLUSIVE CAMINHÃO TOCO PBT 9.700 KG, POTÊNCIA DE 160 CV - JUROS. AF_08/2015</t>
  </si>
  <si>
    <t xml:space="preserve">91632</t>
  </si>
  <si>
    <t xml:space="preserve">GUINDAUTO HIDRÁULICO, CAPACIDADE MÁXIMA DE CARGA 6500 KG, MOMENTO MÁXIMO DE CARGA 5,8 TM, ALCANCE MÁXIMO HORIZONTAL 7,60 M, INCLUSIVE CAMINHÃO TOCO PBT 9.700 KG, POTÊNCIA DE 160 CV - MANUTENÇÃO. AF_08/2015</t>
  </si>
  <si>
    <t xml:space="preserve">91633</t>
  </si>
  <si>
    <t xml:space="preserve">GUINDAUTO HIDRÁULICO, CAPACIDADE MÁXIMA DE CARGA 6500 KG, MOMENTO MÁXIMO DE CARGA 5,8 TM, ALCANCE MÁXIMO HORIZONTAL 7,60 M, INCLUSIVE CAMINHÃO TOCO PBT 9.700 KG, POTÊNCIA DE 160 CV - MATERIAIS NA OPERAÇÃO. AF_08/2015</t>
  </si>
  <si>
    <t xml:space="preserve">105979</t>
  </si>
  <si>
    <t xml:space="preserve">GUINDAUTO HIDRÁULICO, CAPACIDADE MÁXIMA DE CARGA 8500 KG, MOMENTO MÁXIMO DE CARGA 30,4 TM, ALCANCE MÁXIMO HORIZONTAL 14,30 M, INCLUSIVE CAMINHÃO TRUCADO PBT 23.000 KG, POTÊNCIA DE 256 CV E CARROCERIA FIXA ABERTA DE MADEIRA - DEPRECIAÇÃO. AF_05/2025</t>
  </si>
  <si>
    <t xml:space="preserve">105982</t>
  </si>
  <si>
    <t xml:space="preserve">GUINDAUTO HIDRÁULICO, CAPACIDADE MÁXIMA DE CARGA 8500 KG, MOMENTO MÁXIMO DE CARGA 30,4 TM, ALCANCE MÁXIMO HORIZONTAL 14,30 M, INCLUSIVE CAMINHÃO TRUCADO PBT 23.000 KG, POTÊNCIA DE 256 CV E CARROCERIA FIXA ABERTA DE MADEIRA - IMPOSTOS E SEGUROS. AF_05/2025</t>
  </si>
  <si>
    <t xml:space="preserve">105980</t>
  </si>
  <si>
    <t xml:space="preserve">GUINDAUTO HIDRÁULICO, CAPACIDADE MÁXIMA DE CARGA 8500 KG, MOMENTO MÁXIMO DE CARGA 30,4 TM, ALCANCE MÁXIMO HORIZONTAL 14,30 M, INCLUSIVE CAMINHÃO TRUCADO PBT 23.000 KG, POTÊNCIA DE 256 CV E CARROCERIA FIXA ABERTA DE MADEIRA - JUROS. AF_05/2025</t>
  </si>
  <si>
    <t xml:space="preserve">105981</t>
  </si>
  <si>
    <t xml:space="preserve">GUINDAUTO HIDRÁULICO, CAPACIDADE MÁXIMA DE CARGA 8500 KG, MOMENTO MÁXIMO DE CARGA 30,4 TM, ALCANCE MÁXIMO HORIZONTAL 14,30 M, INCLUSIVE CAMINHÃO TRUCADO PBT 23.000 KG, POTÊNCIA DE 256 CV E CARROCERIA FIXA ABERTA DE MADEIRA - MANUTENÇÃO. AF_05/2025</t>
  </si>
  <si>
    <t xml:space="preserve">105983</t>
  </si>
  <si>
    <t xml:space="preserve">GUINDAUTO HIDRÁULICO, CAPACIDADE MÁXIMA DE CARGA 8500 KG, MOMENTO MÁXIMO DE CARGA 30,4 TM, ALCANCE MÁXIMO HORIZONTAL 14,30 M, INCLUSIVE CAMINHÃO TRUCADO PBT 23.000 KG, POTÊNCIA DE 256 CV E CARROCERIA FIXA ABERTA DE MADEIRA - MATERIAIS NA OPERAÇÃO. AF_05/2025</t>
  </si>
  <si>
    <t xml:space="preserve">98760</t>
  </si>
  <si>
    <t xml:space="preserve">INVERSOR DE SOLDA MONOFÁSICO DE 160 A, POTÊNCIA DE 5400 W, TENSÃO DE 220 V, PARA SOLDA COM ELETRODOS DE 2,0 A 4,0 MM E PROCESSO TIG - DEPRECIAÇÃO. AF_06/2018</t>
  </si>
  <si>
    <t xml:space="preserve">98761</t>
  </si>
  <si>
    <t xml:space="preserve">INVERSOR DE SOLDA MONOFÁSICO DE 160 A, POTÊNCIA DE 5400 W, TENSÃO DE 220 V, PARA SOLDA COM ELETRODOS DE 2,0 A 4,0 MM E PROCESSO TIG - JUROS. AF_06/2018</t>
  </si>
  <si>
    <t xml:space="preserve">98762</t>
  </si>
  <si>
    <t xml:space="preserve">INVERSOR DE SOLDA MONOFÁSICO DE 160 A, POTÊNCIA DE 5400 W, TENSÃO DE 220 V, PARA SOLDA COM ELETRODOS DE 2,0 A 4,0 MM E PROCESSO TIG - MANUTENÇÃO. AF_06/2018</t>
  </si>
  <si>
    <t xml:space="preserve">98763</t>
  </si>
  <si>
    <t xml:space="preserve">INVERSOR DE SOLDA MONOFÁSICO DE 160 A, POTÊNCIA DE 5400 W, TENSÃO DE 220 V, PARA SOLDA COM ELETRODOS DE 2,0 A 4,0 MM E PROCESSO TIG - MATERIAIS NA OPERAÇÃO. AF_06/2018</t>
  </si>
  <si>
    <t xml:space="preserve">99829</t>
  </si>
  <si>
    <t xml:space="preserve">LAVADORA DE ALTA PRESSAO (LAVA-JATO) PARA AGUA FRIA, PRESSAO DE OPERACAO ENTRE 1400 E 1900 LIB/POL2, VAZAO MAXIMA ENTRE 400 E 700 L/H - DEPRECIAÇÃO. AF_05/2023</t>
  </si>
  <si>
    <t xml:space="preserve">99830</t>
  </si>
  <si>
    <t xml:space="preserve">LAVADORA DE ALTA PRESSAO (LAVA-JATO) PARA AGUA FRIA, PRESSAO DE OPERACAO ENTRE 1400 E 1900 LIB/POL2, VAZAO MAXIMA ENTRE 400 E 700 L/H - JUROS. AF_05/2023</t>
  </si>
  <si>
    <t xml:space="preserve">99831</t>
  </si>
  <si>
    <t xml:space="preserve">LAVADORA DE ALTA PRESSAO (LAVA-JATO) PARA AGUA FRIA, PRESSAO DE OPERACAO ENTRE 1400 E 1900 LIB/POL2, VAZAO MAXIMA ENTRE 400 E 700 L/H - MANUTENÇÃO. AF_05/2023</t>
  </si>
  <si>
    <t xml:space="preserve">99832</t>
  </si>
  <si>
    <t xml:space="preserve">LAVADORA DE ALTA PRESSAO (LAVA-JATO) PARA AGUA FRIA, PRESSAO DE OPERACAO ENTRE 1400 E 1900 LIB/POL2, VAZAO MAXIMA ENTRE 400 E 700 L/H - MATERIAIS NA OPERAÇÃO. AF_05/2023</t>
  </si>
  <si>
    <t xml:space="preserve">104519</t>
  </si>
  <si>
    <t xml:space="preserve">LIXADEIRA DE PAREDE, COM LED, POTÊNCIA 750 W, FREQUÊNCIA 60 HZ, VELOCIDADE 1000 A 2100 RPM, DIÂMETRO DA LIXA 225 MM - MATERIAIS NA OPERAÇÃO. AF_12/2022</t>
  </si>
  <si>
    <t xml:space="preserve">90682</t>
  </si>
  <si>
    <t xml:space="preserve">MANIPULADOR TELESCÓPICO, POTÊNCIA DE 85 HP, CAPACIDADE DE CARGA DE 3.500 KG, ALTURA MÁXIMA DE ELEVAÇÃO DE 12,3 M - DEPRECIAÇÃO. AF_05/2023</t>
  </si>
  <si>
    <t xml:space="preserve">90683</t>
  </si>
  <si>
    <t xml:space="preserve">MANIPULADOR TELESCÓPICO, POTÊNCIA DE 85 HP, CAPACIDADE DE CARGA DE 3.500 KG, ALTURA MÁXIMA DE ELEVAÇÃO DE 12,3 M - JUROS. AF_05/2023</t>
  </si>
  <si>
    <t xml:space="preserve">90684</t>
  </si>
  <si>
    <t xml:space="preserve">MANIPULADOR TELESCÓPICO, POTÊNCIA DE 85 HP, CAPACIDADE DE CARGA DE 3.500 KG, ALTURA MÁXIMA DE ELEVAÇÃO DE 12,3 M - MANUTENÇÃO. AF_05/2023</t>
  </si>
  <si>
    <t xml:space="preserve">90685</t>
  </si>
  <si>
    <t xml:space="preserve">MANIPULADOR TELESCÓPICO, POTÊNCIA DE 85 HP, CAPACIDADE DE CARGA DE 3.500 KG, ALTURA MÁXIMA DE ELEVAÇÃO DE 12,3 M - MATERIAIS NA OPERAÇÃO. AF_05/2023</t>
  </si>
  <si>
    <t xml:space="preserve">95114</t>
  </si>
  <si>
    <t xml:space="preserve">MARTELETE OU ROMPEDOR PNEUMÁTICO MANUAL, 28 KG, COM SILENCIADOR - DEPRECIAÇÃO. AF_07/2016</t>
  </si>
  <si>
    <t xml:space="preserve">95115</t>
  </si>
  <si>
    <t xml:space="preserve">MARTELETE OU ROMPEDOR PNEUMÁTICO MANUAL, 28 KG, COM SILENCIADOR - JUROS. AF_07/2016</t>
  </si>
  <si>
    <t xml:space="preserve">53863</t>
  </si>
  <si>
    <t xml:space="preserve">MARTELETE OU ROMPEDOR PNEUMÁTICO MANUAL, 28 KG, COM SILENCIADOR - MANUTENÇÃO. AF_07/2016</t>
  </si>
  <si>
    <t xml:space="preserve">104655</t>
  </si>
  <si>
    <t xml:space="preserve">MARTELETE PERFURADOR/ ROMPEDOR ELÉTRICO, POTÊNCIA 800 W, 220 V - MATERIAIS NA OPERAÇÃO. AF_05/2023</t>
  </si>
  <si>
    <t xml:space="preserve">102270</t>
  </si>
  <si>
    <t xml:space="preserve">MARTELO DEMOLIDOR ELÉTRICO, COM POTÊNCIA DE 2.000 W, 1.000 IMPACTOS POR MINUTO, PESO DE 30 KG - DEPRECIAÇÃO. AF_01/2021</t>
  </si>
  <si>
    <t xml:space="preserve">102271</t>
  </si>
  <si>
    <t xml:space="preserve">MARTELO DEMOLIDOR ELÉTRICO, COM POTÊNCIA DE 2.000 W, 1.000 IMPACTOS POR MINUTO, PESO DE 30 KG - JUROS. AF_01/2021</t>
  </si>
  <si>
    <t xml:space="preserve">102272</t>
  </si>
  <si>
    <t xml:space="preserve">MARTELO DEMOLIDOR ELÉTRICO, COM POTÊNCIA DE 2.000 W, 1.000 IMPACTOS POR MINUTO, PESO DE 30 KG - MANUTENÇÃO. AF_01/2021</t>
  </si>
  <si>
    <t xml:space="preserve">102273</t>
  </si>
  <si>
    <t xml:space="preserve">MARTELO DEMOLIDOR ELÉTRICO, COM POTÊNCIA DE 2.000 W, 1.000 IMPACTOS POR MINUTO, PESO DE 30 KG - MATERIAIS NA OPERAÇÃO. AF_01/2021</t>
  </si>
  <si>
    <t xml:space="preserve">95255</t>
  </si>
  <si>
    <t xml:space="preserve">MARTELO DEMOLIDOR PNEUMÁTICO MANUAL, 32 KG - DEPRECIAÇÃO. AF_09/2016</t>
  </si>
  <si>
    <t xml:space="preserve">95256</t>
  </si>
  <si>
    <t xml:space="preserve">MARTELO DEMOLIDOR PNEUMÁTICO MANUAL, 32 KG - JUROS. AF_09/2016</t>
  </si>
  <si>
    <t xml:space="preserve">95257</t>
  </si>
  <si>
    <t xml:space="preserve">MARTELO DEMOLIDOR PNEUMÁTICO MANUAL, 32 KG - MANUTENÇÃO. AF_09/2016</t>
  </si>
  <si>
    <t xml:space="preserve">92963</t>
  </si>
  <si>
    <t xml:space="preserve">MARTELO PERFURADOR PNEUMÁTICO MANUAL, HASTE 25 X 75 MM, 21 KG - DEPRECIAÇÃO. AF_12/2015</t>
  </si>
  <si>
    <t xml:space="preserve">92964</t>
  </si>
  <si>
    <t xml:space="preserve">MARTELO PERFURADOR PNEUMÁTICO MANUAL, HASTE 25 X 75 MM, 21 KG - JUROS. AF_12/2015</t>
  </si>
  <si>
    <t xml:space="preserve">92965</t>
  </si>
  <si>
    <t xml:space="preserve">MARTELO PERFURADOR PNEUMÁTICO MANUAL, HASTE 25 X 75 MM, 21 KG - MANUTENÇÃO. AF_12/2015</t>
  </si>
  <si>
    <t xml:space="preserve">103792</t>
  </si>
  <si>
    <t xml:space="preserve">MINI GUINDASTE ARANHA SOBRE ESTEIRAS E LANCA TELESCÓPICA, CAPACIDADE MÁXIMA DE CARGA 3,0 TON, RAIO MÁXIMO DE TRABALHO 8,25 M, ALTURA DE LANÇA DO SOLO 9,2 M, 55 M DE CABO DE AÇO 8 MM, MOTOR ELÉTRICO 220/380 VOLTS - MATERIAIS NA OPERAÇÃO. AF_03/2022</t>
  </si>
  <si>
    <t xml:space="preserve">96054</t>
  </si>
  <si>
    <t xml:space="preserve">MINICARREGADEIRA SOBRE RODAS POTENCIA 47HP CAPACIDADE OPERACAO 646 KG, COM VASSOURA MECÂNICA ACOPLADA - DEPRECIAÇÃO. AF_03/2017</t>
  </si>
  <si>
    <t xml:space="preserve">96060</t>
  </si>
  <si>
    <t xml:space="preserve">MINICARREGADEIRA SOBRE RODAS POTENCIA 47HP CAPACIDADE OPERACAO 646 KG, COM VASSOURA MECÂNICA ACOPLADA - JUROS. AF_03/2017</t>
  </si>
  <si>
    <t xml:space="preserve">96061</t>
  </si>
  <si>
    <t xml:space="preserve">MINICARREGADEIRA SOBRE RODAS POTENCIA 47HP CAPACIDADE OPERACAO 646 KG, COM VASSOURA MECÂNICA ACOPLADA - MANUTENÇÃO. AF_03/2017</t>
  </si>
  <si>
    <t xml:space="preserve">96062</t>
  </si>
  <si>
    <t xml:space="preserve">MINICARREGADEIRA SOBRE RODAS POTENCIA 47HP CAPACIDADE OPERACAO 646 KG, COM VASSOURA MECÂNICA ACOPLADA - MATERIAIS NA OPERAÇÃO. AF_03/2017</t>
  </si>
  <si>
    <t xml:space="preserve">90688</t>
  </si>
  <si>
    <t xml:space="preserve">MINICARREGADEIRA SOBRE RODAS, POTÊNCIA LÍQUIDA DE 47 HP, CAPACIDADE NOMINAL DE OPERAÇÃO DE 646 KG - DEPRECIAÇÃO. AF_06/2015</t>
  </si>
  <si>
    <t xml:space="preserve">90689</t>
  </si>
  <si>
    <t xml:space="preserve">MINICARREGADEIRA SOBRE RODAS, POTÊNCIA LÍQUIDA DE 47 HP, CAPACIDADE NOMINAL DE OPERAÇÃO DE 646 KG - JUROS. AF_06/2015</t>
  </si>
  <si>
    <t xml:space="preserve">90690</t>
  </si>
  <si>
    <t xml:space="preserve">MINICARREGADEIRA SOBRE RODAS, POTÊNCIA LÍQUIDA DE 47 HP, CAPACIDADE NOMINAL DE OPERAÇÃO DE 646 KG - MANUTENÇÃO. AF_06/2015</t>
  </si>
  <si>
    <t xml:space="preserve">90691</t>
  </si>
  <si>
    <t xml:space="preserve">MINICARREGADEIRA SOBRE RODAS, POTÊNCIA LÍQUIDA DE 47 HP, CAPACIDADE NOMINAL DE OPERAÇÃO DE 646 KG - MATERIAIS NA OPERAÇÃO. AF_06/2015</t>
  </si>
  <si>
    <t xml:space="preserve">96241</t>
  </si>
  <si>
    <t xml:space="preserve">MINIESCAVADEIRA SOBRE ESTEIRAS, POTÊNCIA LÍQUIDA DE *30* HP, PESO OPERACIONAL DE *3.500* KG - DEPRECIAÇÃO. AF_04/2017</t>
  </si>
  <si>
    <t xml:space="preserve">96242</t>
  </si>
  <si>
    <t xml:space="preserve">MINIESCAVADEIRA SOBRE ESTEIRAS, POTÊNCIA LÍQUIDA DE *30* HP, PESO OPERACIONAL DE *3.500* KG - JUROS. AF_04/2017</t>
  </si>
  <si>
    <t xml:space="preserve">96243</t>
  </si>
  <si>
    <t xml:space="preserve">MINIESCAVADEIRA SOBRE ESTEIRAS, POTÊNCIA LÍQUIDA DE *30* HP, PESO OPERACIONAL DE *3.500* KG - MANUTENÇÃO. AF_04/2017</t>
  </si>
  <si>
    <t xml:space="preserve">96244</t>
  </si>
  <si>
    <t xml:space="preserve">MINIESCAVADEIRA SOBRE ESTEIRAS, POTÊNCIA LÍQUIDA DE *30* HP, PESO OPERACIONAL DE *3.500* KG - MATERIAIS NA OPERAÇÃO. AF_04/2017</t>
  </si>
  <si>
    <t xml:space="preserve">88400</t>
  </si>
  <si>
    <t xml:space="preserve">MISTURADOR DE ARGAMASSA, EIXO HORIZONTAL, CAPACIDADE DE MISTURA 160 KG, MOTOR ELÉTRICO POTÊNCIA 3 CV - DEPRECIAÇÃO. AF_05/2023</t>
  </si>
  <si>
    <t xml:space="preserve">88401</t>
  </si>
  <si>
    <t xml:space="preserve">MISTURADOR DE ARGAMASSA, EIXO HORIZONTAL, CAPACIDADE DE MISTURA 160 KG, MOTOR ELÉTRICO POTÊNCIA 3 CV - JUROS. AF_05/2023</t>
  </si>
  <si>
    <t xml:space="preserve">88402</t>
  </si>
  <si>
    <t xml:space="preserve">MISTURADOR DE ARGAMASSA, EIXO HORIZONTAL, CAPACIDADE DE MISTURA 160 KG, MOTOR ELÉTRICO POTÊNCIA 3 CV - MANUTENÇÃO. AF_05/2023</t>
  </si>
  <si>
    <t xml:space="preserve">88403</t>
  </si>
  <si>
    <t xml:space="preserve">MISTURADOR DE ARGAMASSA, EIXO HORIZONTAL, CAPACIDADE DE MISTURA 160 KG, MOTOR ELÉTRICO POTÊNCIA 3 CV - MATERIAIS NA OPERAÇÃO. AF_05/2023</t>
  </si>
  <si>
    <t xml:space="preserve">88387</t>
  </si>
  <si>
    <t xml:space="preserve">MISTURADOR DE ARGAMASSA, EIXO HORIZONTAL, CAPACIDADE DE MISTURA 300 KG, MOTOR ELÉTRICO POTÊNCIA 5 CV - DEPRECIAÇÃO. AF_05/2023</t>
  </si>
  <si>
    <t xml:space="preserve">88389</t>
  </si>
  <si>
    <t xml:space="preserve">MISTURADOR DE ARGAMASSA, EIXO HORIZONTAL, CAPACIDADE DE MISTURA 300 KG, MOTOR ELÉTRICO POTÊNCIA 5 CV - JUROS. AF_05/2023</t>
  </si>
  <si>
    <t xml:space="preserve">88390</t>
  </si>
  <si>
    <t xml:space="preserve">MISTURADOR DE ARGAMASSA, EIXO HORIZONTAL, CAPACIDADE DE MISTURA 300 KG, MOTOR ELÉTRICO POTÊNCIA 5 CV - MANUTENÇÃO. AF_05/2023</t>
  </si>
  <si>
    <t xml:space="preserve">88391</t>
  </si>
  <si>
    <t xml:space="preserve">MISTURADOR DE ARGAMASSA, EIXO HORIZONTAL, CAPACIDADE DE MISTURA 300 KG, MOTOR ELÉTRICO POTÊNCIA 5 CV - MATERIAIS NA OPERAÇÃO. AF_05/2023</t>
  </si>
  <si>
    <t xml:space="preserve">88394</t>
  </si>
  <si>
    <t xml:space="preserve">MISTURADOR DE ARGAMASSA, EIXO HORIZONTAL, CAPACIDADE DE MISTURA 600 KG, MOTOR ELÉTRICO POTÊNCIA 7,5 CV - DEPRECIAÇÃO. AF_05/2023</t>
  </si>
  <si>
    <t xml:space="preserve">88395</t>
  </si>
  <si>
    <t xml:space="preserve">MISTURADOR DE ARGAMASSA, EIXO HORIZONTAL, CAPACIDADE DE MISTURA 600 KG, MOTOR ELÉTRICO POTÊNCIA 7,5 CV - JUROS. AF_05/2023</t>
  </si>
  <si>
    <t xml:space="preserve">88396</t>
  </si>
  <si>
    <t xml:space="preserve">MISTURADOR DE ARGAMASSA, EIXO HORIZONTAL, CAPACIDADE DE MISTURA 600 KG, MOTOR ELÉTRICO POTÊNCIA 7,5 CV - MANUTENÇÃO. AF_05/2023</t>
  </si>
  <si>
    <t xml:space="preserve">88397</t>
  </si>
  <si>
    <t xml:space="preserve">MISTURADOR DE ARGAMASSA, EIXO HORIZONTAL, CAPACIDADE DE MISTURA 600 KG, MOTOR ELÉTRICO POTÊNCIA 7,5 CV - MATERIAIS NA OPERAÇÃO. AF_05/2023</t>
  </si>
  <si>
    <t xml:space="preserve">90633</t>
  </si>
  <si>
    <t xml:space="preserve">MISTURADOR DUPLO HORIZONTAL DE ALTA TURBULÊNCIA, CAPACIDADE / VOLUME 2 X 500 LITROS, MOTORES ELÉTRICOS MÍNIMO 5 CV CADA, PARA NATA CIMENTO, ARGAMASSA E OUTROS - DEPRECIAÇÃO. AF_06/2015</t>
  </si>
  <si>
    <t xml:space="preserve">90634</t>
  </si>
  <si>
    <t xml:space="preserve">MISTURADOR DUPLO HORIZONTAL DE ALTA TURBULÊNCIA, CAPACIDADE / VOLUME 2 X 500 LITROS, MOTORES ELÉTRICOS MÍNIMO 5 CV CADA, PARA NATA CIMENTO, ARGAMASSA E OUTROS - JUROS. AF_06/2015</t>
  </si>
  <si>
    <t xml:space="preserve">90635</t>
  </si>
  <si>
    <t xml:space="preserve">MISTURADOR DUPLO HORIZONTAL DE ALTA TURBULÊNCIA, CAPACIDADE / VOLUME 2 X 500 LITROS, MOTORES ELÉTRICOS MÍNIMO 5 CV CADA, PARA NATA CIMENTO, ARGAMASSA E OUTROS - MANUTENÇÃO. AF_06/2015</t>
  </si>
  <si>
    <t xml:space="preserve">90636</t>
  </si>
  <si>
    <t xml:space="preserve">MISTURADOR DUPLO HORIZONTAL DE ALTA TURBULÊNCIA, CAPACIDADE / VOLUME 2 X 500 LITROS, MOTORES ELÉTRICOS MÍNIMO 5 CV CADA, PARA NATA CIMENTO, ARGAMASSA E OUTROS - MATERIAIS NA OPERAÇÃO. AF_06/2015</t>
  </si>
  <si>
    <t xml:space="preserve">103241</t>
  </si>
  <si>
    <t xml:space="preserve">MISTURADOR PARA PREPARO DE LAMA ESTABILIZANTE COM CAPACIDADE DE *4000* L, COM BOMBA CENTRÍFUGA 5,5 HP A 23,07 HP, PARA SISTEMA DE FURO DIRECIONAL - MATERIAIS NA OPERAÇÃO. AF_05/2023</t>
  </si>
  <si>
    <t xml:space="preserve">88853</t>
  </si>
  <si>
    <t xml:space="preserve">MOTOBOMBA CENTRÍFUGA, MOTOR A GASOLINA, POTÊNCIA 5,42 HP, BOCAIS 1 1/2" X 1", DIÂMETRO ROTOR 143 MM HM/Q = 6 MCA / 16,8 M3/H A 38 MCA / 6,6 M3/H - DEPRECIAÇÃO. AF_06/2014</t>
  </si>
  <si>
    <t xml:space="preserve">88854</t>
  </si>
  <si>
    <t xml:space="preserve">MOTOBOMBA CENTRÍFUGA, MOTOR A GASOLINA, POTÊNCIA 5,42 HP, BOCAIS 1 1/2" X 1", DIÂMETRO ROTOR 143 MM HM/Q = 6 MCA / 16,8 M3/H A 38 MCA / 6,6 M3/H - JUROS. AF_06/2014</t>
  </si>
  <si>
    <t xml:space="preserve">5692</t>
  </si>
  <si>
    <t xml:space="preserve">MOTOBOMBA CENTRÍFUGA, MOTOR A GASOLINA, POTÊNCIA 5,42 HP, BOCAIS 1 1/2" X 1", DIÂMETRO ROTOR 143 MM HM/Q = 6 MCA / 16,8 M3/H A 38 MCA / 6,6 M3/H - MANUTENÇÃO. AF_06/2014</t>
  </si>
  <si>
    <t xml:space="preserve">5693</t>
  </si>
  <si>
    <t xml:space="preserve">MOTOBOMBA CENTRÍFUGA, MOTOR A GASOLINA, POTÊNCIA 5,42 HP, BOCAIS 1 1/2" X 1", DIÂMETRO ROTOR 143 MM HM/Q = 6 MCA / 16,8 M3/H A 38 MCA / 6,6 M3/H - MATERIAIS NA OPERAÇÃO. AF_06/2014</t>
  </si>
  <si>
    <t xml:space="preserve">7044</t>
  </si>
  <si>
    <t xml:space="preserve">MOTOBOMBA TRASH (PARA ÁGUA SUJA) AUTO ESCORVANTE, MOTOR GASOLINA DE 6,41 HP, DIÂMETROS DE SUCÇÃO X RECALQUE: 3" X 3", HM/Q = 10 MCA / 60 M3/H A 23 MCA / 0 M3/H - DEPRECIAÇÃO. AF_10/2014</t>
  </si>
  <si>
    <t xml:space="preserve">7045</t>
  </si>
  <si>
    <t xml:space="preserve">MOTOBOMBA TRASH (PARA ÁGUA SUJA) AUTO ESCORVANTE, MOTOR GASOLINA DE 6,41 HP, DIÂMETROS DE SUCÇÃO X RECALQUE: 3" X 3", HM/Q = 10 MCA / 60 M3/H A 23 MCA / 0 M3/H - JUROS. AF_10/2014</t>
  </si>
  <si>
    <t xml:space="preserve">7046</t>
  </si>
  <si>
    <t xml:space="preserve">MOTOBOMBA TRASH (PARA ÁGUA SUJA) AUTO ESCORVANTE, MOTOR GASOLINA DE 6,41 HP, DIÂMETROS DE SUCÇÃO X RECALQUE: 3" X 3", HM/Q = 10 MCA / 60 M3/H A 23 MCA / 0 M3/H - MANUTENÇÃO. AF_10/2014</t>
  </si>
  <si>
    <t xml:space="preserve">7047</t>
  </si>
  <si>
    <t xml:space="preserve">MOTOBOMBA TRASH (PARA ÁGUA SUJA) AUTO ESCORVANTE, MOTOR GASOLINA DE 6,41 HP, DIÂMETROS DE SUCÇÃO X RECALQUE: 3" X 3", HM/Q = 10 MCA / 60 M3/H A 23 MCA / 0 M3/H - MATERIAIS NA OPERAÇÃO. AF_10/2014</t>
  </si>
  <si>
    <t xml:space="preserve">89228</t>
  </si>
  <si>
    <t xml:space="preserve">MOTONIVELADORA POTÊNCIA BÁSICA LÍQUIDA (PRIMEIRA MARCHA) 125 HP, PESO BRUTO 13032 KG, LARGURA DA LÂMINA DE 3,7 M - DEPRECIAÇÃO. AF_06/2014</t>
  </si>
  <si>
    <t xml:space="preserve">89229</t>
  </si>
  <si>
    <t xml:space="preserve">MOTONIVELADORA POTÊNCIA BÁSICA LÍQUIDA (PRIMEIRA MARCHA) 125 HP, PESO BRUTO 13032 KG, LARGURA DA LÂMINA DE 3,7 M - JUROS. AF_06/2014</t>
  </si>
  <si>
    <t xml:space="preserve">5779</t>
  </si>
  <si>
    <t xml:space="preserve">MOTONIVELADORA POTÊNCIA BÁSICA LÍQUIDA (PRIMEIRA MARCHA) 125 HP, PESO BRUTO 13032 KG, LARGURA DA LÂMINA DE 3,7 M - MANUTENÇÃO. AF_06/2014</t>
  </si>
  <si>
    <t xml:space="preserve">53849</t>
  </si>
  <si>
    <t xml:space="preserve">MOTONIVELADORA POTÊNCIA BÁSICA LÍQUIDA (PRIMEIRA MARCHA) 125 HP, PESO BRUTO 13032 KG, LARGURA DA LÂMINA DE 3,7 M - MATERIAIS NA OPERAÇÃO. AF_06/2014</t>
  </si>
  <si>
    <t xml:space="preserve">95129</t>
  </si>
  <si>
    <t xml:space="preserve">MÁQUINA DEMARCADORA DE FAIXA DE TRÁFEGO À FRIO, AUTOPROPELIDA, POTÊNCIA 38 HP - DEPRECIAÇÃO. AF_07/2016</t>
  </si>
  <si>
    <t xml:space="preserve">95130</t>
  </si>
  <si>
    <t xml:space="preserve">MÁQUINA DEMARCADORA DE FAIXA DE TRÁFEGO À FRIO, AUTOPROPELIDA, POTÊNCIA 38 HP - JUROS. AF_07/2016</t>
  </si>
  <si>
    <t xml:space="preserve">95131</t>
  </si>
  <si>
    <t xml:space="preserve">MÁQUINA DEMARCADORA DE FAIXA DE TRÁFEGO À FRIO, AUTOPROPELIDA, POTÊNCIA 38 HP - MANUTENÇÃO. AF_07/2016</t>
  </si>
  <si>
    <t xml:space="preserve">95132</t>
  </si>
  <si>
    <t xml:space="preserve">MÁQUINA DEMARCADORA DE FAIXA DE TRÁFEGO À FRIO, AUTOPROPELIDA, POTÊNCIA 38 HP - MATERIAIS NA OPERAÇÃO. AF_07/2016</t>
  </si>
  <si>
    <t xml:space="preserve">102985</t>
  </si>
  <si>
    <t xml:space="preserve">MÁQUINA DEMARCADORA DE FAIXA DE TRÁFEGO À FRIO, TRAÇÃO MANUAL, 4 CV, PRESSÃO MAX 3300 PSI, TANQUE 20 L - MATERIAIS NA OPERAÇÃO. AF_06/2021</t>
  </si>
  <si>
    <t xml:space="preserve">92956</t>
  </si>
  <si>
    <t xml:space="preserve">MÁQUINA EXTRUSORA DE CONCRETO PARA GUIAS E SARJETAS, MOTOR A DIESEL, POTÊNCIA 14 CV - DEPRECIAÇÃO. AF_12/2015</t>
  </si>
  <si>
    <t xml:space="preserve">92957</t>
  </si>
  <si>
    <t xml:space="preserve">MÁQUINA EXTRUSORA DE CONCRETO PARA GUIAS E SARJETAS, MOTOR A DIESEL, POTÊNCIA 14 CV - JUROS. AF_12/2015</t>
  </si>
  <si>
    <t xml:space="preserve">92958</t>
  </si>
  <si>
    <t xml:space="preserve">MÁQUINA EXTRUSORA DE CONCRETO PARA GUIAS E SARJETAS, MOTOR A DIESEL, POTÊNCIA 14 CV - MANUTENÇÃO. AF_12/2015</t>
  </si>
  <si>
    <t xml:space="preserve">92959</t>
  </si>
  <si>
    <t xml:space="preserve">MÁQUINA EXTRUSORA DE CONCRETO PARA GUIAS E SARJETAS, MOTOR A DIESEL, POTÊNCIA 14 CV - MATERIAIS NA OPERAÇÃO. AF_12/2015</t>
  </si>
  <si>
    <t xml:space="preserve">102861</t>
  </si>
  <si>
    <t xml:space="preserve">MÁQUINA FORMER DOBRAS DIVERSAS: 220V/380V TRIFÁSICO OU MONOFÁSICO, CAPACIDADE 0,5-1,27MM, MOTOR 2CV - MATERIAIS NA OPERAÇÃO. AF_05/2023</t>
  </si>
  <si>
    <t xml:space="preserve">93404</t>
  </si>
  <si>
    <t xml:space="preserve">MÁQUINA JATO DE PRESSAO PORTÁTIL, CAMARA DE 1 SAIDA, CAPACIDADE 280 L, DIAMETRO 670 MM, BICO DE JATO CURTO VENTURI DE 5/16", MANGUEIRA DE 1" COM COMPRESSOR DE AR REBOCÁVEL 189 PCM E MOTOR DIESEL 63 CV - DEPRECIAÇÃO. AF_05/2023</t>
  </si>
  <si>
    <t xml:space="preserve">93405</t>
  </si>
  <si>
    <t xml:space="preserve">MÁQUINA JATO DE PRESSAO PORTÁTIL, CAMARA DE 1 SAIDA, CAPACIDADE 280 L, DIAMETRO 670 MM, BICO DE JATO CURTO VENTURI DE 5/16", MANGUEIRA DE 1" COM COMPRESSOR DE AR REBOCÁVEL 189 PCM E MOTOR DIESEL 63 CV - JUROS. AF_05/2023</t>
  </si>
  <si>
    <t xml:space="preserve">93406</t>
  </si>
  <si>
    <t xml:space="preserve">MÁQUINA JATO DE PRESSAO PORTÁTIL, CAMARA DE 1 SAIDA, CAPACIDADE 280 L, DIAMETRO 670 MM, BICO DE JATO CURTO VENTURI DE 5/16", MANGUEIRA DE 1" COM COMPRESSOR DE AR REBOCÁVEL 189 PCM E MOTOR DIESEL 63 CV - MANUTENÇÃO. AF_05/2023</t>
  </si>
  <si>
    <t xml:space="preserve">93407</t>
  </si>
  <si>
    <t xml:space="preserve">MÁQUINA JATO DE PRESSAO PORTÁTIL, CAMARA DE 1 SAIDA, CAPACIDADE 280 L, DIAMETRO 670 MM, BICO DE JATO CURTO VENTURI DE 5/16", MANGUEIRA DE 1" COM COMPRESSOR DE AR REBOCÁVEL 189 PCM E MOTOR DIESEL 63 CV - MATERIAIS NA OPERAÇÃO. AF_05/2023</t>
  </si>
  <si>
    <t xml:space="preserve">102939</t>
  </si>
  <si>
    <t xml:space="preserve">MÁQUINA METALEIRA UNIVERSAL MODELO IW 110/180 BTD - MATERIAIS NA OPERAÇÃO. AF_05/2023</t>
  </si>
  <si>
    <t xml:space="preserve">103162</t>
  </si>
  <si>
    <t xml:space="preserve">MÁQUINA PARA SOLDA POR ELETROFUSÃO PARA TUBOS DE POLIETILENO DE ALTA DENSIDADE (PEAD) COM DIÂMETRO EXTERNO DE 20 A 1600 MM, POTÊNCIA DE 3500 W - MATERIAIS NA OPERAÇÃO. AF_05/2023</t>
  </si>
  <si>
    <t xml:space="preserve">103156</t>
  </si>
  <si>
    <t xml:space="preserve">MÁQUINA PARA SOLDA POR ELETROFUSÃO PARA TUBOS DE POLIETILENO DE ALTA DENSIDADE (PEAD) COM DIÂMETRO EXTERNO DE 20 A 800 MM, POTÊNCIA ENTRE 2750 E 3000 W - MATERIAIS NA OPERAÇÃO. AF_05/2023</t>
  </si>
  <si>
    <t xml:space="preserve">103174</t>
  </si>
  <si>
    <t xml:space="preserve">MÁQUINA PARA SOLDA POR TERMOFUSÃO PARA TUBOS DE POLIETILENO DE ALTA DENSIDADE (PEAD) COM DIÂMETRO EXTERNO DE 315 A 630 MM, POTÊNCIA ENTRE 8000 E 12350 W - MATERIAIS NA OPERAÇÃO. AF_05/2023</t>
  </si>
  <si>
    <t xml:space="preserve">103180</t>
  </si>
  <si>
    <t xml:space="preserve">MÁQUINA PARA SOLDA POR TERMOFUSÃO PARA TUBOS DE POLIETILENO DE ALTA DENSIDADE (PEAD) COM DIÂMETRO EXTERNO DE 710 A 1200 MM, POTÊNCIA ENTRE 16000 E 29500 W - MATERIAIS NA OPERAÇÃO. AF_05/2023</t>
  </si>
  <si>
    <t xml:space="preserve">103168</t>
  </si>
  <si>
    <t xml:space="preserve">MÁQUINA PARA SOLDA POR TERMOFUSÃO PARA TUBOS DE POLIETILENO DE ALTA DENSIDADE (PEAD) COM DIÂMETRO EXTERNO DE 90 A 315 MM, POTÊNCIA ENTRE 2500 E 5350 W - MATERIAIS NA OPERAÇÃO. AF_05/2023</t>
  </si>
  <si>
    <t xml:space="preserve">102867</t>
  </si>
  <si>
    <t xml:space="preserve">MÁQUINA SOLDA ARCO COM PISTOLA DE SOLDAGEM PARA STUD BOLT DE 5 MM A 22 MM - MATERIAIS NA OPERAÇÃO. AF_05/2023</t>
  </si>
  <si>
    <t xml:space="preserve">92108</t>
  </si>
  <si>
    <t xml:space="preserve">PENEIRA ROTATIVA COM MOTOR ELÉTRICO TRIFÁSICO DE 2 CV, CILINDRO DE 1 M X 0,60 M, COM FUROS DE 3,17 MM - DEPRECIAÇÃO. AF_05/2023</t>
  </si>
  <si>
    <t xml:space="preserve">92109</t>
  </si>
  <si>
    <t xml:space="preserve">PENEIRA ROTATIVA COM MOTOR ELÉTRICO TRIFÁSICO DE 2 CV, CILINDRO DE 1 M X 0,60 M, COM FUROS DE 3,17 MM - JUROS. AF_05/2023</t>
  </si>
  <si>
    <t xml:space="preserve">92110</t>
  </si>
  <si>
    <t xml:space="preserve">PENEIRA ROTATIVA COM MOTOR ELÉTRICO TRIFÁSICO DE 2 CV, CILINDRO DE 1 M X 0,60 M, COM FUROS DE 3,17 MM - MANUTENÇÃO. AF_05/2023</t>
  </si>
  <si>
    <t xml:space="preserve">92111</t>
  </si>
  <si>
    <t xml:space="preserve">PENEIRA ROTATIVA COM MOTOR ELÉTRICO TRIFÁSICO DE 2 CV, CILINDRO DE 1 M X 0,60 M, COM FUROS DE 3,17 MM - MATERIAIS NA OPERAÇÃO. AF_05/2023</t>
  </si>
  <si>
    <t xml:space="preserve">90670</t>
  </si>
  <si>
    <t xml:space="preserve">PERFURATRIZ COM TORRE METÁLICA PARA EXECUÇÃO DE ESTACA HÉLICE CONTÍNUA, PROFUNDIDADE MÁXIMA DE 30 M, DIÂMETRO MÁXIMO DE 800 MM, POTÊNCIA INSTALADA DE 268 HP, MESA ROTATIVA COM TORQUE MÁXIMO DE 170 KNM - DEPRECIAÇÃO. AF_06/2015</t>
  </si>
  <si>
    <t xml:space="preserve">90671</t>
  </si>
  <si>
    <t xml:space="preserve">PERFURATRIZ COM TORRE METÁLICA PARA EXECUÇÃO DE ESTACA HÉLICE CONTÍNUA, PROFUNDIDADE MÁXIMA DE 30 M, DIÂMETRO MÁXIMO DE 800 MM, POTÊNCIA INSTALADA DE 268 HP, MESA ROTATIVA COM TORQUE MÁXIMO DE 170 KNM - JUROS. AF_06/2015</t>
  </si>
  <si>
    <t xml:space="preserve">90672</t>
  </si>
  <si>
    <t xml:space="preserve">PERFURATRIZ COM TORRE METÁLICA PARA EXECUÇÃO DE ESTACA HÉLICE CONTÍNUA, PROFUNDIDADE MÁXIMA DE 30 M, DIÂMETRO MÁXIMO DE 800 MM, POTÊNCIA INSTALADA DE 268 HP, MESA ROTATIVA COM TORQUE MÁXIMO DE 170 KNM - MANUTENÇÃO. AF_06/2015</t>
  </si>
  <si>
    <t xml:space="preserve">90673</t>
  </si>
  <si>
    <t xml:space="preserve">PERFURATRIZ COM TORRE METÁLICA PARA EXECUÇÃO DE ESTACA HÉLICE CONTÍNUA, PROFUNDIDADE MÁXIMA DE 30 M, DIÂMETRO MÁXIMO DE 800 MM, POTÊNCIA INSTALADA DE 268 HP, MESA ROTATIVA COM TORQUE MÁXIMO DE 170 KNM - MATERIAIS NA OPERAÇÃO. AF_06/2015</t>
  </si>
  <si>
    <t xml:space="preserve">93220</t>
  </si>
  <si>
    <t xml:space="preserve">PERFURATRIZ COM TORRE METÁLICA PARA EXECUÇÃO DE ESTACA HÉLICE CONTÍNUA, PROFUNDIDADE MÁXIMA DE 32 M, DIÂMETRO MÁXIMO DE 1000 MM, POTÊNCIA INSTALADA DE 350 HP, MESA ROTATIVA COM TORQUE MÁXIMO DE 263 KNM - DEPRECIAÇÃO. AF_01/2016</t>
  </si>
  <si>
    <t xml:space="preserve">93221</t>
  </si>
  <si>
    <t xml:space="preserve">PERFURATRIZ COM TORRE METÁLICA PARA EXECUÇÃO DE ESTACA HÉLICE CONTÍNUA, PROFUNDIDADE MÁXIMA DE 32 M, DIÂMETRO MÁXIMO DE 1000 MM, POTÊNCIA INSTALADA DE 350 HP, MESA ROTATIVA COM TORQUE MÁXIMO DE 263 KNM - JUROS. AF_01/2016</t>
  </si>
  <si>
    <t xml:space="preserve">93222</t>
  </si>
  <si>
    <t xml:space="preserve">PERFURATRIZ COM TORRE METÁLICA PARA EXECUÇÃO DE ESTACA HÉLICE CONTÍNUA, PROFUNDIDADE MÁXIMA DE 32 M, DIÂMETRO MÁXIMO DE 1000 MM, POTÊNCIA INSTALADA DE 350 HP, MESA ROTATIVA COM TORQUE MÁXIMO DE 263 KNM - MANUTENÇÃO. AF_01/2016</t>
  </si>
  <si>
    <t xml:space="preserve">93223</t>
  </si>
  <si>
    <t xml:space="preserve">PERFURATRIZ COM TORRE METÁLICA PARA EXECUÇÃO DE ESTACA HÉLICE CONTÍNUA, PROFUNDIDADE MÁXIMA DE 32 M, DIÂMETRO MÁXIMO DE 1000 MM, POTÊNCIA INSTALADA DE 350 HP, MESA ROTATIVA COM TORQUE MÁXIMO DE 263 KNM - MATERIAIS NA OPERAÇÃO. AF_01/2016</t>
  </si>
  <si>
    <t xml:space="preserve">104691</t>
  </si>
  <si>
    <t xml:space="preserve">PERFURATRIZ DE COROA DIAMANTADA PARA CONCRETO, DIÂMETRO ATÉ 250 MM, MOTOR ELÉTRICO 220 V, POTÊNCIA 2.500 W - DEPRECIAÇÃO. AF_05/2023</t>
  </si>
  <si>
    <t xml:space="preserve">104692</t>
  </si>
  <si>
    <t xml:space="preserve">PERFURATRIZ DE COROA DIAMANTADA PARA CONCRETO, DIÂMETRO ATÉ 250 MM, MOTOR ELÉTRICO 220 V, POTÊNCIA 2.500 W - JUROS. AF_05/2023</t>
  </si>
  <si>
    <t xml:space="preserve">104693</t>
  </si>
  <si>
    <t xml:space="preserve">PERFURATRIZ DE COROA DIAMANTADA PARA CONCRETO, DIÂMETRO ATÉ 250 MM, MOTOR ELÉTRICO 220 V, POTÊNCIA 2.500 W - MANUTENÇÃO. AF_05/2023</t>
  </si>
  <si>
    <t xml:space="preserve">104694</t>
  </si>
  <si>
    <t xml:space="preserve">PERFURATRIZ DE COROA DIAMANTADA PARA CONCRETO, DIÂMETRO ATÉ 250 MM, MOTOR ELÉTRICO 220 V, POTÊNCIA 2.500 W - MATERIAIS NA OPERAÇÃO. AF_05/2023</t>
  </si>
  <si>
    <t xml:space="preserve">90676</t>
  </si>
  <si>
    <t xml:space="preserve">PERFURATRIZ HIDRÁULICA SOBRE CAMINHÃO COM TRADO CURTO ACOPLADO, PROFUNDIDADE MÁXIMA DE 20 M, DIÂMETRO MÁXIMO DE 1500 MM, POTÊNCIA INSTALADA DE 137 HP, MESA ROTATIVA COM TORQUE MÁXIMO DE 30 KNM - DEPRECIAÇÃO. AF_06/2015</t>
  </si>
  <si>
    <t xml:space="preserve">91021</t>
  </si>
  <si>
    <t xml:space="preserve">PERFURATRIZ HIDRÁULICA SOBRE CAMINHÃO COM TRADO CURTO ACOPLADO, PROFUNDIDADE MÁXIMA DE 20 M, DIÂMETRO MÁXIMO DE 1500 MM, POTÊNCIA INSTALADA DE 137 HP, MESA ROTATIVA COM TORQUE MÁXIMO DE 30 KNM - IMPOSTOS E SEGUROS. AF_06/2015</t>
  </si>
  <si>
    <t xml:space="preserve">90677</t>
  </si>
  <si>
    <t xml:space="preserve">PERFURATRIZ HIDRÁULICA SOBRE CAMINHÃO COM TRADO CURTO ACOPLADO, PROFUNDIDADE MÁXIMA DE 20 M, DIÂMETRO MÁXIMO DE 1500 MM, POTÊNCIA INSTALADA DE 137 HP, MESA ROTATIVA COM TORQUE MÁXIMO DE 30 KNM - JUROS. AF_06/2015</t>
  </si>
  <si>
    <t xml:space="preserve">90678</t>
  </si>
  <si>
    <t xml:space="preserve">PERFURATRIZ HIDRÁULICA SOBRE CAMINHÃO COM TRADO CURTO ACOPLADO, PROFUNDIDADE MÁXIMA DE 20 M, DIÂMETRO MÁXIMO DE 1500 MM, POTÊNCIA INSTALADA DE 137 HP, MESA ROTATIVA COM TORQUE MÁXIMO DE 30 KNM - MANUTENÇÃO. AF_06/2015</t>
  </si>
  <si>
    <t xml:space="preserve">90679</t>
  </si>
  <si>
    <t xml:space="preserve">PERFURATRIZ HIDRÁULICA SOBRE CAMINHÃO COM TRADO CURTO ACOPLADO, PROFUNDIDADE MÁXIMA DE 20 M, DIÂMETRO MÁXIMO DE 1500 MM, POTÊNCIA INSTALADA DE 137 HP, MESA ROTATIVA COM TORQUE MÁXIMO DE 30 KNM - MATERIAIS NA OPERAÇÃO. AF_06/2015</t>
  </si>
  <si>
    <t xml:space="preserve">102870</t>
  </si>
  <si>
    <t xml:space="preserve">PERFURATRIZ HIDRÁULICA SOBRE ESTEIRA, TORQUE MÁXIMO 161 KNM, PROFUNDIDADE MÁXIMA 54 M, DIÂMETRO MÁXIMO 1500 MM, POTÊNCIA MOTOR 268 HP - DEPRECIAÇÃO. AF_04/2019</t>
  </si>
  <si>
    <t xml:space="preserve">102871</t>
  </si>
  <si>
    <t xml:space="preserve">PERFURATRIZ HIDRÁULICA SOBRE ESTEIRA, TORQUE MÁXIMO 161 KNM, PROFUNDIDADE MÁXIMA 54 M, DIÂMETRO MÁXIMO 1500 MM, POTÊNCIA MOTOR 268 HP - JUROS. AF_04/2019</t>
  </si>
  <si>
    <t xml:space="preserve">102872</t>
  </si>
  <si>
    <t xml:space="preserve">PERFURATRIZ HIDRÁULICA SOBRE ESTEIRA, TORQUE MÁXIMO 161 KNM, PROFUNDIDADE MÁXIMA 54 M, DIÂMETRO MÁXIMO 1500 MM, POTÊNCIA MOTOR 268 HP - MANUTENÇÃO. AF_04/2019</t>
  </si>
  <si>
    <t xml:space="preserve">102873</t>
  </si>
  <si>
    <t xml:space="preserve">PERFURATRIZ HIDRÁULICA SOBRE ESTEIRA, TORQUE MÁXIMO 161 KNM, PROFUNDIDADE MÁXIMA 54 M, DIÂMETRO MÁXIMO 1500 MM, POTÊNCIA MOTOR 268 HP - MATERIAIS NA OPERAÇÃO. AF_04/2019</t>
  </si>
  <si>
    <t xml:space="preserve">102960</t>
  </si>
  <si>
    <t xml:space="preserve">PERFURATRIZ HIDRÁULICA SOBRE ESTEIRA, TORQUE MÁXIMO 98 KNM, PROFUNDIDADE MÁXIMA 25 M, DIÂMETRO MÁXIMO 115 MM, POTÊNCIA MOTOR 190 HP - DEPRECIAÇÃO. AF_02/2021</t>
  </si>
  <si>
    <t xml:space="preserve">102961</t>
  </si>
  <si>
    <t xml:space="preserve">PERFURATRIZ HIDRÁULICA SOBRE ESTEIRA, TORQUE MÁXIMO 98 KNM, PROFUNDIDADE MÁXIMA 25 M, DIÂMETRO MÁXIMO 115 MM, POTÊNCIA MOTOR 190 HP - JUROS. AF_02/2021</t>
  </si>
  <si>
    <t xml:space="preserve">102962</t>
  </si>
  <si>
    <t xml:space="preserve">PERFURATRIZ HIDRÁULICA SOBRE ESTEIRA, TORQUE MÁXIMO 98 KNM, PROFUNDIDADE MÁXIMA 25 M, DIÂMETRO MÁXIMO 115 MM, POTÊNCIA MOTOR 190 HP - MANUTENÇÃO. AF_02/2021</t>
  </si>
  <si>
    <t xml:space="preserve">102963</t>
  </si>
  <si>
    <t xml:space="preserve">PERFURATRIZ HIDRÁULICA SOBRE ESTEIRA, TORQUE MÁXIMO 98 KNM, PROFUNDIDADE MÁXIMA 25 M, DIÂMETRO MÁXIMO 115 MM, POTÊNCIA MOTOR 190 HP - MATERIAIS NA OPERAÇÃO. AF_02/2021</t>
  </si>
  <si>
    <t xml:space="preserve">95698</t>
  </si>
  <si>
    <t xml:space="preserve">PERFURATRIZ MANUAL, TORQUE MAXIMO 55 KGF.M, POTENCIA 5 CV, COM DIAMETRO MAXIMO 8 1/2" - DEPRECIAÇÃO. AF_11/2016</t>
  </si>
  <si>
    <t xml:space="preserve">95699</t>
  </si>
  <si>
    <t xml:space="preserve">PERFURATRIZ MANUAL, TORQUE MAXIMO 55 KGF.M, POTENCIA 5 CV, COM DIAMETRO MAXIMO 8 1/2" - JUROS. AF_11/2016</t>
  </si>
  <si>
    <t xml:space="preserve">95700</t>
  </si>
  <si>
    <t xml:space="preserve">PERFURATRIZ MANUAL, TORQUE MAXIMO 55 KGF.M, POTENCIA 5 CV, COM DIAMETRO MAXIMO 8 1/2" - MANUTENÇÃO. AF_11/2016</t>
  </si>
  <si>
    <t xml:space="preserve">95701</t>
  </si>
  <si>
    <t xml:space="preserve">PERFURATRIZ MANUAL, TORQUE MAXIMO 55 KGF.M, POTENCIA 5 CV, COM DIAMETRO MAXIMO 8 1/2" - MATERIAIS NA OPERAÇÃO. AF_11/2016</t>
  </si>
  <si>
    <t xml:space="preserve">90621</t>
  </si>
  <si>
    <t xml:space="preserve">PERFURATRIZ MANUAL, TORQUE MÁXIMO 83 N.M, POTÊNCIA 5 CV, COM DIÂMETRO MÁXIMO 4" - DEPRECIAÇÃO. AF_06/2015</t>
  </si>
  <si>
    <t xml:space="preserve">90622</t>
  </si>
  <si>
    <t xml:space="preserve">PERFURATRIZ MANUAL, TORQUE MÁXIMO 83 N.M, POTÊNCIA 5 CV, COM DIÂMETRO MÁXIMO 4" - JUROS. AF_06/2015</t>
  </si>
  <si>
    <t xml:space="preserve">90623</t>
  </si>
  <si>
    <t xml:space="preserve">PERFURATRIZ MANUAL, TORQUE MÁXIMO 83 N.M, POTÊNCIA 5 CV, COM DIÂMETRO MÁXIMO 4" - MANUTENÇÃO. AF_06/2015</t>
  </si>
  <si>
    <t xml:space="preserve">90624</t>
  </si>
  <si>
    <t xml:space="preserve">PERFURATRIZ MANUAL, TORQUE MÁXIMO 83 N.M, POTÊNCIA 5 CV, COM DIÂMETRO MÁXIMO 4" - MATERIAIS NA OPERAÇÃO. AF_06/2015</t>
  </si>
  <si>
    <t xml:space="preserve">102876</t>
  </si>
  <si>
    <t xml:space="preserve">PERFURATRIZ PARA EXECUÇÃO DE ESTACAS SECANTES, TIPO HÉLICE CONTÍNUA COM CABEÇOTE DUPLO E TUBO METÁLICO - DEPRECIAÇÃO. AF_04/2019</t>
  </si>
  <si>
    <t xml:space="preserve">102877</t>
  </si>
  <si>
    <t xml:space="preserve">PERFURATRIZ PARA EXECUÇÃO DE ESTACAS SECANTES, TIPO HÉLICE CONTÍNUA COM CABEÇOTE DUPLO E TUBO METÁLICO - JUROS. AF_04/2019</t>
  </si>
  <si>
    <t xml:space="preserve">102878</t>
  </si>
  <si>
    <t xml:space="preserve">PERFURATRIZ PARA EXECUÇÃO DE ESTACAS SECANTES, TIPO HÉLICE CONTÍNUA COM CABEÇOTE DUPLO E TUBO METÁLICO - MANUTENÇÃO. AF_04/2019</t>
  </si>
  <si>
    <t xml:space="preserve">102879</t>
  </si>
  <si>
    <t xml:space="preserve">PERFURATRIZ PARA EXECUÇÃO DE ESTACAS SECANTES, TIPO HÉLICE CONTÍNUA COM CABEÇOTE DUPLO E TUBO METÁLICO - MATERIAIS NA OPERAÇÃO. AF_04/2019</t>
  </si>
  <si>
    <t xml:space="preserve">103220</t>
  </si>
  <si>
    <t xml:space="preserve">PERFURATRIZ PARA FURO DIRECIONAL HORIZONTAL (HDD) COM CAPACIDADE ATÉ 89 KN, POTÊNCIA 24,8 HP A 80 HP (INCLUSO FERRAMENTAS E LOCALIZADOR) - DEPRECIAÇÃO. AF_05/2023</t>
  </si>
  <si>
    <t xml:space="preserve">103221</t>
  </si>
  <si>
    <t xml:space="preserve">PERFURATRIZ PARA FURO DIRECIONAL HORIZONTAL (HDD) COM CAPACIDADE ATÉ 89 KN, POTÊNCIA 24,8 HP A 80 HP (INCLUSO FERRAMENTAS E LOCALIZADOR) - JUROS. AF_05/2023</t>
  </si>
  <si>
    <t xml:space="preserve">103222</t>
  </si>
  <si>
    <t xml:space="preserve">PERFURATRIZ PARA FURO DIRECIONAL HORIZONTAL (HDD) COM CAPACIDADE ATÉ 89 KN, POTÊNCIA 24,8 HP A 80 HP (INCLUSO FERRAMENTAS E LOCALIZADOR) - MANUTENÇÃO. AF_05/2023</t>
  </si>
  <si>
    <t xml:space="preserve">103223</t>
  </si>
  <si>
    <t xml:space="preserve">PERFURATRIZ PARA FURO DIRECIONAL HORIZONTAL (HDD) COM CAPACIDADE ATÉ 89 KN, POTÊNCIA 24,8 HP A 80 HP (INCLUSO FERRAMENTAS E LOCALIZADOR) - MATERIAIS NA OPERAÇÃO. AF_05/2023</t>
  </si>
  <si>
    <t xml:space="preserve">103232</t>
  </si>
  <si>
    <t xml:space="preserve">PERFURATRIZ PARA FURO DIRECIONAL HORIZONTAL (HDD) COM CAPACIDADE DE 201 KN A 560 KN, POTÊNCIA 200 HP A 260 HP (INCLUSO FERRAMENTAS E LOCALIZADOR) - DEPRECIAÇÃO. AF_05/2023</t>
  </si>
  <si>
    <t xml:space="preserve">103233</t>
  </si>
  <si>
    <t xml:space="preserve">PERFURATRIZ PARA FURO DIRECIONAL HORIZONTAL (HDD) COM CAPACIDADE DE 201 KN A 560 KN, POTÊNCIA 200 HP A 260 HP (INCLUSO FERRAMENTAS E LOCALIZADOR) - JUROS. AF_05/2023</t>
  </si>
  <si>
    <t xml:space="preserve">103234</t>
  </si>
  <si>
    <t xml:space="preserve">PERFURATRIZ PARA FURO DIRECIONAL HORIZONTAL (HDD) COM CAPACIDADE DE 201 KN A 560 KN, POTÊNCIA 200 HP A 260 HP (INCLUSO FERRAMENTAS E LOCALIZADOR) - MANUTENÇÃO. AF_05/2023</t>
  </si>
  <si>
    <t xml:space="preserve">103235</t>
  </si>
  <si>
    <t xml:space="preserve">PERFURATRIZ PARA FURO DIRECIONAL HORIZONTAL (HDD) COM CAPACIDADE DE 201 KN A 560 KN, POTÊNCIA 200 HP A 260 HP (INCLUSO FERRAMENTAS E LOCALIZADOR) - MATERIAIS NA OPERAÇÃO. AF_05/2023</t>
  </si>
  <si>
    <t xml:space="preserve">103228</t>
  </si>
  <si>
    <t xml:space="preserve">PERFURATRIZ PARA FURO DIRECIONAL HORIZONTAL (HDD) COM CAPACIDADE DE 90 KN A 200 KN, POTÊNCIA 100 HP A 160 HP (INCLUSO FERRAMENTAS E LOCALIZADOR - MANUTENÇÃO. AF_05/2023</t>
  </si>
  <si>
    <t xml:space="preserve">103226</t>
  </si>
  <si>
    <t xml:space="preserve">PERFURATRIZ PARA FURO DIRECIONAL HORIZONTAL (HDD) COM CAPACIDADE DE 90 KN A 200 KN, POTÊNCIA 100 HP A 160 HP (INCLUSO FERRAMENTAS E LOCALIZADOR) - DEPRECIAÇÃO. AF_05/2023</t>
  </si>
  <si>
    <t xml:space="preserve">103227</t>
  </si>
  <si>
    <t xml:space="preserve">PERFURATRIZ PARA FURO DIRECIONAL HORIZONTAL (HDD) COM CAPACIDADE DE 90 KN A 200 KN, POTÊNCIA 100 HP A 160 HP (INCLUSO FERRAMENTAS E LOCALIZADOR) - JUROS. AF_05/2023</t>
  </si>
  <si>
    <t xml:space="preserve">103229</t>
  </si>
  <si>
    <t xml:space="preserve">PERFURATRIZ PARA FURO DIRECIONAL HORIZONTAL (HDD) COM CAPACIDADE DE 90 KN A 200 KN, POTÊNCIA 100 HP A 160 HP (INCLUSO FERRAMENTAS E LOCALIZADOR) - MATERIAIS NA OPERAÇÃO. AF_05/2023</t>
  </si>
  <si>
    <t xml:space="preserve">95617</t>
  </si>
  <si>
    <t xml:space="preserve">PERFURATRIZ PNEUMATICA MANUAL DE PESO MEDIO, MARTELETE, 18KG, COMPRIMENTO MÁXIMO DE CURSO DE 6 M, DIAMETRO DO PISTAO DE 5,5 CM - DEPRECIAÇÃO. AF_11/2016</t>
  </si>
  <si>
    <t xml:space="preserve">95618</t>
  </si>
  <si>
    <t xml:space="preserve">PERFURATRIZ PNEUMATICA MANUAL DE PESO MEDIO, MARTELETE, 18KG, COMPRIMENTO MÁXIMO DE CURSO DE 6 M, DIAMETRO DO PISTAO DE 5,5 CM - JUROS. AF_11/2016</t>
  </si>
  <si>
    <t xml:space="preserve">95619</t>
  </si>
  <si>
    <t xml:space="preserve">PERFURATRIZ PNEUMATICA MANUAL DE PESO MEDIO, MARTELETE, 18KG, COMPRIMENTO MÁXIMO DE CURSO DE 6 M, DIAMETRO DO PISTAO DE 5,5 CM - MANUTENÇÃO. AF_11/2016</t>
  </si>
  <si>
    <t xml:space="preserve">102972</t>
  </si>
  <si>
    <t xml:space="preserve">PERFURATRIZ ROTATIVA SOBRE ESTEIRA, TORQUE MAXIMO 2500 KGM, POTENCIA 110 HP, MOTOR DIESEL - DEPRECIAÇÃO. AF_05/2017</t>
  </si>
  <si>
    <t xml:space="preserve">102973</t>
  </si>
  <si>
    <t xml:space="preserve">PERFURATRIZ ROTATIVA SOBRE ESTEIRA, TORQUE MAXIMO 2500 KGM, POTENCIA 110 HP, MOTOR DIESEL - JUROS. AF_05/2017</t>
  </si>
  <si>
    <t xml:space="preserve">102974</t>
  </si>
  <si>
    <t xml:space="preserve">PERFURATRIZ ROTATIVA SOBRE ESTEIRA, TORQUE MAXIMO 2500 KGM, POTENCIA 110 HP, MOTOR DIESEL - MANUTENÇÃO. AF_05/2017</t>
  </si>
  <si>
    <t xml:space="preserve">96301</t>
  </si>
  <si>
    <t xml:space="preserve">PERFURATRIZ ROTATIVA SOBRE ESTEIRA, TORQUE MAXIMO 2500 KGM, POTENCIA 110 HP, MOTOR DIESEL - MATERIAIS NA OPERAÇÃO. AF_05/2017</t>
  </si>
  <si>
    <t xml:space="preserve">90627</t>
  </si>
  <si>
    <t xml:space="preserve">PERFURATRIZ SOBRE ESTEIRA, TORQUE MÁXIMO 600 KGF, PESO MÉDIO 1000 KG, POTÊNCIA 20 HP, DIÂMETRO MÁXIMO 10" - DEPRECIAÇÃO. AF_06/2015</t>
  </si>
  <si>
    <t xml:space="preserve">90628</t>
  </si>
  <si>
    <t xml:space="preserve">PERFURATRIZ SOBRE ESTEIRA, TORQUE MÁXIMO 600 KGF, PESO MÉDIO 1000 KG, POTÊNCIA 20 HP, DIÂMETRO MÁXIMO 10" - JUROS. AF_06/2015</t>
  </si>
  <si>
    <t xml:space="preserve">90629</t>
  </si>
  <si>
    <t xml:space="preserve">PERFURATRIZ SOBRE ESTEIRA, TORQUE MÁXIMO 600 KGF, PESO MÉDIO 1000 KG, POTÊNCIA 20 HP, DIÂMETRO MÁXIMO 10" - MANUTENÇÃO. AF_06/2015</t>
  </si>
  <si>
    <t xml:space="preserve">90630</t>
  </si>
  <si>
    <t xml:space="preserve">PERFURATRIZ SOBRE ESTEIRA, TORQUE MÁXIMO 600 KGF, PESO MÉDIO 1000 KG, POTÊNCIA 20 HP, DIÂMETRO MÁXIMO 10" - MATERIAIS NA OPERAÇÃO. AF_06/2015</t>
  </si>
  <si>
    <t xml:space="preserve">95704</t>
  </si>
  <si>
    <t xml:space="preserve">PERFURATRIZ SOBRE ESTEIRA, TORQUE MÁXIMO 600 KGF, POTÊNCIA ENTRE 50 E 60 HP, DIÂMETRO MÁXIMO 10" - DEPRECIAÇÃO. AF_11/2016</t>
  </si>
  <si>
    <t xml:space="preserve">95705</t>
  </si>
  <si>
    <t xml:space="preserve">PERFURATRIZ SOBRE ESTEIRA, TORQUE MÁXIMO 600 KGF, POTÊNCIA ENTRE 50 E 60 HP, DIÂMETRO MÁXIMO 10" - JUROS. AF_11/2016</t>
  </si>
  <si>
    <t xml:space="preserve">95706</t>
  </si>
  <si>
    <t xml:space="preserve">PERFURATRIZ SOBRE ESTEIRA, TORQUE MÁXIMO 600 KGF, POTÊNCIA ENTRE 50 E 60 HP, DIÂMETRO MÁXIMO 10" - MANUTENÇÃO. AF_11/2016</t>
  </si>
  <si>
    <t xml:space="preserve">95707</t>
  </si>
  <si>
    <t xml:space="preserve">PERFURATRIZ SOBRE ESTEIRA, TORQUE MÁXIMO 600 KGF, POTÊNCIA ENTRE 50 E 60 HP, DIÂMETRO MÁXIMO 10" - MATERIAIS NA OPERAÇÃO. AF_11/2016</t>
  </si>
  <si>
    <t xml:space="preserve">91273</t>
  </si>
  <si>
    <t xml:space="preserve">PLACA VIBRATÓRIA REVERSÍVEL COM MOTOR 4 TEMPOS A GASOLINA, FORÇA CENTRÍFUGA DE 25 KN (2500 KGF), POTÊNCIA 5,5 CV - DEPRECIAÇÃO. AF_08/2015</t>
  </si>
  <si>
    <t xml:space="preserve">91274</t>
  </si>
  <si>
    <t xml:space="preserve">PLACA VIBRATÓRIA REVERSÍVEL COM MOTOR 4 TEMPOS A GASOLINA, FORÇA CENTRÍFUGA DE 25 KN (2500 KGF), POTÊNCIA 5,5 CV - JUROS. AF_08/2015</t>
  </si>
  <si>
    <t xml:space="preserve">91275</t>
  </si>
  <si>
    <t xml:space="preserve">PLACA VIBRATÓRIA REVERSÍVEL COM MOTOR 4 TEMPOS A GASOLINA, FORÇA CENTRÍFUGA DE 25 KN (2500 KGF), POTÊNCIA 5,5 CV - MANUTENÇÃO. AF_08/2015</t>
  </si>
  <si>
    <t xml:space="preserve">91276</t>
  </si>
  <si>
    <t xml:space="preserve">PLACA VIBRATÓRIA REVERSÍVEL COM MOTOR 4 TEMPOS A GASOLINA, FORÇA CENTRÍFUGA DE 25 KN (2500 KGF), POTÊNCIA 5,5 CV - MATERIAIS NA OPERAÇÃO. AF_08/2015</t>
  </si>
  <si>
    <t xml:space="preserve">102885</t>
  </si>
  <si>
    <t xml:space="preserve">PLATAFORMA ELEVATÓRIA - MATERIAIS NA OPERAÇÃO. AF_04/2019</t>
  </si>
  <si>
    <t xml:space="preserve">95272</t>
  </si>
  <si>
    <t xml:space="preserve">POLIDORA DE PISO (POLITRIZ), PESO DE 100KG, DIÂMETRO 450 MM, MOTOR ELÉTRICO, POTÊNCIA 4 HP - DEPRECIAÇÃO. AF_05/2023</t>
  </si>
  <si>
    <t xml:space="preserve">95273</t>
  </si>
  <si>
    <t xml:space="preserve">POLIDORA DE PISO (POLITRIZ), PESO DE 100KG, DIÂMETRO 450 MM, MOTOR ELÉTRICO, POTÊNCIA 4 HP - JUROS. AF_05/2023</t>
  </si>
  <si>
    <t xml:space="preserve">95274</t>
  </si>
  <si>
    <t xml:space="preserve">POLIDORA DE PISO (POLITRIZ), PESO DE 100KG, DIÂMETRO 450 MM, MOTOR ELÉTRICO, POTÊNCIA 4 HP - MANUTENÇÃO. AF_05/2023</t>
  </si>
  <si>
    <t xml:space="preserve">95275</t>
  </si>
  <si>
    <t xml:space="preserve">POLIDORA DE PISO (POLITRIZ), PESO DE 100KG, DIÂMETRO 450 MM, MOTOR ELÉTRICO, POTÊNCIA 4 HP - MATERIAIS NA OPERAÇÃO. AF_05/2023</t>
  </si>
  <si>
    <t xml:space="preserve">88419</t>
  </si>
  <si>
    <t xml:space="preserve">PROJETOR DE ARGAMASSA, CAPACIDADE DE PROJEÇÃO 1,5 M3/H, ALCANCE DE 30 ATÉ 60 M, MOTOR ELÉTRICO POTÊNCIA 7,5 HP - DEPRECIAÇÃO. AF_06/2014</t>
  </si>
  <si>
    <t xml:space="preserve">88422</t>
  </si>
  <si>
    <t xml:space="preserve">PROJETOR DE ARGAMASSA, CAPACIDADE DE PROJEÇÃO 1,5 M3/H, ALCANCE DE 30 ATÉ 60 M, MOTOR ELÉTRICO POTÊNCIA 7,5 HP - JUROS. AF_06/2014</t>
  </si>
  <si>
    <t xml:space="preserve">88425</t>
  </si>
  <si>
    <t xml:space="preserve">PROJETOR DE ARGAMASSA, CAPACIDADE DE PROJEÇÃO 1,5 M3/H, ALCANCE DE 30 ATÉ 60 M, MOTOR ELÉTRICO POTÊNCIA 7,5 HP - MANUTENÇÃO. AF_06/2014</t>
  </si>
  <si>
    <t xml:space="preserve">88427</t>
  </si>
  <si>
    <t xml:space="preserve">PROJETOR DE ARGAMASSA, CAPACIDADE DE PROJEÇÃO 1,5 M3/H, ALCANCE DE 30 ATÉ 60 M, MOTOR ELÉTRICO POTÊNCIA 7,5 HP - MATERIAIS NA OPERAÇÃO. AF_06/2014</t>
  </si>
  <si>
    <t xml:space="preserve">88434</t>
  </si>
  <si>
    <t xml:space="preserve">PROJETOR DE ARGAMASSA, CAPACIDADE DE PROJEÇÃO 2 M3/H, ALCANCE ATÉ 50 M, MOTOR ELÉTRICO POTÊNCIA 7,5 HP - DEPRECIAÇÃO. AF_06/2014</t>
  </si>
  <si>
    <t xml:space="preserve">88435</t>
  </si>
  <si>
    <t xml:space="preserve">PROJETOR DE ARGAMASSA, CAPACIDADE DE PROJEÇÃO 2 M3/H, ALCANCE ATÉ 50 M, MOTOR ELÉTRICO POTÊNCIA 7,5 HP - JUROS. AF_06/2014</t>
  </si>
  <si>
    <t xml:space="preserve">88436</t>
  </si>
  <si>
    <t xml:space="preserve">PROJETOR DE ARGAMASSA, CAPACIDADE DE PROJEÇÃO 2 M3/H, ALCANCE ATÉ 50 M, MOTOR ELÉTRICO POTÊNCIA 7,5 HP - MANUTENÇÃO. AF_06/2014</t>
  </si>
  <si>
    <t xml:space="preserve">88437</t>
  </si>
  <si>
    <t xml:space="preserve">PROJETOR DE ARGAMASSA, CAPACIDADE DE PROJEÇÃO 2 M3/H, ALCANCE ATÉ 50 M, MOTOR ELÉTRICO POTÊNCIA 7,5 HP - MATERIAIS NA OPERAÇÃO. AF_06/2014</t>
  </si>
  <si>
    <t xml:space="preserve">90664</t>
  </si>
  <si>
    <t xml:space="preserve">PROJETOR PNEUMÁTICO DE ARGAMASSA PARA CHAPISCO E REBOCO COM RECIPIENTE ACOPLADO, TIPO CANEQUINHA, COM COMPRESSOR DE AR REBOCÁVEL VAZÃO 89 PCM E MOTOR DIESEL DE 20 CV - DEPRECIAÇÃO. AF_05/2023</t>
  </si>
  <si>
    <t xml:space="preserve">90665</t>
  </si>
  <si>
    <t xml:space="preserve">PROJETOR PNEUMÁTICO DE ARGAMASSA PARA CHAPISCO E REBOCO COM RECIPIENTE ACOPLADO, TIPO CANEQUINHA, COM COMPRESSOR DE AR REBOCÁVEL VAZÃO 89 PCM E MOTOR DIESEL DE 20 CV - JUROS. AF_05/2023</t>
  </si>
  <si>
    <t xml:space="preserve">90666</t>
  </si>
  <si>
    <t xml:space="preserve">PROJETOR PNEUMÁTICO DE ARGAMASSA PARA CHAPISCO E REBOCO COM RECIPIENTE ACOPLADO, TIPO CANEQUINHA, COM COMPRESSOR DE AR REBOCÁVEL VAZÃO 89 PCM E MOTOR DIESEL DE 20 CV - MANUTENÇÃO. AF_05/2023</t>
  </si>
  <si>
    <t xml:space="preserve">90667</t>
  </si>
  <si>
    <t xml:space="preserve">PROJETOR PNEUMÁTICO DE ARGAMASSA PARA CHAPISCO E REBOCO COM RECIPIENTE ACOPLADO, TIPO CANEQUINHA, COM COMPRESSOR DE AR REBOCÁVEL VAZÃO 89 PCM E MOTOR DIESEL DE 20 CV - MATERIAIS NA OPERAÇÃO. AF_05/2023</t>
  </si>
  <si>
    <t xml:space="preserve">95217</t>
  </si>
  <si>
    <t xml:space="preserve">PULVERIZADOR DE TINTA ELÉTRICO/MÁQUINA DE PINTURA AIRLESS, VAZÃO 2 L/MIN - MATERIAIS NA OPERAÇÃO. AF_05/2023</t>
  </si>
  <si>
    <t xml:space="preserve">89130</t>
  </si>
  <si>
    <t xml:space="preserve">PÁ CARREGADEIRA SOBRE RODAS, POTÊNCIA 197 HP, CAPACIDADE DA CAÇAMBA 2,5 A 3,5 M3, PESO OPERACIONAL 18338 KG - DEPRECIAÇÃO. AF_06/2014</t>
  </si>
  <si>
    <t xml:space="preserve">89131</t>
  </si>
  <si>
    <t xml:space="preserve">PÁ CARREGADEIRA SOBRE RODAS, POTÊNCIA 197 HP, CAPACIDADE DA CAÇAMBA 2,5 A 3,5 M3, PESO OPERACIONAL 18338 KG - JUROS. AF_06/2014</t>
  </si>
  <si>
    <t xml:space="preserve">53861</t>
  </si>
  <si>
    <t xml:space="preserve">PÁ CARREGADEIRA SOBRE RODAS, POTÊNCIA 197 HP, CAPACIDADE DA CAÇAMBA 2,5 A 3,5 M3, PESO OPERACIONAL 18338 KG - MANUTENÇÃO. AF_06/2014</t>
  </si>
  <si>
    <t xml:space="preserve">5787</t>
  </si>
  <si>
    <t xml:space="preserve">PÁ CARREGADEIRA SOBRE RODAS, POTÊNCIA 197 HP, CAPACIDADE DA CAÇAMBA 2,5 A 3,5 M3, PESO OPERACIONAL 18338 KG - MATERIAIS NA OPERAÇÃO. AF_06/2014</t>
  </si>
  <si>
    <t xml:space="preserve">89128</t>
  </si>
  <si>
    <t xml:space="preserve">PÁ CARREGADEIRA SOBRE RODAS, POTÊNCIA LÍQUIDA 128 HP, CAPACIDADE DA CAÇAMBA 1,7 A 2,8 M3, PESO OPERACIONAL 11632 KG - DEPRECIAÇÃO. AF_06/2014</t>
  </si>
  <si>
    <t xml:space="preserve">89129</t>
  </si>
  <si>
    <t xml:space="preserve">PÁ CARREGADEIRA SOBRE RODAS, POTÊNCIA LÍQUIDA 128 HP, CAPACIDADE DA CAÇAMBA 1,7 A 2,8 M3, PESO OPERACIONAL 11632 KG - JUROS. AF_06/2014</t>
  </si>
  <si>
    <t xml:space="preserve">53857</t>
  </si>
  <si>
    <t xml:space="preserve">PÁ CARREGADEIRA SOBRE RODAS, POTÊNCIA LÍQUIDA 128 HP, CAPACIDADE DA CAÇAMBA 1,7 A 2,8 M3, PESO OPERACIONAL 11632 KG - MANUTENÇÃO. AF_06/2014</t>
  </si>
  <si>
    <t xml:space="preserve">53858</t>
  </si>
  <si>
    <t xml:space="preserve">PÁ CARREGADEIRA SOBRE RODAS, POTÊNCIA LÍQUIDA 128 HP, CAPACIDADE DA CAÇAMBA 1,7 A 2,8 M3, PESO OPERACIONAL 11632 KG - MATERIAIS NA OPERAÇÃO. AF_06/2014</t>
  </si>
  <si>
    <t xml:space="preserve">102891</t>
  </si>
  <si>
    <t xml:space="preserve">PÓRTICO ROLANTE MONOVIGA, PERFIL I, 4 PERNAS, CAPACIDADE 5 T - MATERIAIS NA OPERAÇÃO. AF_04/2019</t>
  </si>
  <si>
    <t xml:space="preserve">89246</t>
  </si>
  <si>
    <t xml:space="preserve">RECICLADORA DE ASFALTO A FRIO SOBRE RODAS, LARGURA FRESAGEM DE 2,0 M, POTÊNCIA 422 HP - DEPRECIAÇÃO. AF_11/2014</t>
  </si>
  <si>
    <t xml:space="preserve">89247</t>
  </si>
  <si>
    <t xml:space="preserve">RECICLADORA DE ASFALTO A FRIO SOBRE RODAS, LARGURA FRESAGEM DE 2,0 M, POTÊNCIA 422 HP - JUROS. AF_11/2014</t>
  </si>
  <si>
    <t xml:space="preserve">89248</t>
  </si>
  <si>
    <t xml:space="preserve">RECICLADORA DE ASFALTO A FRIO SOBRE RODAS, LARGURA FRESAGEM DE 2,0 M, POTÊNCIA 422 HP - MANUTENÇÃO. AF_11/2014</t>
  </si>
  <si>
    <t xml:space="preserve">89249</t>
  </si>
  <si>
    <t xml:space="preserve">RECICLADORA DE ASFALTO A FRIO SOBRE RODAS, LARGURA FRESAGEM DE 2,0 M, POTÊNCIA 422 HP - MATERIAIS NA OPERAÇÃO. AF_11/2014</t>
  </si>
  <si>
    <t xml:space="preserve">102957</t>
  </si>
  <si>
    <t xml:space="preserve">RETROESCAVADEIRA SOBRE RODAS COM CARREGADEIRA, PESO OPERACIONAL MÍN. 6,674, POTÊNCIA LÍQ 88 HP, COM MARTELO ROMPEDOR HIDRÁULICO ENTRE 275 A 362 KG - MATERIAIS NA OPERAÇÃO. AF_02/2021</t>
  </si>
  <si>
    <t xml:space="preserve">88859</t>
  </si>
  <si>
    <t xml:space="preserve">RETROESCAVADEIRA SOBRE RODAS COM CARREGADEIRA, TRAÇÃO 4X2, POTÊNCIA LÍQ. 79 HP, CAÇAMBA CARREG. CAP. MÍN. 1 M3, CAÇAMBA RETRO CAP. 0,20 M3, PESO OPERACIONAL MÍN. 6.570 KG, PROFUNDIDADE ESCAVAÇÃO MÁX. 4,37 M - DEPRECIAÇÃO. AF_06/2014</t>
  </si>
  <si>
    <t xml:space="preserve">88860</t>
  </si>
  <si>
    <t xml:space="preserve">RETROESCAVADEIRA SOBRE RODAS COM CARREGADEIRA, TRAÇÃO 4X2, POTÊNCIA LÍQ. 79 HP, CAÇAMBA CARREG. CAP. MÍN. 1 M3, CAÇAMBA RETRO CAP. 0,20 M3, PESO OPERACIONAL MÍN. 6.570 KG, PROFUNDIDADE ESCAVAÇÃO MÁX. 4,37 M - JUROS. AF_06/2014</t>
  </si>
  <si>
    <t xml:space="preserve">5667</t>
  </si>
  <si>
    <t xml:space="preserve">RETROESCAVADEIRA SOBRE RODAS COM CARREGADEIRA, TRAÇÃO 4X2, POTÊNCIA LÍQ. 79 HP, CAÇAMBA CARREG. CAP. MÍN. 1 M3, CAÇAMBA RETRO CAP. 0,20 M3, PESO OPERACIONAL MÍN. 6.570 KG, PROFUNDIDADE ESCAVAÇÃO MÁX. 4,37 M - MANUTENÇÃO. AF_06/2014</t>
  </si>
  <si>
    <t xml:space="preserve">5668</t>
  </si>
  <si>
    <t xml:space="preserve">RETROESCAVADEIRA SOBRE RODAS COM CARREGADEIRA, TRAÇÃO 4X2, POTÊNCIA LÍQ. 79 HP, CAÇAMBA CARREG. CAP. MÍN. 1 M3, CAÇAMBA RETRO CAP. 0,20 M3, PESO OPERACIONAL MÍN. 6.570 KG, PROFUNDIDADE ESCAVAÇÃO MÁX. 4,37 M - MATERIAIS NA OPERAÇÃO. AF_06/2014</t>
  </si>
  <si>
    <t xml:space="preserve">89011</t>
  </si>
  <si>
    <t xml:space="preserve">RETROESCAVADEIRA SOBRE RODAS COM CARREGADEIRA, TRAÇÃO 4X4, POTÊNCIA LÍQ. 72 HP, CAÇAMBA CARREG. CAP. MÍN. 0,79 M3, CAÇAMBA RETRO CAP. 0,18 M3, PESO OPERACIONAL MÍN. 7.140 KG, PROFUNDIDADE ESCAVAÇÃO MÁX. 4,50 M - DEPRECIAÇÃO. AF_06/2014</t>
  </si>
  <si>
    <t xml:space="preserve">89012</t>
  </si>
  <si>
    <t xml:space="preserve">RETROESCAVADEIRA SOBRE RODAS COM CARREGADEIRA, TRAÇÃO 4X4, POTÊNCIA LÍQ. 72 HP, CAÇAMBA CARREG. CAP. MÍN. 0,79 M3, CAÇAMBA RETRO CAP. 0,18 M3, PESO OPERACIONAL MÍN. 7.140 KG, PROFUNDIDADE ESCAVAÇÃO MÁX. 4,50 M - JUROS. AF_06/2014</t>
  </si>
  <si>
    <t xml:space="preserve">5735</t>
  </si>
  <si>
    <t xml:space="preserve">RETROESCAVADEIRA SOBRE RODAS COM CARREGADEIRA, TRAÇÃO 4X4, POTÊNCIA LÍQ. 72 HP, CAÇAMBA CARREG. CAP. MÍN. 0,79 M3, CAÇAMBA RETRO CAP. 0,18 M3, PESO OPERACIONAL MÍN. 7.140 KG, PROFUNDIDADE ESCAVAÇÃO MÁX. 4,50 M - MANUTENÇÃO. AF_06/2014</t>
  </si>
  <si>
    <t xml:space="preserve">5736</t>
  </si>
  <si>
    <t xml:space="preserve">RETROESCAVADEIRA SOBRE RODAS COM CARREGADEIRA, TRAÇÃO 4X4, POTÊNCIA LÍQ. 72 HP, CAÇAMBA CARREG. CAP. MÍN. 0,79 M3, CAÇAMBA RETRO CAP. 0,18 M3, PESO OPERACIONAL MÍN. 7.140 KG, PROFUNDIDADE ESCAVAÇÃO MÁX. 4,50 M - MATERIAIS NA OPERAÇÃO. AF_06/2014</t>
  </si>
  <si>
    <t xml:space="preserve">88857</t>
  </si>
  <si>
    <t xml:space="preserve">RETROESCAVADEIRA SOBRE RODAS COM CARREGADEIRA, TRAÇÃO 4X4, POTÊNCIA LÍQ. 88 HP, CAÇAMBA CARREG. CAP. MÍN. 1 M3, CAÇAMBA RETRO CAP. 0,26 M3, PESO OPERACIONAL MÍN. 6.674 KG, PROFUNDIDADE ESCAVAÇÃO MÁX. 4,37 M - DEPRECIAÇÃO. AF_06/2014</t>
  </si>
  <si>
    <t xml:space="preserve">88858</t>
  </si>
  <si>
    <t xml:space="preserve">RETROESCAVADEIRA SOBRE RODAS COM CARREGADEIRA, TRAÇÃO 4X4, POTÊNCIA LÍQ. 88 HP, CAÇAMBA CARREG. CAP. MÍN. 1 M3, CAÇAMBA RETRO CAP. 0,26 M3, PESO OPERACIONAL MÍN. 6.674 KG, PROFUNDIDADE ESCAVAÇÃO MÁX. 4,37 M - JUROS. AF_06/2014</t>
  </si>
  <si>
    <t xml:space="preserve">5664</t>
  </si>
  <si>
    <t xml:space="preserve">RETROESCAVADEIRA SOBRE RODAS COM CARREGADEIRA, TRAÇÃO 4X4, POTÊNCIA LÍQ. 88 HP, CAÇAMBA CARREG. CAP. MÍN. 1 M3, CAÇAMBA RETRO CAP. 0,26 M3, PESO OPERACIONAL MÍN. 6.674 KG, PROFUNDIDADE ESCAVAÇÃO MÁX. 4,37 M - MANUTENÇÃO. AF_06/2014</t>
  </si>
  <si>
    <t xml:space="preserve">53786</t>
  </si>
  <si>
    <t xml:space="preserve">RETROESCAVADEIRA SOBRE RODAS COM CARREGADEIRA, TRAÇÃO 4X4, POTÊNCIA LÍQ. 88 HP, CAÇAMBA CARREG. CAP. MÍN. 1 M3, CAÇAMBA RETRO CAP. 0,26 M3, PESO OPERACIONAL MÍN. 6.674 KG, PROFUNDIDADE ESCAVAÇÃO MÁX. 4,37 M - MATERIAIS NA OPERAÇÃO. AF_06/2014</t>
  </si>
  <si>
    <t xml:space="preserve">7038</t>
  </si>
  <si>
    <t xml:space="preserve">ROLO COMPACTADOR DE PNEUS ESTÁTICO, PRESSÃO VARIÁVEL, POTÊNCIA 111 HP, PESO SEM/COM LASTRO 9,5 / 26 T, LARGURA DE TRABALHO 1,90 M - DEPRECIAÇÃO. AF_07/2014</t>
  </si>
  <si>
    <t xml:space="preserve">7039</t>
  </si>
  <si>
    <t xml:space="preserve">ROLO COMPACTADOR DE PNEUS ESTÁTICO, PRESSÃO VARIÁVEL, POTÊNCIA 111 HP, PESO SEM/COM LASTRO 9,5 / 26 T, LARGURA DE TRABALHO 1,90 M - JUROS. AF_07/2014</t>
  </si>
  <si>
    <t xml:space="preserve">7040</t>
  </si>
  <si>
    <t xml:space="preserve">ROLO COMPACTADOR DE PNEUS ESTÁTICO, PRESSÃO VARIÁVEL, POTÊNCIA 111 HP, PESO SEM/COM LASTRO 9,5 / 26 T, LARGURA DE TRABALHO 1,90 M - MANUTENÇÃO. AF_07/2014</t>
  </si>
  <si>
    <t xml:space="preserve">55263</t>
  </si>
  <si>
    <t xml:space="preserve">ROLO COMPACTADOR DE PNEUS ESTÁTICO, PRESSÃO VARIÁVEL, POTÊNCIA 111 HP, PESO SEM/COM LASTRO 9,5 / 26 T, LARGURA DE TRABALHO 1,90 M - MATERIAIS NA OPERAÇÃO. AF_07/2014</t>
  </si>
  <si>
    <t xml:space="preserve">96460</t>
  </si>
  <si>
    <t xml:space="preserve">ROLO COMPACTADOR DE PNEUS, ESTÁTICO, PRESSÃO VARIÁVEL, POTÊNCIA 110 HP, PESO SEM/COM LASTRO 10,8/27 T, LARGURA DE ROLAGEM 2,30 M - DEPRECIAÇÃO. AF_06/2017</t>
  </si>
  <si>
    <t xml:space="preserve">96459</t>
  </si>
  <si>
    <t xml:space="preserve">ROLO COMPACTADOR DE PNEUS, ESTÁTICO, PRESSÃO VARIÁVEL, POTÊNCIA 110 HP, PESO SEM/COM LASTRO 10,8/27 T, LARGURA DE ROLAGEM 2,30 M - JUROS. AF_06/2017</t>
  </si>
  <si>
    <t xml:space="preserve">96458</t>
  </si>
  <si>
    <t xml:space="preserve">ROLO COMPACTADOR DE PNEUS, ESTÁTICO, PRESSÃO VARIÁVEL, POTÊNCIA 110 HP, PESO SEM/COM LASTRO 10,8/27 T, LARGURA DE ROLAGEM 2,30 M - MANUTENÇÃO. AF_06/2017</t>
  </si>
  <si>
    <t xml:space="preserve">96457</t>
  </si>
  <si>
    <t xml:space="preserve">ROLO COMPACTADOR DE PNEUS, ESTÁTICO, PRESSÃO VARIÁVEL, POTÊNCIA 110 HP, PESO SEM/COM LASTRO 10,8/27 T, LARGURA DE ROLAGEM 2,30 M - MATERIAIS NA OPERAÇÃO. AF_06/2017</t>
  </si>
  <si>
    <t xml:space="preserve">7051</t>
  </si>
  <si>
    <t xml:space="preserve">ROLO COMPACTADOR PE DE CARNEIRO VIBRATORIO, POTENCIA 125 HP, PESO OPERACIONAL SEM/COM LASTRO 11,95 / 13,30 T, IMPACTO DINAMICO 38,5 / 22,5 T, LARGURA DE TRABALHO 2,15 M - DEPRECIAÇÃO. AF_06/2014</t>
  </si>
  <si>
    <t xml:space="preserve">7052</t>
  </si>
  <si>
    <t xml:space="preserve">ROLO COMPACTADOR PE DE CARNEIRO VIBRATORIO, POTENCIA 125 HP, PESO OPERACIONAL SEM/COM LASTRO 11,95 / 13,30 T, IMPACTO DINAMICO 38,5 / 22,5 T, LARGURA DE TRABALHO 2,15 M - JUROS. AF_06/2014</t>
  </si>
  <si>
    <t xml:space="preserve">7053</t>
  </si>
  <si>
    <t xml:space="preserve">ROLO COMPACTADOR PE DE CARNEIRO VIBRATORIO, POTENCIA 125 HP, PESO OPERACIONAL SEM/COM LASTRO 11,95 / 13,30 T, IMPACTO DINAMICO 38,5 / 22,5 T, LARGURA DE TRABALHO 2,15 M - MANUTENÇÃO. AF_06/2014</t>
  </si>
  <si>
    <t xml:space="preserve">7054</t>
  </si>
  <si>
    <t xml:space="preserve">ROLO COMPACTADOR PE DE CARNEIRO VIBRATORIO, POTENCIA 125 HP, PESO OPERACIONAL SEM/COM LASTRO 11,95 / 13,30 T, IMPACTO DINAMICO 38,5 / 22,5 T, LARGURA DE TRABALHO 2,15 M - MATERIAIS NA OPERAÇÃO. AF_06/2014</t>
  </si>
  <si>
    <t xml:space="preserve">95627</t>
  </si>
  <si>
    <t xml:space="preserve">ROLO COMPACTADOR VIBRATORIO TANDEM, ACO LISO, POTENCIA 125 HP, PESO SEM/COM LASTRO 10,20/11,65 T, LARGURA DE TRABALHO 1,73 M - DEPRECIAÇÃO. AF_11/2016</t>
  </si>
  <si>
    <t xml:space="preserve">95628</t>
  </si>
  <si>
    <t xml:space="preserve">ROLO COMPACTADOR VIBRATORIO TANDEM, ACO LISO, POTENCIA 125 HP, PESO SEM/COM LASTRO 10,20/11,65 T, LARGURA DE TRABALHO 1,73 M - JUROS. AF_11/2016</t>
  </si>
  <si>
    <t xml:space="preserve">95629</t>
  </si>
  <si>
    <t xml:space="preserve">ROLO COMPACTADOR VIBRATORIO TANDEM, ACO LISO, POTENCIA 125 HP, PESO SEM/COM LASTRO 10,20/11,65 T, LARGURA DE TRABALHO 1,73 M - MANUTENÇÃO. AF_11/2016</t>
  </si>
  <si>
    <t xml:space="preserve">95630</t>
  </si>
  <si>
    <t xml:space="preserve">ROLO COMPACTADOR VIBRATORIO TANDEM, ACO LISO, POTENCIA 125 HP, PESO SEM/COM LASTRO 10,20/11,65 T, LARGURA DE TRABALHO 1,73 M - MATERIAIS NA OPERAÇÃO. AF_11/2016</t>
  </si>
  <si>
    <t xml:space="preserve">89210</t>
  </si>
  <si>
    <t xml:space="preserve">ROLO COMPACTADOR VIBRATÓRIO DE UM CILINDRO AÇO LISO, POTÊNCIA 80 HP, PESO OPERACIONAL MÁXIMO 8,1 T, IMPACTO DINÂMICO 16,15 / 9,5 T, LARGURA DE TRABALHO 1,68 M - DEPRECIAÇÃO. AF_06/2014</t>
  </si>
  <si>
    <t xml:space="preserve">89211</t>
  </si>
  <si>
    <t xml:space="preserve">ROLO COMPACTADOR VIBRATÓRIO DE UM CILINDRO AÇO LISO, POTÊNCIA 80 HP, PESO OPERACIONAL MÁXIMO 8,1 T, IMPACTO DINÂMICO 16,15 / 9,5 T, LARGURA DE TRABALHO 1,68 M - JUROS. AF_06/2014</t>
  </si>
  <si>
    <t xml:space="preserve">5674</t>
  </si>
  <si>
    <t xml:space="preserve">ROLO COMPACTADOR VIBRATÓRIO DE UM CILINDRO AÇO LISO, POTÊNCIA 80 HP, PESO OPERACIONAL MÁXIMO 8,1 T, IMPACTO DINÂMICO 16,15 / 9,5 T, LARGURA DE TRABALHO 1,68 M - MANUTENÇÃO. AF_06/2014</t>
  </si>
  <si>
    <t xml:space="preserve">53788</t>
  </si>
  <si>
    <t xml:space="preserve">ROLO COMPACTADOR VIBRATÓRIO DE UM CILINDRO AÇO LISO, POTÊNCIA 80 HP, PESO OPERACIONAL MÁXIMO 8,1 T, IMPACTO DINÂMICO 16,15 / 9,5 T, LARGURA DE TRABALHO 1,68 M - MATERIAIS NA OPERAÇÃO. AF_06/2014</t>
  </si>
  <si>
    <t xml:space="preserve">73309</t>
  </si>
  <si>
    <t xml:space="preserve">ROLO COMPACTADOR VIBRATÓRIO PÉ DE CARNEIRO PARA SOLOS, POTÊNCIA 80 HP, PESO OPERACIONAL SEM/COM LASTRO 7,4 / 8,8 T, LARGURA DE TRABALHO 1,68 M - DEPRECIAÇÃO. AF_02/2016</t>
  </si>
  <si>
    <t xml:space="preserve">73313</t>
  </si>
  <si>
    <t xml:space="preserve">ROLO COMPACTADOR VIBRATÓRIO PÉ DE CARNEIRO PARA SOLOS, POTÊNCIA 80 HP, PESO OPERACIONAL SEM/COM LASTRO 7,4 / 8,8 T, LARGURA DE TRABALHO 1,68 M - JUROS. AF_02/2016</t>
  </si>
  <si>
    <t xml:space="preserve">5089</t>
  </si>
  <si>
    <t xml:space="preserve">ROLO COMPACTADOR VIBRATÓRIO PÉ DE CARNEIRO PARA SOLOS, POTÊNCIA 80 HP, PESO OPERACIONAL SEM/COM LASTRO 7,4 / 8,8 T, LARGURA DE TRABALHO 1,68 M - MANUTENÇÃO. AF_02/2016</t>
  </si>
  <si>
    <t xml:space="preserve">73315</t>
  </si>
  <si>
    <t xml:space="preserve">ROLO COMPACTADOR VIBRATÓRIO PÉ DE CARNEIRO PARA SOLOS, POTÊNCIA 80 HP, PESO OPERACIONAL SEM/COM LASTRO 7,4 / 8,8 T, LARGURA DE TRABALHO 1,68 M - MATERIAIS NA OPERAÇÃO. AF_02/2016</t>
  </si>
  <si>
    <t xml:space="preserve">5738</t>
  </si>
  <si>
    <t xml:space="preserve">ROLO COMPACTADOR VIBRATÓRIO PÉ DE CARNEIRO, OPERADO POR CONTROLE REMOTO, POTÊNCIA 12,5 KW, PESO OPERACIONAL 1,675 T, LARGURA DE TRABALHO 0,85 M - DEPRECIAÇÃO. AF_02/2016</t>
  </si>
  <si>
    <t xml:space="preserve">93239</t>
  </si>
  <si>
    <t xml:space="preserve">ROLO COMPACTADOR VIBRATÓRIO PÉ DE CARNEIRO, OPERADO POR CONTROLE REMOTO, POTÊNCIA 12,5 KW, PESO OPERACIONAL 1,675 T, LARGURA DE TRABALHO 0,85 M - JUROS. AF_02/2016</t>
  </si>
  <si>
    <t xml:space="preserve">5739</t>
  </si>
  <si>
    <t xml:space="preserve">ROLO COMPACTADOR VIBRATÓRIO PÉ DE CARNEIRO, OPERADO POR CONTROLE REMOTO, POTÊNCIA 12,5 KW, PESO OPERACIONAL 1,675 T, LARGURA DE TRABALHO 0,85 M - MANUTENÇÃO. AF_02/2016</t>
  </si>
  <si>
    <t xml:space="preserve">93240</t>
  </si>
  <si>
    <t xml:space="preserve">ROLO COMPACTADOR VIBRATÓRIO PÉ DE CARNEIRO, OPERADO POR CONTROLE REMOTO, POTÊNCIA 12,5 KW, PESO OPERACIONAL 1,675 T, LARGURA DE TRABALHO 0,85 M - MATERIAIS NA OPERAÇÃO. AF_02/2016</t>
  </si>
  <si>
    <t xml:space="preserve">53818</t>
  </si>
  <si>
    <t xml:space="preserve">ROLO COMPACTADOR VIBRATÓRIO REBOCÁVEL, CILINDRO DE AÇO LISO, POTÊNCIA DE TRAÇÃO DE 65 CV, PESO 4,7 T, IMPACTO DINÂMICO 18,3 T, LARGURA DE TRABALHO 1,67 M - DEPRECIAÇÃO. AF_02/2016</t>
  </si>
  <si>
    <t xml:space="preserve">93238</t>
  </si>
  <si>
    <t xml:space="preserve">ROLO COMPACTADOR VIBRATÓRIO REBOCÁVEL, CILINDRO DE AÇO LISO, POTÊNCIA DE TRAÇÃO DE 65 CV, PESO 4,7 T, IMPACTO DINÂMICO 18,3 T, LARGURA DE TRABALHO 1,67 M - JUROS. AF_02/2016</t>
  </si>
  <si>
    <t xml:space="preserve">5727</t>
  </si>
  <si>
    <t xml:space="preserve">ROLO COMPACTADOR VIBRATÓRIO REBOCÁVEL, CILINDRO DE AÇO LISO, POTÊNCIA DE TRAÇÃO DE 65 CV, PESO 4,7 T, IMPACTO DINÂMICO 18,3 T, LARGURA DE TRABALHO 1,67 M - MANUTENÇÃO. AF_02/2016</t>
  </si>
  <si>
    <t xml:space="preserve">89280</t>
  </si>
  <si>
    <t xml:space="preserve">ROLO COMPACTADOR VIBRATÓRIO TANDEM AÇO LISO, POTÊNCIA 58 HP, PESO SEM/COM LASTRO 6,5 / 9,4 T, LARGURA DE TRABALHO 1,2 M - DEPRECIAÇÃO. AF_06/2014</t>
  </si>
  <si>
    <t xml:space="preserve">89281</t>
  </si>
  <si>
    <t xml:space="preserve">ROLO COMPACTADOR VIBRATÓRIO TANDEM AÇO LISO, POTÊNCIA 58 HP, PESO SEM/COM LASTRO 6,5 / 9,4 T, LARGURA DE TRABALHO 1,2 M - JUROS. AF_06/2014</t>
  </si>
  <si>
    <t xml:space="preserve">5729</t>
  </si>
  <si>
    <t xml:space="preserve">ROLO COMPACTADOR VIBRATÓRIO TANDEM AÇO LISO, POTÊNCIA 58 HP, PESO SEM/COM LASTRO 6,5 / 9,4 T, LARGURA DE TRABALHO 1,2 M - MANUTENÇÃO. AF_06/2014</t>
  </si>
  <si>
    <t xml:space="preserve">5730</t>
  </si>
  <si>
    <t xml:space="preserve">ROLO COMPACTADOR VIBRATÓRIO TANDEM AÇO LISO, POTÊNCIA 58 HP, PESO SEM/COM LASTRO 6,5 / 9,4 T, LARGURA DE TRABALHO 1,2 M - MATERIAIS NA OPERAÇÃO. AF_06/2014</t>
  </si>
  <si>
    <t xml:space="preserve">95266</t>
  </si>
  <si>
    <t xml:space="preserve">RÉGUA VIBRATÓRIA DUPLA PARA CONCRETO, PESO DE 60KG, COMPRIMENTO 4 M, COM MOTOR A GASOLINA, POTÊNCIA 5,5 HP - DEPRECIAÇÃO. AF_09/2016</t>
  </si>
  <si>
    <t xml:space="preserve">95267</t>
  </si>
  <si>
    <t xml:space="preserve">RÉGUA VIBRATÓRIA DUPLA PARA CONCRETO, PESO DE 60KG, COMPRIMENTO 4 M, COM MOTOR A GASOLINA, POTÊNCIA 5,5 HP - JUROS. AF_09/2016</t>
  </si>
  <si>
    <t xml:space="preserve">95268</t>
  </si>
  <si>
    <t xml:space="preserve">RÉGUA VIBRATÓRIA DUPLA PARA CONCRETO, PESO DE 60KG, COMPRIMENTO 4 M, COM MOTOR A GASOLINA, POTÊNCIA 5,5 HP - MANUTENÇÃO. AF_09/2016</t>
  </si>
  <si>
    <t xml:space="preserve">95269</t>
  </si>
  <si>
    <t xml:space="preserve">RÉGUA VIBRATÓRIA DUPLA PARA CONCRETO, PESO DE 60KG, COMPRIMENTO 4 M, COM MOTOR A GASOLINA, POTÊNCIA 5,5 HP - MATERIAIS NA OPERAÇÃO. AF_09/2016</t>
  </si>
  <si>
    <t xml:space="preserve">91688</t>
  </si>
  <si>
    <t xml:space="preserve">SERRA CIRCULAR DE BANCADA COM MOTOR ELÉTRICO POTÊNCIA DE 5HP, COM COIFA PARA DISCO 10" - DEPRECIAÇÃO. AF_08/2015</t>
  </si>
  <si>
    <t xml:space="preserve">91689</t>
  </si>
  <si>
    <t xml:space="preserve">SERRA CIRCULAR DE BANCADA COM MOTOR ELÉTRICO POTÊNCIA DE 5HP, COM COIFA PARA DISCO 10" - JUROS. AF_08/2015</t>
  </si>
  <si>
    <t xml:space="preserve">91690</t>
  </si>
  <si>
    <t xml:space="preserve">SERRA CIRCULAR DE BANCADA COM MOTOR ELÉTRICO POTÊNCIA DE 5HP, COM COIFA PARA DISCO 10" - MANUTENÇÃO. AF_08/2015</t>
  </si>
  <si>
    <t xml:space="preserve">91691</t>
  </si>
  <si>
    <t xml:space="preserve">SERRA CIRCULAR DE BANCADA COM MOTOR ELÉTRICO POTÊNCIA DE 5HP, COM COIFA PARA DISCO 10" - MATERIAIS NA OPERAÇÃO. AF_08/2015</t>
  </si>
  <si>
    <t xml:space="preserve">102927</t>
  </si>
  <si>
    <t xml:space="preserve">SERRA FITA HORIZONTAL, ELÉTRICA, COM CONTROLE HIDRÁULICO, PAINEL DE COMANDO EM 24 V, MOTOR ELÉTRICO 1,5 CV, DIMENSÕES DA FITA 3880 X 27 X 0,9 MM, TRIFÁSICA - MATERIAIS NA OPERAÇÃO. AF_05/2023</t>
  </si>
  <si>
    <t xml:space="preserve">95136</t>
  </si>
  <si>
    <t xml:space="preserve">TALHA MANUAL DE CORRENTE, CAPACIDADE DE 2 TON. COM ELEVAÇÃO DE 3 M - DEPRECIAÇÃO. AF_07/2016</t>
  </si>
  <si>
    <t xml:space="preserve">95137</t>
  </si>
  <si>
    <t xml:space="preserve">TALHA MANUAL DE CORRENTE, CAPACIDADE DE 2 TON. COM ELEVAÇÃO DE 3 M - JUROS. AF_07/2016</t>
  </si>
  <si>
    <t xml:space="preserve">95138</t>
  </si>
  <si>
    <t xml:space="preserve">TALHA MANUAL DE CORRENTE, CAPACIDADE DE 2 TON. COM ELEVAÇÃO DE 3 M - MANUTENÇÃO. AF_07/2016</t>
  </si>
  <si>
    <t xml:space="preserve">89023</t>
  </si>
  <si>
    <t xml:space="preserve">TANQUE DE ASFALTO ESTACIONÁRIO COM MAÇARICO, CAPACIDADE 20.000 L - DEPRECIAÇÃO. AF_05/2023</t>
  </si>
  <si>
    <t xml:space="preserve">89024</t>
  </si>
  <si>
    <t xml:space="preserve">TANQUE DE ASFALTO ESTACIONÁRIO COM MAÇARICO, CAPACIDADE 20.000 L - JUROS. AF_05/2023</t>
  </si>
  <si>
    <t xml:space="preserve">89025</t>
  </si>
  <si>
    <t xml:space="preserve">TANQUE DE ASFALTO ESTACIONÁRIO COM MAÇARICO, CAPACIDADE 20.000 L - MANUTENÇÃO. AF_05/2023</t>
  </si>
  <si>
    <t xml:space="preserve">89026</t>
  </si>
  <si>
    <t xml:space="preserve">TANQUE DE ASFALTO ESTACIONÁRIO COM MAÇARICO, CAPACIDADE 20.000 L - MATERIAIS NA OPERAÇÃO. AF_05/2023</t>
  </si>
  <si>
    <t xml:space="preserve">7032</t>
  </si>
  <si>
    <t xml:space="preserve">TANQUE DE ASFALTO ESTACIONÁRIO COM SERPENTINA, CAPACIDADE 30.000 L - DEPRECIAÇÃO. AF_05/2023</t>
  </si>
  <si>
    <t xml:space="preserve">7033</t>
  </si>
  <si>
    <t xml:space="preserve">TANQUE DE ASFALTO ESTACIONÁRIO COM SERPENTINA, CAPACIDADE 30.000 L - JUROS. AF_05/2023</t>
  </si>
  <si>
    <t xml:space="preserve">7034</t>
  </si>
  <si>
    <t xml:space="preserve">TANQUE DE ASFALTO ESTACIONÁRIO COM SERPENTINA, CAPACIDADE 30.000 L - MANUTENÇÃO. AF_05/2023</t>
  </si>
  <si>
    <t xml:space="preserve">7035</t>
  </si>
  <si>
    <t xml:space="preserve">TANQUE DE ASFALTO ESTACIONÁRIO COM SERPENTINA, CAPACIDADE 30.000 L - MATERIAIS NA OPERAÇÃO. AF_05/2023</t>
  </si>
  <si>
    <t xml:space="preserve">102945</t>
  </si>
  <si>
    <t xml:space="preserve">TARTARUGA DE OXICORTE CG1, MONOFÁSICA, 220 V, FREQUÊNCIA 50 HZ, VELOCIDADE DE CORTE (MM/MIN) 50 A 750, DIÂMETRO MÍNIMO DO COMPASSO MM 200 - MATERIAIS NA OPERAÇÃO. AF_05/2023</t>
  </si>
  <si>
    <t xml:space="preserve">104087</t>
  </si>
  <si>
    <t xml:space="preserve">TERMOFUSORA PARA TUBOS E CONEXÕES EM PPR COM DIÂMETROS DE 20 A 63 MM, POTÊNCIA DE 800 W, TENSAO 220 V - DEPRECIAÇÃO. AF_05/2022</t>
  </si>
  <si>
    <t xml:space="preserve">104088</t>
  </si>
  <si>
    <t xml:space="preserve">TERMOFUSORA PARA TUBOS E CONEXÕES EM PPR COM DIÂMETROS DE 20 A 63 MM, POTÊNCIA DE 800 W, TENSAO 220 V - JUROS. AF_05/2022</t>
  </si>
  <si>
    <t xml:space="preserve">104089</t>
  </si>
  <si>
    <t xml:space="preserve">TERMOFUSORA PARA TUBOS E CONEXÕES EM PPR COM DIÂMETROS DE 20 A 63 MM, POTÊNCIA DE 800 W, TENSAO 220 V - MANUTENÇÃO. AF_05/2022</t>
  </si>
  <si>
    <t xml:space="preserve">104090</t>
  </si>
  <si>
    <t xml:space="preserve">TERMOFUSORA PARA TUBOS E CONEXÕES EM PPR COM DIÂMETROS DE 20 A 63 MM, POTÊNCIA DE 800 W, TENSAO 220 V - MATERIAIS NA OPERAÇÃO. AF_05/2022</t>
  </si>
  <si>
    <t xml:space="preserve">104093</t>
  </si>
  <si>
    <t xml:space="preserve">TERMOFUSORA PARA TUBOS E CONEXÕES EM PPR COM DIÂMETROS DE 75 A 110 MM, POTÊNCIA DE *1100* W, TENSÃO 220 V - DEPRECIAÇÃO. AF_05/2022</t>
  </si>
  <si>
    <t xml:space="preserve">104094</t>
  </si>
  <si>
    <t xml:space="preserve">TERMOFUSORA PARA TUBOS E CONEXÕES EM PPR COM DIÂMETROS DE 75 A 110 MM, POTÊNCIA DE *1100* W, TENSÃO 220 V - JUROS. AF_05/2022</t>
  </si>
  <si>
    <t xml:space="preserve">104095</t>
  </si>
  <si>
    <t xml:space="preserve">TERMOFUSORA PARA TUBOS E CONEXÕES EM PPR COM DIÂMETROS DE 75 A 110 MM, POTÊNCIA DE *1100* W, TENSÃO 220 V - MANUTENÇÃO. AF_05/2022</t>
  </si>
  <si>
    <t xml:space="preserve">104096</t>
  </si>
  <si>
    <t xml:space="preserve">TERMOFUSORA PARA TUBOS E CONEXÕES EM PPR COM DIÂMETROS DE 75 A 110 MM, POTÊNCIA DE *1100* W, TENSÃO 220 V - MATERIAIS NA OPERAÇÃO. AF_05/2022</t>
  </si>
  <si>
    <t xml:space="preserve">102903</t>
  </si>
  <si>
    <t xml:space="preserve">TORRE, COMPOSTA POR GUINCHO MECÂNICO, GUINCHO MANUAL, CABOS DE AÇO, PITEIRA E SOQUETE - MATERIAIS NA OPERAÇÃO. AF_05/2023</t>
  </si>
  <si>
    <t xml:space="preserve">89029</t>
  </si>
  <si>
    <t xml:space="preserve">TRATOR DE ESTEIRAS, POTÊNCIA 100 HP, PESO OPERACIONAL 9,4 T, COM LÂMINA 2,19 M3 - DEPRECIAÇÃO. AF_06/2014</t>
  </si>
  <si>
    <t xml:space="preserve">89030</t>
  </si>
  <si>
    <t xml:space="preserve">TRATOR DE ESTEIRAS, POTÊNCIA 100 HP, PESO OPERACIONAL 9,4 T, COM LÂMINA 2,19 M3 - JUROS. AF_06/2014</t>
  </si>
  <si>
    <t xml:space="preserve">5724</t>
  </si>
  <si>
    <t xml:space="preserve">TRATOR DE ESTEIRAS, POTÊNCIA 100 HP, PESO OPERACIONAL 9,4 T, COM LÂMINA 2,19 M3 - MANUTENÇÃO. AF_06/2014</t>
  </si>
  <si>
    <t xml:space="preserve">53817</t>
  </si>
  <si>
    <t xml:space="preserve">TRATOR DE ESTEIRAS, POTÊNCIA 100 HP, PESO OPERACIONAL 9,4 T, COM LÂMINA 2,19 M3 - MATERIAIS NA OPERAÇÃO. AF_06/2014</t>
  </si>
  <si>
    <t xml:space="preserve">88839</t>
  </si>
  <si>
    <t xml:space="preserve">TRATOR DE ESTEIRAS, POTÊNCIA 125 HP, PESO OPERACIONAL 12,9 T, COM LÂMINA 2,7 M3 - DEPRECIAÇÃO. AF_10/2014</t>
  </si>
  <si>
    <t xml:space="preserve">88840</t>
  </si>
  <si>
    <t xml:space="preserve">TRATOR DE ESTEIRAS, POTÊNCIA 125 HP, PESO OPERACIONAL 12,9 T, COM LÂMINA 2,7 M3 - JUROS. AF_10/2014</t>
  </si>
  <si>
    <t xml:space="preserve">88841</t>
  </si>
  <si>
    <t xml:space="preserve">TRATOR DE ESTEIRAS, POTÊNCIA 125 HP, PESO OPERACIONAL 12,9 T, COM LÂMINA 2,7 M3 - MANUTENÇÃO. AF_10/2014</t>
  </si>
  <si>
    <t xml:space="preserve">88842</t>
  </si>
  <si>
    <t xml:space="preserve">TRATOR DE ESTEIRAS, POTÊNCIA 125 HP, PESO OPERACIONAL 12,9 T, COM LÂMINA 2,7 M3 - MATERIAIS NA OPERAÇÃO. AF_10/2014</t>
  </si>
  <si>
    <t xml:space="preserve">89009</t>
  </si>
  <si>
    <t xml:space="preserve">TRATOR DE ESTEIRAS, POTÊNCIA 150 HP, PESO OPERACIONAL 16,7 T, COM RODA MOTRIZ ELEVADA E LÂMINA 3,18 M3 - DEPRECIAÇÃO. AF_06/2014</t>
  </si>
  <si>
    <t xml:space="preserve">89010</t>
  </si>
  <si>
    <t xml:space="preserve">TRATOR DE ESTEIRAS, POTÊNCIA 150 HP, PESO OPERACIONAL 16,7 T, COM RODA MOTRIZ ELEVADA E LÂMINA 3,18 M3 - JUROS. AF_06/2014</t>
  </si>
  <si>
    <t xml:space="preserve">53810</t>
  </si>
  <si>
    <t xml:space="preserve">TRATOR DE ESTEIRAS, POTÊNCIA 150 HP, PESO OPERACIONAL 16,7 T, COM RODA MOTRIZ ELEVADA E LÂMINA 3,18 M3 - MANUTENÇÃO. AF_06/2014</t>
  </si>
  <si>
    <t xml:space="preserve">5721</t>
  </si>
  <si>
    <t xml:space="preserve">TRATOR DE ESTEIRAS, POTÊNCIA 150 HP, PESO OPERACIONAL 16,7 T, COM RODA MOTRIZ ELEVADA E LÂMINA 3,18 M3 - MATERIAIS NA OPERAÇÃO. AF_06/2014</t>
  </si>
  <si>
    <t xml:space="preserve">89017</t>
  </si>
  <si>
    <t xml:space="preserve">TRATOR DE ESTEIRAS, POTÊNCIA 170 HP, PESO OPERACIONAL 19 T, CAÇAMBA 5,2 M3 - DEPRECIAÇÃO. AF_06/2014</t>
  </si>
  <si>
    <t xml:space="preserve">89018</t>
  </si>
  <si>
    <t xml:space="preserve">TRATOR DE ESTEIRAS, POTÊNCIA 170 HP, PESO OPERACIONAL 19 T, CAÇAMBA 5,2 M3 - JUROS. AF_06/2014</t>
  </si>
  <si>
    <t xml:space="preserve">53806</t>
  </si>
  <si>
    <t xml:space="preserve">TRATOR DE ESTEIRAS, POTÊNCIA 170 HP, PESO OPERACIONAL 19 T, CAÇAMBA 5,2 M3 - MANUTENÇÃO. AF_06/2014</t>
  </si>
  <si>
    <t xml:space="preserve">5718</t>
  </si>
  <si>
    <t xml:space="preserve">TRATOR DE ESTEIRAS, POTÊNCIA 170 HP, PESO OPERACIONAL 19 T, CAÇAMBA 5,2 M3 - MATERIAIS NA OPERAÇÃO. AF_06/2014</t>
  </si>
  <si>
    <t xml:space="preserve">89013</t>
  </si>
  <si>
    <t xml:space="preserve">TRATOR DE ESTEIRAS, POTÊNCIA 347 HP, PESO OPERACIONAL 38,5 T, COM LÂMINA 8,70 M3 - DEPRECIAÇÃO. AF_06/2014</t>
  </si>
  <si>
    <t xml:space="preserve">89014</t>
  </si>
  <si>
    <t xml:space="preserve">TRATOR DE ESTEIRAS, POTÊNCIA 347 HP, PESO OPERACIONAL 38,5 T, COM LÂMINA 8,70 M3 - JUROS. AF_06/2014</t>
  </si>
  <si>
    <t xml:space="preserve">53814</t>
  </si>
  <si>
    <t xml:space="preserve">TRATOR DE ESTEIRAS, POTÊNCIA 347 HP, PESO OPERACIONAL 38,5 T, COM LÂMINA 8,70 M3 - MANUTENÇÃO. AF_06/2014</t>
  </si>
  <si>
    <t xml:space="preserve">5722</t>
  </si>
  <si>
    <t xml:space="preserve">TRATOR DE ESTEIRAS, POTÊNCIA 347 HP, PESO OPERACIONAL 38,5 T, COM LÂMINA 8,70 M3 - MATERIAIS NA OPERAÇÃO. AF_06/2014</t>
  </si>
  <si>
    <t xml:space="preserve">96015</t>
  </si>
  <si>
    <t xml:space="preserve">TRATOR DE PNEUS COM POTÊNCIA DE 122 CV, TRAÇÃO 4X4, COM GRADE DE DISCOS ACOPLADA - DEPRECIAÇÃO. AF_02/2017</t>
  </si>
  <si>
    <t xml:space="preserve">96016</t>
  </si>
  <si>
    <t xml:space="preserve">TRATOR DE PNEUS COM POTÊNCIA DE 122 CV, TRAÇÃO 4X4, COM GRADE DE DISCOS ACOPLADA - JUROS. AF_02/2017</t>
  </si>
  <si>
    <t xml:space="preserve">96018</t>
  </si>
  <si>
    <t xml:space="preserve">TRATOR DE PNEUS COM POTÊNCIA DE 122 CV, TRAÇÃO 4X4, COM GRADE DE DISCOS ACOPLADA - MANUTENÇÃO. AF_02/2017</t>
  </si>
  <si>
    <t xml:space="preserve">96019</t>
  </si>
  <si>
    <t xml:space="preserve">TRATOR DE PNEUS COM POTÊNCIA DE 122 CV, TRAÇÃO 4X4, COM GRADE DE DISCOS ACOPLADA - MATERIAIS NA OPERAÇÃO. AF_02/2017</t>
  </si>
  <si>
    <t xml:space="preserve">96008</t>
  </si>
  <si>
    <t xml:space="preserve">TRATOR DE PNEUS COM POTÊNCIA DE 122 CV, TRAÇÃO 4X4, COM VASSOURA MECÂNICA ACOPLADA - DEPRECIAÇÃO. AF_02/2017</t>
  </si>
  <si>
    <t xml:space="preserve">96009</t>
  </si>
  <si>
    <t xml:space="preserve">TRATOR DE PNEUS COM POTÊNCIA DE 122 CV, TRAÇÃO 4X4, COM VASSOURA MECÂNICA ACOPLADA - JUROS. AF_02/2017</t>
  </si>
  <si>
    <t xml:space="preserve">96011</t>
  </si>
  <si>
    <t xml:space="preserve">TRATOR DE PNEUS COM POTÊNCIA DE 122 CV, TRAÇÃO 4X4, COM VASSOURA MECÂNICA ACOPLADA - MANUTENÇÃO. AF_02/2017</t>
  </si>
  <si>
    <t xml:space="preserve">96012</t>
  </si>
  <si>
    <t xml:space="preserve">TRATOR DE PNEUS COM POTÊNCIA DE 122 CV, TRAÇÃO 4X4, COM VASSOURA MECÂNICA ACOPLADA - MATERIAIS NA OPERAÇÃO. AF_02/2017</t>
  </si>
  <si>
    <t xml:space="preserve">96023</t>
  </si>
  <si>
    <t xml:space="preserve">TRATOR DE PNEUS COM POTÊNCIA DE 85 CV, TRAÇÃO 4X4, COM GRADE DE DISCOS ACOPLADA - DEPRECIAÇÃO. AF_02/2017</t>
  </si>
  <si>
    <t xml:space="preserve">96024</t>
  </si>
  <si>
    <t xml:space="preserve">TRATOR DE PNEUS COM POTÊNCIA DE 85 CV, TRAÇÃO 4X4, COM GRADE DE DISCOS ACOPLADA - JUROS. AF_02/2017</t>
  </si>
  <si>
    <t xml:space="preserve">96026</t>
  </si>
  <si>
    <t xml:space="preserve">TRATOR DE PNEUS COM POTÊNCIA DE 85 CV, TRAÇÃO 4X4, COM GRADE DE DISCOS ACOPLADA - MANUTENÇÃO. AF_02/2017</t>
  </si>
  <si>
    <t xml:space="preserve">96027</t>
  </si>
  <si>
    <t xml:space="preserve">TRATOR DE PNEUS COM POTÊNCIA DE 85 CV, TRAÇÃO 4X4, COM GRADE DE DISCOS ACOPLADA - MATERIAIS NA OPERAÇÃO. AF_02/2017</t>
  </si>
  <si>
    <t xml:space="preserve">96053</t>
  </si>
  <si>
    <t xml:space="preserve">TRATOR DE PNEUS COM POTÊNCIA DE 85 CV, TRAÇÃO 4X4, COM VASSOURA MECÂNICA ACOPLADA - DEPRECIAÇÃO. AF_03/2017</t>
  </si>
  <si>
    <t xml:space="preserve">96055</t>
  </si>
  <si>
    <t xml:space="preserve">TRATOR DE PNEUS COM POTÊNCIA DE 85 CV, TRAÇÃO 4X4, COM VASSOURA MECÂNICA ACOPLADA - JUROS. AF_03/2017</t>
  </si>
  <si>
    <t xml:space="preserve">96056</t>
  </si>
  <si>
    <t xml:space="preserve">TRATOR DE PNEUS COM POTÊNCIA DE 85 CV, TRAÇÃO 4X4, COM VASSOURA MECÂNICA ACOPLADA - MANUTENÇÃO. AF_03/2017</t>
  </si>
  <si>
    <t xml:space="preserve">96057</t>
  </si>
  <si>
    <t xml:space="preserve">TRATOR DE PNEUS COM POTÊNCIA DE 85 CV, TRAÇÃO 4X4, COM VASSOURA MECÂNICA ACOPLADA - MATERIAIS NA OPERAÇÃO. AF_03/2017</t>
  </si>
  <si>
    <t xml:space="preserve">7063</t>
  </si>
  <si>
    <t xml:space="preserve">TRATOR DE PNEUS, POTÊNCIA 122 CV, TRAÇÃO 4X4, PESO COM LASTRO DE 4.510 KG - DEPRECIAÇÃO. AF_06/2014</t>
  </si>
  <si>
    <t xml:space="preserve">7064</t>
  </si>
  <si>
    <t xml:space="preserve">TRATOR DE PNEUS, POTÊNCIA 122 CV, TRAÇÃO 4X4, PESO COM LASTRO DE 4.510 KG - JUROS. AF_06/2014</t>
  </si>
  <si>
    <t xml:space="preserve">7065</t>
  </si>
  <si>
    <t xml:space="preserve">TRATOR DE PNEUS, POTÊNCIA 122 CV, TRAÇÃO 4X4, PESO COM LASTRO DE 4.510 KG - MANUTENÇÃO. AF_06/2014</t>
  </si>
  <si>
    <t xml:space="preserve">7066</t>
  </si>
  <si>
    <t xml:space="preserve">TRATOR DE PNEUS, POTÊNCIA 122 CV, TRAÇÃO 4X4, PESO COM LASTRO DE 4.510 KG - MATERIAIS NA OPERAÇÃO. AF_06/2014</t>
  </si>
  <si>
    <t xml:space="preserve">89033</t>
  </si>
  <si>
    <t xml:space="preserve">TRATOR DE PNEUS, POTÊNCIA 85 CV, TRAÇÃO 4X4, PESO COM LASTRO DE 4.675 KG - DEPRECIAÇÃO. AF_06/2014</t>
  </si>
  <si>
    <t xml:space="preserve">89034</t>
  </si>
  <si>
    <t xml:space="preserve">TRATOR DE PNEUS, POTÊNCIA 85 CV, TRAÇÃO 4X4, PESO COM LASTRO DE 4.675 KG - JUROS. AF_06/2014</t>
  </si>
  <si>
    <t xml:space="preserve">5714</t>
  </si>
  <si>
    <t xml:space="preserve">TRATOR DE PNEUS, POTÊNCIA 85 CV, TRAÇÃO 4X4, PESO COM LASTRO DE 4.675 KG - MANUTENÇÃO. AF_06/2014</t>
  </si>
  <si>
    <t xml:space="preserve">5715</t>
  </si>
  <si>
    <t xml:space="preserve">TRATOR DE PNEUS, POTÊNCIA 85 CV, TRAÇÃO 4X4, PESO COM LASTRO DE 4.675 KG - MATERIAIS NA OPERAÇÃO. AF_06/2014</t>
  </si>
  <si>
    <t xml:space="preserve">102909</t>
  </si>
  <si>
    <t xml:space="preserve">UNIDADE DOSADORA AIRLESS TIPO HOT SPRAY - MATERIAIS NA OPERAÇÃO. AF_05/2023</t>
  </si>
  <si>
    <t xml:space="preserve">93435</t>
  </si>
  <si>
    <t xml:space="preserve">USINA DE ASFALTO À FRIO, CAPACIDADE DE 40 A 60 TON/HORA, ELÉTRICA POTÊNCIA 30 CV - DEPRECIAÇÃO. AF_05/2023</t>
  </si>
  <si>
    <t xml:space="preserve">93436</t>
  </si>
  <si>
    <t xml:space="preserve">USINA DE ASFALTO À FRIO, CAPACIDADE DE 40 A 60 TON/HORA, ELÉTRICA POTÊNCIA 30 CV - JUROS. AF_05/2023</t>
  </si>
  <si>
    <t xml:space="preserve">93437</t>
  </si>
  <si>
    <t xml:space="preserve">USINA DE ASFALTO À FRIO, CAPACIDADE DE 40 A 60 TON/HORA, ELÉTRICA POTÊNCIA 30 CV - MANUTENÇÃO. AF_05/2023</t>
  </si>
  <si>
    <t xml:space="preserve">93438</t>
  </si>
  <si>
    <t xml:space="preserve">USINA DE ASFALTO À FRIO, CAPACIDADE DE 40 A 60 TON/HORA, ELÉTRICA POTÊNCIA 30 CV - MATERIAIS NA OPERAÇÃO. AF_05/2023</t>
  </si>
  <si>
    <t xml:space="preserve">100643</t>
  </si>
  <si>
    <t xml:space="preserve">USINA DE ASFALTO, TIPO GRAVIMÉTRICA, PROD 150 TON/HORA - DEPRECIAÇÃO. AF_12/2019</t>
  </si>
  <si>
    <t xml:space="preserve">100644</t>
  </si>
  <si>
    <t xml:space="preserve">USINA DE ASFALTO, TIPO GRAVIMÉTRICA, PROD 150 TON/HORA - JUROS. AF_12/2019</t>
  </si>
  <si>
    <t xml:space="preserve">100645</t>
  </si>
  <si>
    <t xml:space="preserve">USINA DE ASFALTO, TIPO GRAVIMÉTRICA, PROD 150 TON/HORA - MANUTENÇÃO. AF_12/2019</t>
  </si>
  <si>
    <t xml:space="preserve">100646</t>
  </si>
  <si>
    <t xml:space="preserve">USINA DE ASFALTO, TIPO GRAVIMÉTRICA, PROD 150 TON/HORA - MATERIAIS NA OPERAÇÃO. AF_12/2019</t>
  </si>
  <si>
    <t xml:space="preserve">95116</t>
  </si>
  <si>
    <t xml:space="preserve">USINA DE CONCRETO FIXA, CAPACIDADE NOMINAL DE 90 A 120 M3/H, SEM SILO - DEPRECIAÇÃO. AF_07/2016</t>
  </si>
  <si>
    <t xml:space="preserve">95117</t>
  </si>
  <si>
    <t xml:space="preserve">USINA DE CONCRETO FIXA, CAPACIDADE NOMINAL DE 90 A 120 M3/H, SEM SILO - JUROS. AF_07/2016</t>
  </si>
  <si>
    <t xml:space="preserve">53794</t>
  </si>
  <si>
    <t xml:space="preserve">USINA DE CONCRETO FIXA, CAPACIDADE NOMINAL DE 90 A 120 M3/H, SEM SILO - MANUTENÇÃO. AF_07/2016</t>
  </si>
  <si>
    <t xml:space="preserve">5703</t>
  </si>
  <si>
    <t xml:space="preserve">USINA DE CONCRETO FIXA, CAPACIDADE NOMINAL DE 90 A 120 M3/H, SEM SILO - MATERIAIS NA OPERAÇÃO. AF_07/2016</t>
  </si>
  <si>
    <t xml:space="preserve">88847</t>
  </si>
  <si>
    <t xml:space="preserve">USINA DE LAMA ASFÁLTICA, PROD 30 A 50 T/H, SILO DE AGREGADO 7 M3, RESERVATÓRIOS PARA EMULSÃO E ÁGUA DE 2,3 M3 CADA, MISTURADOR TIPO PUG MILL A SER MONTADO SOBRE CAMINHÃO - DEPRECIAÇÃO. AF_10/2014</t>
  </si>
  <si>
    <t xml:space="preserve">88848</t>
  </si>
  <si>
    <t xml:space="preserve">USINA DE LAMA ASFÁLTICA, PROD 30 A 50 T/H, SILO DE AGREGADO 7 M3, RESERVATÓRIOS PARA EMULSÃO E ÁGUA DE 2,3 M3 CADA, MISTURADOR TIPO PUG MILL A SER MONTADO SOBRE CAMINHÃO - JUROS. AF_10/2014</t>
  </si>
  <si>
    <t xml:space="preserve">5741</t>
  </si>
  <si>
    <t xml:space="preserve">USINA DE LAMA ASFÁLTICA, PROD 30 A 50 T/H, SILO DE AGREGADO 7 M3, RESERVATÓRIOS PARA EMULSÃO E ÁGUA DE 2,3 M3 CADA, MISTURADOR TIPO PUG MILL A SER MONTADO SOBRE CAMINHÃO - MANUTENÇÃO. AF_10/2014</t>
  </si>
  <si>
    <t xml:space="preserve">5742</t>
  </si>
  <si>
    <t xml:space="preserve">USINA DE LAMA ASFÁLTICA, PROD 30 A 50 T/H, SILO DE AGREGADO 7 M3, RESERVATÓRIOS PARA EMULSÃO E ÁGUA DE 2,3 M3 CADA, MISTURADOR TIPO PUG MILL A SER MONTADO SOBRE CAMINHÃO - MATERIAIS NA OPERAÇÃO. AF_10/2014</t>
  </si>
  <si>
    <t xml:space="preserve">100637</t>
  </si>
  <si>
    <t xml:space="preserve">USINA DE MISTURA ASFÁLTICA À QUENTE, TIPO CONTRA FLUXO, PROD 100 A 140 TON/HORA - DEPRECIAÇÃO. AF_12/2019</t>
  </si>
  <si>
    <t xml:space="preserve">100638</t>
  </si>
  <si>
    <t xml:space="preserve">USINA DE MISTURA ASFÁLTICA À QUENTE, TIPO CONTRA FLUXO, PROD 100 A 140 TON/HORA - JUROS. AF_12/2019</t>
  </si>
  <si>
    <t xml:space="preserve">100639</t>
  </si>
  <si>
    <t xml:space="preserve">USINA DE MISTURA ASFÁLTICA À QUENTE, TIPO CONTRA FLUXO, PROD 100 A 140 TON/HORA - MANUTENÇÃO. AF_12/2019</t>
  </si>
  <si>
    <t xml:space="preserve">100640</t>
  </si>
  <si>
    <t xml:space="preserve">USINA DE MISTURA ASFÁLTICA À QUENTE, TIPO CONTRA FLUXO, PROD 100 A 140 TON/HORA - MATERIAIS NA OPERAÇÃO. AF_12/2019</t>
  </si>
  <si>
    <t xml:space="preserve">93429</t>
  </si>
  <si>
    <t xml:space="preserve">USINA DE MISTURA ASFÁLTICA À QUENTE, TIPO CONTRA FLUXO, PROD 40 A 80 TON/HORA - DEPRECIAÇÃO. AF_05/2023</t>
  </si>
  <si>
    <t xml:space="preserve">93430</t>
  </si>
  <si>
    <t xml:space="preserve">USINA DE MISTURA ASFÁLTICA À QUENTE, TIPO CONTRA FLUXO, PROD 40 A 80 TON/HORA - JUROS. AF_05/2023</t>
  </si>
  <si>
    <t xml:space="preserve">93431</t>
  </si>
  <si>
    <t xml:space="preserve">USINA DE MISTURA ASFÁLTICA À QUENTE, TIPO CONTRA FLUXO, PROD 40 A 80 TON/HORA - MANUTENÇÃO. AF_05/2023</t>
  </si>
  <si>
    <t xml:space="preserve">93432</t>
  </si>
  <si>
    <t xml:space="preserve">USINA DE MISTURA ASFÁLTICA À QUENTE, TIPO CONTRA FLUXO, PROD 40 A 80 TON/HORA - MATERIAIS NA OPERAÇÃO. AF_05/2023</t>
  </si>
  <si>
    <t xml:space="preserve">95118</t>
  </si>
  <si>
    <t xml:space="preserve">USINA MISTURADORA DE SOLOS, CAPACIDADE DE 200 A 500 TON/H, POTENCIA 75KW - DEPRECIAÇÃO. AF_07/2016</t>
  </si>
  <si>
    <t xml:space="preserve">95119</t>
  </si>
  <si>
    <t xml:space="preserve">USINA MISTURADORA DE SOLOS, CAPACIDADE DE 200 A 500 TON/H, POTENCIA 75KW - JUROS. AF_07/2016</t>
  </si>
  <si>
    <t xml:space="preserve">5707</t>
  </si>
  <si>
    <t xml:space="preserve">USINA MISTURADORA DE SOLOS, CAPACIDADE DE 200 A 500 TON/H, POTENCIA 75KW - MANUTENÇÃO. AF_07/2016</t>
  </si>
  <si>
    <t xml:space="preserve">95120</t>
  </si>
  <si>
    <t xml:space="preserve">USINA MISTURADORA DE SOLOS, CAPACIDADE DE 200 A 500 TON/H, POTENCIA 75KW - MATERIAIS NA OPERAÇÃO. AF_07/2016</t>
  </si>
  <si>
    <t xml:space="preserve">103660</t>
  </si>
  <si>
    <t xml:space="preserve">VARREDEIRA DE GRAMA SINTÉTICA A GASOLINA, 2,4 CV, 4 TEMPOS - MATERIAIS NA OPERAÇÃO. AF_05/2023</t>
  </si>
  <si>
    <t xml:space="preserve">89015</t>
  </si>
  <si>
    <t xml:space="preserve">VASSOURA MECÂNICA REBOCÁVEL COM ESCOVA CILÍNDRICA, LARGURA ÚTIL DE VARRIMENTO DE 2,44 M - DEPRECIAÇÃO. AF_06/2014</t>
  </si>
  <si>
    <t xml:space="preserve">89016</t>
  </si>
  <si>
    <t xml:space="preserve">VASSOURA MECÂNICA REBOCÁVEL COM ESCOVA CILÍNDRICA, LARGURA ÚTIL DE VARRIMENTO DE 2,44 M - JUROS. AF_06/2014</t>
  </si>
  <si>
    <t xml:space="preserve">53804</t>
  </si>
  <si>
    <t xml:space="preserve">VASSOURA MECÂNICA REBOCÁVEL COM ESCOVA CILÍNDRICA, LARGURA ÚTIL DE VARRIMENTO DE 2,44 M - MANUTENÇÃO. AF_06/2014</t>
  </si>
  <si>
    <t xml:space="preserve">90582</t>
  </si>
  <si>
    <t xml:space="preserve">VIBRADOR DE IMERSÃO, DIÂMETRO DE PONTEIRA 45MM, MOTOR ELÉTRICO TRIFÁSICO POTÊNCIA DE 2 CV - DEPRECIAÇÃO. AF_06/2015</t>
  </si>
  <si>
    <t xml:space="preserve">90583</t>
  </si>
  <si>
    <t xml:space="preserve">VIBRADOR DE IMERSÃO, DIÂMETRO DE PONTEIRA 45MM, MOTOR ELÉTRICO TRIFÁSICO POTÊNCIA DE 2 CV - JUROS. AF_06/2015</t>
  </si>
  <si>
    <t xml:space="preserve">90584</t>
  </si>
  <si>
    <t xml:space="preserve">VIBRADOR DE IMERSÃO, DIÂMETRO DE PONTEIRA 45MM, MOTOR ELÉTRICO TRIFÁSICO POTÊNCIA DE 2 CV - MANUTENÇÃO. AF_06/2015</t>
  </si>
  <si>
    <t xml:space="preserve">90585</t>
  </si>
  <si>
    <t xml:space="preserve">VIBRADOR DE IMERSÃO, DIÂMETRO DE PONTEIRA 45MM, MOTOR ELÉTRICO TRIFÁSICO POTÊNCIA DE 2 CV - MATERIAIS NA OPERAÇÃO. AF_06/2015</t>
  </si>
  <si>
    <t xml:space="preserve">89240</t>
  </si>
  <si>
    <t xml:space="preserve">VIBROACABADORA DE ASFALTO SOBRE ESTEIRAS, LARGURA DE PAVIMENTAÇÃO 1,90 M A 5,30 M, POTÊNCIA 105 HP CAPACIDADE 450 T/H - DEPRECIAÇÃO. AF_11/2014</t>
  </si>
  <si>
    <t xml:space="preserve">89241</t>
  </si>
  <si>
    <t xml:space="preserve">VIBROACABADORA DE ASFALTO SOBRE ESTEIRAS, LARGURA DE PAVIMENTAÇÃO 1,90 M A 5,30 M, POTÊNCIA 105 HP CAPACIDADE 450 T/H - JUROS. AF_11/2014</t>
  </si>
  <si>
    <t xml:space="preserve">5710</t>
  </si>
  <si>
    <t xml:space="preserve">VIBROACABADORA DE ASFALTO SOBRE ESTEIRAS, LARGURA DE PAVIMENTAÇÃO 1,90 M A 5,30 M, POTÊNCIA 105 HP CAPACIDADE 450 T/H - MANUTENÇÃO. AF_11/2014</t>
  </si>
  <si>
    <t xml:space="preserve">5711</t>
  </si>
  <si>
    <t xml:space="preserve">VIBROACABADORA DE ASFALTO SOBRE ESTEIRAS, LARGURA DE PAVIMENTAÇÃO 1,90 M A 5,30 M, POTÊNCIA 105 HP CAPACIDADE 450 T/H - MATERIAIS NA OPERAÇÃO. AF_11/2014</t>
  </si>
  <si>
    <t xml:space="preserve">89253</t>
  </si>
  <si>
    <t xml:space="preserve">VIBROACABADORA DE ASFALTO SOBRE ESTEIRAS, LARGURA DE PAVIMENTAÇÃO 2,13 M A 4,55 M, POTÊNCIA 100 HP, CAPACIDADE 400 T/H - DEPRECIAÇÃO. AF_11/2014</t>
  </si>
  <si>
    <t xml:space="preserve">89254</t>
  </si>
  <si>
    <t xml:space="preserve">VIBROACABADORA DE ASFALTO SOBRE ESTEIRAS, LARGURA DE PAVIMENTAÇÃO 2,13 M A 4,55 M, POTÊNCIA 100 HP, CAPACIDADE 400 T/H - JUROS. AF_11/2014</t>
  </si>
  <si>
    <t xml:space="preserve">89255</t>
  </si>
  <si>
    <t xml:space="preserve">VIBROACABADORA DE ASFALTO SOBRE ESTEIRAS, LARGURA DE PAVIMENTAÇÃO 2,13 M A 4,55 M, POTÊNCIA 100 HP, CAPACIDADE 400 T/H - MANUTENÇÃO. AF_11/2014</t>
  </si>
  <si>
    <t xml:space="preserve">89256</t>
  </si>
  <si>
    <t xml:space="preserve">VIBROACABADORA DE ASFALTO SOBRE ESTEIRAS, LARGURA DE PAVIMENTAÇÃO 2,13 M A 4,55 M, POTÊNCIA 100 HP, CAPACIDADE 400 T/H - MATERIAIS NA OPERAÇÃO. AF_11/2014</t>
  </si>
  <si>
    <t xml:space="preserve">103797</t>
  </si>
  <si>
    <t xml:space="preserve">ARMAÇÃO DE DESCIDA D'ÁGUA UTILIZANDO AÇO CA-60 DE 5 MM - MONTAGEM. AF_08/2022</t>
  </si>
  <si>
    <t xml:space="preserve">103930</t>
  </si>
  <si>
    <t xml:space="preserve">BACIA DE DISSIPAÇÃO, LARGURA ATÉ 1 M, TIPO BACIA EM PEDRA DE MÃO FIXADA COM CONCRETO (DEB 01, 02), COM PREPARO MANUAL, FCK = 20 MPA, LANÇADO MANUALMENTE, INCLUINDO MATERIAIS E FÔRMAS (2 UTILIZAÇÕES). AF_08/2022</t>
  </si>
  <si>
    <t xml:space="preserve">103931</t>
  </si>
  <si>
    <t xml:space="preserve">BACIA DE DISSIPAÇÃO, LARGURA DE 1 A 4 M, TIPO BACIA EM PEDRA DE MÃO FIXADA COM CONCRETO (DEB 03, 04, 05, 06), COM PREPARO MANUAL, FCK = 20 MPA, LANÇADO MANUALMENTE, INCLUINDO MATERIAIS E FÔRMAS (2 UTILIZAÇÕES). AF_08/2022</t>
  </si>
  <si>
    <t xml:space="preserve">103932</t>
  </si>
  <si>
    <t xml:space="preserve">BACIA DE DISSIPAÇÃO, LARGURA DE 4 A 9,2 M, TIPO BACIA EM PEDRA DE MÃO FIXADA COM CONCRETO (DEB 07, 08, 09, 10, 11, 12, 13), COM PREPARO MANUAL, FCK = 20 MPA, LANÇADO MANUALMENTE, INCLUINDO MATERIAIS E FÔRMAS (2 UTILIZAÇÕES). AF_08/2022</t>
  </si>
  <si>
    <t xml:space="preserve">103929</t>
  </si>
  <si>
    <t xml:space="preserve">BACIA DE DISSIPAÇÃO, TIPO BACIA COM DENTES DE CONCRETO (01), COM PREPARO MANUAL, FCK = 20 MPA, LANÇADO MANUALMENTE, INCLUINDO MATERIAIS E FÔRMAS (2 UTILIZAÇÕES). AF_08/2022</t>
  </si>
  <si>
    <t xml:space="preserve">103928</t>
  </si>
  <si>
    <t xml:space="preserve">BACIA DE DISSIPAÇÃO, TIPO BACIA EM PEDRA DE MÃO ARGAMASSADA (DES 01, 02, 03, 04), LANÇADO MANUALMENTE, INCLUINDO MATERIAIS E FÔRMAS (2 UTILIZAÇÕES). AF_08/2022</t>
  </si>
  <si>
    <t xml:space="preserve">103798</t>
  </si>
  <si>
    <t xml:space="preserve">CONCRETAGEM DE DISSIPADOR DE ENERGIA, CONCRETO USINADO, FCK = 20 MPA, COM USO DE BOMBA - LANÇAMENTO, ADENSAMENTO E ACABAMENTO. AF_08/2022</t>
  </si>
  <si>
    <t xml:space="preserve">103801</t>
  </si>
  <si>
    <t xml:space="preserve">CONCRETAGEM DE DISSIPADOR DE ENERGIA, FCK = 20 MPA, COM USO DE JERICAS E PREPARO EM BETONEIRA DE 600 L - AREIA E BRITA COMERCIAIS - LANÇAMENTO, ADENSAMENTO E ACABAMENTO. AF_08/2022</t>
  </si>
  <si>
    <t xml:space="preserve">103933</t>
  </si>
  <si>
    <t xml:space="preserve">DESCIDA D'ÁGUA RÁPIDA (DAR 03), EM CONCRETO USINADO, FCK = 20 MPA, LANÇADO COM BOMBA, INCLUINDO ARMAÇÃO, MATERIAIS E FÔRMAS (2 UTILIZAÇÕES). AF_08/2022</t>
  </si>
  <si>
    <t xml:space="preserve">103925</t>
  </si>
  <si>
    <t xml:space="preserve">ESCADA HIDRÁULICA, LARGURA ATÉ 1M, TIPO DESCIDA D'ÁGUA DE CORTE OU ATERRO EM DEGRAUS (DCD 02, 04 E DAD 02), EM CONCRETO USINADO, FCK = 20 MPA, LANÇADO COM BOMBA, INCLUINDO ARMAÇÃO, MATERIAIS E FÔRMAS (3 UTILIZAÇÕES). AF_08/2022</t>
  </si>
  <si>
    <t xml:space="preserve">103926</t>
  </si>
  <si>
    <t xml:space="preserve">ESCADA HIDRÁULICA, LARGURA DE 1 A 4,1 M, TIPO DESCIDA D'ÁGUA DE ATERRO EM DEGRAUS (DAD 04, 06, 08, 10, 12, 14, 16, 18), EM CONCRETO USINADO, FCK = 20 MPA, LANÇADO COM BOMBA, INCLUINDO ARMAÇÃO, MATERIAIS E FÔRMAS (3 UTILIZAÇÕES). AF_08/2022</t>
  </si>
  <si>
    <t xml:space="preserve">103796</t>
  </si>
  <si>
    <t xml:space="preserve">FABRICAÇÃO, MONTAGEM E DESMONTAGEM DE FÔRMA PARA BACIA DE DISSIPAÇÃO, EM MADEIRA SERRADA, E = 25 MM, 2 UTILIZAÇÕES. AF_08/2022</t>
  </si>
  <si>
    <t xml:space="preserve">103795</t>
  </si>
  <si>
    <t xml:space="preserve">FABRICAÇÃO, MONTAGEM E DESMONTAGEM DE FÔRMA PARA ESCADA HIDRÁULICA, EM CHAPA DE MADEIRA COMPENSADA RESINADA, E = 17 MM, 3 UTILIZAÇÕES. AF_08/2022</t>
  </si>
  <si>
    <t xml:space="preserve">103800</t>
  </si>
  <si>
    <t xml:space="preserve">PEDRA ARGAMASSADA COM CIMENTO E AREIA 1:3, 40% DE ARGAMASSA EM VOLUME - AREIA E PEDRA DE MÃO COMERCIAIS - FORNECIMENTO E ASSENTAMENTO. AF_08/2022</t>
  </si>
  <si>
    <t xml:space="preserve">103799</t>
  </si>
  <si>
    <t xml:space="preserve">PEDRA DE MÃO FIXADA COM CONCRETO PARA BACIA DE DISSIPAÇÃO, 40% DE CONCRETO EM VOLUME, FCK = 20 MPA, COM USO DE JERICA E PREPARO EM BETONEIRA DE 600 L - AREIA, BRITA E PEDRA DE MÃO COMERCIAIS - LANÇAMENTO, ADENSAMENTO E ACABAMENTO. AF_08/2022</t>
  </si>
  <si>
    <t xml:space="preserve">104948</t>
  </si>
  <si>
    <t xml:space="preserve">DRAGAGEM DE MATERIAIS DE 1A CATEGORIA E COMPOSTOS ORGÂNICOS E INORGÂNICOS COM ESCAVADEIRA HIDRÁULICA (CAÇAMBA: 0,80 M3/111 HP). AF_03/2024</t>
  </si>
  <si>
    <t xml:space="preserve">104949</t>
  </si>
  <si>
    <t xml:space="preserve">DRAGAGEM DE MATERIAIS DE 1A CATEGORIA E COMPOSTOS ORGÂNICOS E INORGÂNICOS COM ESCAVADEIRA HIDRÁULICA DE LONGO ALCANCE (CAÇAMBA: 0,52 M3/155 HP). AF_03/2024</t>
  </si>
  <si>
    <t xml:space="preserve">104947</t>
  </si>
  <si>
    <t xml:space="preserve">DRAGAGEM DE MATERIAIS DE 1A CATEGORIA E COMPOSTOS ORGÂNICOS E INORGÂNICOS COM RETROESCAVADEIRA (CAÇAMBA: 0,26 M3/88 HP). AF_03/2024</t>
  </si>
  <si>
    <t xml:space="preserve">104318</t>
  </si>
  <si>
    <t xml:space="preserve">JOELHO 45 GRAUS, PVC, SOLDÁVEL, DN 20 MM, INSTALADO EM DRENO DE AR CONDICIONADO - FORNECIMENTO E INSTALAÇÃO. AF_08/2022</t>
  </si>
  <si>
    <t xml:space="preserve">89867</t>
  </si>
  <si>
    <t xml:space="preserve">JOELHO 45 GRAUS, PVC, SOLDÁVEL, DN 25MM, INSTALADO EM DRENO DE AR-CONDICIONADO - FORNECIMENTO E INSTALAÇÃO. AF_08/2022</t>
  </si>
  <si>
    <t xml:space="preserve">104320</t>
  </si>
  <si>
    <t xml:space="preserve">JOELHO 45 GRAUS, PVC, SOLDÁVEL, DN 32 MM, INSTALADO EM DRENO DE AR CONDICIONADO - FORNECIMENTO E INSTALAÇÃO. AF_08/2022</t>
  </si>
  <si>
    <t xml:space="preserve">104317</t>
  </si>
  <si>
    <t xml:space="preserve">JOELHO 90 GRAUS, PVC, SOLDÁVEL, DN 20 MM, INSTALADO EM DRENO DE AR CONDICIONADO - FORNECIMENTO E INSTALAÇÃO. AF_08/2022</t>
  </si>
  <si>
    <t xml:space="preserve">89866</t>
  </si>
  <si>
    <t xml:space="preserve">JOELHO 90 GRAUS, PVC, SOLDÁVEL, DN 25MM, INSTALADO EM DRENO DE AR-CONDICIONADO - FORNECIMENTO E INSTALAÇÃO. AF_08/2022</t>
  </si>
  <si>
    <t xml:space="preserve">104319</t>
  </si>
  <si>
    <t xml:space="preserve">JOELHO 90 GRAUS, PVC, SOLDÁVEL, DN 32 MM, INSTALADO EM DRENO DE AR CONDICIONADO - FORNECIMENTO E INSTALAÇÃO. AF_08/2022</t>
  </si>
  <si>
    <t xml:space="preserve">104321</t>
  </si>
  <si>
    <t xml:space="preserve">LUVA, PVC, SOLDÁVEL, DN 20 MM, INSTALADO EM DRENO DE AR CONDICIONADO - FORNECIMENTO E INSTALAÇÃO. AF_08/2022</t>
  </si>
  <si>
    <t xml:space="preserve">89868</t>
  </si>
  <si>
    <t xml:space="preserve">LUVA, PVC, SOLDÁVEL, DN 25MM, INSTALADO EM DRENO DE AR-CONDICIONADO - FORNECIMENTO E INSTALAÇÃO. AF_08/2022</t>
  </si>
  <si>
    <t xml:space="preserve">104322</t>
  </si>
  <si>
    <t xml:space="preserve">LUVA, PVC, SOLDÁVEL, DN 32 MM, INSTALADO EM DRENO DE AR CONDICIONADO - FORNECIMENTO E INSTALAÇÃO. AF_08/2022</t>
  </si>
  <si>
    <t xml:space="preserve">104323</t>
  </si>
  <si>
    <t xml:space="preserve">TE, PVC, SOLDÁVEL, DN 20 MM, INSTALADO EM DRENO DE AR CONDICIONADO - FORNECIMENTO E INSTALAÇÃO. AF_08/2022</t>
  </si>
  <si>
    <t xml:space="preserve">89869</t>
  </si>
  <si>
    <t xml:space="preserve">TE, PVC, SOLDÁVEL, DN 25MM, INSTALADO EM DRENO DE AR-CONDICIONADO - FORNECIMENTO E INSTALAÇÃO. AF_08/2022</t>
  </si>
  <si>
    <t xml:space="preserve">104324</t>
  </si>
  <si>
    <t xml:space="preserve">TE, PVC, SOLDÁVEL, DN 32 MM, INSTALADO EM DRENO DE AR CONDICIONADO - FORNECIMENTO E INSTALAÇÃO. AF_08/2022</t>
  </si>
  <si>
    <t xml:space="preserve">104315</t>
  </si>
  <si>
    <t xml:space="preserve">TUBO, PVC, SOLDÁVEL, DE 20MM, INSTALADO EM DRENO DE AR CONDICIONADO - FORNECIMENTO E INSTALAÇÃO. AF_08/2022</t>
  </si>
  <si>
    <t xml:space="preserve">89865</t>
  </si>
  <si>
    <t xml:space="preserve">TUBO, PVC, SOLDÁVEL, DE 25MM, INSTALADO EM DRENO DE AR-CONDICIONADO - FORNECIMENTO E INSTALAÇÃO. AF_08/2022</t>
  </si>
  <si>
    <t xml:space="preserve">104316</t>
  </si>
  <si>
    <t xml:space="preserve">TUBO, PVC, SOLDÁVEL, DE 32MM, INSTALADO EM DRENO DE AR CONDICIONADO - FORNECIMENTO E INSTALAÇÃO. AF_08/2022</t>
  </si>
  <si>
    <t xml:space="preserve">102724</t>
  </si>
  <si>
    <t xml:space="preserve">DRENO BARBACÃ, DN 100 MM, COM MATERIAL DRENANTE. AF_07/2021</t>
  </si>
  <si>
    <t xml:space="preserve">102726</t>
  </si>
  <si>
    <t xml:space="preserve">DRENO BARBACÃ, DN 50 MM, COM MATERIAL DRENANTE. AF_07/2021</t>
  </si>
  <si>
    <t xml:space="preserve">102725</t>
  </si>
  <si>
    <t xml:space="preserve">DRENO BARBACÃ, DN 75 MM, COM MATERIAL DRENANTE. AF_07/2021</t>
  </si>
  <si>
    <t xml:space="preserve">102722</t>
  </si>
  <si>
    <t xml:space="preserve">DRENO EM MURO DE CONTENÇÃO, EXECUTADO NO PÉ DO MURO, COM TUBO DE PEAD CORRUGADO FLEXÍVEL PERFURADO, ENCHIMENTO COM BRITA, ENVOLVIDO COM MANTA GEOTÊXTIL. AF_07/2021</t>
  </si>
  <si>
    <t xml:space="preserve">102723</t>
  </si>
  <si>
    <t xml:space="preserve">DRENO EM MURO DE CONTENÇÃO, EXECUTADO NO PÉ DO MURO, COM TUBO DE PVC CORRUGADO RÍGIDO PERFURADO, ENCHIMENTO COM BRITA, ENVOLVIDO COM MANTA GEOTÊXTIL. AF_07/2021</t>
  </si>
  <si>
    <t xml:space="preserve">102690</t>
  </si>
  <si>
    <t xml:space="preserve">DRENO ESPINHA DE PEIXE (SEÇÃO (0,40 X 0,40 M), COM TUBO DE PEAD CORRUGADO PERFURADO, DN 100 MM, ENCHIMENTO COM BRITA, ENVOLVIDO COM MANTA GEOTÊXTIL, INCLUSIVE CONEXÕES. AF_07/2021</t>
  </si>
  <si>
    <t xml:space="preserve">102688</t>
  </si>
  <si>
    <t xml:space="preserve">DRENO ESPINHA DE PEIXE (SEÇÃO 0,40 X 0,40 M), COM TUBO DE PEAD CORRUGADO PERFURADO, DN 100 MM, ENCHIMENTO COM AREIA, INCLUSIVE CONEXÕES. AF_07/2021</t>
  </si>
  <si>
    <t xml:space="preserve">102689</t>
  </si>
  <si>
    <t xml:space="preserve">DRENO ESPINHA DE PEIXE (SEÇÃO 0,40 X 0,40 M), COM TUBO DE PVC CORRUGADO RÍGIDO PERFURADO, DN 100 MM, ENCHIMENTO COM AREIA, INCLUSIVE CONEXÕES. AF_07/2021</t>
  </si>
  <si>
    <t xml:space="preserve">102693</t>
  </si>
  <si>
    <t xml:space="preserve">DRENO ESPINHA DE PEIXE (SEÇÃO 0,40 X 0,40 M), COM TUBO DE PVC CORRUGADO RÍGIDO PERFURADO, DN 100 MM, ENCHIMENTO COM BRITA, ENVOLVIDO COM MANTA GEOTÊXTIL, INCLUSIVE CONEXÕES. AF_07/2021</t>
  </si>
  <si>
    <t xml:space="preserve">102694</t>
  </si>
  <si>
    <t xml:space="preserve">DRENO ESPINHA DE PEIXE (SEÇÃO 0,50 X 0,80 M), COM TUBO DE PEAD CORRUGADO PERFURADO, DN 100 MM, ENCHIMENTO COM AREIA, INCLUSIVE CONEXÕES. AF_07/2021</t>
  </si>
  <si>
    <t xml:space="preserve">102697</t>
  </si>
  <si>
    <t xml:space="preserve">DRENO ESPINHA DE PEIXE (SEÇÃO 0,50 X 0,80 M), COM TUBO DE PEAD CORRUGADO PERFURADO, DN 100 MM, ENCHIMENTO COM BRITA, ENVOLVIDO COM MANTA GEOTÊXTIL, INCLUSIVE CONEXÕES. AF_07/2021</t>
  </si>
  <si>
    <t xml:space="preserve">102696</t>
  </si>
  <si>
    <t xml:space="preserve">DRENO ESPINHA DE PEIXE (SEÇÃO 0,50 X 0,80 M), COM TUBO DE PVC CORRUGADO RÍGIDO PERFURADO, DN 100 MM, ENCHIMENTO COM AREIA, INCLUSIVE CONEXÕES. AF_07/2021</t>
  </si>
  <si>
    <t xml:space="preserve">102703</t>
  </si>
  <si>
    <t xml:space="preserve">DRENO ESPINHA DE PEIXE (SEÇÃO 0,50 X 0,80 M), COM TUBO DE PVC CORRUGADO RÍGIDO PERFURADO, DN 100 MM, ENCHIMENTO COM BRITA, ENVOLVIDO COM MANTA GEOTÊXTIL, INCLUSIVE CONEXÕES. AF_07/2021</t>
  </si>
  <si>
    <t xml:space="preserve">102678</t>
  </si>
  <si>
    <t xml:space="preserve">DRENO PROFUNDO (SEÇÃO 0,50 X 1,50 M), CEGO, ENCHIMENTO DE BRITA, ENVOLVIDO COM MANTA GEOTÊXTIL, COM SELO DE ARGILA. AF_07/2021</t>
  </si>
  <si>
    <t xml:space="preserve">102679</t>
  </si>
  <si>
    <t xml:space="preserve">DRENO PROFUNDO (SEÇÃO 0,50 X 1,50 M), CEGO, ENCHIMENTO DE BRITA, ENVOLVIDO COM MANTA GEOTÊXTIL. AF_07/2021</t>
  </si>
  <si>
    <t xml:space="preserve">102673</t>
  </si>
  <si>
    <t xml:space="preserve">DRENO PROFUNDO (SEÇÃO 0,50 X 1,50 M), COM TUBO DE CONCRETO SIMPLES POROSO, DN 200 MM, ENCHIMENTO COM AREIA, COM SELO DE ARGILA. AF_07/2021</t>
  </si>
  <si>
    <t xml:space="preserve">102677</t>
  </si>
  <si>
    <t xml:space="preserve">DRENO PROFUNDO (SEÇÃO 0,50 X 1,50 M), COM TUBO DE CONCRETO SIMPLES POROSO, DN 200 MM, ENCHIMENTO COM AREIA. AF_07/2021</t>
  </si>
  <si>
    <t xml:space="preserve">102683</t>
  </si>
  <si>
    <t xml:space="preserve">DRENO PROFUNDO (SEÇÃO 0,50 X 1,50 M), COM TUBO DE CONCRETO SIMPLES POROSO, DN 200 MM, ENCHIMENTO COM BRITA, ENVOLVIDO COM MANTA GEOTÊXTIL, COM SELO DE ARGILA. AF_07/2021</t>
  </si>
  <si>
    <t xml:space="preserve">102687</t>
  </si>
  <si>
    <t xml:space="preserve">DRENO PROFUNDO (SEÇÃO 0,50 X 1,50 M), COM TUBO DE CONCRETO SIMPLES POROSO, DN 200 MM, ENCHIMENTO COM BRITA, ENVOLVIDO COM MANTA GEOTÊXTIL. AF_07/2021</t>
  </si>
  <si>
    <t xml:space="preserve">102670</t>
  </si>
  <si>
    <t xml:space="preserve">DRENO PROFUNDO (SEÇÃO 0,50 X 1,50 M), COM TUBO DE PEAD CORRUGADO PERFURADO, DN 100 MM, ENCHIMENTO COM AREIA, COM SELO DE ARGILA. AF_07/2021</t>
  </si>
  <si>
    <t xml:space="preserve">102674</t>
  </si>
  <si>
    <t xml:space="preserve">DRENO PROFUNDO (SEÇÃO 0,50 X 1,50 M), COM TUBO DE PEAD CORRUGADO PERFURADO, DN 100 MM, ENCHIMENTO COM AREIA. AF_07/2021</t>
  </si>
  <si>
    <t xml:space="preserve">102680</t>
  </si>
  <si>
    <t xml:space="preserve">DRENO PROFUNDO (SEÇÃO 0,50 X 1,50 M), COM TUBO DE PEAD CORRUGADO PERFURADO, DN 100 MM, ENCHIMENTO COM BRITA, ENVOLVIDO COM MANTA GEOTÊXTIL, COM SELO DE ARGILA. AF_07/2021</t>
  </si>
  <si>
    <t xml:space="preserve">102684</t>
  </si>
  <si>
    <t xml:space="preserve">DRENO PROFUNDO (SEÇÃO 0,50 X 1,50 M), COM TUBO DE PEAD CORRUGADO PERFURADO, DN 100 MM, ENCHIMENTO COM BRITA, ENVOLVIDO COM MANTA GEOTÊXTIL. AF_07/2021</t>
  </si>
  <si>
    <t xml:space="preserve">102672</t>
  </si>
  <si>
    <t xml:space="preserve">DRENO PROFUNDO (SEÇÃO 0,50 X 1,50 M), COM TUBO DE PVC CORRUGADO RÍGIDO PERFURADO, DN 100 MM, ENCHIMENTO COM AREIA, COM SELO DE ARGILA. AF_07/2021</t>
  </si>
  <si>
    <t xml:space="preserve">102676</t>
  </si>
  <si>
    <t xml:space="preserve">DRENO PROFUNDO (SEÇÃO 0,50 X 1,50 M), COM TUBO DE PVC CORRUGADO RÍGIDO PERFURADO, DN 100 MM, ENCHIMENTO COM AREIA. AF_07/2021</t>
  </si>
  <si>
    <t xml:space="preserve">102681</t>
  </si>
  <si>
    <t xml:space="preserve">DRENO PROFUNDO (SEÇÃO 0,50 X 1,50 M), COM TUBO DE PVC CORRUGADO RÍGIDO PERFURADO, DN 100 MM, ENCHIMENTO COM BRITA, ENVOLVIDO COM MANTA GEOTÊXTIL, COM SELO DE ARGILA. AF_07/2021</t>
  </si>
  <si>
    <t xml:space="preserve">102685</t>
  </si>
  <si>
    <t xml:space="preserve">DRENO PROFUNDO (SEÇÃO 0,50 X 1,50 M), COM TUBO DE PVC CORRUGADO RÍGIDO PERFURADO, DN 100 MM, ENCHIMENTO COM BRITA, ENVOLVIDO COM MANTA GEOTÊXTIL. AF_07/2021</t>
  </si>
  <si>
    <t xml:space="preserve">102664</t>
  </si>
  <si>
    <t xml:space="preserve">DRENO SUBSUPERFICIAL (SEÇÃO 0,40 X 0,40 M), CEGO, ENCHIMENTO DE BRITA, ENVOLVIDO COM MANTA GEOTÊXTIL. AF_07/2021</t>
  </si>
  <si>
    <t xml:space="preserve">102665</t>
  </si>
  <si>
    <t xml:space="preserve">DRENO SUBSUPERFICIAL (SEÇÃO 0,40 X 0,40 M), CEGO, ENCHIMENTO DE BRITA. AF_07/2021</t>
  </si>
  <si>
    <t xml:space="preserve">102663</t>
  </si>
  <si>
    <t xml:space="preserve">DRENO SUBSUPERFICIAL (SEÇÃO 0,40 X 0,40 M), COM TUBO DE CONCRETO SIMPLES POROSO, DN 200 MM, ENCHIMENTO COM AREIA. AF_07/2021</t>
  </si>
  <si>
    <t xml:space="preserve">102669</t>
  </si>
  <si>
    <t xml:space="preserve">DRENO SUBSUPERFICIAL (SEÇÃO 0,40 X 0,40 M), COM TUBO DE CONCRETO SIMPLES POROSO, DN 200 MM, ENCHIMENTO COM BRITA, ENVOLVIDO COM MANTA GEOTÊXTIL. AF_07/2021</t>
  </si>
  <si>
    <t xml:space="preserve">102661</t>
  </si>
  <si>
    <t xml:space="preserve">DRENO SUBSUPERFICIAL (SEÇÃO 0,40 X 0,40 M), COM TUBO DE PEAD CORRUGADO PERFURADO, DN 100 MM, ENCHIMENTO COM AREIA. AF_07/2021</t>
  </si>
  <si>
    <t xml:space="preserve">102666</t>
  </si>
  <si>
    <t xml:space="preserve">DRENO SUBSUPERFICIAL (SEÇÃO 0,40 X 0,40 M), COM TUBO DE PEAD CORRUGADO PERFURADO, DN 100 MM, ENCHIMENTO COM BRITA, ENVOLVIDO COM MANTA GEOTÊXTIL. AF_07/2021</t>
  </si>
  <si>
    <t xml:space="preserve">102662</t>
  </si>
  <si>
    <t xml:space="preserve">DRENO SUBSUPERFICIAL (SEÇÃO 0,40 X 0,40 M), COM TUBO DE PVC CORRUGADO RÍGIDO PERFURADO, DN 100 MM, ENCHIMENTO COM AREIA. AF_07/2021</t>
  </si>
  <si>
    <t xml:space="preserve">102668</t>
  </si>
  <si>
    <t xml:space="preserve">DRENO SUBSUPERFICIAL (SEÇÃO 0,40 X 0,40 M), COM TUBO DE PVC CORRUGADO RÍGIDO PERFURADO, DN 100 MM, ENCHIMENTO COM BRITA, ENVOLVIDO COM MANTA GEOTÊXTIL. AF_07/2021</t>
  </si>
  <si>
    <t xml:space="preserve">102718</t>
  </si>
  <si>
    <t xml:space="preserve">ENCHIMENTO DE AREIA PARA DRENO, LANÇAMENTO MANUAL. AF_07/2021</t>
  </si>
  <si>
    <t xml:space="preserve">102716</t>
  </si>
  <si>
    <t xml:space="preserve">ENCHIMENTO DE AREIA PARA DRENO, LANÇAMENTO MECANIZADO. AF_07/2021</t>
  </si>
  <si>
    <t xml:space="preserve">102719</t>
  </si>
  <si>
    <t xml:space="preserve">ENCHIMENTO DE BRITA PARA DRENO, LANÇAMENTO MANUAL. AF_07/2021</t>
  </si>
  <si>
    <t xml:space="preserve">102717</t>
  </si>
  <si>
    <t xml:space="preserve">ENCHIMENTO DE BRITA PARA DRENO, LANÇAMENTO MECANIZADO. AF_07/2021</t>
  </si>
  <si>
    <t xml:space="preserve">102713</t>
  </si>
  <si>
    <t xml:space="preserve">GEOTÊXTIL NÃO TECIDO 100% POLIÉSTER, RESISTÊNCIA A TRAÇÃO DE 14 KN/M (RT - 14), INSTALADO EM DRENO - FORNECIMENTO E INSTALAÇÃO. AF_07/2021</t>
  </si>
  <si>
    <t xml:space="preserve">102715</t>
  </si>
  <si>
    <t xml:space="preserve">GEOTÊXTIL NÃO TECIDO 100% POLIÉSTER, RESISTÊNCIA A TRAÇÃO DE 26 KN/M (RT - 26), INSTALADO EM DRENO - FORNECIMENTO E INSTALAÇÃO. AF_07/2021</t>
  </si>
  <si>
    <t xml:space="preserve">103653</t>
  </si>
  <si>
    <t xml:space="preserve">GEOTÊXTIL NÃO TECIDO 100% POLIÉSTER, RESISTÊNCIA A TRAÇÃO DE 31 KN/M (RT-31), INSTALADO EM DRENO - FORNECIMENTO E INSTALAÇÃO. AF_07/2021</t>
  </si>
  <si>
    <t xml:space="preserve">102712</t>
  </si>
  <si>
    <t xml:space="preserve">GEOTÊXTIL NÃO TECIDO 100% POLIÉSTER, RESISTÊNCIA A TRAÇÃO DE 9 KN/M (RT - 9), INSTALADO EM DRENO - FORNECIMENTO E INSTALAÇÃO. AF_07/2021</t>
  </si>
  <si>
    <t xml:space="preserve">102711</t>
  </si>
  <si>
    <t xml:space="preserve">JUNÇÃO DUPLA DE PVC, SÉRIE NORMAL, PARA ESGOTO PREDIAL, DN 100 X 100 X 100 MM, INSTALADA EM DRENO - FORNECIMENTO E INSTALAÇÃO. AF_07/2021</t>
  </si>
  <si>
    <t xml:space="preserve">102710</t>
  </si>
  <si>
    <t xml:space="preserve">JUNÇÃO SIMPLES DE PVC, 45 GRAUS, SÉRIE NORMAL, PARA ESGOTO PREDIAL, DN 100 MM, INSTALADA EM DRENO - FORNECIMENTO E INSTALAÇÃO. AF_07/2021</t>
  </si>
  <si>
    <t xml:space="preserve">102708</t>
  </si>
  <si>
    <t xml:space="preserve">LUVA DE PVC, SÉRIE NORMAL, PARA ESGOTO PREDIAL, DN 100 MM, INSTALADA EM DRENO - FORNECIMENTO E INSTALAÇÃO. AF_07/2021</t>
  </si>
  <si>
    <t xml:space="preserve">102707</t>
  </si>
  <si>
    <t xml:space="preserve">TUBO DE CONCRETO SIMPLES POROSO, DN 200 MM, PARA DRENO - FORNECIMENTO E ASSENTAMENTO. AF_07/2021</t>
  </si>
  <si>
    <t xml:space="preserve">102704</t>
  </si>
  <si>
    <t xml:space="preserve">TUBO DE PEAD CORRUGADO PERFURADO, DN 100 MM, PARA DRENO - FORNECIMENTO E ASSENTAMENTO. AF_07/2021</t>
  </si>
  <si>
    <t xml:space="preserve">102705</t>
  </si>
  <si>
    <t xml:space="preserve">TUBO DE PVC CORRUGADO RÍGIDO PERFURADO, DN 100 MM, PARA DRENO - FORNECIMENTO E ASSENTAMENTO. AF_07/2021</t>
  </si>
  <si>
    <t xml:space="preserve">98397</t>
  </si>
  <si>
    <t xml:space="preserve">PINTURA ANTICORROSIVA DE DUTO METÁLICO. AF_03/2024</t>
  </si>
  <si>
    <t xml:space="preserve">103517</t>
  </si>
  <si>
    <t xml:space="preserve">AQUECEDOR SOLAR COMPACTO, KIT PARA 1 COLETOR SOLAR EM VIDRO TEMPERADO E SERPENTINA EM TUBO DE COBRE COM SUPORTE, RESERVATÓRIO, FIXAÇÕES E TUBOS - FORNECIMENTO E INSTALAÇÃO. AF_12/2021</t>
  </si>
  <si>
    <t xml:space="preserve">103519</t>
  </si>
  <si>
    <t xml:space="preserve">BLOCO CONCRETADO NO LOCAL, 20X20X15CM, PARA BASE DE FIXAÇÃO DA ESTRUTURA SOLAR PARA LAJE DE CONCRETO - FORNECIMENTO E INSTALAÇÃO. AF_12/2021</t>
  </si>
  <si>
    <t xml:space="preserve">103523</t>
  </si>
  <si>
    <t xml:space="preserve">RESERVATÓRIO TÉRMICO/BOILER SOLAR EM AÇO INOX 1000 L COM 5 PLACAS COLETORAS EM VIDRO TEMPERADO COM SERPENTINA EM TUBO DE COBRE 2 X 1 M - FORNECIMENTO E INSTALAÇÃO. AF_12/2021</t>
  </si>
  <si>
    <t xml:space="preserve">103520</t>
  </si>
  <si>
    <t xml:space="preserve">RESERVATÓRIO TÉRMICO/BOILER SOLAR EM AÇO INOX 400 L COM 2 PLACAS COLETORAS EM VIDRO TEMPERADO COM SERPENTINA EM TUBO DE COBRE 2 X 1 M - FORNECIMENTO E INSTALAÇÃO. AF_12/2021</t>
  </si>
  <si>
    <t xml:space="preserve">103521</t>
  </si>
  <si>
    <t xml:space="preserve">RESERVATÓRIO TÉRMICO/BOILER SOLAR EM AÇO INOX 600 L COM 3 PLACAS COLETORAS EM VIDRO TEMPERADO COM SERPENTINA EM TUBO DE COBRE 2 X 1 M - FORNECIMENTO E INSTALAÇÃO. AF_12/2021</t>
  </si>
  <si>
    <t xml:space="preserve">103522</t>
  </si>
  <si>
    <t xml:space="preserve">RESERVATÓRIO TÉRMICO/BOILER SOLAR EM AÇO INOX 800 L COM 4 PLACAS COLETORAS EM VIDRO TEMPERADO COM SERPENTINA EM TUBO DE COBRE 2 X 1 M - FORNECIMENTO E INSTALAÇÃO. AF_12/2021</t>
  </si>
  <si>
    <t xml:space="preserve">97062</t>
  </si>
  <si>
    <t xml:space="preserve">COLOCAÇÃO DE TELA EM ANDAIME FACHADEIRO. AF_03/2024</t>
  </si>
  <si>
    <t xml:space="preserve">97040</t>
  </si>
  <si>
    <t xml:space="preserve">FECHAMENTO REMOVÍVEL DE ABERTURA DE CAIXILHO EM MADEIRA - 4 MONTAGENS EM OBRA. AF_03/2024</t>
  </si>
  <si>
    <t xml:space="preserve">97041</t>
  </si>
  <si>
    <t xml:space="preserve">FECHAMENTO REMOVÍVEL DE ABERTURA NO PISO EM MADEIRA - 1 MONTAGEM EM OBRA. AF_03/2024</t>
  </si>
  <si>
    <t xml:space="preserve">97039</t>
  </si>
  <si>
    <t xml:space="preserve">FECHAMENTO REMOVÍVEL DE VÃO DE PORTAS EM MADEIRA (VÃO DO ELEVADOR) - 1 MONTAGEM EM OBRA. AF_03/2024</t>
  </si>
  <si>
    <t xml:space="preserve">97032</t>
  </si>
  <si>
    <t xml:space="preserve">GUARDA-CORPO EM LAJE PÓS-DESFÔRMA COM ESCORAS DE MADEIRA ESTRONCADAS NA ESTRUTURA, TRAVESSÕES DE MADEIRA E FECHAMENTO EM TELA DE POLIPROPILENO PARA EDIFÍCIOS ACIMA DE 4 PAVIMENTOS (2 MONTAGENS). AF_03/2024</t>
  </si>
  <si>
    <t xml:space="preserve">97031</t>
  </si>
  <si>
    <t xml:space="preserve">GUARDA-CORPO EM LAJE PÓS-DESFÔRMA COM ESCORAS DE MADEIRA ESTRONCADAS NA ESTRUTURA, TRAVESSÕES DE MADEIRA E FECHAMENTO EM TELA DE POLIPROPILENO PARA EDIFÍCIOS COM ATÉ 4 PAVIMENTOS (1 MONTAGEM). AF_03/2024</t>
  </si>
  <si>
    <t xml:space="preserve">97034</t>
  </si>
  <si>
    <t xml:space="preserve">GUARDA-CORPO EM LAJE PÓS-DESFÔRMA COM ESCORAS METÁLICAS ESTRONCADAS NA ESTRUTURA, TRAVESSÕES DE MADEIRA E FECHAMENTO EM TELA DE POLIPROPILENO PARA EDIFÍCIOS ACIMA DE 4 PAVIMENTOS (2 MONTAGENS). AF_03/2024_PS</t>
  </si>
  <si>
    <t xml:space="preserve">97033</t>
  </si>
  <si>
    <t xml:space="preserve">GUARDA-CORPO EM LAJE PÓS-DESFÔRMA COM ESCORAS METÁLICAS ESTRONCADAS NA ESTRUTURA, TRAVESSÕES DE MADEIRA E FECHAMENTO EM TELA DE POLIPROPILENO PARA EDIFÍCIOS COM ATÉ 4 PAVIMENTOS (1 MONTAGEM). AF_03/2024_PS</t>
  </si>
  <si>
    <t xml:space="preserve">97014</t>
  </si>
  <si>
    <t xml:space="preserve">GUARDA-CORPO FIXADO EM FÔRMA DE MADEIRA COM MONTANTES E TRAVESSÕES EM MADEIRA E FECHAMENTO EM PLACA COMPENSADO PARA EDIFÍCIOS COM 3 PAVIMENTOS. AF_03/2024</t>
  </si>
  <si>
    <t xml:space="preserve">97015</t>
  </si>
  <si>
    <t xml:space="preserve">GUARDA-CORPO FIXADO EM FÔRMA DE MADEIRA COM MONTANTES E TRAVESSÕES EM MADEIRA E FECHAMENTO EM PLACA COMPENSADO PARA EDIFÍCIOS COM ALTURA IGUAL OU SUPERIOR A 4 PAVIMENTOS. AF_03/2024</t>
  </si>
  <si>
    <t xml:space="preserve">97013</t>
  </si>
  <si>
    <t xml:space="preserve">GUARDA-CORPO FIXADO EM FÔRMA DE MADEIRA COM MONTANTES E TRAVESSÕES EM MADEIRA E FECHAMENTO EM PLACA COMPENSADO PARA EDIFÍCIOS COM ATÉ 2 PAVIMENTOS. AF_03/2024</t>
  </si>
  <si>
    <t xml:space="preserve">97017</t>
  </si>
  <si>
    <t xml:space="preserve">GUARDA-CORPO FIXADO EM FÔRMA DE MADEIRA COM MONTANTES E TRAVESSÕES EM MADEIRA PRÉ-MONTADOS PARA EDIFÍCIOS COM 3 PAVIMENTOS. AF_03/2024</t>
  </si>
  <si>
    <t xml:space="preserve">97018</t>
  </si>
  <si>
    <t xml:space="preserve">GUARDA-CORPO FIXADO EM FÔRMA DE MADEIRA COM MONTANTES E TRAVESSÕES EM MADEIRA PRÉ-MONTADOS PARA EDIFÍCIOS COM ALTURA IGUAL OU SUPERIOR A 4 PAVIMENTOS. AF_03/2024</t>
  </si>
  <si>
    <t xml:space="preserve">97016</t>
  </si>
  <si>
    <t xml:space="preserve">GUARDA-CORPO FIXADO EM FÔRMA DE MADEIRA COM MONTANTES E TRAVESSÕES EM MADEIRA PRÉ-MONTADOS PARA EDIFÍCIOS COM ATÉ 2 PAVIMENTOS. AF_03/2024</t>
  </si>
  <si>
    <t xml:space="preserve">104990</t>
  </si>
  <si>
    <t xml:space="preserve">GUARDA-CORPO PARA POÇO DE CREMALHEIRA, COM MONTANTE METÁLICO FIXADO EM LAJE COM CHUMBADOR PARABOLT E FECHAMENTO EM PAINEL DE TELA METÁLICA (EXCLUSO PROTEÇÃO). AF_03/2024</t>
  </si>
  <si>
    <t xml:space="preserve">97054</t>
  </si>
  <si>
    <t xml:space="preserve">INSTALAÇÃO DE SINALIZADOR NOTURNO LED. AF_03/2024</t>
  </si>
  <si>
    <t xml:space="preserve">97063</t>
  </si>
  <si>
    <t xml:space="preserve">MONTAGEM E DESMONTAGEM DE ANDAIME MODULAR FACHADEIRO, COM PISO METÁLICO, PARA EDIFÍCIOS COM MULTIPLOS PAVIMENTOS (EXCLUSIVE ANDAIME E LIMPEZA). AF_03/2024</t>
  </si>
  <si>
    <t xml:space="preserve">97065</t>
  </si>
  <si>
    <t xml:space="preserve">MONTAGEM E DESMONTAGEM DE ANDAIME MULTIDIRECIONAL (EXCLUSIVE ANDAIME E LIMPEZA). AF_03/2024</t>
  </si>
  <si>
    <t xml:space="preserve">97064</t>
  </si>
  <si>
    <t xml:space="preserve">MONTAGEM E DESMONTAGEM DE ANDAIME TUBULAR TIPO "TORRE" (EXCLUSIVE ANDAIME E LIMPEZA). AF_03/2024</t>
  </si>
  <si>
    <t xml:space="preserve">97067</t>
  </si>
  <si>
    <t xml:space="preserve">PLATAFORMA DE PROTEÇÃO PRINCIPAL PARA ALVENARIA ESTRUTURAL PARA SER APOIADA EM ANDAIME, INCLUSIVE MONTAGEM E DESMONTAGEM. AF_03/2024</t>
  </si>
  <si>
    <t xml:space="preserve">97048</t>
  </si>
  <si>
    <t xml:space="preserve">PONTEIRAS DE PROTEÇÃO DE PONTAS E VERGALHÕES EXPOSTOS EM ALVENARIA ESTRUTURAL. AF_03/2024</t>
  </si>
  <si>
    <t xml:space="preserve">97047</t>
  </si>
  <si>
    <t xml:space="preserve">PONTEIRAS DE PROTEÇÃO DE PONTAS E VERGALHÕES EXPOSTOS EM ESTRUTURAS DE CONCRETO ARMADO CONVENCIONAL. AF_03/2024</t>
  </si>
  <si>
    <t xml:space="preserve">97046</t>
  </si>
  <si>
    <t xml:space="preserve">PONTEIRAS DE PROTEÇÃO DE PONTAS E VERGALHÕES EXPOSTOS EM FUNDAÇÕES. AF_03/2024</t>
  </si>
  <si>
    <t xml:space="preserve">104989</t>
  </si>
  <si>
    <t xml:space="preserve">PROTEÇÃO DE ACESSO A CREMALHEIRA, COM CANCELA FIXADA EM LAJE - 1 MONTAGEM (EXCLUSO CANCELA). AF_03/2024</t>
  </si>
  <si>
    <t xml:space="preserve">97066</t>
  </si>
  <si>
    <t xml:space="preserve">PROTEÇÃO DE PEDESTRES, INCLUSIVE MONTAGEM E DESMONTAGEM. AF_03/2024_PS</t>
  </si>
  <si>
    <t xml:space="preserve">95946</t>
  </si>
  <si>
    <t xml:space="preserve">ARMAÇÃO DE ESCADA, DE UMA ESTRUTURA CONVENCIONAL DE CONCRETO ARMADO UTILIZANDO AÇO CA-50 DE 10,0 MM - MONTAGEM. AF_11/2020</t>
  </si>
  <si>
    <t xml:space="preserve">95947</t>
  </si>
  <si>
    <t xml:space="preserve">ARMAÇÃO DE ESCADA, DE UMA ESTRUTURA CONVENCIONAL DE CONCRETO ARMADO UTILIZANDO AÇO CA-50 DE 12,5 MM - MONTAGEM. AF_11/2020</t>
  </si>
  <si>
    <t xml:space="preserve">95948</t>
  </si>
  <si>
    <t xml:space="preserve">ARMAÇÃO DE ESCADA, DE UMA ESTRUTURA CONVENCIONAL DE CONCRETO ARMADO UTILIZANDO AÇO CA-50 DE 16,0 MM - MONTAGEM. AF_11/2020</t>
  </si>
  <si>
    <t xml:space="preserve">95944</t>
  </si>
  <si>
    <t xml:space="preserve">ARMAÇÃO DE ESCADA, DE UMA ESTRUTURA CONVENCIONAL DE CONCRETO ARMADO UTILIZANDO AÇO CA-50 DE 6,3 MM - MONTAGEM. AF_11/2020</t>
  </si>
  <si>
    <t xml:space="preserve">95945</t>
  </si>
  <si>
    <t xml:space="preserve">ARMAÇÃO DE ESCADA, DE UMA ESTRUTURA CONVENCIONAL DE CONCRETO ARMADO UTILIZANDO AÇO CA-50 DE 8,0 MM - MONTAGEM. AF_11/2020</t>
  </si>
  <si>
    <t xml:space="preserve">95943</t>
  </si>
  <si>
    <t xml:space="preserve">ARMAÇÃO DE ESCADA, DE UMA ESTRUTURA CONVENCIONAL DE CONCRETO ARMADO UTILIZANDO AÇO CA-60 DE 5,0 MM - MONTAGEM. AF_11/2020</t>
  </si>
  <si>
    <t xml:space="preserve">102077</t>
  </si>
  <si>
    <t xml:space="preserve">ESCADA EM CONCRETO ARMADO MOLDADO IN LOCO, FCK 25 MPA, COM 1 LANCE E LAJE CASCATA, FÔRMA EM CHAPA DE MADEIRA COMPENSADA RESINADA. AF_11/2020</t>
  </si>
  <si>
    <t xml:space="preserve">102073</t>
  </si>
  <si>
    <t xml:space="preserve">ESCADA EM CONCRETO ARMADO MOLDADO IN LOCO, FCK 25 MPA, COM 1 LANCE E LAJE PLANA, FÔRMA EM CHAPA DE MADEIRA COMPENSADA RESINADA. AF_11/2020</t>
  </si>
  <si>
    <t xml:space="preserve">102079</t>
  </si>
  <si>
    <t xml:space="preserve">ESCADA EM CONCRETO ARMADO MOLDADO IN LOCO, FCK 25 MPA, COM 2 LANCES EM L E LAJE CASCATA, FÔRMA EM CHAPA DE MADEIRA COMPENSADA RESINADA. AF_11/2020</t>
  </si>
  <si>
    <t xml:space="preserve">102075</t>
  </si>
  <si>
    <t xml:space="preserve">ESCADA EM CONCRETO ARMADO MOLDADO IN LOCO, FCK 25 MPA, COM 2 LANCES EM L E LAJE PLANA, FÔRMA EM CHAPA DE MADEIRA COMPENSADA RESINADA. AF_11/2020</t>
  </si>
  <si>
    <t xml:space="preserve">102078</t>
  </si>
  <si>
    <t xml:space="preserve">ESCADA EM CONCRETO ARMADO MOLDADO IN LOCO, FCK 25 MPA, COM 2 LANCES EM U E LAJE CASCATA, FÔRMA EM CHAPA DE MADEIRA COMPENSADA RESINADA. AF_11/2020</t>
  </si>
  <si>
    <t xml:space="preserve">102074</t>
  </si>
  <si>
    <t xml:space="preserve">ESCADA EM CONCRETO ARMADO MOLDADO IN LOCO, FCK 25 MPA, COM 2 LANCES EM U E LAJE PLANA, FÔRMA EM CHAPA DE MADEIRA COMPENSADA RESINADA. AF_11/2020</t>
  </si>
  <si>
    <t xml:space="preserve">102080</t>
  </si>
  <si>
    <t xml:space="preserve">ESCADA EM CONCRETO ARMADO MOLDADO IN LOCO, FCK 25 MPA, COM 2 LANCES EM X E LAJE CASCATA, FÔRMA EM CHAPA DE MADEIRA COMPENSADA RESINADA. AF_11/2020</t>
  </si>
  <si>
    <t xml:space="preserve">102076</t>
  </si>
  <si>
    <t xml:space="preserve">ESCADA EM CONCRETO ARMADO MOLDADO IN LOCO, FCK 25 MPA, COM 2 LANCES EM X E LAJE PLANA, FÔRMA EM CHAPA DE MADEIRA COMPENSADA RESINADA. AF_11/2020</t>
  </si>
  <si>
    <t xml:space="preserve">102089</t>
  </si>
  <si>
    <t xml:space="preserve">FABRICAÇÃO DE FÔRMA PARA ESCADA DUPLA COM 2 LANCES EM "X" E LAJE CASCATA, EM CHAPA DE MADEIRA COMPENSADA PLASTIFICADA, E=18 MM. AF_11/2020</t>
  </si>
  <si>
    <t xml:space="preserve">102090</t>
  </si>
  <si>
    <t xml:space="preserve">FABRICAÇÃO DE FÔRMA PARA ESCADA DUPLA COM 2 LANCES EM "X" E LAJE CASCATA, EM CHAPA DE MADEIRA COMPENSADA RESINADA, E= 17 MM. AF_11/2020</t>
  </si>
  <si>
    <t xml:space="preserve">102086</t>
  </si>
  <si>
    <t xml:space="preserve">FABRICAÇÃO DE FÔRMA PARA ESCADA DUPLA COM 2 LANCES EM "X" E LAJE PLANA, EM CHAPA DE MADEIRA COMPENSADA PLASTIFICADA, E=18 MM. AF_11/2020</t>
  </si>
  <si>
    <t xml:space="preserve">102087</t>
  </si>
  <si>
    <t xml:space="preserve">FABRICAÇÃO DE FÔRMA PARA ESCADA DUPLA COM 2 LANCES EM "X" E LAJE PLANA, EM CHAPA DE MADEIRA COMPENSADA RESINADA, E= 17 MM. AF_11/2020</t>
  </si>
  <si>
    <t xml:space="preserve">102091</t>
  </si>
  <si>
    <t xml:space="preserve">FABRICAÇÃO DE FÔRMA PARA ESCADA DUPLA COM 2 LANCES EM X E LAJE CASCATA, EM MADEIRA SERRADA, E=25 MM. AF_11/2020</t>
  </si>
  <si>
    <t xml:space="preserve">102088</t>
  </si>
  <si>
    <t xml:space="preserve">FABRICAÇÃO DE FÔRMA PARA ESCADA DUPLA COM 2 LANCES EM X E LAJE PLANA, EM MADEIRA SERRADA, E=25 MM. AF_11/2020</t>
  </si>
  <si>
    <t xml:space="preserve">101997</t>
  </si>
  <si>
    <t xml:space="preserve">FABRICAÇÃO DE FÔRMA PARA ESCADAS, COM 1 LANCE E LAJE CASCATA, EM CHAPA DE MADEIRA COMPENSADA PLASTIFICADA, E=18 MM. AF_11/2020</t>
  </si>
  <si>
    <t xml:space="preserve">101998</t>
  </si>
  <si>
    <t xml:space="preserve">FABRICAÇÃO DE FÔRMA PARA ESCADAS, COM 1 LANCE E LAJE CASCATA, EM CHAPA DE MADEIRA COMPENSADA RESINADA, E= 17 MM. AF_11/2020</t>
  </si>
  <si>
    <t xml:space="preserve">101999</t>
  </si>
  <si>
    <t xml:space="preserve">FABRICAÇÃO DE FÔRMA PARA ESCADAS, COM 1 LANCE E LAJE CASCATA, EM MADEIRA SERRADA, E=25 MM. AF_11/2020</t>
  </si>
  <si>
    <t xml:space="preserve">101994</t>
  </si>
  <si>
    <t xml:space="preserve">FABRICAÇÃO DE FÔRMA PARA ESCADAS, COM 1 LANCE E LAJE PLANA, EM CHAPA DE MADEIRA COMPENSADA PLASTIFICADA, E=18 MM. AF_11/2020</t>
  </si>
  <si>
    <t xml:space="preserve">101995</t>
  </si>
  <si>
    <t xml:space="preserve">FABRICAÇÃO DE FÔRMA PARA ESCADAS, COM 1 LANCE E LAJE PLANA, EM CHAPA DE MADEIRA COMPENSADA RESINADA, E= 17 MM. AF_11/2020</t>
  </si>
  <si>
    <t xml:space="preserve">101996</t>
  </si>
  <si>
    <t xml:space="preserve">FABRICAÇÃO DE FÔRMA PARA ESCADAS, COM 1 LANCE E LAJE PLANA, EM MADEIRA SERRADA, E=25 MM. AF_11/2020</t>
  </si>
  <si>
    <t xml:space="preserve">101991</t>
  </si>
  <si>
    <t xml:space="preserve">FABRICAÇÃO DE FÔRMA PARA ESCADAS, COM 2 LANCES EM "L" E LAJE CASCATA, EM CHAPA DE MADEIRA COMPENSADA PLASTIFICADA, E=18 MM. AF_11/2020</t>
  </si>
  <si>
    <t xml:space="preserve">101992</t>
  </si>
  <si>
    <t xml:space="preserve">FABRICAÇÃO DE FÔRMA PARA ESCADAS, COM 2 LANCES EM "L" E LAJE CASCATA, EM CHAPA DE MADEIRA COMPENSADA RESINADA, E= 17 MM. AF_11/2020</t>
  </si>
  <si>
    <t xml:space="preserve">101993</t>
  </si>
  <si>
    <t xml:space="preserve">FABRICAÇÃO DE FÔRMA PARA ESCADAS, COM 2 LANCES EM "L" E LAJE CASCATA, EM MADEIRA SERRADA, E=25 MM. AF_11/2020</t>
  </si>
  <si>
    <t xml:space="preserve">101988</t>
  </si>
  <si>
    <t xml:space="preserve">FABRICAÇÃO DE FÔRMA PARA ESCADAS, COM 2 LANCES EM "L" E LAJE PLANA, EM CHAPA DE MADEIRA COMPENSADA PLASTIFICADA, E=18 MM. AF_11/2020</t>
  </si>
  <si>
    <t xml:space="preserve">101989</t>
  </si>
  <si>
    <t xml:space="preserve">FABRICAÇÃO DE FÔRMA PARA ESCADAS, COM 2 LANCES EM "L" E LAJE PLANA, EM CHAPA DE MADEIRA COMPENSADA RESINADA, E= 17 MM. AF_11/2020</t>
  </si>
  <si>
    <t xml:space="preserve">101990</t>
  </si>
  <si>
    <t xml:space="preserve">FABRICAÇÃO DE FÔRMA PARA ESCADAS, COM 2 LANCES EM "L" E LAJE PLANA, EM MADEIRA SERRADA, E=25 MM. AF_11/2020</t>
  </si>
  <si>
    <t xml:space="preserve">101985</t>
  </si>
  <si>
    <t xml:space="preserve">FABRICAÇÃO DE FÔRMA PARA ESCADAS, COM 2 LANCES EM "U" E LAJE CASCATA, EM CHAPA DE MADEIRA COMPENSADA PLASTIFICADA, E=18 MM. AF_11/2020</t>
  </si>
  <si>
    <t xml:space="preserve">101986</t>
  </si>
  <si>
    <t xml:space="preserve">FABRICAÇÃO DE FÔRMA PARA ESCADAS, COM 2 LANCES EM "U" E LAJE CASCATA, EM CHAPA DE MADEIRA COMPENSADA RESINADA, E= 17 MM. AF_11/2020</t>
  </si>
  <si>
    <t xml:space="preserve">101987</t>
  </si>
  <si>
    <t xml:space="preserve">FABRICAÇÃO DE FÔRMA PARA ESCADAS, COM 2 LANCES EM "U" E LAJE CASCATA, EM MADEIRA SERRADA, E=25 MM. AF_11/2020</t>
  </si>
  <si>
    <t xml:space="preserve">101969</t>
  </si>
  <si>
    <t xml:space="preserve">FABRICAÇÃO DE FÔRMA PARA ESCADAS, COM 2 LANCES EM "U" E LAJE PLANA, EM CHAPA DE MADEIRA COMPENSADA PLASTIFICADA, E=18 MM. AF_11/2020</t>
  </si>
  <si>
    <t xml:space="preserve">101971</t>
  </si>
  <si>
    <t xml:space="preserve">FABRICAÇÃO DE FÔRMA PARA ESCADAS, COM 2 LANCES EM "U" E LAJE PLANA, EM CHAPA DE MADEIRA COMPENSADA RESINADA, E= 17 MM. AF_11/2020</t>
  </si>
  <si>
    <t xml:space="preserve">101973</t>
  </si>
  <si>
    <t xml:space="preserve">FABRICAÇÃO DE FÔRMA PARA ESCADAS, COM 2 LANCES EM "U" E LAJE PLANA, EM MADEIRA SERRADA, E=25 MM. AF_11/2020</t>
  </si>
  <si>
    <t xml:space="preserve">102072</t>
  </si>
  <si>
    <t xml:space="preserve">MONTAGEM E DESMONTAGEM DE FÔRMA PARA ESCADA DUPLA COM 2 LANCES EM "X" E LAJE CASCATA, EM CHAPA DE MADEIRA COMPENSADA PLASTIFICADA, 10 UTILIZAÇÕES. AF_11/2020</t>
  </si>
  <si>
    <t xml:space="preserve">102070</t>
  </si>
  <si>
    <t xml:space="preserve">MONTAGEM E DESMONTAGEM DE FÔRMA PARA ESCADA DUPLA COM 2 LANCES EM "X" E LAJE CASCATA, EM CHAPA DE MADEIRA COMPENSADA PLASTIFICADA, 6 UTILIZAÇÕES. AF_11/2020</t>
  </si>
  <si>
    <t xml:space="preserve">102071</t>
  </si>
  <si>
    <t xml:space="preserve">MONTAGEM E DESMONTAGEM DE FÔRMA PARA ESCADA DUPLA COM 2 LANCES EM "X" E LAJE CASCATA, EM CHAPA DE MADEIRA COMPENSADA PLASTIFICADA, 8 UTILIZAÇÕES. AF_11/2020</t>
  </si>
  <si>
    <t xml:space="preserve">102068</t>
  </si>
  <si>
    <t xml:space="preserve">MONTAGEM E DESMONTAGEM DE FÔRMA PARA ESCADA DUPLA COM 2 LANCES EM "X" E LAJE CASCATA, EM CHAPA DE MADEIRA COMPENSADA RESINADA, 2 UTILIZAÇÕES. AF_11/2020</t>
  </si>
  <si>
    <t xml:space="preserve">102069</t>
  </si>
  <si>
    <t xml:space="preserve">MONTAGEM E DESMONTAGEM DE FÔRMA PARA ESCADA DUPLA COM 2 LANCES EM "X" E LAJE CASCATA, EM CHAPA DE MADEIRA COMPENSADA RESINADA, 4 UTILIZAÇÕES. AF_11/2020</t>
  </si>
  <si>
    <t xml:space="preserve">102066</t>
  </si>
  <si>
    <t xml:space="preserve">MONTAGEM E DESMONTAGEM DE FÔRMA PARA ESCADA DUPLA COM 2 LANCES EM "X" E LAJE CASCATA, EM MADEIRA SERRADA, 1 UTILIZAÇÃO. AF_11/2020</t>
  </si>
  <si>
    <t xml:space="preserve">102067</t>
  </si>
  <si>
    <t xml:space="preserve">MONTAGEM E DESMONTAGEM DE FÔRMA PARA ESCADA DUPLA COM 2 LANCES EM "X" E LAJE CASCATA, EM MADEIRA SERRADA, 2 UTILIZAÇÕES. AF_11/2020</t>
  </si>
  <si>
    <t xml:space="preserve">102065</t>
  </si>
  <si>
    <t xml:space="preserve">MONTAGEM E DESMONTAGEM DE FÔRMA PARA ESCADA DUPLA COM 2 LANCES EM "X" E LAJE PLANA, EM CHAPA DE MADEIRA COMPENSADA PLASTIFICADA, 10 UTILIZAÇÕES. AF_11/2020</t>
  </si>
  <si>
    <t xml:space="preserve">102063</t>
  </si>
  <si>
    <t xml:space="preserve">MONTAGEM E DESMONTAGEM DE FÔRMA PARA ESCADA DUPLA COM 2 LANCES EM "X" E LAJE PLANA, EM CHAPA DE MADEIRA COMPENSADA PLASTIFICADA, 6 UTILIZAÇÕES. AF_11/2020</t>
  </si>
  <si>
    <t xml:space="preserve">102064</t>
  </si>
  <si>
    <t xml:space="preserve">MONTAGEM E DESMONTAGEM DE FÔRMA PARA ESCADA DUPLA COM 2 LANCES EM "X" E LAJE PLANA, EM CHAPA DE MADEIRA COMPENSADA PLASTIFICADA, 8 UTILIZAÇÕES. AF_11/2020</t>
  </si>
  <si>
    <t xml:space="preserve">102061</t>
  </si>
  <si>
    <t xml:space="preserve">MONTAGEM E DESMONTAGEM DE FÔRMA PARA ESCADA DUPLA COM 2 LANCES EM "X" E LAJE PLANA, EM CHAPA DE MADEIRA COMPENSADA RESINADA, 2 UTILIZAÇÕES. AF_11/2020</t>
  </si>
  <si>
    <t xml:space="preserve">102062</t>
  </si>
  <si>
    <t xml:space="preserve">MONTAGEM E DESMONTAGEM DE FÔRMA PARA ESCADA DUPLA COM 2 LANCES EM "X" E LAJE PLANA, EM CHAPA DE MADEIRA COMPENSADA RESINADA, 4 UTILIZAÇÕES. AF_11/2020</t>
  </si>
  <si>
    <t xml:space="preserve">102059</t>
  </si>
  <si>
    <t xml:space="preserve">MONTAGEM E DESMONTAGEM DE FÔRMA PARA ESCADA DUPLA COM 2 LANCES EM "X" E LAJE PLANA, EM MADEIRA SERRADA, 1 UTILIZAÇÃO. AF_11/2020</t>
  </si>
  <si>
    <t xml:space="preserve">102060</t>
  </si>
  <si>
    <t xml:space="preserve">MONTAGEM E DESMONTAGEM DE FÔRMA PARA ESCADA DUPLA COM 2 LANCES EM "X" E LAJE PLANA, EM MADEIRA SERRADA, 2 UTILIZAÇÕES. AF_11/2020</t>
  </si>
  <si>
    <t xml:space="preserve">102052</t>
  </si>
  <si>
    <t xml:space="preserve">MONTAGEM E DESMONTAGEM DE FÔRMA PARA ESCADAS, COM 1 LANCE E LAJE CASCATA, EM CHAPA DE MADEIRA COMPENSADA PLASTIFICADA, 10 UTILIZAÇÕES. AF_11/2020</t>
  </si>
  <si>
    <t xml:space="preserve">102050</t>
  </si>
  <si>
    <t xml:space="preserve">MONTAGEM E DESMONTAGEM DE FÔRMA PARA ESCADAS, COM 1 LANCE E LAJE CASCATA, EM CHAPA DE MADEIRA COMPENSADA PLASTIFICADA, 6 UTILIZAÇÕES. AF_11/2020</t>
  </si>
  <si>
    <t xml:space="preserve">102051</t>
  </si>
  <si>
    <t xml:space="preserve">MONTAGEM E DESMONTAGEM DE FÔRMA PARA ESCADAS, COM 1 LANCE E LAJE CASCATA, EM CHAPA DE MADEIRA COMPENSADA PLASTIFICADA, 8 UTILIZAÇÕES. AF_11/2020</t>
  </si>
  <si>
    <t xml:space="preserve">102048</t>
  </si>
  <si>
    <t xml:space="preserve">MONTAGEM E DESMONTAGEM DE FÔRMA PARA ESCADAS, COM 1 LANCE E LAJE CASCATA, EM CHAPA DE MADEIRA COMPENSADA RESINADA, 2 UTILIZAÇÕES. AF_11/2020</t>
  </si>
  <si>
    <t xml:space="preserve">102049</t>
  </si>
  <si>
    <t xml:space="preserve">MONTAGEM E DESMONTAGEM DE FÔRMA PARA ESCADAS, COM 1 LANCE E LAJE CASCATA, EM CHAPA DE MADEIRA COMPENSADA RESINADA, 4 UTILIZAÇÕES. AF_11/2020</t>
  </si>
  <si>
    <t xml:space="preserve">102046</t>
  </si>
  <si>
    <t xml:space="preserve">MONTAGEM E DESMONTAGEM DE FÔRMA PARA ESCADAS, COM 1 LANCE E LAJE CASCATA, EM MADEIRA SERRADA, 1 UTILIZAÇÃO. AF_11/2020</t>
  </si>
  <si>
    <t xml:space="preserve">102047</t>
  </si>
  <si>
    <t xml:space="preserve">MONTAGEM E DESMONTAGEM DE FÔRMA PARA ESCADAS, COM 1 LANCE E LAJE CASCATA, EM MADEIRA SERRADA, 2 UTILIZAÇÕES. AF_11/2020</t>
  </si>
  <si>
    <t xml:space="preserve">102045</t>
  </si>
  <si>
    <t xml:space="preserve">MONTAGEM E DESMONTAGEM DE FÔRMA PARA ESCADAS, COM 1 LANCE E LAJE PLANA, EM CHAPA DE MADEIRA COMPENSADA PLASTIFICADA, 10 UTILIZAÇÕES. AF_11/2020</t>
  </si>
  <si>
    <t xml:space="preserve">102043</t>
  </si>
  <si>
    <t xml:space="preserve">MONTAGEM E DESMONTAGEM DE FÔRMA PARA ESCADAS, COM 1 LANCE E LAJE PLANA, EM CHAPA DE MADEIRA COMPENSADA PLASTIFICADA, 6 UTILIZAÇÕES. AF_11/2020</t>
  </si>
  <si>
    <t xml:space="preserve">102044</t>
  </si>
  <si>
    <t xml:space="preserve">MONTAGEM E DESMONTAGEM DE FÔRMA PARA ESCADAS, COM 1 LANCE E LAJE PLANA, EM CHAPA DE MADEIRA COMPENSADA PLASTIFICADA, 8 UTILIZAÇÕES. AF_11/2020</t>
  </si>
  <si>
    <t xml:space="preserve">102041</t>
  </si>
  <si>
    <t xml:space="preserve">MONTAGEM E DESMONTAGEM DE FÔRMA PARA ESCADAS, COM 1 LANCE E LAJE PLANA, EM CHAPA DE MADEIRA COMPENSADA RESINADA, 2 UTILIZAÇÕES. AF_11/2020</t>
  </si>
  <si>
    <t xml:space="preserve">102042</t>
  </si>
  <si>
    <t xml:space="preserve">MONTAGEM E DESMONTAGEM DE FÔRMA PARA ESCADAS, COM 1 LANCE E LAJE PLANA, EM CHAPA DE MADEIRA COMPENSADA RESINADA, 4 UTILIZAÇÕES. AF_11/2020</t>
  </si>
  <si>
    <t xml:space="preserve">102039</t>
  </si>
  <si>
    <t xml:space="preserve">MONTAGEM E DESMONTAGEM DE FÔRMA PARA ESCADAS, COM 1 LANCE E LAJE PLANA, EM MADEIRA SERRADA, 1 UTILIZAÇÃO. AF_11/2020</t>
  </si>
  <si>
    <t xml:space="preserve">102040</t>
  </si>
  <si>
    <t xml:space="preserve">MONTAGEM E DESMONTAGEM DE FÔRMA PARA ESCADAS, COM 1 LANCE E LAJE PLANA, EM MADEIRA SERRADA, 2 UTILIZAÇÕES. AF_11/2020</t>
  </si>
  <si>
    <t xml:space="preserve">102038</t>
  </si>
  <si>
    <t xml:space="preserve">MONTAGEM E DESMONTAGEM DE FÔRMA PARA ESCADAS, COM 2 LANCES EM "L" E LAJE CASCATA, EM CHAPA DE MADEIRA COMPENSADA PLASTIFICADA, 10 UTILIZAÇÕES. AF_11/2020</t>
  </si>
  <si>
    <t xml:space="preserve">102036</t>
  </si>
  <si>
    <t xml:space="preserve">MONTAGEM E DESMONTAGEM DE FÔRMA PARA ESCADAS, COM 2 LANCES EM "L" E LAJE CASCATA, EM CHAPA DE MADEIRA COMPENSADA PLASTIFICADA, 6 UTILIZAÇÕES. AF_11/2020</t>
  </si>
  <si>
    <t xml:space="preserve">102037</t>
  </si>
  <si>
    <t xml:space="preserve">MONTAGEM E DESMONTAGEM DE FÔRMA PARA ESCADAS, COM 2 LANCES EM "L" E LAJE CASCATA, EM CHAPA DE MADEIRA COMPENSADA PLASTIFICADA, 8 UTILIZAÇÕES. AF_11/2020</t>
  </si>
  <si>
    <t xml:space="preserve">102016</t>
  </si>
  <si>
    <t xml:space="preserve">MONTAGEM E DESMONTAGEM DE FÔRMA PARA ESCADAS, COM 2 LANCES EM "L" E LAJE CASCATA, EM CHAPA DE MADEIRA COMPENSADA RESINADA, 2 UTILIZAÇÕES. AF_11/2020</t>
  </si>
  <si>
    <t xml:space="preserve">102017</t>
  </si>
  <si>
    <t xml:space="preserve">MONTAGEM E DESMONTAGEM DE FÔRMA PARA ESCADAS, COM 2 LANCES EM "L" E LAJE CASCATA, EM CHAPA DE MADEIRA COMPENSADA RESINADA, 4 UTILIZAÇÕES. AF_11/2020</t>
  </si>
  <si>
    <t xml:space="preserve">102014</t>
  </si>
  <si>
    <t xml:space="preserve">MONTAGEM E DESMONTAGEM DE FÔRMA PARA ESCADAS, COM 2 LANCES EM "L" E LAJE CASCATA, EM MADEIRA SERRADA, 1 UTILIZAÇÃO. AF_11/2020</t>
  </si>
  <si>
    <t xml:space="preserve">102015</t>
  </si>
  <si>
    <t xml:space="preserve">MONTAGEM E DESMONTAGEM DE FÔRMA PARA ESCADAS, COM 2 LANCES EM "L" E LAJE CASCATA, EM MADEIRA SERRADA, 2 UTILIZAÇÕES. AF_11/2020</t>
  </si>
  <si>
    <t xml:space="preserve">102013</t>
  </si>
  <si>
    <t xml:space="preserve">MONTAGEM E DESMONTAGEM DE FÔRMA PARA ESCADAS, COM 2 LANCES EM "L" E LAJE PLANA, EM CHAPA DE MADEIRA COMPENSADA PLASTIFICADA, 10 UTILIZAÇÕES. AF_11/2020</t>
  </si>
  <si>
    <t xml:space="preserve">102011</t>
  </si>
  <si>
    <t xml:space="preserve">MONTAGEM E DESMONTAGEM DE FÔRMA PARA ESCADAS, COM 2 LANCES EM "L" E LAJE PLANA, EM CHAPA DE MADEIRA COMPENSADA PLASTIFICADA, 6 UTILIZAÇÕES. AF_11/2020</t>
  </si>
  <si>
    <t xml:space="preserve">102012</t>
  </si>
  <si>
    <t xml:space="preserve">MONTAGEM E DESMONTAGEM DE FÔRMA PARA ESCADAS, COM 2 LANCES EM "L" E LAJE PLANA, EM CHAPA DE MADEIRA COMPENSADA PLASTIFICADA, 8 UTILIZAÇÕES. AF_11/2020</t>
  </si>
  <si>
    <t xml:space="preserve">102009</t>
  </si>
  <si>
    <t xml:space="preserve">MONTAGEM E DESMONTAGEM DE FÔRMA PARA ESCADAS, COM 2 LANCES EM "L" E LAJE PLANA, EM CHAPA DE MADEIRA COMPENSADA RESINADA, 2 UTILIZAÇÕES. AF_11/2020</t>
  </si>
  <si>
    <t xml:space="preserve">102010</t>
  </si>
  <si>
    <t xml:space="preserve">MONTAGEM E DESMONTAGEM DE FÔRMA PARA ESCADAS, COM 2 LANCES EM "L" E LAJE PLANA, EM CHAPA DE MADEIRA COMPENSADA RESINADA, 4 UTILIZAÇÕES. AF_11/2020</t>
  </si>
  <si>
    <t xml:space="preserve">102007</t>
  </si>
  <si>
    <t xml:space="preserve">MONTAGEM E DESMONTAGEM DE FÔRMA PARA ESCADAS, COM 2 LANCES EM "L" E LAJE PLANA, EM MADEIRA SERRADA, 1 UTILIZAÇÃO. AF_11/2020</t>
  </si>
  <si>
    <t xml:space="preserve">102008</t>
  </si>
  <si>
    <t xml:space="preserve">MONTAGEM E DESMONTAGEM DE FÔRMA PARA ESCADAS, COM 2 LANCES EM "L" E LAJE PLANA, EM MADEIRA SERRADA, 2 UTILIZAÇÕES. AF_11/2020</t>
  </si>
  <si>
    <t xml:space="preserve">102006</t>
  </si>
  <si>
    <t xml:space="preserve">MONTAGEM E DESMONTAGEM DE FÔRMA PARA ESCADAS, COM 2 LANCES EM "U" E LAJE CASCATA, EM CHAPA DE MADEIRA COMPENSADA PLASTIFICADA, 10 UTILIZAÇÕES. AF_11/2020</t>
  </si>
  <si>
    <t xml:space="preserve">102004</t>
  </si>
  <si>
    <t xml:space="preserve">MONTAGEM E DESMONTAGEM DE FÔRMA PARA ESCADAS, COM 2 LANCES EM "U" E LAJE CASCATA, EM CHAPA DE MADEIRA COMPENSADA PLASTIFICADA, 6 UTILIZAÇÕES. AF_11/2020</t>
  </si>
  <si>
    <t xml:space="preserve">102005</t>
  </si>
  <si>
    <t xml:space="preserve">MONTAGEM E DESMONTAGEM DE FÔRMA PARA ESCADAS, COM 2 LANCES EM "U" E LAJE CASCATA, EM CHAPA DE MADEIRA COMPENSADA PLASTIFICADA, 8 UTILIZAÇÕES. AF_11/2020</t>
  </si>
  <si>
    <t xml:space="preserve">102002</t>
  </si>
  <si>
    <t xml:space="preserve">MONTAGEM E DESMONTAGEM DE FÔRMA PARA ESCADAS, COM 2 LANCES EM "U" E LAJE CASCATA, EM CHAPA DE MADEIRA COMPENSADA RESINADA, 2 UTILIZAÇÕES. AF_11/2020</t>
  </si>
  <si>
    <t xml:space="preserve">102003</t>
  </si>
  <si>
    <t xml:space="preserve">MONTAGEM E DESMONTAGEM DE FÔRMA PARA ESCADAS, COM 2 LANCES EM "U" E LAJE CASCATA, EM CHAPA DE MADEIRA COMPENSADA RESINADA, 4 UTILIZAÇÕES. AF_11/2020</t>
  </si>
  <si>
    <t xml:space="preserve">102000</t>
  </si>
  <si>
    <t xml:space="preserve">MONTAGEM E DESMONTAGEM DE FÔRMA PARA ESCADAS, COM 2 LANCES EM "U" E LAJE CASCATA, EM MADEIRA SERRADA, 1 UTILIZAÇÃO. AF_11/2020</t>
  </si>
  <si>
    <t xml:space="preserve">102001</t>
  </si>
  <si>
    <t xml:space="preserve">MONTAGEM E DESMONTAGEM DE FÔRMA PARA ESCADAS, COM 2 LANCES EM "U" E LAJE CASCATA, EM MADEIRA SERRADA, 2 UTILIZAÇÕES. AF_11/2020</t>
  </si>
  <si>
    <t xml:space="preserve">101983</t>
  </si>
  <si>
    <t xml:space="preserve">MONTAGEM E DESMONTAGEM DE FÔRMA PARA ESCADAS, COM 2 LANCES EM "U" E LAJE PLANA, EM CHAPA DE MADEIRA COMPENSADA PLASTIFICADA, 10 UTILIZAÇÕES. AF_11/2020</t>
  </si>
  <si>
    <t xml:space="preserve">101981</t>
  </si>
  <si>
    <t xml:space="preserve">MONTAGEM E DESMONTAGEM DE FÔRMA PARA ESCADAS, COM 2 LANCES EM "U" E LAJE PLANA, EM CHAPA DE MADEIRA COMPENSADA PLASTIFICADA, 6 UTILIZAÇÕES. AF_11/2020</t>
  </si>
  <si>
    <t xml:space="preserve">101982</t>
  </si>
  <si>
    <t xml:space="preserve">MONTAGEM E DESMONTAGEM DE FÔRMA PARA ESCADAS, COM 2 LANCES EM "U" E LAJE PLANA, EM CHAPA DE MADEIRA COMPENSADA PLASTIFICADA, 8 UTILIZAÇÕES. AF_11/2020</t>
  </si>
  <si>
    <t xml:space="preserve">101977</t>
  </si>
  <si>
    <t xml:space="preserve">MONTAGEM E DESMONTAGEM DE FÔRMA PARA ESCADAS, COM 2 LANCES EM "U" E LAJE PLANA, EM CHAPA DE MADEIRA COMPENSADA RESINADA, 2 UTILIZAÇÕES. AF_11/2020</t>
  </si>
  <si>
    <t xml:space="preserve">101980</t>
  </si>
  <si>
    <t xml:space="preserve">MONTAGEM E DESMONTAGEM DE FÔRMA PARA ESCADAS, COM 2 LANCES EM "U" E LAJE PLANA, EM CHAPA DE MADEIRA COMPENSADA RESINADA, 4 UTILIZAÇÕES. AF_11/2020</t>
  </si>
  <si>
    <t xml:space="preserve">101974</t>
  </si>
  <si>
    <t xml:space="preserve">MONTAGEM E DESMONTAGEM DE FÔRMA PARA ESCADAS, COM 2 LANCES EM "U" E LAJE PLANA, EM MADEIRA SERRADA, 1 UTILIZAÇÃO. AF_11/2020</t>
  </si>
  <si>
    <t xml:space="preserve">101975</t>
  </si>
  <si>
    <t xml:space="preserve">MONTAGEM E DESMONTAGEM DE FÔRMA PARA ESCADAS, COM 2 LANCES EM "U" E LAJE PLANA, EM MADEIRA SERRADA, 2 UTILIZAÇÕES. AF_11/2020</t>
  </si>
  <si>
    <t xml:space="preserve">101114</t>
  </si>
  <si>
    <t xml:space="preserve">ESCAVAÇÃO HORIZONTAL EM SOLO DE 1A CATEGORIA COM TRATOR DE ESTEIRAS (100HP/LÂMINA: 2,19M3). AF_07/2020</t>
  </si>
  <si>
    <t xml:space="preserve">101118</t>
  </si>
  <si>
    <t xml:space="preserve">ESCAVAÇÃO HORIZONTAL EM SOLO DE 1A CATEGORIA COM TRATOR DE ESTEIRAS (125HP/LÂMINA: 2,70M3). AF_07/2020</t>
  </si>
  <si>
    <t xml:space="preserve">101115</t>
  </si>
  <si>
    <t xml:space="preserve">ESCAVAÇÃO HORIZONTAL EM SOLO DE 1A CATEGORIA COM TRATOR DE ESTEIRAS (150HP/LÂMINA: 3,18M3). AF_07/2020</t>
  </si>
  <si>
    <t xml:space="preserve">101116</t>
  </si>
  <si>
    <t xml:space="preserve">ESCAVAÇÃO HORIZONTAL EM SOLO DE 1A CATEGORIA COM TRATOR DE ESTEIRAS (170HP/LÂMINA: 5,20M3). AF_07/2020</t>
  </si>
  <si>
    <t xml:space="preserve">101117</t>
  </si>
  <si>
    <t xml:space="preserve">ESCAVAÇÃO HORIZONTAL EM SOLO DE 1A CATEGORIA COM TRATOR DE ESTEIRAS (347HP/LÂMINA: 8,70M3). AF_07/2020</t>
  </si>
  <si>
    <t xml:space="preserve">101128</t>
  </si>
  <si>
    <t xml:space="preserve">ESCAVAÇÃO HORIZONTAL, INCLUINDO CARGA E DESCARGA EM SOLO DE 1A CATEGORIA COM TRATOR DE ESTEIRAS (125HP/LÂMINA: 2,70M3). AF_07/2020</t>
  </si>
  <si>
    <t xml:space="preserve">101125</t>
  </si>
  <si>
    <t xml:space="preserve">ESCAVAÇÃO HORIZONTAL, INCLUINDO CARGA E DESCARGA EM SOLO DE 1A CATEGORIA COM TRATOR DE ESTEIRAS (150HP/LÂMINA: 3,18M3). AF_07/2020</t>
  </si>
  <si>
    <t xml:space="preserve">101126</t>
  </si>
  <si>
    <t xml:space="preserve">ESCAVAÇÃO HORIZONTAL, INCLUINDO CARGA E DESCARGA EM SOLO DE 1A CATEGORIA COM TRATOR DE ESTEIRAS (170HP/LÂMINA: 5,20M3). AF_07/2020</t>
  </si>
  <si>
    <t xml:space="preserve">101127</t>
  </si>
  <si>
    <t xml:space="preserve">ESCAVAÇÃO HORIZONTAL, INCLUINDO CARGA E DESCARGA EM SOLO DE 1A CATEGORIA COM TRATOR DE ESTEIRAS (347HP/LÂMINA: 8,70M3). AF_07/2020</t>
  </si>
  <si>
    <t xml:space="preserve">101134</t>
  </si>
  <si>
    <t xml:space="preserve">ESCAVAÇÃO HORIZONTAL, INCLUINDO CARGA, DESCARGA E TRANSPORTE EM SOLO DE 1A CATEGORIA COM TRATOR DE ESTEIRAS (100HP/LÂMINA: 2,19M3) E CAMINHÃO BASCULANTE DE 10M3, DMT ATÉ 200M. AF_07/2020</t>
  </si>
  <si>
    <t xml:space="preserve">101144</t>
  </si>
  <si>
    <t xml:space="preserve">ESCAVAÇÃO HORIZONTAL, INCLUINDO CARGA, DESCARGA E TRANSPORTE EM SOLO DE 1A CATEGORIA COM TRATOR DE ESTEIRAS (100HP/LÂMINA: 2,19M3) E CAMINHÃO BASCULANTE DE 14M3, DMT ATÉ 200M. AF_07/2020</t>
  </si>
  <si>
    <t xml:space="preserve">101138</t>
  </si>
  <si>
    <t xml:space="preserve">ESCAVAÇÃO HORIZONTAL, INCLUINDO CARGA, DESCARGA E TRANSPORTE EM SOLO DE 1A CATEGORIA COM TRATOR DE ESTEIRAS (125HP/LÂMINA: 2,70M3) E CAMINHÃO BASCULANTE DE 10M3, DMT ATÉ 200M. AF_07/2020</t>
  </si>
  <si>
    <t xml:space="preserve">101148</t>
  </si>
  <si>
    <t xml:space="preserve">ESCAVAÇÃO HORIZONTAL, INCLUINDO CARGA, DESCARGA E TRANSPORTE EM SOLO DE 1A CATEGORIA COM TRATOR DE ESTEIRAS (125HP/LÂMINA: 2,70M3) E CAMINHÃO BASCULANTE DE 14M3, DMT ATÉ 200M. AF_07/2020</t>
  </si>
  <si>
    <t xml:space="preserve">101135</t>
  </si>
  <si>
    <t xml:space="preserve">ESCAVAÇÃO HORIZONTAL, INCLUINDO CARGA, DESCARGA E TRANSPORTE EM SOLO DE 1A CATEGORIA COM TRATOR DE ESTEIRAS (150HP/LÂMINA: 3,18M3) E CAMINHÃO BASCULANTE DE 10M3, DMT ATÉ 200M AF_07/2020</t>
  </si>
  <si>
    <t xml:space="preserve">101145</t>
  </si>
  <si>
    <t xml:space="preserve">ESCAVAÇÃO HORIZONTAL, INCLUINDO CARGA, DESCARGA E TRANSPORTE EM SOLO DE 1A CATEGORIA COM TRATOR DE ESTEIRAS (150HP/LÂMINA: 3,18M3) E CAMINHÃO BASCULANTE DE 14M3, DMT ATÉ 200M. AF_07/2020</t>
  </si>
  <si>
    <t xml:space="preserve">101136</t>
  </si>
  <si>
    <t xml:space="preserve">ESCAVAÇÃO HORIZONTAL, INCLUINDO CARGA, DESCARGA E TRANSPORTE EM SOLO DE 1A CATEGORIA COM TRATOR DE ESTEIRAS (170HP/LÂMINA: 5,20M3) E CAMINHÃO BASCULANTE DE 10M3, DMT ATÉ 200M. AF_07/2020</t>
  </si>
  <si>
    <t xml:space="preserve">101146</t>
  </si>
  <si>
    <t xml:space="preserve">ESCAVAÇÃO HORIZONTAL, INCLUINDO CARGA, DESCARGA E TRANSPORTE EM SOLO DE 1A CATEGORIA COM TRATOR DE ESTEIRAS (170HP/LÂMINA: 5,20M3) E CAMINHÃO BASCULANTE DE 14M3, DMT ATÉ 200M. AF_07/2020</t>
  </si>
  <si>
    <t xml:space="preserve">101137</t>
  </si>
  <si>
    <t xml:space="preserve">ESCAVAÇÃO HORIZONTAL, INCLUINDO CARGA, DESCARGA E TRANSPORTE EM SOLO DE 1A CATEGORIA COM TRATOR DE ESTEIRAS (347HP/LÂMINA: 8,70M3) E CAMINHÃO BASCULANTE DE 10M3, DMT ATÉ 200M. AF_07/2020</t>
  </si>
  <si>
    <t xml:space="preserve">101147</t>
  </si>
  <si>
    <t xml:space="preserve">ESCAVAÇÃO HORIZONTAL, INCLUINDO CARGA, DESCARGA E TRANSPORTE EM SOLO DE 1A CATEGORIA COM TRATOR DE ESTEIRAS (347HP/LÂMINA: 8,70M3) E CAMINHÃO BASCULANTE DE 14M3, DMT ATÉ 200M. AF_07/2020</t>
  </si>
  <si>
    <t xml:space="preserve">101119</t>
  </si>
  <si>
    <t xml:space="preserve">ESCAVAÇÃO HORIZONTAL, INCLUINDO ESCARIFICAÇÃO EM SOLO DE 2A CATEGORIA COM TRATOR DE ESTEIRAS (100HP/LÂMINA: 2,19M3). AF_07/2020</t>
  </si>
  <si>
    <t xml:space="preserve">101123</t>
  </si>
  <si>
    <t xml:space="preserve">ESCAVAÇÃO HORIZONTAL, INCLUINDO ESCARIFICAÇÃO EM SOLO DE 2A CATEGORIA COM TRATOR DE ESTEIRAS (125HP/LÂMINA: 2,70M3). AF_07/2020</t>
  </si>
  <si>
    <t xml:space="preserve">101120</t>
  </si>
  <si>
    <t xml:space="preserve">ESCAVAÇÃO HORIZONTAL, INCLUINDO ESCARIFICAÇÃO EM SOLO DE 2A CATEGORIA COM TRATOR DE ESTEIRAS (150HP/LÂMINA: 3,18M3). AF_07/2020</t>
  </si>
  <si>
    <t xml:space="preserve">101121</t>
  </si>
  <si>
    <t xml:space="preserve">ESCAVAÇÃO HORIZONTAL, INCLUINDO ESCARIFICAÇÃO EM SOLO DE 2A CATEGORIA COM TRATOR DE ESTEIRAS (170HP/LÂMINA: 5,20M3). AF_07/2020</t>
  </si>
  <si>
    <t xml:space="preserve">101122</t>
  </si>
  <si>
    <t xml:space="preserve">ESCAVAÇÃO HORIZONTAL, INCLUINDO ESCARIFICAÇÃO EM SOLO DE 2A CATEGORIA COM TRATOR DE ESTEIRAS (347HP/LÂMINA: 8,70M3). AF_07/2020</t>
  </si>
  <si>
    <t xml:space="preserve">101129</t>
  </si>
  <si>
    <t xml:space="preserve">ESCAVAÇÃO HORIZONTAL, INCLUINDO ESCARIFICAÇÃO, CARGA E DESCARGA EM SOLO DE 2A CATEGORIA COM TRATOR DE ESTEIRAS (100HP/LÂMINA: 2,19M3). AF_07/2020</t>
  </si>
  <si>
    <t xml:space="preserve">101133</t>
  </si>
  <si>
    <t xml:space="preserve">ESCAVAÇÃO HORIZONTAL, INCLUINDO ESCARIFICAÇÃO, CARGA E DESCARGA EM SOLO DE 2A CATEGORIA COM TRATOR DE ESTEIRAS (125HP/LÂMINA: 2,70M3). AF_07/2020</t>
  </si>
  <si>
    <t xml:space="preserve">101130</t>
  </si>
  <si>
    <t xml:space="preserve">ESCAVAÇÃO HORIZONTAL, INCLUINDO ESCARIFICAÇÃO, CARGA E DESCARGA EM SOLO DE 2A CATEGORIA COM TRATOR DE ESTEIRAS (150HP/LÂMINA: 3,18M3). AF_07/2020</t>
  </si>
  <si>
    <t xml:space="preserve">101131</t>
  </si>
  <si>
    <t xml:space="preserve">ESCAVAÇÃO HORIZONTAL, INCLUINDO ESCARIFICAÇÃO, CARGA E DESCARGA EM SOLO DE 2A CATEGORIA COM TRATOR DE ESTEIRAS (170HP/LÂMINA: 5,20M3). AF_07/2020</t>
  </si>
  <si>
    <t xml:space="preserve">101132</t>
  </si>
  <si>
    <t xml:space="preserve">ESCAVAÇÃO HORIZONTAL, INCLUINDO ESCARIFICAÇÃO, CARGA E DESCARGA EM SOLO DE 2A CATEGORIA COM TRATOR DE ESTEIRAS (347HP/LÂMINA: 8,70M3). AF_07/2020</t>
  </si>
  <si>
    <t xml:space="preserve">101139</t>
  </si>
  <si>
    <t xml:space="preserve">ESCAVAÇÃO HORIZONTAL, INCLUINDO ESCARIFICAÇÃO, CARGA, DESCARGA E TRANSPORTE EM SOLO DE 2A CATEGORIA COM TRATOR DE ESTEIRAS (100HP/LÂMINA: 2,19M3) E CAMINHÃO BASCULANTE DE 10M3, DMT ATÉ 200M. AF_07/2020</t>
  </si>
  <si>
    <t xml:space="preserve">101149</t>
  </si>
  <si>
    <t xml:space="preserve">ESCAVAÇÃO HORIZONTAL, INCLUINDO ESCARIFICAÇÃO, CARGA, DESCARGA E TRANSPORTE EM SOLO DE 2A CATEGORIA COM TRATOR DE ESTEIRAS (100HP/LÂMINA: 2,19M3) E CAMINHÃO BASCULANTE DE 14M3, DMT ATÉ 200M. AF_07/2020</t>
  </si>
  <si>
    <t xml:space="preserve">101143</t>
  </si>
  <si>
    <t xml:space="preserve">ESCAVAÇÃO HORIZONTAL, INCLUINDO ESCARIFICAÇÃO, CARGA, DESCARGA E TRANSPORTE EM SOLO DE 2A CATEGORIA COM TRATOR DE ESTEIRAS (125HP/LÂMINA: 2,70M3) E CAMINHÃO BASCULANTE DE 10M3, DMT ATÉ 200M. AF_07/2020</t>
  </si>
  <si>
    <t xml:space="preserve">101153</t>
  </si>
  <si>
    <t xml:space="preserve">ESCAVAÇÃO HORIZONTAL, INCLUINDO ESCARIFICAÇÃO, CARGA, DESCARGA E TRANSPORTE EM SOLO DE 2A CATEGORIA COM TRATOR DE ESTEIRAS (125HP/LÂMINA: 2,70M3) E CAMINHÃO BASCULANTE DE 14M3, DMT ATÉ 200M. AF_07/2020</t>
  </si>
  <si>
    <t xml:space="preserve">101140</t>
  </si>
  <si>
    <t xml:space="preserve">ESCAVAÇÃO HORIZONTAL, INCLUINDO ESCARIFICAÇÃO, CARGA, DESCARGA E TRANSPORTE EM SOLO DE 2A CATEGORIA COM TRATOR DE ESTEIRAS (150HP/LÂMINA: 3,18M3) E CAMINHÃO BASCULANTE DE 10M3, DMT ATÉ 200M. AF_07/2020</t>
  </si>
  <si>
    <t xml:space="preserve">101150</t>
  </si>
  <si>
    <t xml:space="preserve">ESCAVAÇÃO HORIZONTAL, INCLUINDO ESCARIFICAÇÃO, CARGA, DESCARGA E TRANSPORTE EM SOLO DE 2A CATEGORIA COM TRATOR DE ESTEIRAS (150HP/LÂMINA: 3,18M3) E CAMINHÃO BASCULANTE DE 14M3, DMT ATÉ 200M. AF_07/2020</t>
  </si>
  <si>
    <t xml:space="preserve">101141</t>
  </si>
  <si>
    <t xml:space="preserve">ESCAVAÇÃO HORIZONTAL, INCLUINDO ESCARIFICAÇÃO, CARGA, DESCARGA E TRANSPORTE EM SOLO DE 2A CATEGORIA COM TRATOR DE ESTEIRAS (170HP/LÂMINA: 5,20M3) E CAMINHÃO BASCULANTE DE 10M3, DMT ATÉ 200M. AF_07/2020</t>
  </si>
  <si>
    <t xml:space="preserve">101151</t>
  </si>
  <si>
    <t xml:space="preserve">ESCAVAÇÃO HORIZONTAL, INCLUINDO ESCARIFICAÇÃO, CARGA, DESCARGA E TRANSPORTE EM SOLO DE 2A CATEGORIA COM TRATOR DE ESTEIRAS (170HP/LÂMINA: 5,20M3) E CAMINHÃO BASCULANTE DE 14M3, DMT ATÉ 200M. AF_07/2020</t>
  </si>
  <si>
    <t xml:space="preserve">101142</t>
  </si>
  <si>
    <t xml:space="preserve">ESCAVAÇÃO HORIZONTAL, INCLUINDO ESCARIFICAÇÃO, CARGA, DESCARGA E TRANSPORTE EM SOLO DE 2A CATEGORIA COM TRATOR DE ESTEIRAS (347HP/LÂMINA: 8,70M3) E CAMINHÃO BASCULANTE DE 10M3, DMT ATÉ 200M. AF_07/2020</t>
  </si>
  <si>
    <t xml:space="preserve">101152</t>
  </si>
  <si>
    <t xml:space="preserve">ESCAVAÇÃO HORIZONTAL, INCLUINDO ESCARIFICAÇÃO, CARGA, DESCARGA E TRANSPORTE EM SOLO DE 2A CATEGORIA COM TRATOR DE ESTEIRAS (347HP/LÂMINA: 8,70M3) E CAMINHÃO BASCULANTE DE 14M3, DMT ATÉ 200M. AF_07/2020</t>
  </si>
  <si>
    <t xml:space="preserve">101207</t>
  </si>
  <si>
    <t xml:space="preserve">ESCAVAÇÃO VERTICAL PARA EDIFICAÇÃO, COM CARGA, DESCARGA E TRANSPORTE DE SOLO DE 1ª CATEGORIA, COM ESCAVADEIRA HIDRÁULICA (CAÇAMBA: 0,8 M³ / 111 HP), FROTA DE 2 CAMINHÕES BASCULANTES DE 18 M³, DMT ATÉ 1 KM E VELOCIDADE MÉDIA 14 KM/H. AF_05/2020</t>
  </si>
  <si>
    <t xml:space="preserve">101206</t>
  </si>
  <si>
    <t xml:space="preserve">ESCAVAÇÃO VERTICAL PARA EDIFICAÇÃO, COM CARGA, DESCARGA E TRANSPORTE DE SOLO DE 1ª CATEGORIA, COM ESCAVADEIRA HIDRÁULICA (CAÇAMBA: 0,8 M³ / 111 HP), FROTA DE 3 CAMINHÕES BASCULANTES DE 14 M³, DMT ATÉ 1 KM E VELOCIDADE MÉDIA 14 KM/H. AF_05/2020</t>
  </si>
  <si>
    <t xml:space="preserve">101210</t>
  </si>
  <si>
    <t xml:space="preserve">ESCAVAÇÃO VERTICAL PARA EDIFICAÇÃO, COM CARGA, DESCARGA E TRANSPORTE DE SOLO DE 1ª CATEGORIA, COM ESCAVADEIRA HIDRÁULICA (CAÇAMBA: 0,8 M³ / 111 HP), FROTA DE 4 CAMINHÕES BASCULANTES DE 14 M³, DMT DE 1,5 KM E VELOCIDADE MÉDIA 18 KM/H. AF_05/2020</t>
  </si>
  <si>
    <t xml:space="preserve">101211</t>
  </si>
  <si>
    <t xml:space="preserve">ESCAVAÇÃO VERTICAL PARA EDIFICAÇÃO, COM CARGA, DESCARGA E TRANSPORTE DE SOLO DE 1ª CATEGORIA, COM ESCAVADEIRA HIDRÁULICA (CAÇAMBA: 0,8 M³ / 111 HP), FROTA DE 4 CAMINHÕES BASCULANTES DE 14 M³, DMT DE 2 KM E VELOCIDADE MÉDIA 19 KM/H. AF_05/2020</t>
  </si>
  <si>
    <t xml:space="preserve">101215</t>
  </si>
  <si>
    <t xml:space="preserve">ESCAVAÇÃO VERTICAL PARA EDIFICAÇÃO, COM CARGA, DESCARGA E TRANSPORTE DE SOLO DE 1ª CATEGORIA, COM ESCAVADEIRA HIDRÁULICA (CAÇAMBA: 0,8 M³ / 111 HP), FROTA DE 4 CAMINHÕES BASCULANTES DE 18 M³, DMT DE 1,5 KM E VELOCIDADE MÉDIA 18 KM/H. AF_05/2020</t>
  </si>
  <si>
    <t xml:space="preserve">101216</t>
  </si>
  <si>
    <t xml:space="preserve">ESCAVAÇÃO VERTICAL PARA EDIFICAÇÃO, COM CARGA, DESCARGA E TRANSPORTE DE SOLO DE 1ª CATEGORIA, COM ESCAVADEIRA HIDRÁULICA (CAÇAMBA: 0,8 M³ / 111 HP), FROTA DE 4 CAMINHÕES BASCULANTES DE 18 M³, DMT DE 2 KM E VELOCIDADE MÉDIA 19 KM/H. AF_05/2020</t>
  </si>
  <si>
    <t xml:space="preserve">101212</t>
  </si>
  <si>
    <t xml:space="preserve">ESCAVAÇÃO VERTICAL PARA EDIFICAÇÃO, COM CARGA, DESCARGA E TRANSPORTE DE SOLO DE 1ª CATEGORIA, COM ESCAVADEIRA HIDRÁULICA (CAÇAMBA: 0,8 M³ / 111 HP), FROTA DE 5 CAMINHÕES BASCULANTES DE 14 M³, DMT DE 3 KM E VELOCIDADE MÉDIA 20 KM/H. AF_05/2020</t>
  </si>
  <si>
    <t xml:space="preserve">101217</t>
  </si>
  <si>
    <t xml:space="preserve">ESCAVAÇÃO VERTICAL PARA EDIFICAÇÃO, COM CARGA, DESCARGA E TRANSPORTE DE SOLO DE 1ª CATEGORIA, COM ESCAVADEIRA HIDRÁULICA (CAÇAMBA: 0,8 M³ / 111 HP), FROTA DE 5 CAMINHÕES BASCULANTES DE 18 M³, DMT DE 3 KM E VELOCIDADE MÉDIA 20 KM/H. AF_05/2020</t>
  </si>
  <si>
    <t xml:space="preserve">101218</t>
  </si>
  <si>
    <t xml:space="preserve">ESCAVAÇÃO VERTICAL PARA EDIFICAÇÃO, COM CARGA, DESCARGA E TRANSPORTE DE SOLO DE 1ª CATEGORIA, COM ESCAVADEIRA HIDRÁULICA (CAÇAMBA: 0,8 M³ / 111 HP), FROTA DE 5 CAMINHÕES BASCULANTES DE 18 M³, DMT DE 4 KM E VELOCIDADE MÉDIA 22 KM/H. AF_05/2020</t>
  </si>
  <si>
    <t xml:space="preserve">101213</t>
  </si>
  <si>
    <t xml:space="preserve">ESCAVAÇÃO VERTICAL PARA EDIFICAÇÃO, COM CARGA, DESCARGA E TRANSPORTE DE SOLO DE 1ª CATEGORIA, COM ESCAVADEIRA HIDRÁULICA (CAÇAMBA: 0,8 M³ / 111 HP), FROTA DE 6 CAMINHÕES BASCULANTES DE 14 M³, DMT DE 4 KM E VELOCIDADE MÉDIA 22 KM/H. AF_05/2020</t>
  </si>
  <si>
    <t xml:space="preserve">101219</t>
  </si>
  <si>
    <t xml:space="preserve">ESCAVAÇÃO VERTICAL PARA EDIFICAÇÃO, COM CARGA, DESCARGA E TRANSPORTE DE SOLO DE 1ª CATEGORIA, COM ESCAVADEIRA HIDRÁULICA (CAÇAMBA: 0,8 M³ / 111 HP), FROTA DE 6 CAMINHÕES BASCULANTES DE 18 M³, DMT DE 6 KM E VELOCIDADE MÉDIA 22 KM/H. AF_05/2020</t>
  </si>
  <si>
    <t xml:space="preserve">101214</t>
  </si>
  <si>
    <t xml:space="preserve">ESCAVAÇÃO VERTICAL PARA EDIFICAÇÃO, COM CARGA, DESCARGA E TRANSPORTE DE SOLO DE 1ª CATEGORIA, COM ESCAVADEIRA HIDRÁULICA (CAÇAMBA: 0,8 M³ / 111 HP), FROTA DE 7 CAMINHÕES BASCULANTES DE 14 M³, DMT DE 6 KM E VELOCIDADE MÉDIA 22 KM/H. AF_05/2020</t>
  </si>
  <si>
    <t xml:space="preserve">101254</t>
  </si>
  <si>
    <t xml:space="preserve">ESCAVAÇÃO VERTICAL PARA EDIFICAÇÃO, COM CARGA, DESCARGA E TRANSPORTE DE SOLO DE 1ª CATEGORIA, COM ESCAVADEIRA HIDRÁULICA (CAÇAMBA: 0,8 M³ / 111HP), FROTA DE 3 CAMINHÕES BASCULANTES DE 10 M³, DMT ATÉ 1 KM E VELOCIDADE MÉDIA 14 KM/H. AF_05/2020</t>
  </si>
  <si>
    <t xml:space="preserve">101256</t>
  </si>
  <si>
    <t xml:space="preserve">ESCAVAÇÃO VERTICAL PARA EDIFICAÇÃO, COM CARGA, DESCARGA E TRANSPORTE DE SOLO DE 1ª CATEGORIA, COM ESCAVADEIRA HIDRÁULICA (CAÇAMBA: 0,8 M³ / 111HP), FROTA DE 5 CAMINHÕES BASCULANTES DE 10 M³, DMT DE 1,5 KM E VELOCIDADE MÉDIA 18 KM/H. AF_05/2020</t>
  </si>
  <si>
    <t xml:space="preserve">101257</t>
  </si>
  <si>
    <t xml:space="preserve">ESCAVAÇÃO VERTICAL PARA EDIFICAÇÃO, COM CARGA, DESCARGA E TRANSPORTE DE SOLO DE 1ª CATEGORIA, COM ESCAVADEIRA HIDRÁULICA (CAÇAMBA: 0,8 M³ / 111HP), FROTA DE 5 CAMINHÕES BASCULANTES DE 10 M³, DMT DE 2 KM E VELOCIDADE MÉDIA 19 KM/H. AF_05/2020</t>
  </si>
  <si>
    <t xml:space="preserve">101258</t>
  </si>
  <si>
    <t xml:space="preserve">ESCAVAÇÃO VERTICAL PARA EDIFICAÇÃO, COM CARGA, DESCARGA E TRANSPORTE DE SOLO DE 1ª CATEGORIA, COM ESCAVADEIRA HIDRÁULICA (CAÇAMBA: 0,8 M³ / 111HP), FROTA DE 6 CAMINHÕES BASCULANTES DE 10 M³, DMT DE 3 KM E VELOCIDADE MÉDIA 20 KM/H. AF_05/2020</t>
  </si>
  <si>
    <t xml:space="preserve">101259</t>
  </si>
  <si>
    <t xml:space="preserve">ESCAVAÇÃO VERTICAL PARA EDIFICAÇÃO, COM CARGA, DESCARGA E TRANSPORTE DE SOLO DE 1ª CATEGORIA, COM ESCAVADEIRA HIDRÁULICA (CAÇAMBA: 0,8 M³ / 111HP), FROTA DE 7 CAMINHÕES BASCULANTES DE 10 M³, DMT DE 4 KM E VELOCIDADE MÉDIA 22 KM/H. AF_05/2020</t>
  </si>
  <si>
    <t xml:space="preserve">101260</t>
  </si>
  <si>
    <t xml:space="preserve">ESCAVAÇÃO VERTICAL PARA EDIFICAÇÃO, COM CARGA, DESCARGA E TRANSPORTE DE SOLO DE 1ª CATEGORIA, COM ESCAVADEIRA HIDRÁULICA (CAÇAMBA: 0,8 M³ / 111HP), FROTA DE 9 CAMINHÕES BASCULANTES DE 10 M³, DMT DE 6 KM E VELOCIDADE MÉDIA 22 KM/H. AF_05/2020</t>
  </si>
  <si>
    <t xml:space="preserve">101208</t>
  </si>
  <si>
    <t xml:space="preserve">ESCAVAÇÃO VERTICAL PARA EDIFICAÇÃO, COM CARGA, DESCARGA E TRANSPORTE DE SOLO DE 1ª CATEGORIA, COM ESCAVADEIRA HIDRÁULICA (CAÇAMBA: 1,2 M³ / 155 HP), FROTA DE 3 CAMINHÕES BASCULANTES DE 14 M³, DMT ATÉ 1 KM E VELOCIDADE MÉDIA 14 KM/H. AF_05/2020</t>
  </si>
  <si>
    <t xml:space="preserve">101209</t>
  </si>
  <si>
    <t xml:space="preserve">ESCAVAÇÃO VERTICAL PARA EDIFICAÇÃO, COM CARGA, DESCARGA E TRANSPORTE DE SOLO DE 1ª CATEGORIA, COM ESCAVADEIRA HIDRÁULICA (CAÇAMBA: 1,2 M³ / 155 HP), FROTA DE 3 CAMINHÕES BASCULANTES DE 18 M³, DMT ATÉ 1 KM E VELOCIDADE MÉDIA 14 KM/H. AF_05/2020</t>
  </si>
  <si>
    <t xml:space="preserve">101220</t>
  </si>
  <si>
    <t xml:space="preserve">ESCAVAÇÃO VERTICAL PARA EDIFICAÇÃO, COM CARGA, DESCARGA E TRANSPORTE DE SOLO DE 1ª CATEGORIA, COM ESCAVADEIRA HIDRÁULICA (CAÇAMBA: 1,2 M³ / 155 HP), FROTA DE 5 CAMINHÕES BASCULANTES DE 14 M³, DMT DE 1,5 KM E VELOCIDADE MÉDIA 18 KM/H. AF_05/2020</t>
  </si>
  <si>
    <t xml:space="preserve">101221</t>
  </si>
  <si>
    <t xml:space="preserve">ESCAVAÇÃO VERTICAL PARA EDIFICAÇÃO, COM CARGA, DESCARGA E TRANSPORTE DE SOLO DE 1ª CATEGORIA, COM ESCAVADEIRA HIDRÁULICA (CAÇAMBA: 1,2 M³ / 155 HP), FROTA DE 5 CAMINHÕES BASCULANTES DE 14 M³, DMT DE 2 KM E VELOCIDADE MÉDIA 19 KM/H. AF_05/2020</t>
  </si>
  <si>
    <t xml:space="preserve">101225</t>
  </si>
  <si>
    <t xml:space="preserve">ESCAVAÇÃO VERTICAL PARA EDIFICAÇÃO, COM CARGA, DESCARGA E TRANSPORTE DE SOLO DE 1ª CATEGORIA, COM ESCAVADEIRA HIDRÁULICA (CAÇAMBA: 1,2 M³ / 155 HP), FROTA DE 5 CAMINHÕES BASCULANTES DE 18 M³, DMT DE 1,5 KM E VELOCIDADE MÉDIA 18 KM/H. AF_05/2020</t>
  </si>
  <si>
    <t xml:space="preserve">101226</t>
  </si>
  <si>
    <t xml:space="preserve">ESCAVAÇÃO VERTICAL PARA EDIFICAÇÃO, COM CARGA, DESCARGA E TRANSPORTE DE SOLO DE 1ª CATEGORIA, COM ESCAVADEIRA HIDRÁULICA (CAÇAMBA: 1,2 M³ / 155 HP), FROTA DE 5 CAMINHÕES BASCULANTES DE 18 M³, DMT DE 2 KM E VELOCIDADE MÉDIA 19 KM/H. AF_05/2020</t>
  </si>
  <si>
    <t xml:space="preserve">101222</t>
  </si>
  <si>
    <t xml:space="preserve">ESCAVAÇÃO VERTICAL PARA EDIFICAÇÃO, COM CARGA, DESCARGA E TRANSPORTE DE SOLO DE 1ª CATEGORIA, COM ESCAVADEIRA HIDRÁULICA (CAÇAMBA: 1,2 M³ / 155 HP), FROTA DE 6 CAMINHÕES BASCULANTES DE 14 M³, DMT DE 3 KM E VELOCIDADE MÉDIA 20 KM/H. AF_05/2020</t>
  </si>
  <si>
    <t xml:space="preserve">101227</t>
  </si>
  <si>
    <t xml:space="preserve">ESCAVAÇÃO VERTICAL PARA EDIFICAÇÃO, COM CARGA, DESCARGA E TRANSPORTE DE SOLO DE 1ª CATEGORIA, COM ESCAVADEIRA HIDRÁULICA (CAÇAMBA: 1,2 M³ / 155 HP), FROTA DE 6 CAMINHÕES BASCULANTES DE 18 M³, DMT DE 3 KM E VELOCIDADE MÉDIA 20 KM/H. AF_05/2020</t>
  </si>
  <si>
    <t xml:space="preserve">101228</t>
  </si>
  <si>
    <t xml:space="preserve">ESCAVAÇÃO VERTICAL PARA EDIFICAÇÃO, COM CARGA, DESCARGA E TRANSPORTE DE SOLO DE 1ª CATEGORIA, COM ESCAVADEIRA HIDRÁULICA (CAÇAMBA: 1,2 M³ / 155 HP), FROTA DE 6 CAMINHÕES BASCULANTES DE 18 M³, DMT DE 4 KM E VELOCIDADE MÉDIA 22 KM/H. AF_05/2020</t>
  </si>
  <si>
    <t xml:space="preserve">101223</t>
  </si>
  <si>
    <t xml:space="preserve">ESCAVAÇÃO VERTICAL PARA EDIFICAÇÃO, COM CARGA, DESCARGA E TRANSPORTE DE SOLO DE 1ª CATEGORIA, COM ESCAVADEIRA HIDRÁULICA (CAÇAMBA: 1,2 M³ / 155 HP), FROTA DE 7 CAMINHÕES BASCULANTES DE 14 M³, DMT DE 4 KM E VELOCIDADE MÉDIA 22 KM/H. AF_05/2020</t>
  </si>
  <si>
    <t xml:space="preserve">101229</t>
  </si>
  <si>
    <t xml:space="preserve">ESCAVAÇÃO VERTICAL PARA EDIFICAÇÃO, COM CARGA, DESCARGA E TRANSPORTE DE SOLO DE 1ª CATEGORIA, COM ESCAVADEIRA HIDRÁULICA (CAÇAMBA: 1,2 M³ / 155 HP), FROTA DE 8 CAMINHÕES BASCULANTES DE 18 M³, DMT DE 6 KM E VELOCIDADE MÉDIA 22 KM/H. AF_05/2020</t>
  </si>
  <si>
    <t xml:space="preserve">101224</t>
  </si>
  <si>
    <t xml:space="preserve">ESCAVAÇÃO VERTICAL PARA EDIFICAÇÃO, COM CARGA, DESCARGA E TRANSPORTE DE SOLO DE 1ª CATEGORIA, COM ESCAVADEIRA HIDRÁULICA (CAÇAMBA: 1,2 M³ / 155 HP), FROTA DE 9 CAMINHÕES BASCULANTES DE 14 M³, DMT DE 6 KM E VELOCIDADE MÉDIA 22 KM/H. AF_05/2020</t>
  </si>
  <si>
    <t xml:space="preserve">101265</t>
  </si>
  <si>
    <t xml:space="preserve">ESCAVAÇÃO VERTICAL PARA EDIFICAÇÃO, COM CARGA, DESCARGA E TRANSPORTE DE SOLO DE 1ª CATEGORIA, COM ESCAVADEIRA HIDRÁULICA (CAÇAMBA: 1,2 M³ / 155HP), FROTA DE 10 CAMINHÕES BASCULANTES DE 10 M³, DMT DE 6 KM E VELOCIDADE MÉDIA 22 KM/H. AF_05/2020</t>
  </si>
  <si>
    <t xml:space="preserve">101255</t>
  </si>
  <si>
    <t xml:space="preserve">ESCAVAÇÃO VERTICAL PARA EDIFICAÇÃO, COM CARGA, DESCARGA E TRANSPORTE DE SOLO DE 1ª CATEGORIA, COM ESCAVADEIRA HIDRÁULICA (CAÇAMBA: 1,2 M³ / 155HP), FROTA DE 3 CAMINHÕES BASCULANTES DE 10 M³, DMT ATÉ 1 KM E VELOCIDADE MÉDIA 14 KM/H. AF_05/2020</t>
  </si>
  <si>
    <t xml:space="preserve">101261</t>
  </si>
  <si>
    <t xml:space="preserve">ESCAVAÇÃO VERTICAL PARA EDIFICAÇÃO, COM CARGA, DESCARGA E TRANSPORTE DE SOLO DE 1ª CATEGORIA, COM ESCAVADEIRA HIDRÁULICA (CAÇAMBA: 1,2 M³ / 155HP), FROTA DE 6 CAMINHÕES BASCULANTES DE 10 M³, DMT DE 1,5 KM E VELOCIDADE MÉDIA 18 KM/H. AF_05/2020</t>
  </si>
  <si>
    <t xml:space="preserve">101262</t>
  </si>
  <si>
    <t xml:space="preserve">ESCAVAÇÃO VERTICAL PARA EDIFICAÇÃO, COM CARGA, DESCARGA E TRANSPORTE DE SOLO DE 1ª CATEGORIA, COM ESCAVADEIRA HIDRÁULICA (CAÇAMBA: 1,2 M³ / 155HP), FROTA DE 6 CAMINHÕES BASCULANTES DE 10 M³, DMT DE 2 KM E VELOCIDADE MÉDIA 19 KM/H. AF_05/2020</t>
  </si>
  <si>
    <t xml:space="preserve">101263</t>
  </si>
  <si>
    <t xml:space="preserve">ESCAVAÇÃO VERTICAL PARA EDIFICAÇÃO, COM CARGA, DESCARGA E TRANSPORTE DE SOLO DE 1ª CATEGORIA, COM ESCAVADEIRA HIDRÁULICA (CAÇAMBA: 1,2 M³ / 155HP), FROTA DE 7 CAMINHÕES BASCULANTES DE 10 M³, DMT DE 3 KM E VELOCIDADE MÉDIA 20 KM/H. AF_05/2020</t>
  </si>
  <si>
    <t xml:space="preserve">101264</t>
  </si>
  <si>
    <t xml:space="preserve">ESCAVAÇÃO VERTICAL PARA EDIFICAÇÃO, COM CARGA, DESCARGA E TRANSPORTE DE SOLO DE 1ª CATEGORIA, COM ESCAVADEIRA HIDRÁULICA (CAÇAMBA: 1,2 M³ / 155HP), FROTA DE 8 CAMINHÕES BASCULANTES DE 10 M³, DMT DE 4 KM E VELOCIDADE MÉDIA 22 KM/H. AF_05/2020</t>
  </si>
  <si>
    <t xml:space="preserve">101230</t>
  </si>
  <si>
    <t xml:space="preserve">ESCAVAÇÃO VERTICAL PARA INFRAESTRUTURA, COM CARGA, DESCARGA E TRANSPORTE DE SOLO DE 1ª CATEGORIA, COM ESCAVADEIRA HIDRÁULICA (CAÇAMBA: 0,8 M³ / 111 HP), FROTA DE 3 CAMINHÕES BASCULANTES DE 14 M³, DMT ATÉ 1 KM E VELOCIDADE MÉDIA14 KM/H. AF_05/2020</t>
  </si>
  <si>
    <t xml:space="preserve">101231</t>
  </si>
  <si>
    <t xml:space="preserve">ESCAVAÇÃO VERTICAL PARA INFRAESTRUTURA, COM CARGA, DESCARGA E TRANSPORTE DE SOLO DE 1ª CATEGORIA, COM ESCAVADEIRA HIDRÁULICA (CAÇAMBA: 0,8 M³ / 111 HP), FROTA DE 3 CAMINHÕES BASCULANTES DE 18 M³, DMT ATÉ 1 KM E VELOCIDADE MÉDIA14 KM/H. AF_05/2020</t>
  </si>
  <si>
    <t xml:space="preserve">101272</t>
  </si>
  <si>
    <t xml:space="preserve">ESCAVAÇÃO VERTICAL PARA INFRAESTRUTURA, COM CARGA, DESCARGA E TRANSPORTE DE SOLO DE 1ª CATEGORIA, COM ESCAVADEIRA HIDRÁULICA (CAÇAMBA: 0,8 M³ / 111HP), FROTA DE 10 CAMINHÕES BASCULANTES DE 10 M³, DMT DE 6 KM E VELOCIDADE MÉDIA22 KM/H. AF_05/2020</t>
  </si>
  <si>
    <t xml:space="preserve">101266</t>
  </si>
  <si>
    <t xml:space="preserve">ESCAVAÇÃO VERTICAL PARA INFRAESTRUTURA, COM CARGA, DESCARGA E TRANSPORTE DE SOLO DE 1ª CATEGORIA, COM ESCAVADEIRA HIDRÁULICA (CAÇAMBA: 0,8 M³ / 111HP), FROTA DE 3 CAMINHÕES BASCULANTES DE 10 M³, DMT ATÉ 1 KM E VELOCIDADE MÉDIA14 KM/H. AF_05/2020</t>
  </si>
  <si>
    <t xml:space="preserve">101239</t>
  </si>
  <si>
    <t xml:space="preserve">ESCAVAÇÃO VERTICAL PARA INFRAESTRUTURA, COM CARGA, DESCARGA E TRANSPORTE DE SOLO DE 1ª CATEGORIA, COM ESCAVADEIRA HIDRÁULICA (CAÇAMBA: 0,8 M³ / 111HP), FROTA DE 4 CAMINHÕES BASCULANTES DE 18 M³, DMT DE 1,5 KM E VELOCIDADE MÉDIA18 KM/H. AF_05/2020</t>
  </si>
  <si>
    <t xml:space="preserve">101240</t>
  </si>
  <si>
    <t xml:space="preserve">ESCAVAÇÃO VERTICAL PARA INFRAESTRUTURA, COM CARGA, DESCARGA E TRANSPORTE DE SOLO DE 1ª CATEGORIA, COM ESCAVADEIRA HIDRÁULICA (CAÇAMBA: 0,8 M³ / 111HP), FROTA DE 4 CAMINHÕES BASCULANTES DE 18 M³, DMT DE 2 KM E VELOCIDADE MÉDIA 19 KM/H. AF_05/2020</t>
  </si>
  <si>
    <t xml:space="preserve">101268</t>
  </si>
  <si>
    <t xml:space="preserve">ESCAVAÇÃO VERTICAL PARA INFRAESTRUTURA, COM CARGA, DESCARGA E TRANSPORTE DE SOLO DE 1ª CATEGORIA, COM ESCAVADEIRA HIDRÁULICA (CAÇAMBA: 0,8 M³ / 111HP), FROTA DE 5 CAMINHÕES BASCULANTES DE 10 M³, DMT DE 1,5 KM E VELOCIDADE MÉDIA18 KM/H. AF_05/2020</t>
  </si>
  <si>
    <t xml:space="preserve">101234</t>
  </si>
  <si>
    <t xml:space="preserve">ESCAVAÇÃO VERTICAL PARA INFRAESTRUTURA, COM CARGA, DESCARGA E TRANSPORTE DE SOLO DE 1ª CATEGORIA, COM ESCAVADEIRA HIDRÁULICA (CAÇAMBA: 0,8 M³ / 111HP), FROTA DE 5 CAMINHÕES BASCULANTES DE 14 M³, DMT DE 1,5 KM E VELOCIDADE MÉDIA18 KM/H. AF_05/2020</t>
  </si>
  <si>
    <t xml:space="preserve">101235</t>
  </si>
  <si>
    <t xml:space="preserve">ESCAVAÇÃO VERTICAL PARA INFRAESTRUTURA, COM CARGA, DESCARGA E TRANSPORTE DE SOLO DE 1ª CATEGORIA, COM ESCAVADEIRA HIDRÁULICA (CAÇAMBA: 0,8 M³ / 111HP), FROTA DE 5 CAMINHÕES BASCULANTES DE 14 M³, DMT DE 2 KM E VELOCIDADE MÉDIA 19 KM/H. AF_05/2020</t>
  </si>
  <si>
    <t xml:space="preserve">101241</t>
  </si>
  <si>
    <t xml:space="preserve">ESCAVAÇÃO VERTICAL PARA INFRAESTRUTURA, COM CARGA, DESCARGA E TRANSPORTE DE SOLO DE 1ª CATEGORIA, COM ESCAVADEIRA HIDRÁULICA (CAÇAMBA: 0,8 M³ / 111HP), FROTA DE 5 CAMINHÕES BASCULANTES DE 18 M³, DMT DE 3 KM E VELOCIDADE MÉDIA 20 KM/H. AF_05/2020</t>
  </si>
  <si>
    <t xml:space="preserve">101269</t>
  </si>
  <si>
    <t xml:space="preserve">ESCAVAÇÃO VERTICAL PARA INFRAESTRUTURA, COM CARGA, DESCARGA E TRANSPORTE DE SOLO DE 1ª CATEGORIA, COM ESCAVADEIRA HIDRÁULICA (CAÇAMBA: 0,8 M³ / 111HP), FROTA DE 6 CAMINHÕES BASCULANTES DE 10 M³, DMT DE 2 KM E VELOCIDADE MÉDIA 19 KM/H. AF_05/2020</t>
  </si>
  <si>
    <t xml:space="preserve">101236</t>
  </si>
  <si>
    <t xml:space="preserve">ESCAVAÇÃO VERTICAL PARA INFRAESTRUTURA, COM CARGA, DESCARGA E TRANSPORTE DE SOLO DE 1ª CATEGORIA, COM ESCAVADEIRA HIDRÁULICA (CAÇAMBA: 0,8 M³ / 111HP), FROTA DE 6 CAMINHÕES BASCULANTES DE 14 M³, DMT DE 3 KM E VELOCIDADE MÉDIA 20 KM/H. AF_05/2020</t>
  </si>
  <si>
    <t xml:space="preserve">101237</t>
  </si>
  <si>
    <t xml:space="preserve">ESCAVAÇÃO VERTICAL PARA INFRAESTRUTURA, COM CARGA, DESCARGA E TRANSPORTE DE SOLO DE 1ª CATEGORIA, COM ESCAVADEIRA HIDRÁULICA (CAÇAMBA: 0,8 M³ / 111HP), FROTA DE 6 CAMINHÕES BASCULANTES DE 14 M³, DMT DE 4 KM E VELOCIDADE MÉDIA 22 KM/H. AF_05/2020</t>
  </si>
  <si>
    <t xml:space="preserve">101242</t>
  </si>
  <si>
    <t xml:space="preserve">ESCAVAÇÃO VERTICAL PARA INFRAESTRUTURA, COM CARGA, DESCARGA E TRANSPORTE DE SOLO DE 1ª CATEGORIA, COM ESCAVADEIRA HIDRÁULICA (CAÇAMBA: 0,8 M³ / 111HP), FROTA DE 6 CAMINHÕES BASCULANTES DE 18 M³, DMT DE 4 KM E VELOCIDADE MÉDIA 22 KM/H. AF_05/2020</t>
  </si>
  <si>
    <t xml:space="preserve">101270</t>
  </si>
  <si>
    <t xml:space="preserve">ESCAVAÇÃO VERTICAL PARA INFRAESTRUTURA, COM CARGA, DESCARGA E TRANSPORTE DE SOLO DE 1ª CATEGORIA, COM ESCAVADEIRA HIDRÁULICA (CAÇAMBA: 0,8 M³ / 111HP), FROTA DE 7 CAMINHÕES BASCULANTES DE 10 M³, DMT DE 3 KM E VELOCIDADE MÉDIA 20 KM/H. AF_05/2020</t>
  </si>
  <si>
    <t xml:space="preserve">101243</t>
  </si>
  <si>
    <t xml:space="preserve">ESCAVAÇÃO VERTICAL PARA INFRAESTRUTURA, COM CARGA, DESCARGA E TRANSPORTE DE SOLO DE 1ª CATEGORIA, COM ESCAVADEIRA HIDRÁULICA (CAÇAMBA: 0,8 M³ / 111HP), FROTA DE 7 CAMINHÕES BASCULANTES DE 18 M³, DMT DE 6 KM E VELOCIDADE MÉDIA 22 KM/H. AF_05/2020</t>
  </si>
  <si>
    <t xml:space="preserve">101271</t>
  </si>
  <si>
    <t xml:space="preserve">ESCAVAÇÃO VERTICAL PARA INFRAESTRUTURA, COM CARGA, DESCARGA E TRANSPORTE DE SOLO DE 1ª CATEGORIA, COM ESCAVADEIRA HIDRÁULICA (CAÇAMBA: 0,8 M³ / 111HP), FROTA DE 8 CAMINHÕES BASCULANTES DE 10 M³, DMT DE 4 KM E VELOCIDADE MÉDIA 22 KM/H. AF_05/2020</t>
  </si>
  <si>
    <t xml:space="preserve">101238</t>
  </si>
  <si>
    <t xml:space="preserve">ESCAVAÇÃO VERTICAL PARA INFRAESTRUTURA, COM CARGA, DESCARGA E TRANSPORTE DE SOLO DE 1ª CATEGORIA, COM ESCAVADEIRA HIDRÁULICA (CAÇAMBA: 0,8 M³ / 111HP), FROTA DE 8 CAMINHÕES BASCULANTES DE 14 M³, DMT DE 6 KM E VELOCIDADE MÉDIA 22 KM/H. AF_05/2020</t>
  </si>
  <si>
    <t xml:space="preserve">101232</t>
  </si>
  <si>
    <t xml:space="preserve">ESCAVAÇÃO VERTICAL PARA INFRAESTRUTURA, COM CARGA, DESCARGA E TRANSPORTE DE SOLO DE 1ª CATEGORIA, COM ESCAVADEIRA HIDRÁULICA (CAÇAMBA: 1,2 M³ / 155 HP), FROTA DE 3 CAMINHÕES BASCULANTES DE 14 M³, DMT ATÉ 1 KM E VELOCIDADE MÉDIA14 KM/H. AF_05/2020</t>
  </si>
  <si>
    <t xml:space="preserve">101233</t>
  </si>
  <si>
    <t xml:space="preserve">ESCAVAÇÃO VERTICAL PARA INFRAESTRUTURA, COM CARGA, DESCARGA E TRANSPORTE DE SOLO DE 1ª CATEGORIA, COM ESCAVADEIRA HIDRÁULICA (CAÇAMBA: 1,2 M³ / 155 HP), FROTA DE 3 CAMINHÕES BASCULANTES DE 18 M³, DMT ATÉ 1 KM E VELOCIDADE MÉDIA14 KM/H. AF_05/2020</t>
  </si>
  <si>
    <t xml:space="preserve">101248</t>
  </si>
  <si>
    <t xml:space="preserve">ESCAVAÇÃO VERTICAL PARA INFRAESTRUTURA, COM CARGA, DESCARGA E TRANSPORTE DE SOLO DE 1ª CATEGORIA, COM ESCAVADEIRA HIDRÁULICA (CAÇAMBA: 1,2 M³ / 155HP), FROTA DE 10 CAMINHÕES BASCULANTES DE 14 M³, DMT DE 6 KM E VELOCIDADE MÉDIA22 KM/H. AF_05/2020</t>
  </si>
  <si>
    <t xml:space="preserve">101277</t>
  </si>
  <si>
    <t xml:space="preserve">ESCAVAÇÃO VERTICAL PARA INFRAESTRUTURA, COM CARGA, DESCARGA E TRANSPORTE DE SOLO DE 1ª CATEGORIA, COM ESCAVADEIRA HIDRÁULICA (CAÇAMBA: 1,2 M³ / 155HP), FROTA DE 12 CAMINHÕES BASCULANTES DE 10 M³, DMT DE 6 KM E VELOCIDADE MÉDIA22 KM/H. AF_05/2020</t>
  </si>
  <si>
    <t xml:space="preserve">101267</t>
  </si>
  <si>
    <t xml:space="preserve">ESCAVAÇÃO VERTICAL PARA INFRAESTRUTURA, COM CARGA, DESCARGA E TRANSPORTE DE SOLO DE 1ª CATEGORIA, COM ESCAVADEIRA HIDRÁULICA (CAÇAMBA: 1,2 M³ / 155HP), FROTA DE 4 CAMINHÕES BASCULANTES DE 10 M³, DMT ATÉ 1 KM E VELOCIDADE MÉDIA14 KM/H. AF_05/2020</t>
  </si>
  <si>
    <t xml:space="preserve">101249</t>
  </si>
  <si>
    <t xml:space="preserve">ESCAVAÇÃO VERTICAL PARA INFRAESTRUTURA, COM CARGA, DESCARGA E TRANSPORTE DE SOLO DE 1ª CATEGORIA, COM ESCAVADEIRA HIDRÁULICA (CAÇAMBA: 1,2 M³ / 155HP), FROTA DE 5 CAMINHÕES BASCULANTES DE 18 M³, DMT DE 1,5 KM E VELOCIDADE MÉDIA18 KM/H. AF_05/2020</t>
  </si>
  <si>
    <t xml:space="preserve">101273</t>
  </si>
  <si>
    <t xml:space="preserve">ESCAVAÇÃO VERTICAL PARA INFRAESTRUTURA, COM CARGA, DESCARGA E TRANSPORTE DE SOLO DE 1ª CATEGORIA, COM ESCAVADEIRA HIDRÁULICA (CAÇAMBA: 1,2 M³ / 155HP), FROTA DE 6 CAMINHÕES BASCULANTES DE 10 M³, DMT DE 1,5 KM E VELOCIDADE MÉDIA18 KM/H. AF_05/2020</t>
  </si>
  <si>
    <t xml:space="preserve">101245</t>
  </si>
  <si>
    <t xml:space="preserve">ESCAVAÇÃO VERTICAL PARA INFRAESTRUTURA, COM CARGA, DESCARGA E TRANSPORTE DE SOLO DE 1ª CATEGORIA, COM ESCAVADEIRA HIDRÁULICA (CAÇAMBA: 1,2 M³ / 155HP), FROTA DE 6 CAMINHÕES BASCULANTES DE 14 M³, DMT DE 2 KM E VELOCIDADE MÉDIA 19 KM/H. AF_05/2020</t>
  </si>
  <si>
    <t xml:space="preserve">101250</t>
  </si>
  <si>
    <t xml:space="preserve">ESCAVAÇÃO VERTICAL PARA INFRAESTRUTURA, COM CARGA, DESCARGA E TRANSPORTE DE SOLO DE 1ª CATEGORIA, COM ESCAVADEIRA HIDRÁULICA (CAÇAMBA: 1,2 M³ / 155HP), FROTA DE 6 CAMINHÕES BASCULANTES DE 18 M³, DMT DE 2 KM E VELOCIDADE MÉDIA 19 KM/H. AF_05/2020</t>
  </si>
  <si>
    <t xml:space="preserve">101251</t>
  </si>
  <si>
    <t xml:space="preserve">ESCAVAÇÃO VERTICAL PARA INFRAESTRUTURA, COM CARGA, DESCARGA E TRANSPORTE DE SOLO DE 1ª CATEGORIA, COM ESCAVADEIRA HIDRÁULICA (CAÇAMBA: 1,2 M³ / 155HP), FROTA DE 6 CAMINHÕES BASCULANTES DE 18 M³, DMT DE 3 KM E VELOCIDADE MÉDIA 20 KM/H. AF_05/2020</t>
  </si>
  <si>
    <t xml:space="preserve">101274</t>
  </si>
  <si>
    <t xml:space="preserve">ESCAVAÇÃO VERTICAL PARA INFRAESTRUTURA, COM CARGA, DESCARGA E TRANSPORTE DE SOLO DE 1ª CATEGORIA, COM ESCAVADEIRA HIDRÁULICA (CAÇAMBA: 1,2 M³ / 155HP), FROTA DE 7 CAMINHÕES BASCULANTES DE 10 M³, DMT DE 2 KM E VELOCIDADE MÉDIA 19 KM/H. AF_05/2020</t>
  </si>
  <si>
    <t xml:space="preserve">101246</t>
  </si>
  <si>
    <t xml:space="preserve">ESCAVAÇÃO VERTICAL PARA INFRAESTRUTURA, COM CARGA, DESCARGA E TRANSPORTE DE SOLO DE 1ª CATEGORIA, COM ESCAVADEIRA HIDRÁULICA (CAÇAMBA: 1,2 M³ / 155HP), FROTA DE 7 CAMINHÕES BASCULANTES DE 14 M³, DMT DE 3 KM E VELOCIDADE MÉDIA 20 KM/H. AF_05/2020</t>
  </si>
  <si>
    <t xml:space="preserve">101252</t>
  </si>
  <si>
    <t xml:space="preserve">ESCAVAÇÃO VERTICAL PARA INFRAESTRUTURA, COM CARGA, DESCARGA E TRANSPORTE DE SOLO DE 1ª CATEGORIA, COM ESCAVADEIRA HIDRÁULICA (CAÇAMBA: 1,2 M³ / 155HP), FROTA DE 7 CAMINHÕES BASCULANTES DE 18 M³, DMT DE 4 KM E VELOCIDADE MÉDIA 22 KM/H. AF_05/2020</t>
  </si>
  <si>
    <t xml:space="preserve">101275</t>
  </si>
  <si>
    <t xml:space="preserve">ESCAVAÇÃO VERTICAL PARA INFRAESTRUTURA, COM CARGA, DESCARGA E TRANSPORTE DE SOLO DE 1ª CATEGORIA, COM ESCAVADEIRA HIDRÁULICA (CAÇAMBA: 1,2 M³ / 155HP), FROTA DE 8 CAMINHÕES BASCULANTES DE 10 M³, DMT DE 3 KM E VELOCIDADE MÉDIA 20 KM/H. AF_05/2020</t>
  </si>
  <si>
    <t xml:space="preserve">101247</t>
  </si>
  <si>
    <t xml:space="preserve">ESCAVAÇÃO VERTICAL PARA INFRAESTRUTURA, COM CARGA, DESCARGA E TRANSPORTE DE SOLO DE 1ª CATEGORIA, COM ESCAVADEIRA HIDRÁULICA (CAÇAMBA: 1,2 M³ / 155HP), FROTA DE 8 CAMINHÕES BASCULANTES DE 14 M³, DMT DE 4 KM E VELOCIDADE MÉDIA 22 KM/H. AF_05/2020</t>
  </si>
  <si>
    <t xml:space="preserve">101276</t>
  </si>
  <si>
    <t xml:space="preserve">ESCAVAÇÃO VERTICAL PARA INFRAESTRUTURA, COM CARGA, DESCARGA E TRANSPORTE DE SOLO DE 1ª CATEGORIA, COM ESCAVADEIRA HIDRÁULICA (CAÇAMBA: 1,2 M³ / 155HP), FROTA DE 9 CAMINHÕES BASCULANTES DE 10 M³, DMT DE 4 KM E VELOCIDADE MÉDIA 22 KM/H. AF_05/2020</t>
  </si>
  <si>
    <t xml:space="preserve">101253</t>
  </si>
  <si>
    <t xml:space="preserve">ESCAVAÇÃO VERTICAL PARA INFRAESTRUTURA, COM CARGA, DESCARGA E TRANSPORTE DE SOLO DE 1ª CATEGORIA, COM ESCAVADEIRA HIDRÁULICA (CAÇAMBA: 1,2 M³ / 155HP), FROTA DE 9 CAMINHÕES BASCULANTES DE 18 M³, DMT DE 6 KM E VELOCIDADE MÉDIA 22 KM/H. AF_05/2020</t>
  </si>
  <si>
    <t xml:space="preserve">101244</t>
  </si>
  <si>
    <t xml:space="preserve">ESCAVAÇÃO VERTICAL PARA INFRAESTRUTURA, COM CARGA, DESCARGA E TRANSPORTE DE SOLO DE 1ª CATEGORIA, COM ESCAVADEIRA HIDRÁULICA (CAÇAMBA: 1,2M³ / 155HP), FROTA DE 6 CAMINHÕES BASCULANTES DE 14 M³, DMT DE 1,5 KM E VELOCIDADE MÉDIA18 KM/H. AF_05/2020</t>
  </si>
  <si>
    <t xml:space="preserve">ESCAVAÇÃO MANUAL DE VALA. AF_09/2024</t>
  </si>
  <si>
    <t xml:space="preserve">90082</t>
  </si>
  <si>
    <t xml:space="preserve">ESCAVAÇÃO MECANIZADA DE VALA COM PROF. ATÉ 1,5 M (MÉDIA MONTANTE E JUSANTE/UMA COMPOSIÇÃO POR TRECHO), ESCAVADEIRA (0,8 M3), LARG. DE 1,5 M A 2,5 M, EM SOLO DE 1A CATEGORIA, EM LOCAIS COM ALTO NÍVEL DE INTERFERÊNCIA. AF_09/2024</t>
  </si>
  <si>
    <t xml:space="preserve">90091</t>
  </si>
  <si>
    <t xml:space="preserve">ESCAVAÇÃO MECANIZADA DE VALA COM PROF. ATÉ 1,5 M (MÉDIA MONTANTE E JUSANTE/UMA COMPOSIÇÃO POR TRECHO), ESCAVADEIRA (0,8 M3), LARG. DE 1,5 M A 2,5 M, EM SOLO DE 1A CATEGORIA, LOCAIS COM BAIXO NÍVEL DE INTERFERÊNCIA. AF_09/2024</t>
  </si>
  <si>
    <t xml:space="preserve">102307</t>
  </si>
  <si>
    <t xml:space="preserve">ESCAVAÇÃO MECANIZADA DE VALA COM PROF. ATÉ 1,5 M (MÉDIA MONTANTE E JUSANTE/UMA COMPOSIÇÃO POR TRECHO), ESCAVADEIRA (0,8 M3), LARG. DE 1,5 M A 2,5 M, EM SOLO DE 2A CATEGORIA, EM LOCAIS COM ALTO NÍVEL DE INTERFERÊNCIA. AF_09/2024</t>
  </si>
  <si>
    <t xml:space="preserve">102315</t>
  </si>
  <si>
    <t xml:space="preserve">ESCAVAÇÃO MECANIZADA DE VALA COM PROF. ATÉ 1,5 M (MÉDIA MONTANTE E JUSANTE/UMA COMPOSIÇÃO POR TRECHO), ESCAVADEIRA (0,8 M3), LARG. DE 1,5 M A 2,5 M, EM SOLO DE 2A CATEGORIA, LOCAIS COM BAIXO NÍVEL DE INTERFERÊNCIA. AF_09/2024</t>
  </si>
  <si>
    <t xml:space="preserve">102283</t>
  </si>
  <si>
    <t xml:space="preserve">ESCAVAÇÃO MECANIZADA DE VALA COM PROF. ATÉ 1,5 M (MÉDIA MONTANTE E JUSANTE/UMA COMPOSIÇÃO POR TRECHO), ESCAVADEIRA (0,8 M3), LARG. DE 1,5 M A 2,5 M, EM SOLO MOLE, EM LOCAIS COM ALTO NÍVEL DE INTERFERÊNCIA. AF_09/2024</t>
  </si>
  <si>
    <t xml:space="preserve">102291</t>
  </si>
  <si>
    <t xml:space="preserve">ESCAVAÇÃO MECANIZADA DE VALA COM PROF. ATÉ 1,5 M (MÉDIA MONTANTE E JUSANTE/UMA COMPOSIÇÃO POR TRECHO), ESCAVADEIRA (0,8 M3), LARG. DE 1,5 M A 2,5 M, EM SOLO MOLE, LOCAIS COM BAIXO NÍVEL DE INTERFERÊNCIA. AF_09/2024</t>
  </si>
  <si>
    <t xml:space="preserve">102276</t>
  </si>
  <si>
    <t xml:space="preserve">ESCAVAÇÃO MECANIZADA DE VALA COM PROF. ATÉ 1,5 M (MÉDIA MONTANTE E JUSANTE/UMA COMPOSIÇÃO POR TRECHO), ESCAVADEIRA (0,8 M3), LARG. MENOR QUE 1,5 M, EM SOLO DE 1A CATEGORIA, EM LOCAIS COM ALTO NÍVEL DE INTERFERÊNCIA. AF_09/2024</t>
  </si>
  <si>
    <t xml:space="preserve">102306</t>
  </si>
  <si>
    <t xml:space="preserve">ESCAVAÇÃO MECANIZADA DE VALA COM PROF. ATÉ 1,5 M (MÉDIA MONTANTE E JUSANTE/UMA COMPOSIÇÃO POR TRECHO), ESCAVADEIRA (0,8 M3),LARG. ATÉ 1,5 M, EM SOLO DE 2A CATEGORIA, EM LOCAIS COM ALTO NÍVEL DE INTERFERÊNCIA. AF_09/2024</t>
  </si>
  <si>
    <t xml:space="preserve">102279</t>
  </si>
  <si>
    <t xml:space="preserve">ESCAVAÇÃO MECANIZADA DE VALA COM PROF. ATÉ 1,5 M (MÉDIA MONTANTE E JUSANTE/UMA COMPOSIÇÃO POR TRECHO), ESCAVADEIRA (0,8 M3),LARG. MENOR QUE 1,5 M, EM SOLO DE 1A CATEGORIA, LOCAIS COM BAIXO NÍVEL DE INTERFERÊNCIA. AF_09/2024</t>
  </si>
  <si>
    <t xml:space="preserve">102282</t>
  </si>
  <si>
    <t xml:space="preserve">ESCAVAÇÃO MECANIZADA DE VALA COM PROF. ATÉ 1,5 M (MÉDIA MONTANTE E JUSANTE/UMA COMPOSIÇÃO POR TRECHO), ESCAVADEIRA (0,8 M3),LARG. MENOR QUE 1,5 M, EM SOLO DE MOLE, EM LOCAIS COM ALTO NÍVEL DE INTERFERÊNCIA. AF_09/2024</t>
  </si>
  <si>
    <t xml:space="preserve">102290</t>
  </si>
  <si>
    <t xml:space="preserve">ESCAVAÇÃO MECANIZADA DE VALA COM PROF. ATÉ 1,5 M (MÉDIA MONTANTE E JUSANTE/UMA COMPOSIÇÃO POR TRECHO), ESCAVADEIRA (0,8 M3),LARG. MENOR QUE 1,5 M, EM SOLO MOLE, LOCAIS COM BAIXO NÍVEL DE INTERFERÊNCIA. AF_09/2024</t>
  </si>
  <si>
    <t xml:space="preserve">90100</t>
  </si>
  <si>
    <t xml:space="preserve">ESCAVAÇÃO MECANIZADA DE VALA COM PROF. ATÉ 1,5 M (MÉDIA MONTANTE E JUSANTE/UMA COMPOSIÇÃO POR TRECHO), RETROESCAV. (0,26 M3), LARG. DE 0,8 M A 1,5 M, EM SOLO DE 1A CATEGORIA, EM LOCAIS COM ALTO NÍVEL DE INTERFERÊNCIA. AF_09/2024</t>
  </si>
  <si>
    <t xml:space="preserve">102323</t>
  </si>
  <si>
    <t xml:space="preserve">ESCAVAÇÃO MECANIZADA DE VALA COM PROF. ATÉ 1,5 M (MÉDIA MONTANTE E JUSANTE/UMA COMPOSIÇÃO POR TRECHO), RETROESCAV. (0,26 M3), LARG. DE 0,8 M A 1,5 M, EM SOLO DE 2A CATEGORIA, EM LOCAIS COM ALTO NÍVEL DE INTERFERÊNCIA. AF_09/2024</t>
  </si>
  <si>
    <t xml:space="preserve">102327</t>
  </si>
  <si>
    <t xml:space="preserve">ESCAVAÇÃO MECANIZADA DE VALA COM PROF. ATÉ 1,5 M (MÉDIA MONTANTE E JUSANTE/UMA COMPOSIÇÃO POR TRECHO), RETROESCAV. (0,26 M3), LARG. DE 0,8 M A 1,5 M, EM SOLO DE 2A CATEGORIA, EM LOCAIS COM BAIXO NÍVEL DE INTERFERÊNCIA. AF_09/2024</t>
  </si>
  <si>
    <t xml:space="preserve">102299</t>
  </si>
  <si>
    <t xml:space="preserve">ESCAVAÇÃO MECANIZADA DE VALA COM PROF. ATÉ 1,5 M (MÉDIA MONTANTE E JUSANTE/UMA COMPOSIÇÃO POR TRECHO), RETROESCAV. (0,26 M3), LARG. DE 0,8 M A 1,5 M, EM SOLO MOLE, EM LOCAIS COM ALTO NÍVEL DE INTERFERÊNCIA. AF_09/2024</t>
  </si>
  <si>
    <t xml:space="preserve">102303</t>
  </si>
  <si>
    <t xml:space="preserve">ESCAVAÇÃO MECANIZADA DE VALA COM PROF. ATÉ 1,5 M (MÉDIA MONTANTE E JUSANTE/UMA COMPOSIÇÃO POR TRECHO), RETROESCAV. (0,26 M3), LARG. DE 0,8 M A 1,5 M, EM SOLO MOLE, LOCAIS COM BAIXO NÍVEL DE INTERFERÊNCIA. AF_09/2024</t>
  </si>
  <si>
    <t xml:space="preserve">90099</t>
  </si>
  <si>
    <t xml:space="preserve">ESCAVAÇÃO MECANIZADA DE VALA COM PROF. ATÉ 1,5 M (MÉDIA MONTANTE E JUSANTE/UMA COMPOSIÇÃO POR TRECHO), RETROESCAV. (0,26 M3), LARG. MENOR QUE 0,8 M, EM SOLO DE 1A CATEGORIA, EM LOCAIS COM ALTO NÍVEL DE INTERFERÊNCIA. AF_09/2024</t>
  </si>
  <si>
    <t xml:space="preserve">102322</t>
  </si>
  <si>
    <t xml:space="preserve">ESCAVAÇÃO MECANIZADA DE VALA COM PROF. ATÉ 1,5 M (MÉDIA MONTANTE E JUSANTE/UMA COMPOSIÇÃO POR TRECHO), RETROESCAV. (0,26 M3), LARG. MENOR QUE 0,8 M, EM SOLO DE 2A CATEGORIA, EM LOCAIS COM ALTO NÍVEL DE INTERFERÊNCIA. AF_09/2024</t>
  </si>
  <si>
    <t xml:space="preserve">102298</t>
  </si>
  <si>
    <t xml:space="preserve">ESCAVAÇÃO MECANIZADA DE VALA COM PROF. ATÉ 1,5 M (MÉDIA MONTANTE E JUSANTE/UMA COMPOSIÇÃO POR TRECHO), RETROESCAV. (0,26 M3), LARG. MENOR QUE 0,8 M, EM SOLO MOLE, EM LOCAIS COM ALTO NÍVEL DE INTERFERÊNCIA. AF_09/2024</t>
  </si>
  <si>
    <t xml:space="preserve">102302</t>
  </si>
  <si>
    <t xml:space="preserve">ESCAVAÇÃO MECANIZADA DE VALA COM PROF. ATÉ 1,5 M (MÉDIA MONTANTE E JUSANTE/UMA COMPOSIÇÃO POR TRECHO), RETROESCAV. (0,26 M3), LARG. MENOR QUE 0,8 M, EM SOLO MOLE, LOCAIS COM BAIXO NÍVEL DE INTERFERÊNCIA. AF_09/2024</t>
  </si>
  <si>
    <t xml:space="preserve">102326</t>
  </si>
  <si>
    <t xml:space="preserve">ESCAVAÇÃO MECANIZADA DE VALA COM PROF. ATÉ 1,5 M (MÉDIA MONTANTE E JUSANTE/UMA COMPOSIÇÃO POR TRECHO), RETROESCAV. (0,26 M3), LARGURA MENOR QUE 0,8 M, EM SOLO DE 2A CATEGORIA, EM LOCAIS COM BAIXO NÍVEL DE INTERFERÊNCIA. AF_09/2024</t>
  </si>
  <si>
    <t xml:space="preserve">102314</t>
  </si>
  <si>
    <t xml:space="preserve">ESCAVAÇÃO MECANIZADA DE VALA COM PROF. ATÉ 1,5 M (MÉDIA MONTANTE E JUSANTE/UMA COMPOSIÇÃO POR TRECHO),COM ESCAVADEIRA (0,8 M3), LARG. MENOR QUE 1,5 M, EM SOLO DE 2A CATEGORIA, LOCAIS COM BAIXO NÍVEL DE INTERFERÊNCIA. AF_09/2024</t>
  </si>
  <si>
    <t xml:space="preserve">102312</t>
  </si>
  <si>
    <t xml:space="preserve">ESCAVAÇÃO MECANIZADA DE VALA COM PROF. DE 3,0 M ATÉ 4,5 M (MÉDIA MONTANTE E JUSANTE/UMA COMPOSIÇÃO POR TRECHO), ESCAVADEIRA (1,2 M3), LARG. DE 1,5 M A 2,5 M, EM SOLO DE 2A CATEGORIA, EM LOCAIS COM ALTO NÍVEL DE INTERFERÊNCIA. AF_09/2024</t>
  </si>
  <si>
    <t xml:space="preserve">102288</t>
  </si>
  <si>
    <t xml:space="preserve">ESCAVAÇÃO MECANIZADA DE VALA COM PROF. DE 3,0 M ATÉ 4,5 M (MÉDIA MONTANTE E JUSANTE/UMA COMPOSIÇÃO POR TRECHO), ESCAVADEIRA (1,2 M3), LARG. DE 1,5 M A 2,5 M, EM SOLO MOLE, EM LOCAIS COM ALTO NÍVEL DE INTERFERÊNCIA. AF_09/2024</t>
  </si>
  <si>
    <t xml:space="preserve">90087</t>
  </si>
  <si>
    <t xml:space="preserve">ESCAVAÇÃO MECANIZADA DE VALA COM PROF. DE 3,0 M ATÉ 4,5 M(MÉDIA MONTANTE E JUSANTE/UMA COMPOSIÇÃO POR TRECHO), ESCAVADEIRA (1,2 M3), LARG. DE 1,5 M A 2,5 M, EM SOLO DE 1A CATEGORIA, EM LOCAIS COM ALTO NÍVEL DE INTERFERÊNCIA. AF_09/2024</t>
  </si>
  <si>
    <t xml:space="preserve">102308</t>
  </si>
  <si>
    <t xml:space="preserve">ESCAVAÇÃO MECANIZADA DE VALA COM PROF. MAIOR QUE 1,5 M ATÉ 3,0 M (MÉDIA MONTANTE E JUSANTE/UMA COMPOSIÇÃO POR TRECHO), ESCAVADEIRA (0,8 M3), LARG. ATÉ 1,5 M, EM SOLO DE 2A CATEGORIA, EM LOCAIS COM ALTO NÍVEL DE INTERFERÊNCIA. AF_09/2024</t>
  </si>
  <si>
    <t xml:space="preserve">90084</t>
  </si>
  <si>
    <t xml:space="preserve">ESCAVAÇÃO MECANIZADA DE VALA COM PROF. MAIOR QUE 1,5 M ATÉ 3,0 M (MÉDIA MONTANTE E JUSANTE/UMA COMPOSIÇÃO POR TRECHO), ESCAVADEIRA (0,8 M3), LARGURA ATÉ 1,5 M, EM SOLO DE 1A CATEGORIA, EM LOCAIS COM ALTO NÍVEL DE INTERFERÊNCIA. AF_09/2024</t>
  </si>
  <si>
    <t xml:space="preserve">102284</t>
  </si>
  <si>
    <t xml:space="preserve">ESCAVAÇÃO MECANIZADA DE VALA COM PROF. MAIOR QUE 1,5 M ATÉ 3,0 M (MÉDIA MONTANTE E JUSANTE/UMA COMPOSIÇÃO POR TRECHO), ESCAVADEIRA (0,8 M3), LARGURA ATÉ 1,5 M, EM SOLO MOLE, EM LOCAIS COM ALTO NÍVEL DE INTERFERÊNCIA. AF_09/2024</t>
  </si>
  <si>
    <t xml:space="preserve">102325</t>
  </si>
  <si>
    <t xml:space="preserve">ESCAVAÇÃO MECANIZADA DE VALA COM PROF. MAIOR QUE 1,5 M ATÉ 3,0 M (MÉDIA MONTANTE E JUSANTE/UMA COMPOSIÇÃO POR TRECHO), RETROESCAV. (0,26 M3), LARG. DE 0,8 M A 1,5 M, EM SOLO DE 2A CATEGORIA, EM LOCAIS COM ALTO NÍVEL DE INTERFERÊNCIA. AF_09/2024</t>
  </si>
  <si>
    <t xml:space="preserve">102329</t>
  </si>
  <si>
    <t xml:space="preserve">ESCAVAÇÃO MECANIZADA DE VALA COM PROF. MAIOR QUE 1,5 M ATÉ 3,0 M (MÉDIA MONTANTE E JUSANTE/UMA COMPOSIÇÃO POR TRECHO), RETROESCAV. (0,26 M3), LARG. DE 0,8 M A 1,5 M, EM SOLO DE 2A CATEGORIA, EM LOCAIS COM BAIXO NÍVEL DE INTERFERÊNCIA. AF_09/2024</t>
  </si>
  <si>
    <t xml:space="preserve">102301</t>
  </si>
  <si>
    <t xml:space="preserve">ESCAVAÇÃO MECANIZADA DE VALA COM PROF. MAIOR QUE 1,5 M ATÉ 3,0 M (MÉDIA MONTANTE E JUSANTE/UMA COMPOSIÇÃO POR TRECHO), RETROESCAV. (0,26 M3), LARG. DE 0,8 M A 1,5 M, EM SOLO MOLE, EM LOCAIS COM ALTO NÍVEL DE INTERFERÊNCIA. AF_09/2024</t>
  </si>
  <si>
    <t xml:space="preserve">102305</t>
  </si>
  <si>
    <t xml:space="preserve">ESCAVAÇÃO MECANIZADA DE VALA COM PROF. MAIOR QUE 1,5 M ATÉ 3,0 M (MÉDIA MONTANTE E JUSANTE/UMA COMPOSIÇÃO POR TRECHO), RETROESCAV. (0,26 M3), LARG. DE 0,8 M A 1,5 M, EM SOLO MOLE, LOCAIS COM BAIXO NÍVEL DE INTERFERÊNCIA. AF_09/2024</t>
  </si>
  <si>
    <t xml:space="preserve">90101</t>
  </si>
  <si>
    <t xml:space="preserve">ESCAVAÇÃO MECANIZADA DE VALA COM PROF. MAIOR QUE 1,5 M ATÉ 3,0 M (MÉDIA MONTANTE E JUSANTE/UMA COMPOSIÇÃO POR TRECHO), RETROESCAV. (0,26 M3), LARG. MENOR QUE 0,8 M, EM SOLO DE 1A CATEGORIA, EM LOCAIS COM ALTO NÍVEL DE INTERFERÊNCIA. AF_09/2024</t>
  </si>
  <si>
    <t xml:space="preserve">102324</t>
  </si>
  <si>
    <t xml:space="preserve">ESCAVAÇÃO MECANIZADA DE VALA COM PROF. MAIOR QUE 1,5 M ATÉ 3,0 M (MÉDIA MONTANTE E JUSANTE/UMA COMPOSIÇÃO POR TRECHO), RETROESCAV. (0,26 M3), LARG. MENOR QUE 0,8 M, EM SOLO DE 2A CATEGORIA, EM LOCAIS COM ALTO NÍVEL DE INTERFERÊNCIA. AF_09/2024</t>
  </si>
  <si>
    <t xml:space="preserve">102300</t>
  </si>
  <si>
    <t xml:space="preserve">ESCAVAÇÃO MECANIZADA DE VALA COM PROF. MAIOR QUE 1,5 M ATÉ 3,0 M (MÉDIA MONTANTE E JUSANTE/UMA COMPOSIÇÃO POR TRECHO), RETROESCAV. (0,26 M3), LARG. MENOR QUE 0,8 M, EM SOLO MOLE, EM LOCAIS COM ALTO NÍVEL DE INTERFERÊNCIA. AF_09/2024</t>
  </si>
  <si>
    <t xml:space="preserve">90102</t>
  </si>
  <si>
    <t xml:space="preserve">ESCAVAÇÃO MECANIZADA DE VALA COM PROF. MAIOR QUE 1,5 M ATÉ 3,0 M (MÉDIA MONTANTE E JUSANTE/UMA COMPOSIÇÃO POR TRECHO), RETROESCAV. (0,26 M3), LARGURA DE 0,8 M A 1,5 M, EM SOLO DE 1A CATEGORIA, EM LOCAIS COM ALTO NÍVEL DE INTERFERÊNCIA. AF_09/2024</t>
  </si>
  <si>
    <t xml:space="preserve">102328</t>
  </si>
  <si>
    <t xml:space="preserve">ESCAVAÇÃO MECANIZADA DE VALA COM PROF. MAIOR QUE 1,5 M ATÉ 3,0 M (MÉDIA MONTANTE E JUSANTE/UMA COMPOSIÇÃO POR TRECHO), RETROESCAV. (0,26 M3),LARG. MENOR QUE 0,8 M, EM SOLO DE 2A CATEGORIA, EM LOCAIS COM BAIXO NÍVEL DE INTERFERÊNCIA. AF_09/2024</t>
  </si>
  <si>
    <t xml:space="preserve">102304</t>
  </si>
  <si>
    <t xml:space="preserve">ESCAVAÇÃO MECANIZADA DE VALA COM PROF. MAIOR QUE 1,5 M ATÉ 3,0 M (MÉDIA MONTANTE E JUSANTE/UMA COMPOSIÇÃO POR TRECHO), RETROESCAV. (0,26 M3),LARG. MENOR QUE 0,8 M, EM SOLO MOLE, LOCAIS COM BAIXO NÍVEL DE INTERFERÊNCIA. AF_09/2024</t>
  </si>
  <si>
    <t xml:space="preserve">102295</t>
  </si>
  <si>
    <t xml:space="preserve">ESCAVAÇÃO MECANIZADA DE VALA COM PROF. MAIOR QUE 1,5 M ATÉ 3,0 M (MÉDIA MONTANTE E JUSANTE/UMA COMPOSIÇÃO POR TRECHO),COM ESCAVADEIRA (1,2 M3), LARG. DE 1,5 M A 2,5 M, EM SOLO MOLE, LOCAIS COM BAIXO NÍVEL DE INTERFERÊNCIA. AF_09/2024</t>
  </si>
  <si>
    <t xml:space="preserve">102281</t>
  </si>
  <si>
    <t xml:space="preserve">ESCAVAÇÃO MECANIZADA DE VALA COM PROF. MAIOR QUE 1,5 M ATÉ 3,0 M (MÉDIA MONTANTE E JUSANTE/UMA COMPOSIÇÃO POR TRECHO),COM ESCAVADEIRA (1,2 M3),LARG. DE 1,5 M A 2,5 M, EM SOLO DE 1A CATEGORIA, LOCAIS COM BAIXO NÍVEL DE INTERFERÊNCIA. AF_09/2024</t>
  </si>
  <si>
    <t xml:space="preserve">102311</t>
  </si>
  <si>
    <t xml:space="preserve">ESCAVAÇÃO MECANIZADA DE VALA COM PROF. MAIOR QUE 1,5 M ATÉ 3,0 M (MÉDIA MONTANTE E JUSANTE/UMA COMPOSIÇÃO POR TRECHO),COM ESCAVADEIRA (1,2 M3),LARG. DE 1,5 M A 2,5 M, EM SOLO DE 2A CATEGORIA, EM LOCAIS COM ALTO NÍVEL DE INTERFERÊNCIA. AF_09/2024</t>
  </si>
  <si>
    <t xml:space="preserve">102319</t>
  </si>
  <si>
    <t xml:space="preserve">ESCAVAÇÃO MECANIZADA DE VALA COM PROF. MAIOR QUE 1,5 M ATÉ 3,0 M (MÉDIA MONTANTE E JUSANTE/UMA COMPOSIÇÃO POR TRECHO),COM ESCAVADEIRA (1,2 M3),LARG. DE 1,5 M A 2,5 M, EM SOLO DE 2A CATEGORIA, LOCAIS COM BAIXO NÍVEL DE INTERFERÊNCIA. AF_09/2024</t>
  </si>
  <si>
    <t xml:space="preserve">102287</t>
  </si>
  <si>
    <t xml:space="preserve">ESCAVAÇÃO MECANIZADA DE VALA COM PROF. MAIOR QUE 1,5 M ATÉ 3,0 M (MÉDIA MONTANTE E JUSANTE/UMA COMPOSIÇÃO POR TRECHO),COM ESCAVADEIRA (1,2 M3),LARG. DE 1,5 M A 2,5 M, EM SOLO MOLE, EM LOCAIS COM ALTO NÍVEL DE INTERFERÊNCIA. AF_09/2024</t>
  </si>
  <si>
    <t xml:space="preserve">102316</t>
  </si>
  <si>
    <t xml:space="preserve">ESCAVAÇÃO MECANIZADA DE VALA COM PROF. MAIOR QUE 1,5 M E ATÉ 3,0 M (MÉDIA MONTANTE E JUSANTE/UMA COMPOSIÇÃO POR TRECHO), ESCAVADEIRA (0,8 M3), LARG. MENOR QUE 1,5 M, EM SOLO DE 2A CATEGORIA, LOCAIS COM BAIXO NÍVEL DE INTERFERÊNCIA. AF_09/2024</t>
  </si>
  <si>
    <t xml:space="preserve">102292</t>
  </si>
  <si>
    <t xml:space="preserve">ESCAVAÇÃO MECANIZADA DE VALA COM PROF. MAIOR QUE 1,5 M E ATÉ 3,0 M (MÉDIA MONTANTE E JUSANTE/UMA COMPOSIÇÃO POR TRECHO), ESCAVADEIRA (0,8 M3), LARG. MENOR QUE 1,5 M, EM SOLO MOLE, LOCAIS COM BAIXO NÍVEL DE INTERFERÊNCIA. AF_09/2024</t>
  </si>
  <si>
    <t xml:space="preserve">90092</t>
  </si>
  <si>
    <t xml:space="preserve">ESCAVAÇÃO MECANIZADA DE VALA COM PROF. MAIOR QUE 1,5 M E ATÉ 3,0 M(MÉDIA MONTANTE E JUSANTE/UMA COMPOSIÇÃO POR TRECHO), ESCAVADEIRA (0,8 M3), LARG. MENOR QUE 1,5 M, EM SOLO DE 1A CATEGORIA, LOCAIS COM BAIXO NÍVEL DE INTERFERÊNCIA. AF_09/2024</t>
  </si>
  <si>
    <t xml:space="preserve">102278</t>
  </si>
  <si>
    <t xml:space="preserve">ESCAVAÇÃO MECANIZADA DE VALA COM PROF. MAIOR QUE 1,50 M ATÉ 3,0 M (MÉDIA MONTANTE E JUSANTE/UMA COMPOSIÇÃO POR TRECHO), ESCAVADEIRA (1,2 M3), LARG. DE 1,5 M A 2,5 M, EM SOLO DE 1A CATEGORIA, EM LOCAIS COM ALTO NÍVEL DE INTERFERÊNCIA. AF_09/2024</t>
  </si>
  <si>
    <t xml:space="preserve">90094</t>
  </si>
  <si>
    <t xml:space="preserve">ESCAVAÇÃO MECANIZADA DE VALA COM PROF. MAIOR QUE 3,0 M ATÉ 4,5 M (MÉDIA MONTANTE E JUSANTE/UMA COMPOSIÇÃO POR TRECHO), ESCAVADEIRA (0,8 M3), LARG. MENOR QUE 1,5 M, EM SOLO DE 1A CATEGORIA, LOCAIS COM BAIXO NÍVEL DE INTERFERÊNCIA. AF_09/2024</t>
  </si>
  <si>
    <t xml:space="preserve">102309</t>
  </si>
  <si>
    <t xml:space="preserve">ESCAVAÇÃO MECANIZADA DE VALA COM PROF. MAIOR QUE 3,0 M ATÉ 4,5 M (MÉDIA MONTANTE E JUSANTE/UMA COMPOSIÇÃO POR TRECHO), ESCAVADEIRA (0,8 M3), LARG. MENOR QUE 1,5 M, EM SOLO DE 2A CATEGORIA, EM LOCAIS COM ALTO NÍVEL DE INTERFERÊNCIA. AF_09/2024</t>
  </si>
  <si>
    <t xml:space="preserve">102285</t>
  </si>
  <si>
    <t xml:space="preserve">ESCAVAÇÃO MECANIZADA DE VALA COM PROF. MAIOR QUE 3,0 M ATÉ 4,5 M (MÉDIA MONTANTE E JUSANTE/UMA COMPOSIÇÃO POR TRECHO), ESCAVADEIRA (0,8 M3), LARG. MENOR QUE 1,5 M, EM SOLO MOLE, EM LOCAIS COM ALTO NÍVEL DE INTERFERÊNCIA. AF_09/2024</t>
  </si>
  <si>
    <t xml:space="preserve">90095</t>
  </si>
  <si>
    <t xml:space="preserve">ESCAVAÇÃO MECANIZADA DE VALA COM PROF. MAIOR QUE 3,0 M ATÉ 4,5 M (MÉDIA MONTANTE E JUSANTE/UMA COMPOSIÇÃO POR TRECHO), ESCAVADEIRA (1,2 M3), LARG. DE 1,5 M A 2,5 M, EM SOLO DE 1A CATEGORIA, LOCAIS COM BAIXO NÍVEL DE INTERFERÊNCIA. AF_09/2024</t>
  </si>
  <si>
    <t xml:space="preserve">102320</t>
  </si>
  <si>
    <t xml:space="preserve">ESCAVAÇÃO MECANIZADA DE VALA COM PROF. MAIOR QUE 3,0 M ATÉ 4,5 M (MÉDIA MONTANTE E JUSANTE/UMA COMPOSIÇÃO POR TRECHO), ESCAVADEIRA (1,2 M3), LARG. DE 1,5 M A 2,5 M, EM SOLO DE 2A CATEGORIA, LOCAIS COM BAIXO NÍVEL DE INTERFERÊNCIA. AF_09/2024</t>
  </si>
  <si>
    <t xml:space="preserve">102296</t>
  </si>
  <si>
    <t xml:space="preserve">ESCAVAÇÃO MECANIZADA DE VALA COM PROF. MAIOR QUE 3,0 M ATÉ 4,5 M (MÉDIA MONTANTE E JUSANTE/UMA COMPOSIÇÃO POR TRECHO), ESCAVADEIRA (1,2 M3), LARG. DE 1,5 M A 2,5 M, EM SOLO MOLE, LOCAIS COM BAIXO NÍVEL DE INTERFERÊNCIA. AF_09/2024</t>
  </si>
  <si>
    <t xml:space="preserve">90086</t>
  </si>
  <si>
    <t xml:space="preserve">ESCAVAÇÃO MECANIZADA DE VALA COM PROF. MAIOR QUE 3,0 M ATÉ 4,5 M(MÉDIA MONTANTE E JUSANTE/UMA COMPOSIÇÃO POR TRECHO), ESCAVADEIRA (0,8 M3), LARG. MENOR QUE 1,5 M, EM SOLO DE 1A CATEGORIA, EM LOCAIS COM ALTO NÍVEL DE INTERFERÊNCIA. AF_09/2024</t>
  </si>
  <si>
    <t xml:space="preserve">102277</t>
  </si>
  <si>
    <t xml:space="preserve">ESCAVAÇÃO MECANIZADA DE VALA COM PROF. MAIOR QUE 4,5 M ATÉ 6,0 M (MÉDIA MONTANTE E JUSANTE/UMA COMPOSIÇÃO POR TRECHO), ESCAVADEIRA (0,8 M3), LARG. MENOR QUE 1,5 M, EM SOLO DE 1A CATEGORIA, EM LOCAIS COM ALTO NÍVEL DE INTERFERÊNCIA. AF_09/2024</t>
  </si>
  <si>
    <t xml:space="preserve">102286</t>
  </si>
  <si>
    <t xml:space="preserve">ESCAVAÇÃO MECANIZADA DE VALA COM PROF. MAIOR QUE 4,5 M ATÉ 6,0 M (MÉDIA MONTANTE E JUSANTE/UMA COMPOSIÇÃO POR TRECHO), ESCAVADEIRA (0,8 M3),LARG. MENOR QUE 1,5 M, EM SOLO DE MOLE, EM LOCAIS COM ALTO NÍVEL DE INTERFERÊNCIA. AF_09/2024</t>
  </si>
  <si>
    <t xml:space="preserve">90098</t>
  </si>
  <si>
    <t xml:space="preserve">ESCAVAÇÃO MECANIZADA DE VALA COM PROF. MAIOR QUE 4,5 M ATÉ 6,0 M (MÉDIA MONTANTE E JUSANTE/UMA COMPOSIÇÃO POR TRECHO), ESCAVADEIRA (1,2 M3), LARG. DE 1,5 M A 2,5 M, EM SOLO DE 1A CATEGORIA, LOCAIS COM BAIXO NÍVEL DE INTERFERÊNCIA. AF_09/2024</t>
  </si>
  <si>
    <t xml:space="preserve">102313</t>
  </si>
  <si>
    <t xml:space="preserve">ESCAVAÇÃO MECANIZADA DE VALA COM PROF. MAIOR QUE 4,5 M ATÉ 6,0 M (MÉDIA MONTANTE E JUSANTE/UMA COMPOSIÇÃO POR TRECHO), ESCAVADEIRA (1,2 M3), LARG. DE 1,5 M A 2,5 M, EM SOLO DE 2A CATEGORIA, EM LOCAIS COM ALTO NÍVEL DE INTERFERÊNCIA. AF_09/2024</t>
  </si>
  <si>
    <t xml:space="preserve">102321</t>
  </si>
  <si>
    <t xml:space="preserve">ESCAVAÇÃO MECANIZADA DE VALA COM PROF. MAIOR QUE 4,5 M ATÉ 6,0 M (MÉDIA MONTANTE E JUSANTE/UMA COMPOSIÇÃO POR TRECHO), ESCAVADEIRA (1,2 M3), LARG. DE 1,5 M A 2,5 M, EM SOLO DE 2A CATEGORIA, LOCAIS COM BAIXO NÍVEL DE INTERFERÊNCIA. AF_09/2024</t>
  </si>
  <si>
    <t xml:space="preserve">102289</t>
  </si>
  <si>
    <t xml:space="preserve">ESCAVAÇÃO MECANIZADA DE VALA COM PROF. MAIOR QUE 4,5 M ATÉ 6,0 M (MÉDIA MONTANTE E JUSANTE/UMA COMPOSIÇÃO POR TRECHO), ESCAVADEIRA (1,2 M3), LARG. DE 1,5 M A 2,5 M, EM SOLO MOLE, EM LOCAIS COM ALTO NÍVEL DE INTERFERÊNCIA. AF_09/2024</t>
  </si>
  <si>
    <t xml:space="preserve">102297</t>
  </si>
  <si>
    <t xml:space="preserve">ESCAVAÇÃO MECANIZADA DE VALA COM PROF. MAIOR QUE 4,5 M ATÉ 6,0 M (MÉDIA MONTANTE E JUSANTE/UMA COMPOSIÇÃO POR TRECHO), ESCAVADEIRA (1,2 M3), LARG. DE 1,5 M A 2,5 M, EM SOLO MOLE, LOCAIS COM BAIXO NÍVEL DE INTERFERÊNCIA. AF_09/2024</t>
  </si>
  <si>
    <t xml:space="preserve">102280</t>
  </si>
  <si>
    <t xml:space="preserve">ESCAVAÇÃO MECANIZADA DE VALA COM PROF. MAIOR QUE 4,5 M ATÉ 6,0 M (MÉDIA MONTANTE E JUSANTE/UMA COMPOSIÇÃO POR TRECHO),COM ESCAVADEIRA (0,8 M3), LARG. MENOR QUE 1,5 M, EM SOLO DE 1A CATEGORIA, LOCAIS COM BAIXO NÍVEL DE INTERFERÊNCIA. AF_09/2024</t>
  </si>
  <si>
    <t xml:space="preserve">102294</t>
  </si>
  <si>
    <t xml:space="preserve">ESCAVAÇÃO MECANIZADA DE VALA COM PROF. MAIOR QUE 4,5 M ATÉ 6,0 M (MÉDIA MONTANTE E JUSANTE/UMA COMPOSIÇÃO POR TRECHO),COM ESCAVADEIRA (0,8 M3), LARG. MENOR QUE 1,5 M, EM SOLO MOLE, LOCAIS COM BAIXO NÍVEL DE INTERFERÊNCIA. AF_09/2024</t>
  </si>
  <si>
    <t xml:space="preserve">90090</t>
  </si>
  <si>
    <t xml:space="preserve">ESCAVAÇÃO MECANIZADA DE VALA COM PROF. MAIOR QUE 4,5 M ATÉ 6,0 M(MÉDIA MONTANTE E JUSANTE/UMA COMPOSIÇÃO POR TRECHO), ESCAVADEIRA (1,2 M3), LARG. DE 1,5 M A 2,5 M, EM SOLO DE 1A CATEGORIA, EM LOCAIS COM ALTO NÍVEL DE INTERFERÊNCIA. AF_09/2024</t>
  </si>
  <si>
    <t xml:space="preserve">102317</t>
  </si>
  <si>
    <t xml:space="preserve">ESCAVAÇÃO MECANIZADA DE VALA COM PROF.MAIOR QUE 3,0 M ATÉ 4,5 M (MÉDIA MONTANTE E JUSANTE/UMA COMPOSIÇÃO POR TRECHO), ESCAVADEIRA (0,8 M3), LARG. MENOR QUE 1,5 M, EM SOLO DE 2A CATEGORIA, LOCAIS COM BAIXO NÍVEL DE INTERFERÊNCIA. AF_09/2024</t>
  </si>
  <si>
    <t xml:space="preserve">102293</t>
  </si>
  <si>
    <t xml:space="preserve">ESCAVAÇÃO MECANIZADA DE VALA COM PROF.MAIOR QUE 3,0 M ATÉ 4,5 M (MÉDIA MONTANTE E JUSANTE/UMA COMPOSIÇÃO POR TRECHO), ESCAVADEIRA (0,8 M3), LARG. MENOR QUE 1,5 M, EM SOLO MOLE, LOCAIS COM BAIXO NÍVEL DE INTERFERÊNCIA. AF_09/2024</t>
  </si>
  <si>
    <t xml:space="preserve">102310</t>
  </si>
  <si>
    <t xml:space="preserve">ESCAVAÇÃO MECANIZADA DE VALA COM PROF.MAIOR QUE 4,5 M ATÉ 6,0 M (MÉDIA MONTANTE E JUSANTE/UMA COMPOSIÇÃO POR TRECHO),COM ESCAVADEIRA (0,8 M3), LARG. MENOR QUE 1,5 M, EM SOLO DE 2A CATEGORIA, EM LOCAIS COM ALTO NÍVEL DE INTERFERÊNCIA. AF_09/2024</t>
  </si>
  <si>
    <t xml:space="preserve">102318</t>
  </si>
  <si>
    <t xml:space="preserve">ESCAVAÇÃO MECANIZADA DE VALA COM PROF.MAIOR QUE 4,5 M ATÉ 6,0 M (MÉDIA MONTANTE E JUSANTE/UMA COMPOSIÇÃO POR TRECHO),COM ESCAVADEIRA (0,8 M3), LARG. MENOR QUE 1,5 M, EM SOLO DE 2A CATEGORIA, EM LOCAIS COM BAIXO NÍVEL DE INTERFERÊNCIA. AF_09/2024</t>
  </si>
  <si>
    <t xml:space="preserve">90106</t>
  </si>
  <si>
    <t xml:space="preserve">ESCAVAÇÃO MECANIZADA DE VALA COM PROFUNDIDADE ATÉ 1,5 M (MÉDIA MONTANTE E JUSANTE/UMA COMPOSIÇÃO POR TRECHO), RETROESCAV. (0,26 M3), LARGURA DE 0,8 M A 1,5 M, EM SOLO DE 1A CATEGORIA, LOCAIS COM BAIXO NÍVEL DE INTERFERÊNCIA. AF_09/2024</t>
  </si>
  <si>
    <t xml:space="preserve">90105</t>
  </si>
  <si>
    <t xml:space="preserve">ESCAVAÇÃO MECANIZADA DE VALA COM PROFUNDIDADE ATÉ 1,5 M (MÉDIA MONTANTE E JUSANTE/UMA COMPOSIÇÃO POR TRECHO), RETROESCAV. (0,26 M3), LARGURA MENOR QUE 0,8 M, EM SOLO DE 1A CATEGORIA, LOCAIS COM BAIXO NÍVEL DE INTERFERÊNCIA. AF_09/2024</t>
  </si>
  <si>
    <t xml:space="preserve">90108</t>
  </si>
  <si>
    <t xml:space="preserve">ESCAVAÇÃO MECANIZADA DE VALA COM PROFUNDIDADE MAIOR QUE 1,5 M ATÉ 3,0 M (MÉDIA MONTANTE E JUSANTE/UMA COMPOSIÇÃO POR TRECHO), RETROESCAV (0,26 M3), LARGURA DE 0,8 M A 1,5 M, EM SOLO DE 1A CATEGORIA, LOCAIS COM BAIXO NÍVEL DE INTERFERÊNCIA. AF_09/2024</t>
  </si>
  <si>
    <t xml:space="preserve">90107</t>
  </si>
  <si>
    <t xml:space="preserve">ESCAVAÇÃO MECANIZADA DE VALA COM PROFUNDIDADE MAIOR QUE 1,5 M ATÉ 3,0 M (MÉDIA MONTANTE E JUSANTE/UMA COMPOSIÇÃO POR TRECHO), RETROESCAV. (0,26 M3), LARGURA MENOR QUE 0,8 M, EM SOLO DE 1A CATEGORIA, LOCAIS COM BAIXO NÍVEL DE INTERFERÊNCIA. AF_09/2024</t>
  </si>
  <si>
    <t xml:space="preserve">102354</t>
  </si>
  <si>
    <t xml:space="preserve">DESMONTE DE MATERIAL DE 3ª CATEGORIA (BLOCOS DE ROCHAS OU MATACOS), COM MARTELETE PNEUMÁTICO MANUAL - EXCLUSIVE CARGA E TRANSPORTE. AF_03/2021</t>
  </si>
  <si>
    <t xml:space="preserve">102355</t>
  </si>
  <si>
    <t xml:space="preserve">DESMONTE DE MATERIAL DE 3ª CATEGORIA (BLOCOS DE ROCHAS OU MATACOS), EM VALA, COM MARTELETE PNEUMÁTICO MANUAL - EXCLUSIVE RETIRADA, CARGA E TRANSPORTE. AF_03/2021</t>
  </si>
  <si>
    <t xml:space="preserve">102360</t>
  </si>
  <si>
    <t xml:space="preserve">RETIRADA DE MATERIAL DE 3ª CATEGORIA (APÓS ESCAVAÇÃO/DESMONTE) EM VALAS, COM ESCAVADEIRA HIDRÁULICA - EXCLUSIVE CARGA E TRANSPORTE. AF_03/2021</t>
  </si>
  <si>
    <t xml:space="preserve">102361</t>
  </si>
  <si>
    <t xml:space="preserve">RETIRADA DE MATERIAL DE 3ª CATEGORIA (APÓS ESCAVAÇÃO/DESMONTE) EM VALAS, COM RETROESCAVADEIRA - EXCLUSIVE CARGA E TRANSPORTE. AF_03/2021</t>
  </si>
  <si>
    <t xml:space="preserve">101601</t>
  </si>
  <si>
    <t xml:space="preserve">ESCORAMENTO DE VALA, TIPO BLINDAGEM COM PROFUNDIDADE DE 0 A 1,5 M, LARGURA MAIOR OU IGUAL A 1,5 M E MENOR QUE 2,5 M - EXECUÇÃO, NÃO INCLUI MATERIAL. AF_08/2020</t>
  </si>
  <si>
    <t xml:space="preserve">101600</t>
  </si>
  <si>
    <t xml:space="preserve">ESCORAMENTO DE VALA, TIPO BLINDAGEM, COM PROFUNDIDADE DE 0 A 1,5 M, LARGURA MENOR QUE 1,5 M - EXECUÇÃO, NÃO INCLUI MATERIAL. AF_08/2020</t>
  </si>
  <si>
    <t xml:space="preserve">101603</t>
  </si>
  <si>
    <t xml:space="preserve">ESCORAMENTO DE VALA, TIPO BLINDAGEM, COM PROFUNDIDADE DE 1,5 A 3,0 M, LARGURA MAIOR OU IGUAL A 1,5 M E MENOR QUE 2,5 M - EXECUÇÃO, NÃO INCLUI MATERIAL. AF_08/2020</t>
  </si>
  <si>
    <t xml:space="preserve">101602</t>
  </si>
  <si>
    <t xml:space="preserve">ESCORAMENTO DE VALA, TIPO BLINDAGEM, COM PROFUNDIDADE DE 1,5 A 3,0 M, LARGURA MENOR QUE 1,5 M - EXECUÇÃO, NÃO INCLUI MATERIAL. AF_08/2020</t>
  </si>
  <si>
    <t xml:space="preserve">101605</t>
  </si>
  <si>
    <t xml:space="preserve">ESCORAMENTO DE VALA, TIPO BLINDAGEM, COM PROFUNDIDADE DE 3,0 A 4,5 M, LARGURA MAIOR OU IGUAL A 1,5 M E MENOR QUE 2,5 M - EXECUÇÃO, NÃO INCLUI MATERIAL. AF_08/2020</t>
  </si>
  <si>
    <t xml:space="preserve">101604</t>
  </si>
  <si>
    <t xml:space="preserve">ESCORAMENTO DE VALA, TIPO BLINDAGEM, COM PROFUNDIDADE DE 3,0 A 4,5 M, LARGURA MENOR QUE 1,5 M - EXECUÇÃO, NÃO INCLUI MATERIAL. AF_08/2020</t>
  </si>
  <si>
    <t xml:space="preserve">101588</t>
  </si>
  <si>
    <t xml:space="preserve">ESCORAMENTO DE VALA, TIPO CONTÍNUO COM PERFIL METÁLICO "U", COM PROFUNDIDADE DE 0 A 1,5 M, LARGURA MENOR QUE 1,5 M. AF_08/2020</t>
  </si>
  <si>
    <t xml:space="preserve">101591</t>
  </si>
  <si>
    <t xml:space="preserve">ESCORAMENTO DE VALA, TIPO CONTÍNUO COM PERFIL METÁLICO "U", COM PROFUNDIDADE DE 1,5 A 3,0 M, LARGURA MAIOR OU IGUAL 1,5 M E MENOR QUE 2,5 M. AF_08/2020</t>
  </si>
  <si>
    <t xml:space="preserve">101590</t>
  </si>
  <si>
    <t xml:space="preserve">ESCORAMENTO DE VALA, TIPO CONTÍNUO COM PERFIL METÁLICO "U", COM PROFUNDIDADE DE 1,5 A 3,0 M, LARGURA MENOR QUE 1,5 M. AF_08/2020</t>
  </si>
  <si>
    <t xml:space="preserve">101593</t>
  </si>
  <si>
    <t xml:space="preserve">ESCORAMENTO DE VALA, TIPO CONTÍNUO COM PERFIL METÁLICO "U", COM PROFUNDIDADE DE 3,0 A 4,5 M, LARGURA MAIOR OU IGUAL A 1,5 M E MENOR QUE 2,5 M. AF_08/2020</t>
  </si>
  <si>
    <t xml:space="preserve">101592</t>
  </si>
  <si>
    <t xml:space="preserve">ESCORAMENTO DE VALA, TIPO CONTÍNUO COM PERFIL METÁLICO "U", COM PROFUNDIDADE DE 3,0 A 4,5 M, LARGURA MENOR QUE 1,5 M. AF_08/2020</t>
  </si>
  <si>
    <t xml:space="preserve">101583</t>
  </si>
  <si>
    <t xml:space="preserve">ESCORAMENTO DE VALA, TIPO CONTÍNUO, COM PROFUNDIDADE DE 0 A 1,5 M, LARGURA MAIOR OU IGUAL A 1,5 M E MENOR QUE 2,5 M. AF_08/2020</t>
  </si>
  <si>
    <t xml:space="preserve">101582</t>
  </si>
  <si>
    <t xml:space="preserve">ESCORAMENTO DE VALA, TIPO CONTÍNUO, COM PROFUNDIDADE DE 0 A 1,5 M, LARGURA MENOR QUE 1,5 M. AF_08/2020</t>
  </si>
  <si>
    <t xml:space="preserve">101585</t>
  </si>
  <si>
    <t xml:space="preserve">ESCORAMENTO DE VALA, TIPO CONTÍNUO, COM PROFUNDIDADE DE 1,5 A 3,0 M, LARGURA MAIOR OU IGUAL A 1,5 M E MENOR QUE 2,5 M. AF_08/2020</t>
  </si>
  <si>
    <t xml:space="preserve">101584</t>
  </si>
  <si>
    <t xml:space="preserve">ESCORAMENTO DE VALA, TIPO CONTÍNUO, COM PROFUNDIDADE DE 1,5 M A 3,0 M, LARGURA MENOR QUE 1,5 M. AF_08/2020</t>
  </si>
  <si>
    <t xml:space="preserve">101587</t>
  </si>
  <si>
    <t xml:space="preserve">ESCORAMENTO DE VALA, TIPO CONTÍNUO, COM PROFUNDIDADE DE 3,0 A 4,5 M, LARGURA MAIOR OU IGUAL A 1,5 E MENOR QUE 2,5 M. AF_08/2020</t>
  </si>
  <si>
    <t xml:space="preserve">101586</t>
  </si>
  <si>
    <t xml:space="preserve">ESCORAMENTO DE VALA, TIPO CONTÍNUO, COM PROFUNDIDADE DE 3,0 A 4,5 M, LARGURA MENOR QUE 1,5 M. AF_08/2020</t>
  </si>
  <si>
    <t xml:space="preserve">101577</t>
  </si>
  <si>
    <t xml:space="preserve">ESCORAMENTO DE VALA, TIPO DESCONTÍNUO, COM PROFUNDIDADE DE 0 A 1,5 M, LARGURA MAIOR OU IGUAL A 1,5 M E MENOR QUE 2,5 M. AF_08/2020</t>
  </si>
  <si>
    <t xml:space="preserve">101576</t>
  </si>
  <si>
    <t xml:space="preserve">ESCORAMENTO DE VALA, TIPO DESCONTÍNUO, COM PROFUNDIDADE DE 0 A 1,5 M, LARGURA MENOR QUE 1,5 M. AF_08/2020</t>
  </si>
  <si>
    <t xml:space="preserve">101579</t>
  </si>
  <si>
    <t xml:space="preserve">ESCORAMENTO DE VALA, TIPO DESCONTÍNUO, COM PROFUNDIDADE DE 1,5 A 3,0 M, LARGURA MAIOR OU IGUAL A 1,5 M E MENOR QUE 2,5 M. AF_08/2020</t>
  </si>
  <si>
    <t xml:space="preserve">101578</t>
  </si>
  <si>
    <t xml:space="preserve">ESCORAMENTO DE VALA, TIPO DESCONTÍNUO, COM PROFUNDIDADE DE 1,5 M A 3,0 M, LARGURA MENOR QUE 1,5 M. AF_08/2020</t>
  </si>
  <si>
    <t xml:space="preserve">101581</t>
  </si>
  <si>
    <t xml:space="preserve">ESCORAMENTO DE VALA, TIPO DESCONTÍNUO, COM PROFUNDIDADE DE 3,0 A 4,5 M, LARGURA MAIOR OU IGUAL A 1,5 E MENOR QUE 2,5 M. AF_08/2020</t>
  </si>
  <si>
    <t xml:space="preserve">101580</t>
  </si>
  <si>
    <t xml:space="preserve">ESCORAMENTO DE VALA, TIPO DESCONTÍNUO, COM PROFUNDIDADE DE 3,0 A 4,5 M, LARGURA MENOR QUE 1,5 M. AF_08/2020</t>
  </si>
  <si>
    <t xml:space="preserve">101571</t>
  </si>
  <si>
    <t xml:space="preserve">ESCORAMENTO DE VALA, TIPO PONTALETEAMENTO, COM PROFUNDIDADE DE 0 A 1,5 M, LARGURA MAIOR OU IGUAL A 1,5 M E MENOR QUE 2,5 M. AF_08/2020</t>
  </si>
  <si>
    <t xml:space="preserve">101570</t>
  </si>
  <si>
    <t xml:space="preserve">ESCORAMENTO DE VALA, TIPO PONTALETEAMENTO, COM PROFUNDIDADE DE 0 A 1,5 M, LARGURA MENOR QUE 1,5 M. AF_08/2020</t>
  </si>
  <si>
    <t xml:space="preserve">101573</t>
  </si>
  <si>
    <t xml:space="preserve">ESCORAMENTO DE VALA, TIPO PONTALETEAMENTO, COM PROFUNDIDADE DE 1,5 A 3,0 M, LARGURA MAIOR OU IGUAL A 1,5 M E MENOR QUE 2,5 M. AF_08/2020</t>
  </si>
  <si>
    <t xml:space="preserve">101572</t>
  </si>
  <si>
    <t xml:space="preserve">ESCORAMENTO DE VALA, TIPO PONTALETEAMENTO, COM PROFUNDIDADE DE 1,5 A 3,0 M, LARGURA MENOR QUE 1,5 M. AF_08/2020</t>
  </si>
  <si>
    <t xml:space="preserve">101575</t>
  </si>
  <si>
    <t xml:space="preserve">ESCORAMENTO DE VALA, TIPO PONTALETEAMENTO, COM PROFUNDIDADE DE 3,0 A 4,5 M, LARGURA MAIOR OU IGUAL A 1,5 M E MENOR QUE 2,5 M. AF_08/2020</t>
  </si>
  <si>
    <t xml:space="preserve">101574</t>
  </si>
  <si>
    <t xml:space="preserve">ESCORAMENTO DE VALA, TIPO PONTALETEAMENTO, COM PROFUNDIDADE DE 3,0 A 4,5 M, LARGURA MENOR QUE 1,5 M. AF_08/2020</t>
  </si>
  <si>
    <t xml:space="preserve">101589</t>
  </si>
  <si>
    <t xml:space="preserve">ESCORAMENTO DE VALA,TIPO CONTÍNUO COM PERFIL METÁLICO "U", COM PROFUNDIDADE DE 0 A 1,5 M, LARGURA MAIOR OU IGUAL A 1,5 E MENOR QUE 2,5 M. AF_08/2020</t>
  </si>
  <si>
    <t xml:space="preserve">101617</t>
  </si>
  <si>
    <t xml:space="preserve">PREPARO DE FUNDO DE VALA COM LARGURA MAIOR OU IGUAL A 1,5 M E MENOR QUE 2,5 M (ACERTO DO SOLO NATURAL). AF_08/2020</t>
  </si>
  <si>
    <t xml:space="preserve">101620</t>
  </si>
  <si>
    <t xml:space="preserve">PREPARO DE FUNDO DE VALA COM LARGURA MAIOR OU IGUAL A 1,5 M E MENOR QUE 2,5 M, COM CAMADA DE AREIA, LANÇAMENTO MANUAL. AF_08/2020</t>
  </si>
  <si>
    <t xml:space="preserve">101625</t>
  </si>
  <si>
    <t xml:space="preserve">PREPARO DE FUNDO DE VALA COM LARGURA MAIOR OU IGUAL A 1,5 M E MENOR QUE 2,5 M, COM CAMADA DE AREIA, LANÇAMENTO MECANIZADO. AF_08/2020</t>
  </si>
  <si>
    <t xml:space="preserve">101621</t>
  </si>
  <si>
    <t xml:space="preserve">PREPARO DE FUNDO DE VALA COM LARGURA MAIOR OU IGUAL A 1,5 M E MENOR QUE 2,5 M, COM CAMADA DE BRITA, LANÇAMENTO MANUAL. AF_08/2020</t>
  </si>
  <si>
    <t xml:space="preserve">101624</t>
  </si>
  <si>
    <t xml:space="preserve">PREPARO DE FUNDO DE VALA COM LARGURA MAIOR OU IGUAL A 1,5 M E MENOR QUE 2,5 M, COM CAMADA DE BRITA, LANÇAMENTO MECANIZADO. AF_08/2020</t>
  </si>
  <si>
    <t xml:space="preserve">101616</t>
  </si>
  <si>
    <t xml:space="preserve">PREPARO DE FUNDO DE VALA COM LARGURA MENOR QUE 1,5 M (ACERTO DO SOLO NATURAL). AF_08/2020</t>
  </si>
  <si>
    <t xml:space="preserve">101618</t>
  </si>
  <si>
    <t xml:space="preserve">PREPARO DE FUNDO DE VALA COM LARGURA MENOR QUE 1,5 M, COM CAMADA DE AREIA, LANÇAMENTO MANUAL. AF_08/2020</t>
  </si>
  <si>
    <t xml:space="preserve">101622</t>
  </si>
  <si>
    <t xml:space="preserve">PREPARO DE FUNDO DE VALA COM LARGURA MENOR QUE 1,5 M, COM CAMADA DE AREIA, LANÇAMENTO MECANIZADO. AF_08/2020</t>
  </si>
  <si>
    <t xml:space="preserve">101619</t>
  </si>
  <si>
    <t xml:space="preserve">PREPARO DE FUNDO DE VALA COM LARGURA MENOR QUE 1,5 M, COM CAMADA DE BRITA, LANÇAMENTO MANUAL. AF_08/2020</t>
  </si>
  <si>
    <t xml:space="preserve">101623</t>
  </si>
  <si>
    <t xml:space="preserve">PREPARO DE FUNDO DE VALA COM LARGURA MENOR QUE 1,5 M, COM CAMADA DE BRITA, LANÇAMENTO MECANIZADO. AF_08/2020</t>
  </si>
  <si>
    <t xml:space="preserve">104482</t>
  </si>
  <si>
    <t xml:space="preserve">ESGOTAMENTO DE VALA COM BOMBA SUBMERSÍVEL. AF_12/2022</t>
  </si>
  <si>
    <t xml:space="preserve">104189</t>
  </si>
  <si>
    <t xml:space="preserve">INSTALAÇÃO DE MATERIAL GRANULAR FILTRANTE PARA SISTEMA DE REBAIXAMENTO DE LENÇOL FREÁTICO POR POÇOS PROFUNDOSA, DIÂMETRO DO POÇO DE 400 MM. AF_12/2022</t>
  </si>
  <si>
    <t xml:space="preserve">104185</t>
  </si>
  <si>
    <t xml:space="preserve">INSTALAÇÃO E DESINSTALAÇÃO DE CONJUNTO DE BOMBAS, À VÁCUO E CENTRÍFUGA, PARA SISTEMA DE REBAIXAMENTO DE LENÇOL FREÁTICO POR PONTEIRAS FILTRANTES (EXCLUI O FORNECIMENTO DE BOMBAS). AF_12/2022</t>
  </si>
  <si>
    <t xml:space="preserve">104184</t>
  </si>
  <si>
    <t xml:space="preserve">INSTALAÇÃO E DESINSTALAÇÃO DE REGISTRO DE PVC PARA SISTEMA DE REBAIXAMENTO DE LENÇOL FREÁTICO POR PONTEIRAS FILTRANTES. AF_12/2022</t>
  </si>
  <si>
    <t xml:space="preserve">104190</t>
  </si>
  <si>
    <t xml:space="preserve">INSTALAÇÃO E DESINSTALAÇÃO DE SISTEMA DE BOMBA PARA SISTEMA DE REBAIXAMENTO DE LENÇOL FREÁTICO POR POÇOS PROFUNDOS (EXCLUI O FORNECIMENTO DE BOMBA). AF_12/2022</t>
  </si>
  <si>
    <t xml:space="preserve">104183</t>
  </si>
  <si>
    <t xml:space="preserve">INSTALAÇÃO E DESINSTALAÇÃO DE TUBO COLETOR DE PVC, DIÂMETRO DE 100 MM, PARA SISTEMA DE REBAIXAMENTO DE LENÇOL FREÁTICO POR PONTEIRAS FILTRANTES. AF_12/2022</t>
  </si>
  <si>
    <t xml:space="preserve">104187</t>
  </si>
  <si>
    <t xml:space="preserve">INSTALAÇÃO E RETIRADA DE REVESTIMENTO METÁLICO PARA PERFURAÇÃO DE SOLO PARA SISTEMA DE REBAIXAMENTO DE LENÇOL FREÁTICO POR PORÇOS PROFUNDOS, DIÂMETRO DO POÇO DE 400 MM. AF_12/2022</t>
  </si>
  <si>
    <t xml:space="preserve">104186</t>
  </si>
  <si>
    <t xml:space="preserve">PERFURAÇÃO DE SOLO PARA SISTEMA DE REBAIXAMENTO DE LENÇOL FREÁTICO POR POÇOS PROFUNDOS, DIÂMETRO DO POÇO DE 400 MM. AF_12/2022</t>
  </si>
  <si>
    <t xml:space="preserve">100674</t>
  </si>
  <si>
    <t xml:space="preserve">CAIXILHO FIXO DE ALUMÍNIO PARA VIDRO (VIDRO INCLUSO), BATENTE/ REQUADRO DE 4 A 14 CM, SEM GUARNIÇÃO/ ALIZAR, FIXAÇÃO COM PARAFUSOS, VEDAÇÃO COM SILICONE, EXCLUSIVE CONTRAMARCO - FORNECIMENTO E INSTALAÇÃO. AF_11/2024</t>
  </si>
  <si>
    <t xml:space="preserve">94589</t>
  </si>
  <si>
    <t xml:space="preserve">CONTRAMARCO DE ALUMÍNIO, FIXAÇÃO COM ARGAMASSA - FORNECIMENTO E INSTALAÇÃO. AF_11/2024</t>
  </si>
  <si>
    <t xml:space="preserve">94590</t>
  </si>
  <si>
    <t xml:space="preserve">CONTRAMARCO DE ALUMÍNIO, FIXAÇÃO COM PARAFUSO - FORNECIMENTO E INSTALAÇÃO. AF_11/2024</t>
  </si>
  <si>
    <t xml:space="preserve">94587</t>
  </si>
  <si>
    <t xml:space="preserve">CONTRAMARCO DE AÇO, FIXAÇÃO COM ARGAMASSA - FORNECIMENTO E INSTALAÇÃO. AF_11/2024</t>
  </si>
  <si>
    <t xml:space="preserve">94588</t>
  </si>
  <si>
    <t xml:space="preserve">CONTRAMARCO DE AÇO, FIXAÇÃO COM PARAFUSO - FORNECIMENTO E INSTALAÇÃO. AF_11/2024</t>
  </si>
  <si>
    <t xml:space="preserve">105812</t>
  </si>
  <si>
    <t xml:space="preserve">GUARNIÇÃO DE ALUMÍNIO. AF_11/2024</t>
  </si>
  <si>
    <t xml:space="preserve">94570</t>
  </si>
  <si>
    <t xml:space="preserve">JANELA DE ALUMÍNIO DE CORRER COM 2 FOLHAS PARA VIDROS (VIDROS INCLUSOS), BATENTE/ REQUADRO 6 A 14 CM, ACABAMENTO COM ACETATO OU BRILHANTE, FIXAÇÃO COM PARAFUSO, SEM GUARNIÇÃO/ ALIZAR, DIMENSÕES 100X120 CM, VEDAÇÃO COM SILICONE, EXCLUSIVE CONTRAMARCO - FORNECIMENTO E INSTALAÇÃO. AF_11/2024</t>
  </si>
  <si>
    <t xml:space="preserve">94572</t>
  </si>
  <si>
    <t xml:space="preserve">JANELA DE ALUMÍNIO DE CORRER COM 3 FOLHAS (2 VENEZIANAS E 1 FOLHA PARA VIDRO,VIDRO INCLUSO), BATENTE/ REQUADRO 6 A 14 CM, SEM ACABAMENTO, FIXAÇÃO COM PARAFUSO, SEM GUARNIÇÃO/ ALIZAR, DIMENSÕES 100X120 CM, VEDAÇÃO COM SILICONE, EXCLUSIVE CONTRAMARCO - FORNECIMENTO E INSTALAÇÃO. AF_11/2024</t>
  </si>
  <si>
    <t xml:space="preserve">94573</t>
  </si>
  <si>
    <t xml:space="preserve">JANELA DE ALUMÍNIO DE CORRER COM 4 FOLHAS PARA VIDROS (VIDROS INCLUSOS), COM BANDEIRA, BATENTE/ REQUADRO 6 A 14 CM, ACABAMENTO COM ACETATO OU BRILHANTE, FIXAÇÃO COM PARAFUSO, SEM GUARNIÇÃO/ ALIZAR, DIMENSÕES 150X120 CM, VEDAÇÃO COM SILICONE, EXCLUSIVE CONTRAMARCO - FORNECIMENTO E INSTALAÇÃO. AF_11/2024</t>
  </si>
  <si>
    <t xml:space="preserve">94569</t>
  </si>
  <si>
    <t xml:space="preserve">JANELA DE ALUMÍNIO TIPO MAXIM-AR, BATENTE/ REQUADRO 3 A 14 CM, VIDRO INCLUSO, FIXAÇÃO COM PARAFUSO, SEM GUARNIÇÃO/ ALIZAR, DIMENSÕES 60X80 (A X L) CM, SEM ACABAMENTO, VEDAÇÃO COM SILICONE, EXCLUSIVE CONTRAMARCO - FORNECIMENTO E INSTALAÇÃO. AF_11/2024</t>
  </si>
  <si>
    <t xml:space="preserve">94562</t>
  </si>
  <si>
    <t xml:space="preserve">JANELA DE AÇO DE CORRER COM 4 FOLHAS PARA VIDRO (VIDROS NÃO INCLUSOS), BATENTE/ REQUADRO INCLUSO (6 A 14 CM), FIXAÇÃO COM ARGAMASSA, COM PINTURA ANTICORROSIVA, COM FERRAGENS, FIXAÇÃO COM ARGAMASSA, EXCLUSIVE CONTRAMARCO - FORNECIMENTO E INSTALAÇÃO. AF_11/2024</t>
  </si>
  <si>
    <t xml:space="preserve">105813</t>
  </si>
  <si>
    <t xml:space="preserve">JANELA DE AÇO GALVANIZADO TIPO MAXIMO-AR, PINT. ANTICORROSIVA, COM BATENTE/REQUADRO DE 6 A 14 CM, SEM VIDRO, COM GRADE, 1 FL, 60 X 80 CM (A X L), FIXAÇÃO COM ARGAMASSA, EXCLUSIVE CONTRAMARCO - FORNECIMENTO E INSTALAÇÃO. AF_11/2024</t>
  </si>
  <si>
    <t xml:space="preserve">94559</t>
  </si>
  <si>
    <t xml:space="preserve">JANELA DE AÇO TIPO BASCULANTE, PARA VIDROS (VIDROS NÃO INCLUSOS), BATENTE/ REQUADRO INCLUSO (6,5 A 14 CM), DIMENSÕES 60X60 CM, COM COM PINTURA ANTICORROSIVA, SEM ACABAMENTO, COM FERRAGENS, FIXAÇÃO COM ARGAMASSA, EXCLUSIVE CONTRAMARCO - FORNECIMENTO E INSTALAÇÃO. AF_11/2024</t>
  </si>
  <si>
    <t xml:space="preserve">100668</t>
  </si>
  <si>
    <t xml:space="preserve">JANELA DE MADEIRA CEDRINHO/ ANGELIM COMERCIAL/ CURUPIXA/ CUMARU OU EQUIVALENTE DA REGIÃO, TIPO MAXIMA AR, PARA VIDRO (VIDRO NÃO INCLUSO), CAIXA DO BATENTE/ MARCO DE 10 CM, COM GUARNIÇÕES/ ALIZAR E FERRAGENS, SEM ACABAMENTO, FIXAÇÃO COM PARAFUSOS E ESPUMA EXPANSIVA, EXCLUSIVE CONTRAMARCO - FORNECIMENTO E INSTALAÇÃO. AF_11/2024</t>
  </si>
  <si>
    <t xml:space="preserve">100670</t>
  </si>
  <si>
    <t xml:space="preserve">JANELA DE MADEIRA CEDRINHO/ ANGELIM COMERCIAL/ CURUPIXA/ CUMARU OU EQUIVALENTE, CAIXA DO BATENTE/ MARCO 10 CM, COM 6 FOLHAS (2 VENEZIANAS FIXAS, 2 VENEZIANAS DE CORRER E 2 FOLHAS DE CORRER PARA VIDRO, VIDROS NÃO INCLUSOS), SEM GUARNIÇÃO/ ALIZAR, COM FERRAGENS, FIXAÇÃO COM PARAFUSOS E ESPUMA EXPANSIVA, EXCLUSIVE CONTRAMARCO - FORNECIMENTO E INSTALAÇÃO. AF_11/2024</t>
  </si>
  <si>
    <t xml:space="preserve">100665</t>
  </si>
  <si>
    <t xml:space="preserve">JANELA DE MADEIRA CEDRINHO/ ANGELIM COMERCIAL/ CURUPIXA/ CUMARU OU EQUIVALENTE, CAIXA DO BATENTE/ MARCO 10 CM, COM DUAS FOLHAS DE ABRIR TIPO VENEZIANAS E 2 FOLHAS GUILHOTINAS PARA VIDRO (VIDROS NÃO INCLUSOS), COM GUARNIÇÃO/ ALIZAR E FERRAGENS, FIXAÇÃO COM PARAFUSOS E ESPUMA EXPANSIVA, EXCLUSIVE CONTRAMARCO - FORNECIMENTO E INSTALAÇÃO. AF_11/2024</t>
  </si>
  <si>
    <t xml:space="preserve">100671</t>
  </si>
  <si>
    <t xml:space="preserve">JANELA DE MADEIRA IMBUIA/CEDRO ARANA/CEDRO OU EQUIVALENTE, CAIXA DO BATENTE/ MARCO 10 CM, COM 6 FOLHAS (2 VENEZIANAS FIXAS, 2 VENEZIANAS DE CORRER E 2 FOLHAS DE CORRER PARA VIDRO, VIDROS NÃO INCLUSOS), SEM GUARNIÇÃO/ ALIZAR, COM FERRAGENS, FIXAÇÃO COM PARAFUSOS E ESPUMA EXPANSIVA, EXCLUSIVE CONTRAMARCO - FORNECIMENTO E INSTALAÇÃO. AF_11/2024</t>
  </si>
  <si>
    <t xml:space="preserve">100667</t>
  </si>
  <si>
    <t xml:space="preserve">JANELA DE MADEIRA IMBUIA/CEDRO ARANA/CEDRO ROSAOU EQUIVALENTE, CAIXA DO BATENTE/ MARCO 10 CM, COM DUAS FOLHAS DE ABRIR TIPO VENEZIANAS E 2 FOLHAS GUILHOTINAS PARA VIDRO (VIDROS NÃO INCLUSOS), COM GUARNIÇÃO/ ALIZAR E FERRAGENS, FIXAÇÃO COM PARAFUSOS E ESPUMA EXPANSIVA, EXCLUSIVE CONTRAMARCO - FORNECIMENTO E INSTALAÇÃO. AF_11/2024</t>
  </si>
  <si>
    <t xml:space="preserve">100669</t>
  </si>
  <si>
    <t xml:space="preserve">JANELA DE MADEIRA PINUS/ EUCALIPTO/ TAUARI/ VIROLA OU EQUIVALENTE DA REGIÃO, TIPO BASCULANTE, 2 FOLHAS PARA (VIDROS NÃO INCLUSOS), CAIXA DO BATENTE/ MARCO DE 10 CM, SEM GUARNIÇÕES/ ALIZAR, COM FERRAGENS, FIXAÇÃO COM PARAFUSOS E ESPUMA EXPANSIVA, EXCLUSIVE CONTRAMARCO - FORNECIMENTO E INSTALAÇÃO. AF_11/2024</t>
  </si>
  <si>
    <t xml:space="preserve">100672</t>
  </si>
  <si>
    <t xml:space="preserve">JANELA DE MADEIRA PINUS/ EUCALIPTO/ TAUARI/ VIROLA OU EQUIVALENTE, CAIXA DO BATENTE/ MARCO 10 CM, COM 6 FOLHAS (2 VENEZIANAS FIXAS, 2 VENEZIANAS DE CORRER E 2 FOLHAS DE CORRER PARA VIDRO, VIDROS NÃO INCLUSOS), SEM GUARNIÇÃO/ ALIZAR, COM FERRAGENS, FIXAÇÃO COM PARAFUSOS E ESPUMA EXPANSIVA, EXCLUSIVE CONTRAMARCO - FORNECIMENTO E INSTALAÇÃO. AF_11/2024</t>
  </si>
  <si>
    <t xml:space="preserve">100666</t>
  </si>
  <si>
    <t xml:space="preserve">JANELA DE MADEIRA PINUS/EUCALIPTO/ TAUARI/ VIROLA OU EQUIVALENTE, CAIXA DO BATENTE/ MARCO 10 CM, COM DUAS FOLHAS DE ABRIR TIPO VENEZIANAS E 2 FOLHAS GUILHOTINAS PARA VIDRO (VIDROS NÃO INCLUSOS), COM GUARNIÇÃO/ ALIZAR E FERRAGENS, FIXAÇÃO COM PARAFUSOS E ESPUMA EXPANSIVA, EXCLUSIVE CONTRAMARCO - FORNECIMENTO E INSTALAÇÃO. AF_11/2024</t>
  </si>
  <si>
    <t xml:space="preserve">100659</t>
  </si>
  <si>
    <t xml:space="preserve">ALIZAR DE 5X1,5CM PARA PORTA FIXADO COM PREGOS, PADRÃO MÉDIO - FORNECIMENTO E INSTALAÇÃO. AF_12/2019</t>
  </si>
  <si>
    <t xml:space="preserve">100660</t>
  </si>
  <si>
    <t xml:space="preserve">ALIZAR DE 5X1,5CM PARA PORTA FIXADO COM PREGOS, PADRÃO POPULAR - FORNECIMENTO E INSTALAÇÃO. AF_12/2019</t>
  </si>
  <si>
    <t xml:space="preserve">100676</t>
  </si>
  <si>
    <t xml:space="preserve">BATENTE PARA PORTA COM BANDEIRA, FIXAÇÃO COM PARAFUSO E BUCHA. AF_12/2019</t>
  </si>
  <si>
    <t xml:space="preserve">90806</t>
  </si>
  <si>
    <t xml:space="preserve">BATENTE PARA PORTA DE MADEIRA, FIXAÇÃO COM ARGAMASSA, PADRÃO MÉDIO - FORNECIMENTO E INSTALAÇÃO. AF_12/2019</t>
  </si>
  <si>
    <t xml:space="preserve">91292</t>
  </si>
  <si>
    <t xml:space="preserve">BATENTE PARA PORTA DE MADEIRA, FIXAÇÃO COM ARGAMASSA, PADRÃO POPULAR. FORNECIMENTO E INSTALAÇÃO. AF_12/2019</t>
  </si>
  <si>
    <t xml:space="preserve">90801</t>
  </si>
  <si>
    <t xml:space="preserve">BATENTE PARA PORTA DE MADEIRA, PADRÃO MÉDIO - FORNECIMENTO E MONTAGEM. AF_12/2019</t>
  </si>
  <si>
    <t xml:space="preserve">91287</t>
  </si>
  <si>
    <t xml:space="preserve">BATENTE PARA PORTA DE MADEIRA, PADRÃO POPULAR - FORNECIMENTO E MONTAGEM. AF_12/2019</t>
  </si>
  <si>
    <t xml:space="preserve">100706</t>
  </si>
  <si>
    <t xml:space="preserve">CREMONA EM LATÃO CROMADO OU POLIDO, COMPLETA. AF_12/2019</t>
  </si>
  <si>
    <t xml:space="preserve">100709</t>
  </si>
  <si>
    <t xml:space="preserve">DOBRADIÇA EM AÇO/FERRO, 3" X 21/2", E=1,9 A 2MM, SEN ANEL, CROMADO OU ZINCADO, TAMPA BOLA, COM PARAFUSOS. AF_12/2019</t>
  </si>
  <si>
    <t xml:space="preserve">100710</t>
  </si>
  <si>
    <t xml:space="preserve">DOBRADIÇA TIPO VAI E VEM EM LATÃO POLIDO 3". AF_12/2019</t>
  </si>
  <si>
    <t xml:space="preserve">91304</t>
  </si>
  <si>
    <t xml:space="preserve">FECHADURA DE EMBUTIR COM CILINDRO, EXTERNA, COMPLETA, ACABAMENTO PADRÃO POPULAR, INCLUSO EXECUÇÃO DE FURO - FORNECIMENTO E INSTALAÇÃO. AF_12/2019</t>
  </si>
  <si>
    <t xml:space="preserve">90831</t>
  </si>
  <si>
    <t xml:space="preserve">FECHADURA DE EMBUTIR PARA PORTA DE BANHEIRO, COMPLETA, ACABAMENTO PADRÃO MÉDIO, INCLUSO EXECUÇÃO DE FURO - FORNECIMENTO E INSTALAÇÃO. AF_12/2019</t>
  </si>
  <si>
    <t xml:space="preserve">91305</t>
  </si>
  <si>
    <t xml:space="preserve">FECHADURA DE EMBUTIR PARA PORTA DE BANHEIRO, COMPLETA, ACABAMENTO PADRÃO POPULAR, INCLUSO EXECUÇÃO DE FURO - FORNECIMENTO E INSTALAÇÃO. AF_12/2019</t>
  </si>
  <si>
    <t xml:space="preserve">91306</t>
  </si>
  <si>
    <t xml:space="preserve">FECHADURA DE EMBUTIR PARA PORTAS INTERNAS, COMPLETA, ACABAMENTO PADRÃO MÉDIO, COM EXECUÇÃO DE FURO - FORNECIMENTO E INSTALAÇÃO. AF_12/2019</t>
  </si>
  <si>
    <t xml:space="preserve">91307</t>
  </si>
  <si>
    <t xml:space="preserve">FECHADURA DE EMBUTIR PARA PORTAS INTERNAS, COMPLETA, ACABAMENTO PADRÃO POPULAR, COM EXECUÇÃO DE FURO - FORNECIMENTO E INSTALAÇÃO. AF_12/2019</t>
  </si>
  <si>
    <t xml:space="preserve">100707</t>
  </si>
  <si>
    <t xml:space="preserve">FECHO DE EMBUTIR TIPO UNHA 22CM. AF_12/2019</t>
  </si>
  <si>
    <t xml:space="preserve">100708</t>
  </si>
  <si>
    <t xml:space="preserve">FECHO DE EMBUTIR TIPO UNHA 40CM. AF_12/2019</t>
  </si>
  <si>
    <t xml:space="preserve">91328</t>
  </si>
  <si>
    <t xml:space="preserve">KIT DE PORTA DE MADEIRA FRISADA, SEMI-OCA (LEVE OU MÉDIA), PADRÃO MÉDIO 60X210CM, ESPESSURA DE 3CM, ITENS INCLUSOS: DOBRADIÇAS, MONTAGEM E INSTALAÇÃO DO BATENTE, SEM FECHADURA - FORNECIMENTO E INSTALAÇÃO. AF_12/2019</t>
  </si>
  <si>
    <t xml:space="preserve">100687</t>
  </si>
  <si>
    <t xml:space="preserve">KIT DE PORTA DE MADEIRA FRISADA, SEMI-OCA (LEVE OU MÉDIA), PADRÃO MÉDIO, 60X210CM, ESPESSURA DE 3,5CM, ITENS INCLUSOS: DOBRADIÇAS, MONTAGEM E INSTALAÇÃO DE BATENTE, FECHADURA COM EXECUÇÃO DO FURO - FORNECIMENTO E INSTALAÇÃO. AF_12/2019</t>
  </si>
  <si>
    <t xml:space="preserve">100681</t>
  </si>
  <si>
    <t xml:space="preserve">KIT DE PORTA DE MADEIRA FRISADA, SEMI-OCA (LEVE OU MÉDIA), PADRÃO MÉDIO, 70X210CM, ESPESSURA DE 3CM, ITENS INCLUSOS: DOBRADIÇAS, MONTAGEM E INSTALAÇÃO DE BATENTE, FECHADURA COM EXECUÇÃO DO FURO - FORNECIMENTO E INSTALAÇÃO. AF_12/2019</t>
  </si>
  <si>
    <t xml:space="preserve">91330</t>
  </si>
  <si>
    <t xml:space="preserve">KIT DE PORTA DE MADEIRA FRISADA, SEMI-OCA (LEVE OU MÉDIA), PADRÃO MÉDIO, 70X210CM, ESPESSURA DE 3CM, ITENS INCLUSOS: DOBRADIÇAS, MONTAGEM E INSTALAÇÃO DO BATENTE, SEM FECHADURA - FORNECIMENTO E INSTALAÇÃO. AF_12/2019</t>
  </si>
  <si>
    <t xml:space="preserve">100689</t>
  </si>
  <si>
    <t xml:space="preserve">KIT DE PORTA DE MADEIRA FRISADA, SEMI-OCA (LEVE OU MÉDIA), PADRÃO MÉDIO, 80X210CM, ESPESSURA DE 3,5CM, ITENS INCLUSOS: DOBRADIÇAS, MONTAGEM E INSTALAÇÃO DE BATENTE, FECHADURA COM EXECUÇÃO DO FURO - FORNECIMENTO E INSTALAÇÃO. AF_12/2019</t>
  </si>
  <si>
    <t xml:space="preserve">91332</t>
  </si>
  <si>
    <t xml:space="preserve">KIT DE PORTA DE MADEIRA FRISADA, SEMI-OCA (LEVE OU MÉDIA), PADRÃO MÉDIO, 80X210CM, ESPESSURA DE 3,5CM, ITENS INCLUSOS: DOBRADIÇAS, MONTAGEM E INSTALAÇÃO DO BATENTE, SEM FECHADURA - FORNECIMENTO E INSTALAÇÃO. AF_12/2019</t>
  </si>
  <si>
    <t xml:space="preserve">100688</t>
  </si>
  <si>
    <t xml:space="preserve">KIT DE PORTA DE MADEIRA FRISADA, SEMI-OCA (LEVE OU MÉDIA), PADRÃO POPULAR, 60X210CM, ESPESSURA DE 3CM, ITENS INCLUSOS: DOBRADIÇAS, MONTAGEM E INSTALAÇÃO DE BATENTE, FECHADURA COM EXECUÇÃO DO FURO - FORNECIMENTO E INSTALAÇÃO. AF_12/2019</t>
  </si>
  <si>
    <t xml:space="preserve">91329</t>
  </si>
  <si>
    <t xml:space="preserve">KIT DE PORTA DE MADEIRA FRISADA, SEMI-OCA (LEVE OU MÉDIA), PADRÃO POPULAR, 60X210CM, ESPESSURA DE 3CM, ITENS INCLUSOS: DOBRADIÇAS, MONTAGEM E INSTALAÇÃO DO BATENTE, SEM FECHADURA - FORNECIMENTO E INSTALAÇÃO. AF_12/2019</t>
  </si>
  <si>
    <t xml:space="preserve">100682</t>
  </si>
  <si>
    <t xml:space="preserve">KIT DE PORTA DE MADEIRA FRISADA, SEMI-OCA (LEVE OU MÉDIA), PADRÃO POPULAR, 70X210CM, ESPESSURA DE 3CM, ITENS INCLUSOS: DOBRADIÇAS, MONTAGEM E INSTALAÇÃO DE BATENTE, FECHADURA COM EXECUÇÃO DO FURO - FORNECIMENTO E INSTALAÇÃO. AF_12/2019</t>
  </si>
  <si>
    <t xml:space="preserve">91331</t>
  </si>
  <si>
    <t xml:space="preserve">KIT DE PORTA DE MADEIRA FRISADA, SEMI-OCA (LEVE OU MÉDIA), PADRÃO POPULAR, 70X210CM, ESPESSURA DE 3CM, ITENS INCLUSOS: DOBRADIÇAS, MONTAGEM E INSTALAÇÃO DO BATENTE, SEM FECHADURA - FORNECIMENTO E INSTALAÇÃO. AF_12/2019</t>
  </si>
  <si>
    <t xml:space="preserve">100690</t>
  </si>
  <si>
    <t xml:space="preserve">KIT DE PORTA DE MADEIRA FRISADA, SEMI-OCA (LEVE OU MÉDIA), PADRÃO POPULAR, 80X210CM, ESPESSURA DE 3,5CM, ITENS INCLUSOS: DOBRADIÇAS, MONTAGEM E INSTALAÇÃO DE BATENTE, FECHADURA COM EXECUÇÃO DO FURO - FORNECIMENTO E INSTALAÇÃO. AF_12/2019</t>
  </si>
  <si>
    <t xml:space="preserve">91333</t>
  </si>
  <si>
    <t xml:space="preserve">KIT DE PORTA DE MADEIRA FRISADA, SEMI-OCA (LEVE OU MÉDIA), PADRÃO POPULAR, 80X210CM, ESPESSURA DE 3,5CM, ITENS INCLUSOS: DOBRADIÇAS, MONTAGEM E INSTALAÇÃO DO BATENTE, SEM FECHADURA - FORNECIMENTO E INSTALAÇÃO. AF_12/2019</t>
  </si>
  <si>
    <t xml:space="preserve">90841</t>
  </si>
  <si>
    <t xml:space="preserve">KIT DE PORTA DE MADEIRA PARA PINTURA, SEMI-OCA (LEVE OU MÉDIA), PADRÃO MÉDIO, 60X210CM, ESPESSURA DE 3,5CM, ITENS INCLUSOS: DOBRADIÇAS, MONTAGEM E INSTALAÇÃO DO BATENTE, FECHADURA COM EXECUÇÃO DO FURO - FORNECIMENTO E INSTALAÇÃO. AF_12/2019</t>
  </si>
  <si>
    <t xml:space="preserve">90847</t>
  </si>
  <si>
    <t xml:space="preserve">KIT DE PORTA DE MADEIRA PARA PINTURA, SEMI-OCA (LEVE OU MÉDIA), PADRÃO MÉDIO, 60X210CM, ESPESSURA DE 3,5CM, ITENS INCLUSOS: DOBRADIÇAS, MONTAGEM E INSTALAÇÃO DO BATENTE, SEM FECHADURA - FORNECIMENTO E INSTALAÇÃO. AF_12/2019</t>
  </si>
  <si>
    <t xml:space="preserve">90842</t>
  </si>
  <si>
    <t xml:space="preserve">KIT DE PORTA DE MADEIRA PARA PINTURA, SEMI-OCA (LEVE OU MÉDIA), PADRÃO MÉDIO, 70X210CM, ESPESSURA DE 3,5CM, ITENS INCLUSOS: DOBRADIÇAS, MONTAGEM E INSTALAÇÃO DO BATENTE, FECHADURA COM EXECUÇÃO DO FURO - FORNECIMENTO E INSTALAÇÃO. AF_12/2019</t>
  </si>
  <si>
    <t xml:space="preserve">90848</t>
  </si>
  <si>
    <t xml:space="preserve">KIT DE PORTA DE MADEIRA PARA PINTURA, SEMI-OCA (LEVE OU MÉDIA), PADRÃO MÉDIO, 70X210CM, ESPESSURA DE 3,5CM, ITENS INCLUSOS: DOBRADIÇAS, MONTAGEM E INSTALAÇÃO DO BATENTE, SEM FECHADURA - FORNECIMENTO E INSTALAÇÃO. AF_12/2019</t>
  </si>
  <si>
    <t xml:space="preserve">90843</t>
  </si>
  <si>
    <t xml:space="preserve">KIT DE PORTA DE MADEIRA PARA PINTURA, SEMI-OCA (LEVE OU MÉDIA), PADRÃO MÉDIO, 80X210CM, ESPESSURA DE 3,5CM, ITENS INCLUSOS: DOBRADIÇAS, MONTAGEM E INSTALAÇÃO DO BATENTE, FECHADURA COM EXECUÇÃO DO FURO - FORNECIMENTO E INSTALAÇÃO. AF_12/2019</t>
  </si>
  <si>
    <t xml:space="preserve">90849</t>
  </si>
  <si>
    <t xml:space="preserve">KIT DE PORTA DE MADEIRA PARA PINTURA, SEMI-OCA (LEVE OU MÉDIA), PADRÃO MÉDIO, 80X210CM, ESPESSURA DE 3,5CM, ITENS INCLUSOS: DOBRADIÇAS, MONTAGEM E INSTALAÇÃO DO BATENTE, SEM FECHADURA - FORNECIMENTO E INSTALAÇÃO. AF_12/2019</t>
  </si>
  <si>
    <t xml:space="preserve">90844</t>
  </si>
  <si>
    <t xml:space="preserve">KIT DE PORTA DE MADEIRA PARA PINTURA, SEMI-OCA (LEVE OU MÉDIA), PADRÃO MÉDIO, 90X210CM, ESPESSURA DE 3,5CM, ITENS INCLUSOS: DOBRADIÇAS, MONTAGEM E INSTALAÇÃO DO BATENTE, FECHADURA COM EXECUÇÃO DO FURO - FORNECIMENTO E INSTALAÇÃO. AF_12/2019</t>
  </si>
  <si>
    <t xml:space="preserve">90850</t>
  </si>
  <si>
    <t xml:space="preserve">KIT DE PORTA DE MADEIRA PARA PINTURA, SEMI-OCA (LEVE OU MÉDIA), PADRÃO MÉDIO, 90X210CM, ESPESSURA DE 3,5CM, ITENS INCLUSOS: DOBRADIÇAS, MONTAGEM E INSTALAÇÃO DO BATENTE, SEM FECHADURA - FORNECIMENTO E INSTALAÇÃO. AF_12/2019</t>
  </si>
  <si>
    <t xml:space="preserve">91312</t>
  </si>
  <si>
    <t xml:space="preserve">KIT DE PORTA DE MADEIRA PARA PINTURA, SEMI-OCA (LEVE OU MÉDIA), PADRÃO POPULAR, 60X210CM, ESPESSURA DE 3,5CM, ITENS INCLUSOS: DOBRADIÇAS, MONTAGEM E INSTALAÇÃO DO BATENTE, FECHADURA COM EXECUÇÃO DO FURO - FORNECIMENTO E INSTALAÇÃO. AF_12/2019</t>
  </si>
  <si>
    <t xml:space="preserve">91318</t>
  </si>
  <si>
    <t xml:space="preserve">KIT DE PORTA DE MADEIRA PARA PINTURA, SEMI-OCA (LEVE OU MÉDIA), PADRÃO POPULAR, 60X210CM, ESPESSURA DE 3,5CM, ITENS INCLUSOS: DOBRADIÇAS, MONTAGEM E INSTALAÇÃO DO BATENTE, SEM FECHADURA - FORNECIMENTO E INSTALAÇÃO. AF_12/2019</t>
  </si>
  <si>
    <t xml:space="preserve">91313</t>
  </si>
  <si>
    <t xml:space="preserve">KIT DE PORTA DE MADEIRA PARA PINTURA, SEMI-OCA (LEVE OU MÉDIA), PADRÃO POPULAR, 70X210CM, ESPESSURA DE 3,5CM, ITENS INCLUSOS: DOBRADIÇAS, MONTAGEM E INSTALAÇÃO DO BATENTE, FECHADURA COM EXECUÇÃO DO FURO - FORNECIMENTO E INSTALAÇÃO. AF_12/2019</t>
  </si>
  <si>
    <t xml:space="preserve">91319</t>
  </si>
  <si>
    <t xml:space="preserve">KIT DE PORTA DE MADEIRA PARA PINTURA, SEMI-OCA (LEVE OU MÉDIA), PADRÃO POPULAR, 70X210CM, ESPESSURA DE 3,5CM, ITENS INCLUSOS: DOBRADIÇAS, MONTAGEM E INSTALAÇÃO DO BATENTE, SEM FECHADURA - FORNECIMENTO E INSTALAÇÃO. AF_12/2019</t>
  </si>
  <si>
    <t xml:space="preserve">91314</t>
  </si>
  <si>
    <t xml:space="preserve">KIT DE PORTA DE MADEIRA PARA PINTURA, SEMI-OCA (LEVE OU MÉDIA), PADRÃO POPULAR, 80X210CM, ESPESSURA DE 3,5CM, ITENS INCLUSOS: DOBRADIÇAS, MONTAGEM E INSTALAÇÃO DO BATENTE, FECHADURA COM EXECUÇÃO DO FURO - FORNECIMENTO E INSTALAÇÃO. AF_12/2019</t>
  </si>
  <si>
    <t xml:space="preserve">91320</t>
  </si>
  <si>
    <t xml:space="preserve">KIT DE PORTA DE MADEIRA PARA PINTURA, SEMI-OCA (LEVE OU MÉDIA), PADRÃO POPULAR, 80X210CM, ESPESSURA DE 3,5CM, ITENS INCLUSOS: DOBRADIÇAS, MONTAGEM E INSTALAÇÃO DO BATENTE, SEM FECHADURA - FORNECIMENTO E INSTALAÇÃO. AF_12/2019</t>
  </si>
  <si>
    <t xml:space="preserve">91315</t>
  </si>
  <si>
    <t xml:space="preserve">KIT DE PORTA DE MADEIRA PARA PINTURA, SEMI-OCA (LEVE OU MÉDIA), PADRÃO POPULAR, 90X210CM, ESPESSURA DE 3,5CM, ITENS INCLUSOS: DOBRADIÇAS, MONTAGEM E INSTALAÇÃO DO BATENTE, FECHADURA COM EXECUÇÃO DO FURO - FORNECIMENTO E INSTALAÇÃO. AF_12/2019</t>
  </si>
  <si>
    <t xml:space="preserve">91321</t>
  </si>
  <si>
    <t xml:space="preserve">KIT DE PORTA DE MADEIRA PARA PINTURA, SEMI-OCA (LEVE OU MÉDIA), PADRÃO POPULAR, 90X210CM, ESPESSURA DE 3,5CM, ITENS INCLUSOS: DOBRADIÇAS, MONTAGEM E INSTALAÇÃO DO BATENTE, SEM FECHADURA - FORNECIMENTO E INSTALAÇÃO. AF_12/2019</t>
  </si>
  <si>
    <t xml:space="preserve">90845</t>
  </si>
  <si>
    <t xml:space="preserve">KIT DE PORTA DE MADEIRA PARA PINTURA, SEMI-OCA (PESADA OU SUPERPESADA), PADRÃO MÉDIO, 80X210CM, ESPESSURA DE 3,5CM, ITENS INCLUSOS: DOBRADIÇAS, MONTAGEM E INSTALAÇÃO DO BATENTE, FECHADURA COM EXECUÇÃO DO FURO - FORNECIMENTO E INSTALAÇÃO. AF_12/2019</t>
  </si>
  <si>
    <t xml:space="preserve">90851</t>
  </si>
  <si>
    <t xml:space="preserve">KIT DE PORTA DE MADEIRA PARA PINTURA, SEMI-OCA (PESADA OU SUPERPESADA), PADRÃO MÉDIO, 80X210CM, ESPESSURA DE 3,5CM, ITENS INCLUSOS: DOBRADIÇAS, MONTAGEM E INSTALAÇÃO DO BATENTE, SEM FECHADURA - FORNECIMENTO E INSTALAÇÃO. AF_12/2019</t>
  </si>
  <si>
    <t xml:space="preserve">90846</t>
  </si>
  <si>
    <t xml:space="preserve">KIT DE PORTA DE MADEIRA PARA PINTURA, SEMI-OCA (PESADA OU SUPERPESADA), PADRÃO MÉDIO, 90X210CM, ESPESSURA DE 3,5CM, ITENS INCLUSOS: DOBRADIÇAS, MONTAGEM E INSTALAÇÃO DO BATENTE, FECHADURA COM EXECUÇÃO DO FURO - FORNECIMENTO E INSTALAÇÃO. AF_12/2019</t>
  </si>
  <si>
    <t xml:space="preserve">90852</t>
  </si>
  <si>
    <t xml:space="preserve">KIT DE PORTA DE MADEIRA PARA PINTURA, SEMI-OCA (PESADA OU SUPERPESADA), PADRÃO MÉDIO, 90X210CM, ESPESSURA DE 3,5CM, ITENS INCLUSOS: DOBRADIÇAS, MONTAGEM E INSTALAÇÃO DO BATENTE, SEM FECHADURA - FORNECIMENTO E INSTALAÇÃO. AF_12/2019</t>
  </si>
  <si>
    <t xml:space="preserve">91316</t>
  </si>
  <si>
    <t xml:space="preserve">KIT DE PORTA DE MADEIRA PARA PINTURA, SEMI-OCA (PESADA OU SUPERPESADA), PADRÃO POPULAR, 80X210CM, ESPESSURA DE 3,5CM, ITENS INCLUSOS: DOBRADIÇAS, MONTAGEM E INSTALAÇÃO DO BATENTE, FECHADURA COM EXECUÇÃO DO FURO - FORNECIMENTO E INSTALAÇÃO. AF_12/2019</t>
  </si>
  <si>
    <t xml:space="preserve">91322</t>
  </si>
  <si>
    <t xml:space="preserve">KIT DE PORTA DE MADEIRA PARA PINTURA, SEMI-OCA (PESADA OU SUPERPESADA), PADRÃO POPULAR, 80X210CM, ESPESSURA DE 3,5CM, ITENS INCLUSOS: DOBRADIÇAS, MONTAGEM E INSTALAÇÃO DO BATENTE, SEM FECHADURA - FORNECIMENTO E INSTALAÇÃO. AF_12/2019</t>
  </si>
  <si>
    <t xml:space="preserve">91317</t>
  </si>
  <si>
    <t xml:space="preserve">KIT DE PORTA DE MADEIRA PARA PINTURA, SEMI-OCA (PESADA OU SUPERPESADA), PADRÃO POPULAR, 90X210CM, ESPESSURA DE 3,5CM, ITENS INCLUSOS: DOBRADIÇAS, MONTAGEM E INSTALAÇÃO DO BATENTE, FECHADURA COM EXECUÇÃO DO FURO - FORNECIMENTO E INSTALAÇÃO. AF_12/2019</t>
  </si>
  <si>
    <t xml:space="preserve">91323</t>
  </si>
  <si>
    <t xml:space="preserve">KIT DE PORTA DE MADEIRA PARA PINTURA, SEMI-OCA (PESADA OU SUPERPESADA), PADRÃO POPULAR, 90X210CM, ESPESSURA DE 3,5CM, ITENS INCLUSOS: DOBRADIÇAS, MONTAGEM E INSTALAÇÃO DO BATENTE, SEM FECHADURA - FORNECIMENTO E INSTALAÇÃO. AF_12/2019</t>
  </si>
  <si>
    <t xml:space="preserve">100678</t>
  </si>
  <si>
    <t xml:space="preserve">KIT DE PORTA DE MADEIRA PARA VERNIZ, SEMI-OCA (LEVE OU MÉDIA), PADRÃO MÉDIO, 60X210CM, ESPESSURA DE 3,5CM, ITENS INCLUSOS: DOBRADIÇAS, MONTAGEM E INSTALAÇÃO DE BATENTE, FECHADURA COM EXECUÇÃO DO FURO - FORNECIMENTO E INSTALAÇÃO. AF_12/2019</t>
  </si>
  <si>
    <t xml:space="preserve">91013</t>
  </si>
  <si>
    <t xml:space="preserve">KIT DE PORTA DE MADEIRA PARA VERNIZ, SEMI-OCA (LEVE OU MÉDIA), PADRÃO MÉDIO, 60X210CM, ESPESSURA DE 3,5CM, ITENS INCLUSOS: DOBRADIÇAS, MONTAGEM E INSTALAÇÃO DO BATENTE, SEM FECHADURA - FORNECIMENTO E INSTALAÇÃO. AF_12/2019</t>
  </si>
  <si>
    <t xml:space="preserve">100680</t>
  </si>
  <si>
    <t xml:space="preserve">KIT DE PORTA DE MADEIRA PARA VERNIZ, SEMI-OCA (LEVE OU MÉDIA), PADRÃO MÉDIO, 70X210CM, ESPESSURA DE 3,5CM, ITENS INCLUSOS: DOBRADIÇAS, MONTAGEM E INSTALAÇÃO DE BATENTE, FECHADURA COM EXECUÇÃO DO FURO - FORNECIMENTO E INSTALAÇÃO. AF_12/2019</t>
  </si>
  <si>
    <t xml:space="preserve">91014</t>
  </si>
  <si>
    <t xml:space="preserve">KIT DE PORTA DE MADEIRA PARA VERNIZ, SEMI-OCA (LEVE OU MÉDIA), PADRÃO MÉDIO, 70X210CM, ESPESSURA DE 3,5CM, ITENS INCLUSOS: DOBRADIÇAS, MONTAGEM E INSTALAÇÃO DO BATENTE, SEM FECHADURA - FORNECIMENTO E INSTALAÇÃO. AF_12/2019</t>
  </si>
  <si>
    <t xml:space="preserve">100683</t>
  </si>
  <si>
    <t xml:space="preserve">KIT DE PORTA DE MADEIRA PARA VERNIZ, SEMI-OCA (LEVE OU MÉDIA), PADRÃO MÉDIO, 80X210CM, ESPESSURA DE 3,5CM, ITENS INCLUSOS: DOBRADIÇAS, MONTAGEM E INSTALAÇÃO DE BATENTE, FECHADURA COM EXECUÇÃO DO FURO - FORNECIMENTO E INSTALAÇÃO. AF_12/2019</t>
  </si>
  <si>
    <t xml:space="preserve">91015</t>
  </si>
  <si>
    <t xml:space="preserve">KIT DE PORTA DE MADEIRA PARA VERNIZ, SEMI-OCA (LEVE OU MÉDIA), PADRÃO MÉDIO, 80X210CM, ESPESSURA DE 3,5CM, ITENS INCLUSOS: DOBRADIÇAS, MONTAGEM E INSTALAÇÃO DO BATENTE, SEM FECHADURA - FORNECIMENTO E INSTALAÇÃO. AF_12/2019</t>
  </si>
  <si>
    <t xml:space="preserve">100685</t>
  </si>
  <si>
    <t xml:space="preserve">KIT DE PORTA DE MADEIRA PARA VERNIZ, SEMI-OCA (LEVE OU MÉDIA), PADRÃO MÉDIO, 90X210CM, ESPESSURA DE 3,5CM, ITENS INCLUSOS: DOBRADIÇAS, MONTAGEM E INSTALAÇÃO DE BATENTE, FECHADURA COM EXECUÇÃO DO FURO - FORNECIMENTO E INSTALAÇÃO. AF_12/2019</t>
  </si>
  <si>
    <t xml:space="preserve">91016</t>
  </si>
  <si>
    <t xml:space="preserve">KIT DE PORTA DE MADEIRA PARA VERNIZ, SEMI-OCA (LEVE OU MÉDIA), PADRÃO MÉDIO, 90X210CM, ESPESSURA DE 3,5CM, ITENS INCLUSOS: DOBRADIÇAS, MONTAGEM E INSTALAÇÃO DO BATENTE, SEM FECHADURA - FORNECIMENTO E INSTALAÇÃO. AF_12/2019</t>
  </si>
  <si>
    <t xml:space="preserve">100679</t>
  </si>
  <si>
    <t xml:space="preserve">KIT DE PORTA DE MADEIRA PARA VERNIZ, SEMI-OCA (LEVE OU MÉDIA), PADRÃO POPULAR, 60X210CM, ESPESSURA DE 3,5CM, ITENS INCLUSOS: DOBRADIÇAS, MONTAGEM E INSTALAÇÃO DE BATENTE, FECHADURA COM EXECUÇÃO DO FURO - FORNECIMENTO E INSTALAÇÃO. AF_12/2019</t>
  </si>
  <si>
    <t xml:space="preserve">91324</t>
  </si>
  <si>
    <t xml:space="preserve">KIT DE PORTA DE MADEIRA PARA VERNIZ, SEMI-OCA (LEVE OU MÉDIA), PADRÃO POPULAR, 60X210CM, ESPESSURA DE 3,5CM, ITENS INCLUSOS: DOBRADIÇAS, MONTAGEM E INSTALAÇÃO DO BATENTE, SEM FECHADURA - FORNECIMENTO E INSTALAÇÃO. AF_12/2019</t>
  </si>
  <si>
    <t xml:space="preserve">100712</t>
  </si>
  <si>
    <t xml:space="preserve">KIT DE PORTA DE MADEIRA PARA VERNIZ, SEMI-OCA (LEVE OU MÉDIA), PADRÃO POPULAR, 70X210CM, ESPESSURA DE 3,5CM, ITENS INCLUSOS: DOBRADIÇAS, MONTAGEM E INSTALAÇÃO DE BATENTE, FECHADURA COM EXECUÇÃO DO FURO - FORNECIMENTO E INSTALAÇÃO. AF_12/2019</t>
  </si>
  <si>
    <t xml:space="preserve">91325</t>
  </si>
  <si>
    <t xml:space="preserve">KIT DE PORTA DE MADEIRA PARA VERNIZ, SEMI-OCA (LEVE OU MÉDIA), PADRÃO POPULAR, 70X210CM, ESPESSURA DE 3,5CM, ITENS INCLUSOS: DOBRADIÇAS, MONTAGEM E INSTALAÇÃO DO BATENTE, SEM FECHADURA - FORNECIMENTO E INSTALAÇÃO. AF_12/2019</t>
  </si>
  <si>
    <t xml:space="preserve">100684</t>
  </si>
  <si>
    <t xml:space="preserve">KIT DE PORTA DE MADEIRA PARA VERNIZ, SEMI-OCA (LEVE OU MÉDIA), PADRÃO POPULAR, 80X210CM, ESPESSURA DE 3,5CM, ITENS INCLUSOS: DOBRADIÇAS, MONTAGEM E INSTALAÇÃO DE BATENTE, FECHADURA COM EXECUÇÃO DO FURO - FORNECIMENTO E INSTALAÇÃO. AF_12/2019</t>
  </si>
  <si>
    <t xml:space="preserve">91326</t>
  </si>
  <si>
    <t xml:space="preserve">KIT DE PORTA DE MADEIRA PARA VERNIZ, SEMI-OCA (LEVE OU MÉDIA), PADRÃO POPULAR, 80X210CM, ESPESSURA DE 3,5CM, ITENS INCLUSOS: DOBRADIÇAS, MONTAGEM E INSTALAÇÃO DO BATENTE, SEM FECHADURA - FORNECIMENTO E INSTALAÇÃO. AF_12/2019</t>
  </si>
  <si>
    <t xml:space="preserve">91327</t>
  </si>
  <si>
    <t xml:space="preserve">KIT DE PORTA DE MADEIRA PARA VERNIZ, SEMI-OCA (LEVE OU MÉDIA), PADRÃO POPULAR, 90X210CM, ESPESSURA DE 3,5CM, ITENS INCLUSOS: DOBRADIÇAS, MONTAGEM E INSTALAÇÃO DO BATENTE, SEM FECHADURA - FORNECIMENTO E INSTALAÇÃO. AF_12/2019</t>
  </si>
  <si>
    <t xml:space="preserve">100686</t>
  </si>
  <si>
    <t xml:space="preserve">KIT DE PORTA DE MADEIRA PARA VERNIZ, SEMI-OCA (LEVE OU MÉDIA), PADRÃO POPULAR, 90X210CM, ESPESSURA DE 3CM, ITENS INCLUSOS: DOBRADIÇAS, MONTAGEM E INSTALAÇÃO DE BATENTE, FECHADURA COM EXECUÇÃO DO FURO - FORNECIMENTO E INSTALAÇÃO. AF_12/2019</t>
  </si>
  <si>
    <t xml:space="preserve">100693</t>
  </si>
  <si>
    <t xml:space="preserve">KIT DE PORTA DE MADEIRA TIPO MEXICANA, MACIÇA (PESADA OU SUPERPESADA), PADRÃO MÉDIO, 80X210CM, ESPESSURA DE 3,5CM, ITENS INCLUSOS: DOBRADIÇAS, MONTAGEM E INSTALAÇÃO DE BATENTE, FECHADURA COM EXECUÇÃO DO FURO - FORNECIMENTO E INSTALAÇÃO. AF_12/2019</t>
  </si>
  <si>
    <t xml:space="preserve">91336</t>
  </si>
  <si>
    <t xml:space="preserve">KIT DE PORTA DE MADEIRA TIPO MEXICANA, MACIÇA (PESADA OU SUPERPESADA), PADRÃO MÉDIO, 80X210CM, ESPESSURA DE 3CM, ITENS INCLUSOS: DOBRADIÇAS, MONTAGEM E INSTALAÇÃO DO BATENTE, SEM FECHADURA - FORNECIMENTO E INSTALAÇÃO. AF_12/2019</t>
  </si>
  <si>
    <t xml:space="preserve">100694</t>
  </si>
  <si>
    <t xml:space="preserve">KIT DE PORTA DE MADEIRA TIPO MEXICANA, MACIÇA (PESADA OU SUPERPESADA), PADRÃO POPULAR, 80X210CM, ESPESSURA DE 3,5CM, ITENS INCLUSOS: DOBRADIÇAS, MONTAGEM E INSTALAÇÃO DE BATENTE, FECHADURA COM EXECUÇÃO DO FURO - FORNECIMENTO E INSTALAÇÃO. AF_12/2019</t>
  </si>
  <si>
    <t xml:space="preserve">91337</t>
  </si>
  <si>
    <t xml:space="preserve">KIT DE PORTA DE MADEIRA TIPO MEXICANA, MACIÇA (PESADA OU SUPERPESADA), PADRÃO POPULAR, 80X210CM, ESPESSURA DE 3CM, ITENS INCLUSOS: DOBRADIÇAS, MONTAGEM E INSTALAÇÃO DO BATENTE, SEM FECHADURA - FORNECIMENTO E INSTALAÇÃO. AF_12/2019</t>
  </si>
  <si>
    <t xml:space="preserve">100691</t>
  </si>
  <si>
    <t xml:space="preserve">KIT DE PORTA DE MADEIRA TIPO VENEZIANA, 80X210CM (ESPESSURA DE 3CM), PADRÃO MÉDIO, ITENS INCLUSOS: DOBRADIÇAS, MONTAGEM E INSTALAÇÃO DE BATENTE, FECHADURA COM EXECUÇÃO DO FURO - FORNECIMENTO E INSTALAÇÃO. AF_12/2019</t>
  </si>
  <si>
    <t xml:space="preserve">100692</t>
  </si>
  <si>
    <t xml:space="preserve">KIT DE PORTA DE MADEIRA TIPO VENEZIANA, 80X210CM (ESPESSURA DE 3CM), PADRÃO POPULAR, ITENS INCLUSOS: DOBRADIÇAS, MONTAGEM E INSTALAÇÃO DE BATENTE, FECHADURA COM EXECUÇÃO DO FURO - FORNECIMENTO E INSTALAÇÃO. AF_12/2019</t>
  </si>
  <si>
    <t xml:space="preserve">91334</t>
  </si>
  <si>
    <t xml:space="preserve">KIT DE PORTA DE MADEIRA TIPO VENEZIANA, PADRÃO MÉDIO, 80X210CM, ESPESSURA DE 3CM, ITENS INCLUSOS: DOBRADIÇAS, MONTAGEM E INSTALAÇÃO DO BATENTE, SEM FECHADURA - FORNECIMENTO E INSTALAÇÃO. AF_12/2019</t>
  </si>
  <si>
    <t xml:space="preserve">91335</t>
  </si>
  <si>
    <t xml:space="preserve">KIT DE PORTA DE MADEIRA TIPO VENEZIANA, PADRÃO POPULAR, 80X210CM, ESPESSURA DE 3CM, ITENS INCLUSOS: DOBRADIÇAS, MONTAGEM E INSTALAÇÃO DO BATENTE, SEM FECHADURA - FORNECIMENTO E INSTALAÇÃO. AF_12/2019</t>
  </si>
  <si>
    <t xml:space="preserve">90788</t>
  </si>
  <si>
    <t xml:space="preserve">KIT DE PORTA-PRONTA DE MADEIRA EM ACABAMENTO MELAMÍNICO BRANCO, FOLHA LEVE OU MÉDIA, 60X210CM, EXCLUSIVE FECHADURA, FIXAÇÃO COM PREENCHIMENTO PARCIAL DE ESPUMA EXPANSIVA - FORNECIMENTO E INSTALAÇÃO. AF_12/2019</t>
  </si>
  <si>
    <t xml:space="preserve">90789</t>
  </si>
  <si>
    <t xml:space="preserve">KIT DE PORTA-PRONTA DE MADEIRA EM ACABAMENTO MELAMÍNICO BRANCO, FOLHA LEVE OU MÉDIA, 70X210CM, EXCLUSIVE FECHADURA, FIXAÇÃO COM PREENCHIMENTO PARCIAL DE ESPUMA EXPANSIVA - FORNECIMENTO E INSTALAÇÃO. AF_12/2019</t>
  </si>
  <si>
    <t xml:space="preserve">90790</t>
  </si>
  <si>
    <t xml:space="preserve">KIT DE PORTA-PRONTA DE MADEIRA EM ACABAMENTO MELAMÍNICO BRANCO, FOLHA LEVE OU MÉDIA, 80X210CM, EXCLUSIVE FECHADURA, FIXAÇÃO COM PREENCHIMENTO PARCIAL DE ESPUMA EXPANSIVA - FORNECIMENTO E INSTALAÇÃO. AF_12/2019</t>
  </si>
  <si>
    <t xml:space="preserve">100675</t>
  </si>
  <si>
    <t xml:space="preserve">KIT DE PORTA-PRONTA DE MADEIRA EM ACABAMENTO MELAMÍNICO BRANCO, FOLHA LEVE OU MÉDIA, 90X210, EXCLUSIVE FECHADURA, FIXAÇÃO COM PREENCHIMENTO TOTAL DE ESPUMA EXPANSIVA - FORNECIMENTO E INSTALAÇÃO. AF_12/2019</t>
  </si>
  <si>
    <t xml:space="preserve">90794</t>
  </si>
  <si>
    <t xml:space="preserve">KIT DE PORTA-PRONTA DE MADEIRA EM ACABAMENTO MELAMÍNICO BRANCO, FOLHA LEVE OU MÉDIA, E BATENTE METÁLICO, 60X210CM, FIXAÇÃO COM ARGAMASSA - FORNECIMENTO E INSTALAÇÃO. AF_12/2019</t>
  </si>
  <si>
    <t xml:space="preserve">90795</t>
  </si>
  <si>
    <t xml:space="preserve">KIT DE PORTA-PRONTA DE MADEIRA EM ACABAMENTO MELAMÍNICO BRANCO, FOLHA LEVE OU MÉDIA, E BATENTE METÁLICO, 70X210CM, FIXAÇÃO COM ARGAMASSA - FORNECIMENTO E INSTALAÇÃO. AF_12/2019</t>
  </si>
  <si>
    <t xml:space="preserve">90796</t>
  </si>
  <si>
    <t xml:space="preserve">KIT DE PORTA-PRONTA DE MADEIRA EM ACABAMENTO MELAMÍNICO BRANCO, FOLHA LEVE OU MÉDIA, E BATENTE METÁLICO, 80X210CM, FIXAÇÃO COM ARGAMASSA - FORNECIMENTO E INSTALAÇÃO. AF_12/2019</t>
  </si>
  <si>
    <t xml:space="preserve">90791</t>
  </si>
  <si>
    <t xml:space="preserve">KIT DE PORTA-PRONTA DE MADEIRA EM ACABAMENTO MELAMÍNICO BRANCO, FOLHA PESADA OU SUPERPESADA, 80X210CM, FIXAÇÃO COM PREENCHIMENTO PARCIAL DE ESPUMA EXPANSIVA - FORNECIMENTO E INSTALAÇÃO. AF_12/2019</t>
  </si>
  <si>
    <t xml:space="preserve">90793</t>
  </si>
  <si>
    <t xml:space="preserve">KIT DE PORTA-PRONTA DE MADEIRA EM ACABAMENTO MELAMÍNICO BRANCO, FOLHA PESADA OU SUPERPESADA, 90X210CM, FIXAÇÃO COM PREENCHIMENTO TOTAL DE ESPUMA EXPANSIVA - FORNECIMENTO E INSTALAÇÃO. AF_12/2019</t>
  </si>
  <si>
    <t xml:space="preserve">90798</t>
  </si>
  <si>
    <t xml:space="preserve">KIT DE PORTA-PRONTA DE MADEIRA EM ACABAMENTO MELAMÍNICO BRANCO, FOLHA PESADA OU SUPERPESADA, E BATENTE METÁLICO, 80X210CM, FIXAÇÃO COM ARGAMASSA - FORNECIMENTO E INSTALAÇÃO. AF_12/2019</t>
  </si>
  <si>
    <t xml:space="preserve">90799</t>
  </si>
  <si>
    <t xml:space="preserve">KIT DE PORTA-PRONTA DE MADEIRA EM ACABAMENTO MELAMÍNICO BRANCO, FOLHA PESADA OU SUPERPESADA, E BATENTE METÁLICO, 90X210CM, FIXAÇÃO COM ARGAMASSA - FORNECIMENTO E INSTALAÇÃO. AF_12/2019</t>
  </si>
  <si>
    <t xml:space="preserve">100704</t>
  </si>
  <si>
    <t xml:space="preserve">PORTA CADEADO ZINCADO OXIDADO PRETO COM CADEADO DE AÇO INOX, LARGURA DE *50* MM. AF_12/2019</t>
  </si>
  <si>
    <t xml:space="preserve">90838</t>
  </si>
  <si>
    <t xml:space="preserve">PORTA CORTA-FOGO 90X210X4CM - FORNECIMENTO E INSTALAÇÃO. AF_12/2019</t>
  </si>
  <si>
    <t xml:space="preserve">91338</t>
  </si>
  <si>
    <t xml:space="preserve">PORTA DE ALUMÍNIO DE ABRIR COM LAMBRI, COM GUARNIÇÃO, FIXAÇÃO COM PARAFUSOS - FORNECIMENTO E INSTALAÇÃO. AF_12/2019</t>
  </si>
  <si>
    <t xml:space="preserve">94805</t>
  </si>
  <si>
    <t xml:space="preserve">PORTA DE ALUMÍNIO DE ABRIR PARA VIDRO SEM GUARNIÇÃO, 87X210CM, FIXAÇÃO COM PARAFUSOS, INCLUSIVE VIDROS - FORNECIMENTO E INSTALAÇÃO. AF_12/2019</t>
  </si>
  <si>
    <t xml:space="preserve">100702</t>
  </si>
  <si>
    <t xml:space="preserve">PORTA DE CORRER DE ALUMÍNIO, COM DUAS FOLHAS PARA VIDRO, INCLUSO VIDRO LISO INCOLOR, FECHADURA E PUXADOR, SEM ALIZAR. AF_12/2019</t>
  </si>
  <si>
    <t xml:space="preserve">100701</t>
  </si>
  <si>
    <t xml:space="preserve">PORTA DE FERRO, DE ABRIR, TIPO GRADE COM CHAPA, COM GUARNIÇÕES. AF_12/2019</t>
  </si>
  <si>
    <t xml:space="preserve">100700</t>
  </si>
  <si>
    <t xml:space="preserve">PORTA DE MADEIRA COMPENSADA LISA PARA PINTURA, 120X210X3,5CM, 2 FOLHAS, INCLUSO ADUELA 2A, ALIZAR 2A E DOBRADIÇAS. AF_12/2019</t>
  </si>
  <si>
    <t xml:space="preserve">91295</t>
  </si>
  <si>
    <t xml:space="preserve">PORTA DE MADEIRA FRISADA, SEMI-OCA (LEVE OU MÉDIA), 60X210CM, ESPESSURA DE 3CM, INCLUSO DOBRADIÇAS - FORNECIMENTO E INSTALAÇÃO. AF_12/2019</t>
  </si>
  <si>
    <t xml:space="preserve">91296</t>
  </si>
  <si>
    <t xml:space="preserve">PORTA DE MADEIRA FRISADA, SEMI-OCA (LEVE OU MÉDIA), 70X210CM, ESPESSURA DE 3CM, INCLUSO DOBRADIÇAS - FORNECIMENTO E INSTALAÇÃO. AF_12/2019</t>
  </si>
  <si>
    <t xml:space="preserve">91297</t>
  </si>
  <si>
    <t xml:space="preserve">PORTA DE MADEIRA FRISADA, SEMI-OCA (LEVE OU MÉDIA), 80X210CM, ESPESSURA DE 3,5CM, INCLUSO DOBRADIÇAS - FORNECIMENTO E INSTALAÇÃO. AF_12/2019</t>
  </si>
  <si>
    <t xml:space="preserve">90820</t>
  </si>
  <si>
    <t xml:space="preserve">PORTA DE MADEIRA PARA PINTURA, SEMI-OCA (LEVE OU MÉDIA), 60X210CM, ESPESSURA DE 3,5CM, INCLUSO DOBRADIÇAS - FORNECIMENTO E INSTALAÇÃO. AF_12/2019</t>
  </si>
  <si>
    <t xml:space="preserve">90821</t>
  </si>
  <si>
    <t xml:space="preserve">PORTA DE MADEIRA PARA PINTURA, SEMI-OCA (LEVE OU MÉDIA), 70X210CM, ESPESSURA DE 3,5CM, INCLUSO DOBRADIÇAS - FORNECIMENTO E INSTALAÇÃO. AF_12/2019</t>
  </si>
  <si>
    <t xml:space="preserve">90822</t>
  </si>
  <si>
    <t xml:space="preserve">PORTA DE MADEIRA PARA PINTURA, SEMI-OCA (LEVE OU MÉDIA), 80X210CM, ESPESSURA DE 3,5CM, INCLUSO DOBRADIÇAS - FORNECIMENTO E INSTALAÇÃO. AF_12/2019</t>
  </si>
  <si>
    <t xml:space="preserve">90823</t>
  </si>
  <si>
    <t xml:space="preserve">PORTA DE MADEIRA PARA PINTURA, SEMI-OCA (LEVE OU MÉDIA), 90X210CM, ESPESSURA DE 3,5CM, INCLUSO DOBRADIÇAS - FORNECIMENTO E INSTALAÇÃO. AF_12/2019</t>
  </si>
  <si>
    <t xml:space="preserve">90824</t>
  </si>
  <si>
    <t xml:space="preserve">PORTA DE MADEIRA PARA PINTURA, SEMI-OCA (PESADA OU SUPERPESADA), 80X210CM, ESPESSURA DE 3,5CM, INCLUSO DOBRADIÇAS - FORNECIMENTO E INSTALAÇÃO. AF_12/2019</t>
  </si>
  <si>
    <t xml:space="preserve">91009</t>
  </si>
  <si>
    <t xml:space="preserve">PORTA DE MADEIRA PARA VERNIZ, SEMI-OCA (LEVE OU MÉDIA), 60X210CM, ESPESSURA DE 3,5CM, INCLUSO DOBRADIÇAS - FORNECIMENTO E INSTALAÇÃO. AF_12/2019</t>
  </si>
  <si>
    <t xml:space="preserve">91010</t>
  </si>
  <si>
    <t xml:space="preserve">PORTA DE MADEIRA PARA VERNIZ, SEMI-OCA (LEVE OU MÉDIA), 70X210CM, ESPESSURA DE 3,5CM, INCLUSO DOBRADIÇAS - FORNECIMENTO E INSTALAÇÃO. AF_12/2019</t>
  </si>
  <si>
    <t xml:space="preserve">91011</t>
  </si>
  <si>
    <t xml:space="preserve">PORTA DE MADEIRA PARA VERNIZ, SEMI-OCA (LEVE OU MÉDIA), 80X210CM, ESPESSURA DE 3,5CM, INCLUSO DOBRADIÇAS - FORNECIMENTO E INSTALAÇÃO. AF_12/2019</t>
  </si>
  <si>
    <t xml:space="preserve">91012</t>
  </si>
  <si>
    <t xml:space="preserve">PORTA DE MADEIRA PARA VERNIZ, SEMI-OCA (LEVE OU MÉDIA), 90X210CM, ESPESSURA DE 3,5CM, INCLUSO DOBRADIÇAS - FORNECIMENTO E INSTALAÇÃO. AF_12/2019</t>
  </si>
  <si>
    <t xml:space="preserve">91298</t>
  </si>
  <si>
    <t xml:space="preserve">PORTA DE MADEIRA TIPO VENEZIANA, 80X210CM, ESPESSURA DE 3CM, INCLUSO DOBRADIÇAS - FORNECIMENTO E INSTALAÇÃO. AF_12/2019</t>
  </si>
  <si>
    <t xml:space="preserve">90825</t>
  </si>
  <si>
    <t xml:space="preserve">PORTA DE MADEIRA, MACIÇA (PESADA OU SUPERPESADA), 90X210CM, ESPESSURA DE 3,5CM, INCLUSO DOBRADIÇAS - FORNECIMENTO E INSTALAÇÃO. AF_12/2019</t>
  </si>
  <si>
    <t xml:space="preserve">91299</t>
  </si>
  <si>
    <t xml:space="preserve">PORTA DE MADEIRA, TIPO MEXICANA, MACIÇA (PESADA OU SUPERPESADA), 80X210CM, ESPESSURA DE 3,5CM, INCLUSO DOBRADIÇAS - FORNECIMENTO E INSTALAÇÃO. AF_12/2019</t>
  </si>
  <si>
    <t xml:space="preserve">91341</t>
  </si>
  <si>
    <t xml:space="preserve">PORTA EM ALUMÍNIO DE ABRIR TIPO VENEZIANA COM GUARNIÇÃO, FIXAÇÃO COM PARAFUSOS - FORNECIMENTO E INSTALAÇÃO. AF_12/2019</t>
  </si>
  <si>
    <t xml:space="preserve">94806</t>
  </si>
  <si>
    <t xml:space="preserve">PORTA EM AÇO DE ABRIR PARA VIDRO SEM GUARNIÇÃO, 87X210CM, FIXAÇÃO COM PARAFUSOS, EXCLUSIVE VIDROS - FORNECIMENTO E INSTALAÇÃO. AF_12/2019</t>
  </si>
  <si>
    <t xml:space="preserve">94807</t>
  </si>
  <si>
    <t xml:space="preserve">PORTA EM AÇO DE ABRIR TIPO VENEZIANA SEM GUARNIÇÃO, 87X210CM, FIXAÇÃO COM PARAFUSOS - FORNECIMENTO E INSTALAÇÃO. AF_12/2019</t>
  </si>
  <si>
    <t xml:space="preserve">100703</t>
  </si>
  <si>
    <t xml:space="preserve">PUXADOR CENTRAL PARA ESQUADRIA DE MADEIRA. AF_12/2019</t>
  </si>
  <si>
    <t xml:space="preserve">100695</t>
  </si>
  <si>
    <t xml:space="preserve">RECOLOCAÇÃO DE FOLHAS DE PORTA DE MADEIRA LEVE OU MÉDIA DE 60CM DE LARGURA, CONSIDERANDO REAPROVEITAMENTO DO MATERIAL. AF_12/2019</t>
  </si>
  <si>
    <t xml:space="preserve">100696</t>
  </si>
  <si>
    <t xml:space="preserve">RECOLOCAÇÃO DE FOLHAS DE PORTA DE MADEIRA LEVE OU MÉDIA DE 70CM DE LARGURA, CONSIDERANDO REAPROVEITAMENTO DO MATERIAL. AF_12/2019</t>
  </si>
  <si>
    <t xml:space="preserve">100697</t>
  </si>
  <si>
    <t xml:space="preserve">RECOLOCAÇÃO DE FOLHAS DE PORTA DE MADEIRA LEVE OU MÉDIA DE 80CM DE LARGURA, CONSIDERANDO REAPROVEITAMENTO DO MATERIAL. AF_12/2019</t>
  </si>
  <si>
    <t xml:space="preserve">100698</t>
  </si>
  <si>
    <t xml:space="preserve">RECOLOCAÇÃO DE FOLHAS DE PORTA DE MADEIRA LEVE OU MÉDIA DE 90CM DE LARGURA, CONSIDERANDO REAPROVEITAMENTO DO MATERIAL. AF_12/2019</t>
  </si>
  <si>
    <t xml:space="preserve">100699</t>
  </si>
  <si>
    <t xml:space="preserve">RECOLOCAÇÃO DE FOLHAS DE PORTA DE MADEIRA PESADA OU SUPERPESADA DE 80CM DE LARGURA, CONSIDERANDO REAPROVEITAMENTO DO MATERIAL. AF_12/2019</t>
  </si>
  <si>
    <t xml:space="preserve">100705</t>
  </si>
  <si>
    <t xml:space="preserve">TARJETA TIPO LIVRE/OCUPADO PARA PORTA DE BANHEIRO. AF_12/2019</t>
  </si>
  <si>
    <t xml:space="preserve">101173</t>
  </si>
  <si>
    <t xml:space="preserve">ESTACA BROCA DE CONCRETO, DIÂMETRO DE 20CM, ESCAVAÇÃO MANUAL COM TRADO CONCHA, COM ARMADURA DE ARRANQUE. AF_05/2020</t>
  </si>
  <si>
    <t xml:space="preserve">101174</t>
  </si>
  <si>
    <t xml:space="preserve">ESTACA BROCA DE CONCRETO, DIÂMETRO DE 25CM, ESCAVAÇÃO MANUAL COM TRADO CONCHA, COM ARMADURA DE ARRANQUE. AF_05/2020</t>
  </si>
  <si>
    <t xml:space="preserve">101175</t>
  </si>
  <si>
    <t xml:space="preserve">ESTACA BROCA DE CONCRETO, DIÂMETRO DE 30CM, ESCAVAÇÃO MANUAL COM TRADO CONCHA, COM ARMADURA DE ARRANQUE. AF_05/2020</t>
  </si>
  <si>
    <t xml:space="preserve">101176</t>
  </si>
  <si>
    <t xml:space="preserve">ESTACA BROCA DE CONCRETO, DIÂMETRO DE 30CM, ESCAVAÇÃO MANUAL COM TRADO CONCHA, INTEIRAMENTE ARMADA. AF_05/2020</t>
  </si>
  <si>
    <t xml:space="preserve">100899</t>
  </si>
  <si>
    <t xml:space="preserve">ESTACA ESCAVADA MECANICAMENTE, SEM FLUIDO ESTABILIZANTE, COM 25CM DE DIÂMETRO, CONCRETO LANÇADO MANUALMENTE (EXCLUSIVE MOBILIZAÇÃO E DESMOBILIZAÇÃO). AF_01/2020</t>
  </si>
  <si>
    <t xml:space="preserve">ESTACA ESCAVADA MECANICAMENTE, SEM FLUIDO ESTABILIZANTE, COM 25CM DE DIÂMETRO, CONCRETO LANÇADO POR CAMINHÃO BETONEIRA (EXCLUSIVE MOBILIZAÇÃO E DESMOBILIZAÇÃO). AF_01/2020</t>
  </si>
  <si>
    <t xml:space="preserve">100897</t>
  </si>
  <si>
    <t xml:space="preserve">ESTACA ESCAVADA MECANICAMENTE, SEM FLUIDO ESTABILIZANTE, COM 40CM DE DIÂMETRO, CONCRETO LANÇADO POR CAMINHÃO BETONEIRA (EXCLUSIVE MOBILIZAÇÃO E DESMOBILIZAÇÃO). AF_01/2020</t>
  </si>
  <si>
    <t xml:space="preserve">100900</t>
  </si>
  <si>
    <t xml:space="preserve">ESTACA ESCAVADA MECANICAMENTE, SEM FLUIDO ESTABILIZANTE, COM 60CM DE DIÂMETRO, CONCRETO LANÇADO POR BOMBA LANÇA (EXCLUSIVE BOMBEAMENTO, MOBILIZAÇÃO E DESMOBILIZAÇÃO). AF_01/2020</t>
  </si>
  <si>
    <t xml:space="preserve">100898</t>
  </si>
  <si>
    <t xml:space="preserve">ESTACA ESCAVADA MECANICAMENTE, SEM FLUIDO ESTABILIZANTE, COM 60CM DE DIÂMETRO, CONCRETO LANÇADO POR CAMINHÃO BETONEIRA (EXCLUSIVE MOBILIZAÇÃO E DESMOBILIZAÇÃO). AF_01/2020</t>
  </si>
  <si>
    <t xml:space="preserve">100892</t>
  </si>
  <si>
    <t xml:space="preserve">ESTACA METÁLICA PARA CONTENÇÃO, UTILIZANDO PERFIL LAMINADO W250X32,7 (EXCLUSIVE MOBILIZAÇÃO E DESMOBILIZAÇÃO). AF_01/2020</t>
  </si>
  <si>
    <t xml:space="preserve">100893</t>
  </si>
  <si>
    <t xml:space="preserve">ESTACA METÁLICA PARA CONTENÇÃO, UTILIZANDO PERFIL LAMINADO W250X38,5 (EXCLUSIVE MOBILIZAÇÃO E DESMOBILIZAÇÃO). AF_01/2020</t>
  </si>
  <si>
    <t xml:space="preserve">100894</t>
  </si>
  <si>
    <t xml:space="preserve">ESTACA METÁLICA PARA CONTENÇÃO, UTILIZANDO PERFIL LAMINADO W250X44,8 (EXCLUSIVE MOBILIZAÇÃO E DESMOBILIZAÇÃO). AF_01/2020</t>
  </si>
  <si>
    <t xml:space="preserve">100889</t>
  </si>
  <si>
    <t xml:space="preserve">ESTACA METÁLICA PARA FUNDAÇÃO, UTILIZANDO PERFIL LAMINADO HP250X62 (EXCLUSIVE MOBILIZAÇÃO E DESMOBILIZAÇÃO). AF_01/2020</t>
  </si>
  <si>
    <t xml:space="preserve">100890</t>
  </si>
  <si>
    <t xml:space="preserve">ESTACA METÁLICA PARA FUNDAÇÃO, UTILIZANDO PERFIL LAMINADO HP310X79 (EXCLUSIVE MOBILIZAÇÃO E DESMOBILIZAÇÃO). AF_01/2020</t>
  </si>
  <si>
    <t xml:space="preserve">100658</t>
  </si>
  <si>
    <t xml:space="preserve">ESTACA PRÉ-MOLDADA DE CONCRETO CENTRIFUGADO, SEÇÃO CIRCULAR, CAPACIDADE DE 100 TONELADAS, INCLUSO EMENDA (EXCLUSIVE MOBILIZAÇÃO E DESMOBILIZAÇÃO). AF_12/2019</t>
  </si>
  <si>
    <t xml:space="preserve">100657</t>
  </si>
  <si>
    <t xml:space="preserve">ESTACA PRÉ-MOLDADA DE CONCRETO SEÇÃO QUADRADA, CAPACIDADE DE 50 TONELADAS, INCLUSO EMENDA (EXCLUSIVE MOBILIZAÇÃO E DESMOBILIZAÇÃO). AF_12/2019</t>
  </si>
  <si>
    <t xml:space="preserve">100656</t>
  </si>
  <si>
    <t xml:space="preserve">ESTACA PRÉ-MOLDADA DE CONCRETO, SEÇÃO QUADRADA, CAPACIDADE DE 25 TONELADAS, INCLUSO EMENDA (EXCLUSIVE MOBILIZAÇÃO E DESMOBILIZAÇÃO). AF_12/2019</t>
  </si>
  <si>
    <t xml:space="preserve">100651</t>
  </si>
  <si>
    <t xml:space="preserve">ESTACA HÉLICE CONTÍNUA, DIÂMETRO DE 30 CM, INCLUSO CONCRETO FCK=30MPA E ARMADURA MÍNIMA (EXCLUSIVE BOMBEAMENTO, MOBILIZAÇÃO E DESMOBILIZAÇÃO). AF_12/2019</t>
  </si>
  <si>
    <t xml:space="preserve">100652</t>
  </si>
  <si>
    <t xml:space="preserve">ESTACA HÉLICE CONTÍNUA, DIÂMETRO DE 50 CM, INCLUSO CONCRETO FCK=30MPA E ARMADURA MÍNIMA (EXCLUSIVE BOMBEAMENTO, MOBILIZAÇÃO E DESMOBILIZAÇÃO). AF_12/2019</t>
  </si>
  <si>
    <t xml:space="preserve">100653</t>
  </si>
  <si>
    <t xml:space="preserve">ESTACA HÉLICE CONTÍNUA, DIÂMETRO DE 70 CM, INCLUSO CONCRETO FCK=30MPA E ARMADURA MÍNIMA (EXCLUSIVE BOMBEAMENTO, MOBILIZAÇÃO E DESMOBILIZAÇÃO). AF_12/2019</t>
  </si>
  <si>
    <t xml:space="preserve">100654</t>
  </si>
  <si>
    <t xml:space="preserve">ESTACA HÉLICE CONTÍNUA, DIÂMETRO DE 80 CM, INCLUSO CONCRETO FCK=30MPA E ARMADURA MÍNIMA (EXCLUSIVE BOMBEAMENTO, MOBILIZAÇÃO E DESMOBILIZAÇÃO). AF_12/2019</t>
  </si>
  <si>
    <t xml:space="preserve">100655</t>
  </si>
  <si>
    <t xml:space="preserve">ESTACA HÉLICE CONTÍNUA, DIÂMETRO DE 90 CM, INCLUSO CONCRETO FCK=30MPA E ARMADURA MÍNIMA (EXCLUSIVE BOMBEAMENTO, MOBILIZAÇÃO E DESMOBILIZAÇÃO). AF_12/2019</t>
  </si>
  <si>
    <t xml:space="preserve">100364</t>
  </si>
  <si>
    <t xml:space="preserve">FABRICAÇÃO E INSTALAÇÃO DE MEIA TESOURA DE MADEIRA NÃO APARELHADA, COM VÃO DE 10 M, PARA TELHA CERÂMICA OU DE CONCRETO, INCLUSO IÇAMENTO. AF_07/2019</t>
  </si>
  <si>
    <t xml:space="preserve">100374</t>
  </si>
  <si>
    <t xml:space="preserve">FABRICAÇÃO E INSTALAÇÃO DE MEIA TESOURA DE MADEIRA NÃO APARELHADA, COM VÃO DE 10 M, PARA TELHA ONDULADA DE FIBROCIMENTO, ALUMÍNIO, PLÁSTICA OU TERMOACÚSTICA, INCLUSO IÇAMENTO. AF_07/2019</t>
  </si>
  <si>
    <t xml:space="preserve">100365</t>
  </si>
  <si>
    <t xml:space="preserve">FABRICAÇÃO E INSTALAÇÃO DE MEIA TESOURA DE MADEIRA NÃO APARELHADA, COM VÃO DE 11 M, PARA TELHA CERÂMICA OU DE CONCRETO, INCLUSO IÇAMENTO. AF_07/2019</t>
  </si>
  <si>
    <t xml:space="preserve">100375</t>
  </si>
  <si>
    <t xml:space="preserve">FABRICAÇÃO E INSTALAÇÃO DE MEIA TESOURA DE MADEIRA NÃO APARELHADA, COM VÃO DE 11 M, PARA TELHA ONDULADA DE FIBROCIMENTO, ALUMÍNIO, PLÁSTICA OU TERMOACÚSTICA, INCLUSO IÇAMENTO. AF_07/2019</t>
  </si>
  <si>
    <t xml:space="preserve">100366</t>
  </si>
  <si>
    <t xml:space="preserve">FABRICAÇÃO E INSTALAÇÃO DE MEIA TESOURA DE MADEIRA NÃO APARELHADA, COM VÃO DE 12 M, PARA TELHA CERÂMICA OU DE CONCRETO, INCLUSO IÇAMENTO. AF_07/2019</t>
  </si>
  <si>
    <t xml:space="preserve">100376</t>
  </si>
  <si>
    <t xml:space="preserve">FABRICAÇÃO E INSTALAÇÃO DE MEIA TESOURA DE MADEIRA NÃO APARELHADA, COM VÃO DE 12 M, PARA TELHA ONDULADA DE FIBROCIMENTO, ALUMÍNIO, PLÁSTICA OU TERMOACÚSTICA, INCLUSO IÇAMENTO. AF_07/2019</t>
  </si>
  <si>
    <t xml:space="preserve">100357</t>
  </si>
  <si>
    <t xml:space="preserve">FABRICAÇÃO E INSTALAÇÃO DE MEIA TESOURA DE MADEIRA NÃO APARELHADA, COM VÃO DE 3 M, PARA TELHA CERÂMICA OU DE CONCRETO, INCLUSO IÇAMENTO. AF_07/2019</t>
  </si>
  <si>
    <t xml:space="preserve">100367</t>
  </si>
  <si>
    <t xml:space="preserve">FABRICAÇÃO E INSTALAÇÃO DE MEIA TESOURA DE MADEIRA NÃO APARELHADA, COM VÃO DE 3 M, PARA TELHA ONDULADA DE FIBROCIMENTO, ALUMÍNIO, PLÁSTICA OU TERMOACÚSTICA, INCLUSO IÇAMENTO. AF_07/2019</t>
  </si>
  <si>
    <t xml:space="preserve">100358</t>
  </si>
  <si>
    <t xml:space="preserve">FABRICAÇÃO E INSTALAÇÃO DE MEIA TESOURA DE MADEIRA NÃO APARELHADA, COM VÃO DE 4 M, PARA TELHA CERÂMICA OU DE CONCRETO, INCLUSO IÇAMENTO. AF_07/2019</t>
  </si>
  <si>
    <t xml:space="preserve">100368</t>
  </si>
  <si>
    <t xml:space="preserve">FABRICAÇÃO E INSTALAÇÃO DE MEIA TESOURA DE MADEIRA NÃO APARELHADA, COM VÃO DE 4 M, PARA TELHA ONDULADA DE FIBROCIMENTO, ALUMÍNIO, PLÁSTICA OU TERMOACÚSTICA, INCLUSO IÇAMENTO. AF_07/2019</t>
  </si>
  <si>
    <t xml:space="preserve">100359</t>
  </si>
  <si>
    <t xml:space="preserve">FABRICAÇÃO E INSTALAÇÃO DE MEIA TESOURA DE MADEIRA NÃO APARELHADA, COM VÃO DE 5 M, PARA TELHA CERÂMICA OU DE CONCRETO, INCLUSO IÇAMENTO. AF_07/2019</t>
  </si>
  <si>
    <t xml:space="preserve">100369</t>
  </si>
  <si>
    <t xml:space="preserve">FABRICAÇÃO E INSTALAÇÃO DE MEIA TESOURA DE MADEIRA NÃO APARELHADA, COM VÃO DE 5 M, PARA TELHA ONDULADA DE FIBROCIMENTO, ALUMÍNIO, PLÁSTICA OU TERMOACÚSTICA, INCLUSO IÇAMENTO. AF_07/2019</t>
  </si>
  <si>
    <t xml:space="preserve">100360</t>
  </si>
  <si>
    <t xml:space="preserve">FABRICAÇÃO E INSTALAÇÃO DE MEIA TESOURA DE MADEIRA NÃO APARELHADA, COM VÃO DE 6 M, PARA TELHA CERÂMICA OU DE CONCRETO, INCLUSO IÇAMENTO. AF_07/2019</t>
  </si>
  <si>
    <t xml:space="preserve">100370</t>
  </si>
  <si>
    <t xml:space="preserve">FABRICAÇÃO E INSTALAÇÃO DE MEIA TESOURA DE MADEIRA NÃO APARELHADA, COM VÃO DE 6 M, PARA TELHA ONDULADA DE FIBROCIMENTO, ALUMÍNIO, PLÁSTICA OU TERMOACÚSTICA, INCLUSO IÇAMENTO. AF_07/2019</t>
  </si>
  <si>
    <t xml:space="preserve">100361</t>
  </si>
  <si>
    <t xml:space="preserve">FABRICAÇÃO E INSTALAÇÃO DE MEIA TESOURA DE MADEIRA NÃO APARELHADA, COM VÃO DE 7 M, PARA TELHA CERÂMICA OU DE CONCRETO, INCLUSO IÇAMENTO. AF_07/2019</t>
  </si>
  <si>
    <t xml:space="preserve">100371</t>
  </si>
  <si>
    <t xml:space="preserve">FABRICAÇÃO E INSTALAÇÃO DE MEIA TESOURA DE MADEIRA NÃO APARELHADA, COM VÃO DE 7 M, PARA TELHA ONDULADA DE FIBROCIMENTO, ALUMÍNIO, PLÁSTICA OU TERMOACÚSTICA, INCLUSO IÇAMENTO. AF_07/2019</t>
  </si>
  <si>
    <t xml:space="preserve">100362</t>
  </si>
  <si>
    <t xml:space="preserve">FABRICAÇÃO E INSTALAÇÃO DE MEIA TESOURA DE MADEIRA NÃO APARELHADA, COM VÃO DE 8 M, PARA TELHA CERÂMICA OU DE CONCRETO, INCLUSO IÇAMENTO. AF_07/2019</t>
  </si>
  <si>
    <t xml:space="preserve">100372</t>
  </si>
  <si>
    <t xml:space="preserve">FABRICAÇÃO E INSTALAÇÃO DE MEIA TESOURA DE MADEIRA NÃO APARELHADA, COM VÃO DE 8 M, PARA TELHA ONDULADA DE FIBROCIMENTO, ALUMÍNIO, PLÁSTICA OU TERMOACÚSTICA, INCLUSO IÇAMENTO. AF_07/2019</t>
  </si>
  <si>
    <t xml:space="preserve">100363</t>
  </si>
  <si>
    <t xml:space="preserve">FABRICAÇÃO E INSTALAÇÃO DE MEIA TESOURA DE MADEIRA NÃO APARELHADA, COM VÃO DE 9 M, PARA TELHA CERÂMICA OU DE CONCRETO, INCLUSO IÇAMENTO. AF_07/2019</t>
  </si>
  <si>
    <t xml:space="preserve">100373</t>
  </si>
  <si>
    <t xml:space="preserve">FABRICAÇÃO E INSTALAÇÃO DE MEIA TESOURA DE MADEIRA NÃO APARELHADA, COM VÃO DE 9 M, PARA TELHA ONDULADA DE FIBROCIMENTO, ALUMÍNIO, PLÁSTICA OU TERMOACÚSTICA, INCLUSO IÇAMENTO. AF_07/2019</t>
  </si>
  <si>
    <t xml:space="preserve">100381</t>
  </si>
  <si>
    <t xml:space="preserve">FABRICAÇÃO E INSTALAÇÃO DE PONTALETES DE MADEIRA NÃO APARELHADA PARA TELHADOS COM ATÉ 2 ÁGUAS E COM TELHA CERÂMICA OU DE CONCRETO EM EDIFÍCIO INSTITUCIONAL TÉRREO, INCLUSO TRANSPORTE VERTICAL. AF_07/2019</t>
  </si>
  <si>
    <t xml:space="preserve">100380</t>
  </si>
  <si>
    <t xml:space="preserve">FABRICAÇÃO E INSTALAÇÃO DE PONTALETES DE MADEIRA NÃO APARELHADA PARA TELHADOS COM ATÉ 2 ÁGUAS E COM TELHA CERÂMICA OU DE CONCRETO EM EDIFÍCIO RESIDENCIAL DE MÚLTIPLOS PAVIMENTOS, INCLUSO TRANSPORTE VERTICAL. AF_07/2019</t>
  </si>
  <si>
    <t xml:space="preserve">100379</t>
  </si>
  <si>
    <t xml:space="preserve">FABRICAÇÃO E INSTALAÇÃO DE PONTALETES DE MADEIRA NÃO APARELHADA PARA TELHADOS COM ATÉ 2 ÁGUAS E COM TELHA CERÂMICA OU DE CONCRETO EM EDIFÍCIO RESIDENCIAL TÉRREO, INCLUSO TRANSPORTE VERTICAL. AF_07/2019</t>
  </si>
  <si>
    <t xml:space="preserve">100384</t>
  </si>
  <si>
    <t xml:space="preserve">FABRICAÇÃO E INSTALAÇÃO DE PONTALETES DE MADEIRA NÃO APARELHADA PARA TELHADOS COM ATÉ 2 ÁGUAS E COM TELHA ONDULADA DE FIBROCIMENTO, ALUMÍNIO OU PLÁSTICA EM EDIFÍCIO INSTITUCIONAL TÉRREO, INCLUSO TRANSPORTE VERTICAL. AF_07/2019</t>
  </si>
  <si>
    <t xml:space="preserve">100383</t>
  </si>
  <si>
    <t xml:space="preserve">FABRICAÇÃO E INSTALAÇÃO DE PONTALETES DE MADEIRA NÃO APARELHADA PARA TELHADOS COM ATÉ 2 ÁGUAS E COM TELHA ONDULADA DE FIBROCIMENTO, ALUMÍNIO OU PLÁSTICA EM EDIFÍCIO RESIDENCIAL DE MÚLTIPLOS PAVIMENTOS, INCLUSO TRANSPORTE VERTICAL. AF_07/2019</t>
  </si>
  <si>
    <t xml:space="preserve">100382</t>
  </si>
  <si>
    <t xml:space="preserve">FABRICAÇÃO E INSTALAÇÃO DE PONTALETES DE MADEIRA NÃO APARELHADA PARA TELHADOS COM ATÉ 2 ÁGUAS E COM TELHA ONDULADA DE FIBROCIMENTO, ALUMÍNIO OU PLÁSTICA EM EDIFÍCIO RESIDENCIAL TÉRREO, INCLUSO TRANSPORTE VERTICAL. AF_07/2019</t>
  </si>
  <si>
    <t xml:space="preserve">100387</t>
  </si>
  <si>
    <t xml:space="preserve">FABRICAÇÃO E INSTALAÇÃO DE PONTALETES DE MADEIRA NÃO APARELHADA PARA TELHADOS COM MAIS QUE 2 ÁGUAS E COM TELHA CERÂMICA OU DE CONCRETO EM EDIFÍCIO INSTITUCIONAL TÉRREO, INCLUSO TRANSPORTE VERTICAL. AF_07/2019</t>
  </si>
  <si>
    <t xml:space="preserve">100386</t>
  </si>
  <si>
    <t xml:space="preserve">FABRICAÇÃO E INSTALAÇÃO DE PONTALETES DE MADEIRA NÃO APARELHADA PARA TELHADOS COM MAIS QUE 2 ÁGUAS E COM TELHA CERÂMICA OU DE CONCRETO EM EDIFÍCIO RESIDENCIAL DE MÚLTIPLOS PAVIMENTOS. AF_07/2019</t>
  </si>
  <si>
    <t xml:space="preserve">100385</t>
  </si>
  <si>
    <t xml:space="preserve">FABRICAÇÃO E INSTALAÇÃO DE PONTALETES DE MADEIRA NÃO APARELHADA PARA TELHADOS COM MAIS QUE 2 ÁGUAS E COM TELHA CERÂMICA OU DE CONCRETO EM EDIFÍCIO RESIDENCIAL TÉRREO, INCLUSO TRANSPORTE VERTICAL. AF_07/2019</t>
  </si>
  <si>
    <t xml:space="preserve">100377</t>
  </si>
  <si>
    <t xml:space="preserve">FABRICAÇÃO E INSTALAÇÃO DE TESOURA (INTEIRA OU MEIA) EM AÇO, VÃOS MAIORES OU IGUAIS A 3,0 M E MENORES OU IGUAL A 6,0 M, INCLUSO IÇAMENTO. AF_07/2019</t>
  </si>
  <si>
    <t xml:space="preserve">100378</t>
  </si>
  <si>
    <t xml:space="preserve">FABRICAÇÃO E INSTALAÇÃO DE TESOURA (INTEIRA OU MEIA) EM AÇO, VÃOS MAIORES QUE 6,0 M E MENORES QUE 12,0 M, INCLUSO IÇAMENTO. AF_07/2019</t>
  </si>
  <si>
    <t xml:space="preserve">92596</t>
  </si>
  <si>
    <t xml:space="preserve">FABRICAÇÃO E INSTALAÇÃO DE TESOURA INTEIRA EM AÇO, VÃO DE 10 M, PARA TELHA CERÂMICA OU DE CONCRETO, INCLUSO IÇAMENTO. AF_07/2019</t>
  </si>
  <si>
    <t xml:space="preserve">92616</t>
  </si>
  <si>
    <t xml:space="preserve">FABRICAÇÃO E INSTALAÇÃO DE TESOURA INTEIRA EM AÇO, VÃO DE 10 M, PARA TELHA ONDULADA DE FIBROCIMENTO, METÁLICA, PLÁSTICA OU TERMOACÚSTICA, INCLUSO IÇAMENTO. AF_07/2019</t>
  </si>
  <si>
    <t xml:space="preserve">92598</t>
  </si>
  <si>
    <t xml:space="preserve">FABRICAÇÃO E INSTALAÇÃO DE TESOURA INTEIRA EM AÇO, VÃO DE 11 M, PARA TELHA CERÂMICA OU DE CONCRETO, INCLUSO IÇAMENTO. AF_07/2019</t>
  </si>
  <si>
    <t xml:space="preserve">92618</t>
  </si>
  <si>
    <t xml:space="preserve">FABRICAÇÃO E INSTALAÇÃO DE TESOURA INTEIRA EM AÇO, VÃO DE 11 M, PARA TELHA ONDULADA DE FIBROCIMENTO, METÁLICA, PLÁSTICA OU TERMOACÚSTICA, INCLUSO IÇAMENTO. AF_07/2019</t>
  </si>
  <si>
    <t xml:space="preserve">92600</t>
  </si>
  <si>
    <t xml:space="preserve">FABRICAÇÃO E INSTALAÇÃO DE TESOURA INTEIRA EM AÇO, VÃO DE 12 M, PARA TELHA CERÂMICA OU DE CONCRETO, INCLUSO IÇAMENTO. AF_07/2019</t>
  </si>
  <si>
    <t xml:space="preserve">92620</t>
  </si>
  <si>
    <t xml:space="preserve">FABRICAÇÃO E INSTALAÇÃO DE TESOURA INTEIRA EM AÇO, VÃO DE 12 M, PARA TELHA ONDULADA DE FIBROCIMENTO, METÁLICA, PLÁSTICA OU TERMOACÚSTICA, INCLUSO IÇAMENTO. AF_07/2019</t>
  </si>
  <si>
    <t xml:space="preserve">92582</t>
  </si>
  <si>
    <t xml:space="preserve">FABRICAÇÃO E INSTALAÇÃO DE TESOURA INTEIRA EM AÇO, VÃO DE 3 M, PARA TELHA CERÂMICA OU DE CONCRETO, INCLUSO IÇAMENTO. AF_07/2019</t>
  </si>
  <si>
    <t xml:space="preserve">92602</t>
  </si>
  <si>
    <t xml:space="preserve">FABRICAÇÃO E INSTALAÇÃO DE TESOURA INTEIRA EM AÇO, VÃO DE 3 M, PARA TELHA ONDULADA DE FIBROCIMENTO, METÁLICA, PLÁSTICA OU TERMOACÚSTICA, INCLUSO IÇAMENTO. AF_07/2019</t>
  </si>
  <si>
    <t xml:space="preserve">92584</t>
  </si>
  <si>
    <t xml:space="preserve">FABRICAÇÃO E INSTALAÇÃO DE TESOURA INTEIRA EM AÇO, VÃO DE 4 M, PARA TELHA CERÂMICA OU DE CONCRETO, INCLUSO IÇAMENTO. AF_07/2019</t>
  </si>
  <si>
    <t xml:space="preserve">92604</t>
  </si>
  <si>
    <t xml:space="preserve">FABRICAÇÃO E INSTALAÇÃO DE TESOURA INTEIRA EM AÇO, VÃO DE 4 M, PARA TELHA ONDULADA DE FIBROCIMENTO, METÁLICA, PLÁSTICA OU TERMOACÚSTICA, INCLUSO IÇAMENTO. AF_07/2019</t>
  </si>
  <si>
    <t xml:space="preserve">92586</t>
  </si>
  <si>
    <t xml:space="preserve">FABRICAÇÃO E INSTALAÇÃO DE TESOURA INTEIRA EM AÇO, VÃO DE 5 M, PARA TELHA CERÂMICA OU DE CONCRETO, INCLUSO IÇAMENTO. AF_07/2019</t>
  </si>
  <si>
    <t xml:space="preserve">92606</t>
  </si>
  <si>
    <t xml:space="preserve">FABRICAÇÃO E INSTALAÇÃO DE TESOURA INTEIRA EM AÇO, VÃO DE 5 M, PARA TELHA ONDULADA DE FIBROCIMENTO, METÁLICA, PLÁSTICA OU TERMOACÚSTICA, INCLUSO IÇAMENTO. AF_07/2019</t>
  </si>
  <si>
    <t xml:space="preserve">92588</t>
  </si>
  <si>
    <t xml:space="preserve">FABRICAÇÃO E INSTALAÇÃO DE TESOURA INTEIRA EM AÇO, VÃO DE 6 M, PARA TELHA CERÂMICA OU DE CONCRETO, INCLUSO IÇAMENTO. AF_07/2019</t>
  </si>
  <si>
    <t xml:space="preserve">92608</t>
  </si>
  <si>
    <t xml:space="preserve">FABRICAÇÃO E INSTALAÇÃO DE TESOURA INTEIRA EM AÇO, VÃO DE 6 M, PARA TELHA ONDULADA DE FIBROCIMENTO, METÁLICA, PLÁSTICA OU TERMOACÚSTICA, INCLUSO IÇAMENTO. AF_07/2019</t>
  </si>
  <si>
    <t xml:space="preserve">92590</t>
  </si>
  <si>
    <t xml:space="preserve">FABRICAÇÃO E INSTALAÇÃO DE TESOURA INTEIRA EM AÇO, VÃO DE 7 M, PARA TELHA CERÂMICA OU DE CONCRETO, INCLUSO IÇAMENTO. AF_07/2019</t>
  </si>
  <si>
    <t xml:space="preserve">92610</t>
  </si>
  <si>
    <t xml:space="preserve">FABRICAÇÃO E INSTALAÇÃO DE TESOURA INTEIRA EM AÇO, VÃO DE 7 M, PARA TELHA ONDULADA DE FIBROCIMENTO, METÁLICA, PLÁSTICA OU TERMOACÚSTICA, INCLUSO IÇAMENTO. AF_07/2019</t>
  </si>
  <si>
    <t xml:space="preserve">92592</t>
  </si>
  <si>
    <t xml:space="preserve">FABRICAÇÃO E INSTALAÇÃO DE TESOURA INTEIRA EM AÇO, VÃO DE 8 M, PARA TELHA CERÂMICA OU DE CONCRETO, INCLUSO IÇAMENTO. AF_07/2019</t>
  </si>
  <si>
    <t xml:space="preserve">92612</t>
  </si>
  <si>
    <t xml:space="preserve">FABRICAÇÃO E INSTALAÇÃO DE TESOURA INTEIRA EM AÇO, VÃO DE 8 M, PARA TELHA ONDULADA DE FIBROCIMENTO, METÁLICA, PLÁSTICA OU TERMOACÚSTICA, INCLUSO IÇAMENTO, INCLUSO IÇAMENTO. AF_07/2019</t>
  </si>
  <si>
    <t xml:space="preserve">92594</t>
  </si>
  <si>
    <t xml:space="preserve">FABRICAÇÃO E INSTALAÇÃO DE TESOURA INTEIRA EM AÇO, VÃO DE 9 M, PARA TELHA CERÂMICA OU DE CONCRETO, INCLUSO IÇAMENTO. AF_07/2019</t>
  </si>
  <si>
    <t xml:space="preserve">92614</t>
  </si>
  <si>
    <t xml:space="preserve">FABRICAÇÃO E INSTALAÇÃO DE TESOURA INTEIRA EM AÇO, VÃO DE 9 M, PARA TELHA ONDULADA DE FIBROCIMENTO, METÁLICA, PLÁSTICA OU TERMOACÚSTICA, INCLUSO IÇAMENTO. AF_07/2019</t>
  </si>
  <si>
    <t xml:space="preserve">92552</t>
  </si>
  <si>
    <t xml:space="preserve">FABRICAÇÃO E INSTALAÇÃO DE TESOURA INTEIRA EM MADEIRA NÃO APARELHADA, VÃO DE 10 M, PARA TELHA CERÂMICA OU DE CONCRETO, INCLUSO IÇAMENTO. AF_07/2019</t>
  </si>
  <si>
    <t xml:space="preserve">92562</t>
  </si>
  <si>
    <t xml:space="preserve">FABRICAÇÃO E INSTALAÇÃO DE TESOURA INTEIRA EM MADEIRA NÃO APARELHADA, VÃO DE 10 M, PARA TELHA ONDULADA DE FIBROCIMENTO, METÁLICA, PLÁSTICA OU TERMOACÚSTICA, INCLUSO IÇAMENTO. AF_07/2019</t>
  </si>
  <si>
    <t xml:space="preserve">92553</t>
  </si>
  <si>
    <t xml:space="preserve">FABRICAÇÃO E INSTALAÇÃO DE TESOURA INTEIRA EM MADEIRA NÃO APARELHADA, VÃO DE 11 M, PARA TELHA CERÂMICA OU DE CONCRETO, INCLUSO IÇAMENTO. AF_07/2019</t>
  </si>
  <si>
    <t xml:space="preserve">92563</t>
  </si>
  <si>
    <t xml:space="preserve">FABRICAÇÃO E INSTALAÇÃO DE TESOURA INTEIRA EM MADEIRA NÃO APARELHADA, VÃO DE 11 M, PARA TELHA ONDULADA DE FIBROCIMENTO, METÁLICA, PLÁSTICA OU TERMOACÚSTICA, INCLUSO IÇAMENTO. AF_07/2019</t>
  </si>
  <si>
    <t xml:space="preserve">92554</t>
  </si>
  <si>
    <t xml:space="preserve">FABRICAÇÃO E INSTALAÇÃO DE TESOURA INTEIRA EM MADEIRA NÃO APARELHADA, VÃO DE 12 M, PARA TELHA CERÂMICA OU DE CONCRETO, INCLUSO IÇAMENTO. AF_07/2019</t>
  </si>
  <si>
    <t xml:space="preserve">92564</t>
  </si>
  <si>
    <t xml:space="preserve">FABRICAÇÃO E INSTALAÇÃO DE TESOURA INTEIRA EM MADEIRA NÃO APARELHADA, VÃO DE 12 M, PARA TELHA ONDULADA DE FIBROCIMENTO, METÁLICA, PLÁSTICA OU TERMOACÚSTICA, INCLUSO IÇAMENTO. AF_07/2019</t>
  </si>
  <si>
    <t xml:space="preserve">92545</t>
  </si>
  <si>
    <t xml:space="preserve">FABRICAÇÃO E INSTALAÇÃO DE TESOURA INTEIRA EM MADEIRA NÃO APARELHADA, VÃO DE 3 M, PARA TELHA CERÂMICA OU DE CONCRETO, INCLUSO IÇAMENTO. AF_07/2019</t>
  </si>
  <si>
    <t xml:space="preserve">92555</t>
  </si>
  <si>
    <t xml:space="preserve">FABRICAÇÃO E INSTALAÇÃO DE TESOURA INTEIRA EM MADEIRA NÃO APARELHADA, VÃO DE 3 M, PARA TELHA ONDULADA DE FIBROCIMENTO, METÁLICA, PLÁSTICA OU TERMOACÚSTICA, INCLUSO IÇAMENTO. AF_07/2019</t>
  </si>
  <si>
    <t xml:space="preserve">92546</t>
  </si>
  <si>
    <t xml:space="preserve">FABRICAÇÃO E INSTALAÇÃO DE TESOURA INTEIRA EM MADEIRA NÃO APARELHADA, VÃO DE 4 M, PARA TELHA CERÂMICA OU DE CONCRETO, INCLUSO IÇAMENTO. AF_07/2019</t>
  </si>
  <si>
    <t xml:space="preserve">92556</t>
  </si>
  <si>
    <t xml:space="preserve">FABRICAÇÃO E INSTALAÇÃO DE TESOURA INTEIRA EM MADEIRA NÃO APARELHADA, VÃO DE 4 M, PARA TELHA ONDULADA DE FIBROCIMENTO, METÁLICA, PLÁSTICA OU TERMOACÚSTICA, INCLUSO IÇAMENTO. AF_07/2019</t>
  </si>
  <si>
    <t xml:space="preserve">92547</t>
  </si>
  <si>
    <t xml:space="preserve">FABRICAÇÃO E INSTALAÇÃO DE TESOURA INTEIRA EM MADEIRA NÃO APARELHADA, VÃO DE 5 M, PARA TELHA CERÂMICA OU DE CONCRETO, INCLUSO IÇAMENTO. AF_07/2019</t>
  </si>
  <si>
    <t xml:space="preserve">92557</t>
  </si>
  <si>
    <t xml:space="preserve">FABRICAÇÃO E INSTALAÇÃO DE TESOURA INTEIRA EM MADEIRA NÃO APARELHADA, VÃO DE 5 M, PARA TELHA ONDULADA DE FIBROCIMENTO, METÁLICA, PLÁSTICA OU TERMOACÚSTICA, INCLUSO IÇAMENTO. AF_07/2019</t>
  </si>
  <si>
    <t xml:space="preserve">92558</t>
  </si>
  <si>
    <t xml:space="preserve">FABRICAÇÃO E INSTALAÇÃO DE TESOURA INTEIRA EM MADEIRA NÃO APARELHADA, VÃO DE 6 M, PARA TELHA ONDULADA DE FIBROCIMENTO, METÁLICA, PLÁSTICA OU TERMOACÚSTICA, INCLUSO IÇAMENTO. AF_07/2019</t>
  </si>
  <si>
    <t xml:space="preserve">92549</t>
  </si>
  <si>
    <t xml:space="preserve">FABRICAÇÃO E INSTALAÇÃO DE TESOURA INTEIRA EM MADEIRA NÃO APARELHADA, VÃO DE 7 M, PARA TELHA CERÂMICA OU DE CONCRETO, INCLUSO IÇAMENTO. AF_07/2019</t>
  </si>
  <si>
    <t xml:space="preserve">92559</t>
  </si>
  <si>
    <t xml:space="preserve">FABRICAÇÃO E INSTALAÇÃO DE TESOURA INTEIRA EM MADEIRA NÃO APARELHADA, VÃO DE 7 M, PARA TELHA ONDULADA DE FIBROCIMENTO, METÁLICA, PLÁSTICA OU TERMOACÚSTICA, INCLUSO IÇAMENTO. AF_07/2019</t>
  </si>
  <si>
    <t xml:space="preserve">92550</t>
  </si>
  <si>
    <t xml:space="preserve">FABRICAÇÃO E INSTALAÇÃO DE TESOURA INTEIRA EM MADEIRA NÃO APARELHADA, VÃO DE 8 M, PARA TELHA CERÂMICA OU DE CONCRETO, INCLUSO IÇAMENTO. AF_07/2019</t>
  </si>
  <si>
    <t xml:space="preserve">92560</t>
  </si>
  <si>
    <t xml:space="preserve">FABRICAÇÃO E INSTALAÇÃO DE TESOURA INTEIRA EM MADEIRA NÃO APARELHADA, VÃO DE 8 M, PARA TELHA ONDULADA DE FIBROCIMENTO, METÁLICA, PLÁSTICA OU TERMOACÚSTICA, INCLUSO IÇAMENTO. AF_07/2019</t>
  </si>
  <si>
    <t xml:space="preserve">92561</t>
  </si>
  <si>
    <t xml:space="preserve">FABRICAÇÃO E INSTALAÇÃO DE TESOURA INTEIRA EM MADEIRA NÃO APARELHADA, VÃO DE 9 M, PARA TELHA ONDULADA DE FIBROCIMENTO, METÁLICA, PLÁSTICA OU TERMOACÚSTICA, INCLUSO IÇAMENTO. AF_07/2019</t>
  </si>
  <si>
    <t xml:space="preserve">92262</t>
  </si>
  <si>
    <t xml:space="preserve">INSTALAÇÃO DE TESOURA (INTEIRA OU MEIA), BIAPOIADA, EM MADEIRA NÃO APARELHADA, PARA VÃOS MAIORES OU IGUAIS A 10,0 M E MENORES QUE 12,0 M, INCLUSO IÇAMENTO. AF_07/2019</t>
  </si>
  <si>
    <t xml:space="preserve">92259</t>
  </si>
  <si>
    <t xml:space="preserve">INSTALAÇÃO DE TESOURA (INTEIRA OU MEIA), BIAPOIADA, EM MADEIRA NÃO APARELHADA, PARA VÃOS MAIORES OU IGUAIS A 3,0 M E MENORES QUE 6,0 M, INCLUSO IÇAMENTO. AF_07/2019</t>
  </si>
  <si>
    <t xml:space="preserve">92260</t>
  </si>
  <si>
    <t xml:space="preserve">INSTALAÇÃO DE TESOURA (INTEIRA OU MEIA), BIAPOIADA, EM MADEIRA NÃO APARELHADA, PARA VÃOS MAIORES OU IGUAIS A 6,0 M E MENORES QUE 8,0 M, INCLUSO IÇAMENTO. AF_07/2019</t>
  </si>
  <si>
    <t xml:space="preserve">92261</t>
  </si>
  <si>
    <t xml:space="preserve">INSTALAÇÃO DE TESOURA (INTEIRA OU MEIA), BIAPOIADA, EM MADEIRA NÃO APARELHADA, PARA VÃOS MAIORES OU IGUAIS A 8,0 M E MENORES QUE 10,0 M, INCLUSO IÇAMENTO. AF_07/2019</t>
  </si>
  <si>
    <t xml:space="preserve">92258</t>
  </si>
  <si>
    <t xml:space="preserve">INSTALAÇÃO DE TESOURA (INTEIRA OU MEIA), EM AÇO, PARA VÃOS MAIORES OU IGUAIS A 10,0 M E MENORES QUE 12,0 M, INCLUSO IÇAMENTO. AF_07/2019</t>
  </si>
  <si>
    <t xml:space="preserve">92255</t>
  </si>
  <si>
    <t xml:space="preserve">INSTALAÇÃO DE TESOURA (INTEIRA OU MEIA), EM AÇO, PARA VÃOS MAIORES OU IGUAIS A 3,0 M E MENORES QUE 6,0 M, INCLUSO IÇAMENTO. AF_07/2019</t>
  </si>
  <si>
    <t xml:space="preserve">92256</t>
  </si>
  <si>
    <t xml:space="preserve">INSTALAÇÃO DE TESOURA (INTEIRA OU MEIA), EM AÇO, PARA VÃOS MAIORES OU IGUAIS A 6,0 M E MENORES QUE 8,0 M, INCLUSO IÇAMENTO. AF_07/2019</t>
  </si>
  <si>
    <t xml:space="preserve">92257</t>
  </si>
  <si>
    <t xml:space="preserve">INSTALAÇÃO DE TESOURA (INTEIRA OU MEIA), EM AÇO, PARA VÃOS MAIORES OU IGUAIS A 8,0 M E MENORES QUE 10,0 M, INCLUSO IÇAMENTO. AF_07/2019</t>
  </si>
  <si>
    <t xml:space="preserve">100393</t>
  </si>
  <si>
    <t xml:space="preserve">RETIRADA E RECOLOCAÇÃO DE CAIBRO EM TELHADOS DE ATÉ 2 ÁGUAS COM TELHA CERÂMICA CAPA-CANAL, INCLUSO TRANSPORTE VERTICAL. AF_07/2019</t>
  </si>
  <si>
    <t xml:space="preserve">100389</t>
  </si>
  <si>
    <t xml:space="preserve">RETIRADA E RECOLOCAÇÃO DE CAIBRO EM TELHADOS DE ATÉ 2 ÁGUAS COM TELHA CERÂMICA OU DE CONCRETO DE ENCAIXE, INCLUSO TRANSPORTE VERTICAL. AF_07/2019</t>
  </si>
  <si>
    <t xml:space="preserve">100395</t>
  </si>
  <si>
    <t xml:space="preserve">RETIRADA E RECOLOCAÇÃO DE CAIBRO EM TELHADOS DE MAIS DE 2 ÁGUAS COM TELHA CERÂMICA CAPA-CANAL, INCLUSO TRANSPORTE VERTICAL. AF_07/2019</t>
  </si>
  <si>
    <t xml:space="preserve">100391</t>
  </si>
  <si>
    <t xml:space="preserve">RETIRADA E RECOLOCAÇÃO DE CAIBRO EM TELHADOS DE MAIS DE 2 ÁGUAS COM TELHA CERÂMICA OU DE CONCRETO DE ENCAIXE, INCLUSO TRANSPORTE VERTICAL. AF_07/2019</t>
  </si>
  <si>
    <t xml:space="preserve">100392</t>
  </si>
  <si>
    <t xml:space="preserve">RETIRADA E RECOLOCAÇÃO DE RIPA EM TELHADOS DE ATÉ 2 ÁGUAS COM TELHA CERÂMICA CAPA-CANAL, INCLUSO TRANSPORTE VERTICAL. AF_07/2019</t>
  </si>
  <si>
    <t xml:space="preserve">100388</t>
  </si>
  <si>
    <t xml:space="preserve">RETIRADA E RECOLOCAÇÃO DE RIPA EM TELHADOS DE ATÉ 2 ÁGUAS COM TELHA CERÂMICA OU DE CONCRETO DE ENCAIXE, INCLUSO TRANSPORTE VERTICAL. AF_07/2019</t>
  </si>
  <si>
    <t xml:space="preserve">100394</t>
  </si>
  <si>
    <t xml:space="preserve">RETIRADA E RECOLOCAÇÃO DE RIPA EM TELHADOS DE MAIS DE 2 ÁGUAS COM TELHA CERÂMICA CAPA-CANAL, INCLUSO TRANSPORTE VERTICAL. AF_07/2019</t>
  </si>
  <si>
    <t xml:space="preserve">100390</t>
  </si>
  <si>
    <t xml:space="preserve">RETIRADA E RECOLOCAÇÃO DE RIPA EM TELHADOS DE MAIS DE 2 ÁGUAS COM TELHA CERÂMICA OU DE CONCRETO DE ENCAIXE, INCLUSO TRANSPORTE VERTICAL. AF_07/2019</t>
  </si>
  <si>
    <t xml:space="preserve">92575</t>
  </si>
  <si>
    <t xml:space="preserve">TRAMA DE AÇO COMPOSTA POR RIPAS E CAIBROS PARA TELHADOS DE ATÉ 2 ÁGUAS PARA TELHA CERÂMICA CAPA-CANAL, INCLUSO TRANSPORTE VERTICAL. AF_07/2019</t>
  </si>
  <si>
    <t xml:space="preserve">92569</t>
  </si>
  <si>
    <t xml:space="preserve">TRAMA DE AÇO COMPOSTA POR RIPAS E CAIBROS PARA TELHADOS DE ATÉ 2 ÁGUAS PARA TELHA DE ENCAIXE DE CERÂMICA OU DE CONCRETO, INCLUSO TRANSPORTE VERTICAL. AF_07/2019</t>
  </si>
  <si>
    <t xml:space="preserve">92578</t>
  </si>
  <si>
    <t xml:space="preserve">TRAMA DE AÇO COMPOSTA POR RIPAS E CAIBROS PARA TELHADOS DE MAIS DE 2 ÁGUAS PARA TELHA CERÂMICA CAPA-CANAL, INCLUSO TRANSPORTE VERTICAL. AF_07/2019</t>
  </si>
  <si>
    <t xml:space="preserve">92572</t>
  </si>
  <si>
    <t xml:space="preserve">TRAMA DE AÇO COMPOSTA POR RIPAS E CAIBROS PARA TELHADOS DE MAIS DE 2 ÁGUAS PARA TELHA DE ENCAIXE DE CERÂMICA OU DE CONCRETO, INCLUSO TRANSPORTE VERTICAL. AF_07/2019</t>
  </si>
  <si>
    <t xml:space="preserve">92576</t>
  </si>
  <si>
    <t xml:space="preserve">TRAMA DE AÇO COMPOSTA POR RIPAS PARA TELHADOS DE ATÉ 2 ÁGUAS PARA TELHA CERÂMICA CAPA-CANAL, INCLUSO TRANSPORTE VERTICAL. AF_07/2019</t>
  </si>
  <si>
    <t xml:space="preserve">92570</t>
  </si>
  <si>
    <t xml:space="preserve">TRAMA DE AÇO COMPOSTA POR RIPAS PARA TELHADOS DE ATÉ 2 ÁGUAS PARA TELHA DE ENCAIXE DE CERÂMICA OU DE CONCRETO, INCLUSO TRANSPORTE VERTICAL. AF_07/2019</t>
  </si>
  <si>
    <t xml:space="preserve">92579</t>
  </si>
  <si>
    <t xml:space="preserve">TRAMA DE AÇO COMPOSTA POR RIPAS PARA TELHADOS DE MAIS DE 2 ÁGUAS PARA TELHA CERÂMICA CAPA-CANAL, INCLUSO TRANSPORTE VERTICAL. AF_07/2019</t>
  </si>
  <si>
    <t xml:space="preserve">92573</t>
  </si>
  <si>
    <t xml:space="preserve">TRAMA DE AÇO COMPOSTA POR RIPAS PARA TELHADOS DE MAIS DE 2 ÁGUAS PARA TELHA DE ENCAIXE DE CERÂMICA OU DE CONCRETO, INCLUSO TRANSPORTE VERTICAL, INCLUSO TRANSPORTE VERTICAL. AF_07/2019</t>
  </si>
  <si>
    <t xml:space="preserve">92574</t>
  </si>
  <si>
    <t xml:space="preserve">TRAMA DE AÇO COMPOSTA POR RIPAS, CAIBROS E TERÇAS PARA TELHADOS DE ATÉ 2 ÁGUAS PARA TELHA CERÂMICA CAPA-CANAL, INCLUSO TRANSPORTE VERTICAL. AF_07/2019</t>
  </si>
  <si>
    <t xml:space="preserve">92568</t>
  </si>
  <si>
    <t xml:space="preserve">TRAMA DE AÇO COMPOSTA POR RIPAS, CAIBROS E TERÇAS PARA TELHADOS DE ATÉ 2 ÁGUAS PARA TELHA DE ENCAIXE DE CERÂMICA OU DE CONCRETO, INCLUSO TRANSPORTE VERTICAL. AF_07/2019</t>
  </si>
  <si>
    <t xml:space="preserve">92577</t>
  </si>
  <si>
    <t xml:space="preserve">TRAMA DE AÇO COMPOSTA POR RIPAS, CAIBROS E TERÇAS PARA TELHADOS DE MAIS DE 2 ÁGUAS PARA TELHA CERÂMICA CAPA-CANAL, INCLUSO TRANSPORTE VERTICAL. AF_07/2019</t>
  </si>
  <si>
    <t xml:space="preserve">92571</t>
  </si>
  <si>
    <t xml:space="preserve">TRAMA DE AÇO COMPOSTA POR RIPAS, CAIBROS E TERÇAS PARA TELHADOS DE MAIS DE 2 ÁGUAS PARA TELHA DE ENCAIXE DE CERÂMICA OU DE CONCRETO, INCLUSO TRANSPORTE VERTICAL. AF_07/2019</t>
  </si>
  <si>
    <t xml:space="preserve">92581</t>
  </si>
  <si>
    <t xml:space="preserve">TRAMA DE AÇO COMPOSTA POR TERÇAS PARA TELHADOS DE ATÉ 2 ÁGUAS PARA TELHA ESTRUTURAL DE FIBROCIMENTO, INCLUSO TRANSPORTE VERTICAL. AF_07/2019</t>
  </si>
  <si>
    <t xml:space="preserve">104314</t>
  </si>
  <si>
    <t xml:space="preserve">TRAMA DE AÇO COMPOSTA POR TERÇAS PARA TELHADOS DE ATÉ 2 ÁGUAS PARA TELHA ONDULADA DE FIBROCIMENTO, METÁLICA, PLÁSTICA OU TERMOACÚSTICA, INCLUSO TRANSPORTE VERTICAL (EM KG). AF_07/2019</t>
  </si>
  <si>
    <t xml:space="preserve">92580</t>
  </si>
  <si>
    <t xml:space="preserve">TRAMA DE AÇO COMPOSTA POR TERÇAS PARA TELHADOS DE ATÉ 2 ÁGUAS PARA TELHA ONDULADA DE FIBROCIMENTO, METÁLICA, PLÁSTICA OU TERMOACÚSTICA, INCLUSO TRANSPORTE VERTICAL. AF_07/2019</t>
  </si>
  <si>
    <t xml:space="preserve">92541</t>
  </si>
  <si>
    <t xml:space="preserve">TRAMA DE MADEIRA COMPOSTA POR RIPAS, CAIBROS E TERÇAS PARA TELHADOS DE ATÉ 2 ÁGUAS PARA TELHA CERÂMICA CAPA-CANAL, INCLUSO TRANSPORTE VERTICAL. AF_07/2019</t>
  </si>
  <si>
    <t xml:space="preserve">92542</t>
  </si>
  <si>
    <t xml:space="preserve">TRAMA DE MADEIRA COMPOSTA POR RIPAS, CAIBROS E TERÇAS PARA TELHADOS DE MAIS QUE 2 ÁGUAS PARA TELHA CERÂMICA CAPA-CANAL, INCLUSO TRANSPORTE VERTICAL. AF_07/2019</t>
  </si>
  <si>
    <t xml:space="preserve">92540</t>
  </si>
  <si>
    <t xml:space="preserve">TRAMA DE MADEIRA COMPOSTA POR RIPAS, CAIBROS E TERÇAS PARA TELHADOS DE MAIS QUE 2 ÁGUAS PARA TELHA DE ENCAIXE DE CERÂMICA OU DE CONCRETO, INCLUSO TRANSPORTE VERTICAL. AF_07/2019</t>
  </si>
  <si>
    <t xml:space="preserve">92544</t>
  </si>
  <si>
    <t xml:space="preserve">TRAMA DE MADEIRA COMPOSTA POR TERÇAS PARA TELHADOS DE ATÉ 2 ÁGUAS PARA TELHA ESTRUTURAL DE FIBROCIMENTO, INCLUSO TRANSPORTE VERTICAL. AF_07/2019</t>
  </si>
  <si>
    <t xml:space="preserve">92543</t>
  </si>
  <si>
    <t xml:space="preserve">TRAMA DE MADEIRA COMPOSTA POR TERÇAS PARA TELHADOS DE ATÉ 2 ÁGUAS PARA TELHA ONDULADA DE FIBROCIMENTO, METÁLICA, PLÁSTICA OU TERMOACÚSTICA, INCLUSO TRANSPORTE VERTICAL. AF_07/2019</t>
  </si>
  <si>
    <t xml:space="preserve">97740</t>
  </si>
  <si>
    <t xml:space="preserve">PEÇA CIRCULAR PRÉ-MOLDADA, VOLUME DE CONCRETO ACIMA DE 100 LITROS, TAXA DE AÇO APROXIMADA DE 30KG/M³. AF_03/2024</t>
  </si>
  <si>
    <t xml:space="preserve">97738</t>
  </si>
  <si>
    <t xml:space="preserve">PEÇA CIRCULAR PRÉ-MOLDADA, VOLUME DE CONCRETO DE 10 A 30 LITROS, TAXA DE FIBRA DE POLIPROPILENO APROXIMADA DE 6 KG/M³. AF_03/2024_PS</t>
  </si>
  <si>
    <t xml:space="preserve">97739</t>
  </si>
  <si>
    <t xml:space="preserve">PEÇA CIRCULAR PRÉ-MOLDADA, VOLUME DE CONCRETO DE 30 A 100 LITROS, TAXA DE AÇO APROXIMADA DE 30KG/M³. AF_03/2024</t>
  </si>
  <si>
    <t xml:space="preserve">97736</t>
  </si>
  <si>
    <t xml:space="preserve">PEÇA RETANGULAR PRÉ-MOLDADA, VOLUME DE CONCRETO ACIMA DE 100 LITROS, TAXA DE AÇO APROXIMADA DE 30KG/M³. AF_03/2024</t>
  </si>
  <si>
    <t xml:space="preserve">97734</t>
  </si>
  <si>
    <t xml:space="preserve">PEÇA RETANGULAR PRÉ-MOLDADA, VOLUME DE CONCRETO DE 10 A 30 LITROS, TAXA DE AÇO APROXIMADA DE 30KG/M³. AF_03/2024</t>
  </si>
  <si>
    <t xml:space="preserve">97735</t>
  </si>
  <si>
    <t xml:space="preserve">PEÇA RETANGULAR PRÉ-MOLDADA, VOLUME DE CONCRETO DE 30 A 100 LITROS, TAXA DE AÇO APROXIMADA DE 30KG/M³. AF_03/2024</t>
  </si>
  <si>
    <t xml:space="preserve">97737</t>
  </si>
  <si>
    <t xml:space="preserve">PEÇA RETANGULAR PRÉ-MOLDADA, VOLUME DE CONCRETO DE 30 A 70 LITROS, TAXA DE AÇO APROXIMADA DE 70KG/M³. AF_03/2024</t>
  </si>
  <si>
    <t xml:space="preserve">97733</t>
  </si>
  <si>
    <t xml:space="preserve">PEÇA RETANGULAR PRÉ-MOLDADA, VOLUME DE CONCRETO DE ATÉ 10 LITROS, TAXA DE AÇO APROXIMADA DE 30KG/M³. AF_03/2024</t>
  </si>
  <si>
    <t xml:space="preserve">98616</t>
  </si>
  <si>
    <t xml:space="preserve">CONTENÇÃO EM CORTINA COM ESTACAS ESPAÇADAS COM 30 CM DE DIÂMETRO E PROFUNDIDADE ATÉ 20 METROS. AF_02/2025</t>
  </si>
  <si>
    <t xml:space="preserve">98619</t>
  </si>
  <si>
    <t xml:space="preserve">CONTENÇÃO EM CORTINA COM ESTACAS ESPAÇADAS COM 40 CM DE DIÂMETRO E PROFUNDIDADE ATÉ 20 METROS. AF_02/2025</t>
  </si>
  <si>
    <t xml:space="preserve">98622</t>
  </si>
  <si>
    <t xml:space="preserve">CONTENÇÃO EM CORTINA COM ESTACAS ESPAÇADAS COM 50 CM DE DIÂMETRO E PROFUNDIDADE ATÉ 20 METROS. AF_02/2025</t>
  </si>
  <si>
    <t xml:space="preserve">98625</t>
  </si>
  <si>
    <t xml:space="preserve">CONTENÇÃO EM CORTINA COM ESTACAS ESPAÇADAS COM 60 CM DE DIÂMETRO E PROFUNDIDADE ATÉ 20 METROS. AF_02/2025</t>
  </si>
  <si>
    <t xml:space="preserve">98657</t>
  </si>
  <si>
    <t xml:space="preserve">EXECUÇÃO DE MURETA GUIA PARA CONTENÇÃO/FUNDAÇÃO, PARA LAMELAS ATÉ 0,80 M DE LARGURA. AF_02/2025</t>
  </si>
  <si>
    <t xml:space="preserve">100344</t>
  </si>
  <si>
    <t xml:space="preserve">ARMAÇÃO DE CORTINA DE CONTENÇÃO EM CONCRETO ARMADO, COM AÇO CA-50 DE 10 MM - MONTAGEM. AF_11/2024</t>
  </si>
  <si>
    <t xml:space="preserve">100345</t>
  </si>
  <si>
    <t xml:space="preserve">ARMAÇÃO DE CORTINA DE CONTENÇÃO EM CONCRETO ARMADO, COM AÇO CA-50 DE 12,5 MM - MONTAGEM. AF_11/2024</t>
  </si>
  <si>
    <t xml:space="preserve">100346</t>
  </si>
  <si>
    <t xml:space="preserve">ARMAÇÃO DE CORTINA DE CONTENÇÃO EM CONCRETO ARMADO, COM AÇO CA-50 DE 16 MM - MONTAGEM. AF_11/2024</t>
  </si>
  <si>
    <t xml:space="preserve">100347</t>
  </si>
  <si>
    <t xml:space="preserve">ARMAÇÃO DE CORTINA DE CONTENÇÃO EM CONCRETO ARMADO, COM AÇO CA-50 DE 20 MM - MONTAGEM. AF_11/2024</t>
  </si>
  <si>
    <t xml:space="preserve">100348</t>
  </si>
  <si>
    <t xml:space="preserve">ARMAÇÃO DE CORTINA DE CONTENÇÃO EM CONCRETO ARMADO, COM AÇO CA-50 DE 25 MM - MONTAGEM. AF_11/2024</t>
  </si>
  <si>
    <t xml:space="preserve">100342</t>
  </si>
  <si>
    <t xml:space="preserve">ARMAÇÃO DE CORTINA DE CONTENÇÃO EM CONCRETO ARMADO, COM AÇO CA-50 DE 6,3 MM - MONTAGEM. AF_11/2024</t>
  </si>
  <si>
    <t xml:space="preserve">100343</t>
  </si>
  <si>
    <t xml:space="preserve">ARMAÇÃO DE CORTINA DE CONTENÇÃO EM CONCRETO ARMADO, COM AÇO CA-50 DE 8 MM - MONTAGEM. AF_11/2024</t>
  </si>
  <si>
    <t xml:space="preserve">100349</t>
  </si>
  <si>
    <t xml:space="preserve">CONCRETAGEM DE CORTINA DE CONTENÇÃO, ATRAVÉS DE BOMBA - LANÇAMENTO, ADENSAMENTO E ACABAMENTO. AF_11/2024</t>
  </si>
  <si>
    <t xml:space="preserve">100341</t>
  </si>
  <si>
    <t xml:space="preserve">FABRICAÇÃO, MONTAGEM E DESMONTAGEM DE FÔRMA PARA CORTINA DE CONTENÇÃO, EM CHAPA DE MADEIRA COMPENSADA PLASTIFICADA, E = 18 MM, 10 UTILIZAÇÕES. AF_11/2024</t>
  </si>
  <si>
    <t xml:space="preserve">105042</t>
  </si>
  <si>
    <t xml:space="preserve">PILAR DE MADEIRA ROLIÇA, EUCALIPTO OU EQUIVALENTE DA REGIÃO, FIXADO COM VERGALHÃO, DIÂMETRO DE 12 A 15 CM, APOIO ARTICULADO, COMPRIMENTO DE 3 M. AF_03/2024</t>
  </si>
  <si>
    <t xml:space="preserve">105046</t>
  </si>
  <si>
    <t xml:space="preserve">PILAR DE MADEIRA ROLIÇA, EUCALIPTO OU EQUIVALENTE DA REGIÃO, FIXADO COM VERGALHÃO, DIÂMETRO DE 12 A 15 CM, APOIO ARTICULADO, COMPRIMENTO DE 6 M. AF_03/2024</t>
  </si>
  <si>
    <t xml:space="preserve">105095</t>
  </si>
  <si>
    <t xml:space="preserve">PILAR DE MADEIRA ROLIÇA, EUCALIPTO OU EQUIVALENTE DA REGIÃO, FIXADO COM VERGALHÃO, DIÂMETRO DE 16 A 20 CM, APOIO ARTICULADO, COMPRIMENTO DE 3 M. AF_03/2024</t>
  </si>
  <si>
    <t xml:space="preserve">105098</t>
  </si>
  <si>
    <t xml:space="preserve">PILAR DE MADEIRA ROLIÇA, EUCALIPTO OU EQUIVALENTE DA REGIÃO, FIXADO COM VERGALHÃO, DIÂMETRO DE 16 A 20 CM, APOIO ARTICULADO, COMPRIMENTO DE 6 M. AF_03/2024</t>
  </si>
  <si>
    <t xml:space="preserve">105050</t>
  </si>
  <si>
    <t xml:space="preserve">PILAR DE MADEIRA ROLIÇA, EUCALIPTO OU EQUIVALENTE DA REGIÃO, FIXADO COM VERGALHÃO, DIÂMETRO DE 21 A 29 CM, APOIO ARTICULADO, COMPRIMENTO DE 3 M. AF_03/2024</t>
  </si>
  <si>
    <t xml:space="preserve">105053</t>
  </si>
  <si>
    <t xml:space="preserve">PILAR DE MADEIRA ROLIÇA, EUCALIPTO OU EQUIVALENTE DA REGIÃO, FIXADO COM VERGALHÃO, DIÂMETRO DE 21 A 29 CM, APOIO ARTICULADO, COMPRIMENTO DE 6 M. AF_03/2024</t>
  </si>
  <si>
    <t xml:space="preserve">105056</t>
  </si>
  <si>
    <t xml:space="preserve">PILAR DE MADEIRA ROLIÇA, EUCALIPTO OU EQUIVALENTE DA REGIÃO, FIXADO COM VERGALHÃO, DIÂMETRO DE 30 A 34 CM, APOIO ARTICULADO, COMPRIMENTO DE 3 M. AF_03/2024</t>
  </si>
  <si>
    <t xml:space="preserve">105058</t>
  </si>
  <si>
    <t xml:space="preserve">PILAR DE MADEIRA ROLIÇA, EUCALIPTO OU EQUIVALENTE DA REGIÃO, FIXADO COM VERGALHÃO, DIÂMETRO DE 30 A 34 CM, APOIO ARTICULADO, COMPRIMENTO DE 6 M. AF_03/2024</t>
  </si>
  <si>
    <t xml:space="preserve">105061</t>
  </si>
  <si>
    <t xml:space="preserve">PILAR DE MADEIRA SERRADA, MAÇARANDUBA OU EQUIVALENTE DA REGIÃO, NÃO APARELHADO, FIXADO COM VERGALHÃO, SEÇÃO QUADRADA 10 X 10 CM, APOIO ARTICULADO, COMPRIMENTO DE 3 M. AF_03/2024</t>
  </si>
  <si>
    <t xml:space="preserve">105064</t>
  </si>
  <si>
    <t xml:space="preserve">PILAR DE MADEIRA SERRADA, MAÇARANDUBA OU EQUIVALENTE DA REGIÃO, NÃO APARELHADO, FIXADO COM VERGALHÃO, SEÇÃO QUADRADA 10 X 10 CM, APOIO ARTICULADO, COMPRIMENTO DE 6 M. AF_03/2024</t>
  </si>
  <si>
    <t xml:space="preserve">105068</t>
  </si>
  <si>
    <t xml:space="preserve">PILAR DE MADEIRA SERRADA, MAÇARANDUBA OU EQUIVALENTE DA REGIÃO, NÃO APARELHADO, FIXADO COM VERGALHÃO, SEÇÃO QUADRADA 15 X 15 CM, APOIO ARTICULADO, COMPRIMENTO DE 3 M. AF_03/2024</t>
  </si>
  <si>
    <t xml:space="preserve">105071</t>
  </si>
  <si>
    <t xml:space="preserve">PILAR DE MADEIRA SERRADA, MAÇARANDUBA OU EQUIVALENTE DA REGIÃO, NÃO APARELHADO, FIXADO COM VERGALHÃO, SEÇÃO QUADRADA 15 X 15 CM, APOIO ARTICULADO, COMPRIMENTO DE 6 M. AF_03/2024</t>
  </si>
  <si>
    <t xml:space="preserve">105074</t>
  </si>
  <si>
    <t xml:space="preserve">PILAR DE MADEIRA SERRADA, MAÇARANDUBA OU EQUIVALENTE DA REGIÃO, NÃO APARELHADO, FIXADO COM VERGALHÃO, SEÇÃO QUADRADA 20 X 20 CM, APOIO ARTICULADO, COMPRIMENTO DE 3 M. AF_03/2024</t>
  </si>
  <si>
    <t xml:space="preserve">105077</t>
  </si>
  <si>
    <t xml:space="preserve">PILAR DE MADEIRA SERRADA, MAÇARANDUBA OU EQUIVALENTE DA REGIÃO, NÃO APARELHADO, FIXADO COM VERGALHÃO, SEÇÃO QUADRADA 20 X 20 CM, APOIO ARTICULADO, COMPRIMENTO DE 6 M. AF_03/2024</t>
  </si>
  <si>
    <t xml:space="preserve">105090</t>
  </si>
  <si>
    <t xml:space="preserve">PISO DE MADEIRA, SOBRE VIGOTAS DE MADEIRA SEÇÃO 7,5 X 15 CM. AF_03/2024</t>
  </si>
  <si>
    <t xml:space="preserve">105099</t>
  </si>
  <si>
    <t xml:space="preserve">VIGA DE MADEIRA ROLIÇA, EUCALIPTO OU EQUIVALENTE DA REGIÃO, DIÂMETRO DE 12 A 15 CM. AF_03/2024</t>
  </si>
  <si>
    <t xml:space="preserve">105100</t>
  </si>
  <si>
    <t xml:space="preserve">VIGA DE MADEIRA ROLIÇA, EUCALIPTO OU EQUIVALENTE DA REGIÃO, DIÂMETRO DE 16 A 20 CM. AF_03/2024</t>
  </si>
  <si>
    <t xml:space="preserve">105101</t>
  </si>
  <si>
    <t xml:space="preserve">VIGA DE MADEIRA ROLIÇA, EUCALIPTO OU EQUIVALENTE DA REGIÃO, DIÂMETRO DE 21 A 29 CM. AF_03/2024</t>
  </si>
  <si>
    <t xml:space="preserve">105102</t>
  </si>
  <si>
    <t xml:space="preserve">VIGA DE MADEIRA ROLIÇA, EUCALIPTO OU EQUIVALENTE DA REGIÃO, DIÂMETRO DE 30 A 34 CM. AF_03/2024</t>
  </si>
  <si>
    <t xml:space="preserve">105080</t>
  </si>
  <si>
    <t xml:space="preserve">VIGA DE MADEIRA SERRADA, MAÇARANDUBA OU EQUIVALENTE DA REGIÃO, APARELHADA, SEÇÃO RETANGULAR 6 X 12 CM. AF_03/2024</t>
  </si>
  <si>
    <t xml:space="preserve">105081</t>
  </si>
  <si>
    <t xml:space="preserve">VIGA DE MADEIRA SERRADA, MAÇARANDUBA OU EQUIVALENTE DA REGIÃO, APARELHADA, SEÇÃO RETANGULAR 6 X 16 CM. AF_03/2024</t>
  </si>
  <si>
    <t xml:space="preserve">105091</t>
  </si>
  <si>
    <t xml:space="preserve">VIGA DE MADEIRA SERRADA, MAÇARANDUBA OU EQUIVALENTE DA REGIÃO, APARELHADA, SEÇÃO RETANGULAR 7,5 X 23 CM. AF_03/2024</t>
  </si>
  <si>
    <t xml:space="preserve">105089</t>
  </si>
  <si>
    <t xml:space="preserve">VIGA DE MADEIRA SERRADA, MAÇARANDUBA OU EQUIVALENTE DA REGIÃO, APARELHADA, SEÇÃO RETANGULAR 8 X 30 CM. AF_03/2024</t>
  </si>
  <si>
    <t xml:space="preserve">105082</t>
  </si>
  <si>
    <t xml:space="preserve">VIGA DE MADEIRA SERRADA, MAÇARANDUBA OU EQUIVALENTE DA REGIÃO, NÃO APARELHADA, SEÇÃO RETANGULAR 6 X 12 CM. AF_03/2024</t>
  </si>
  <si>
    <t xml:space="preserve">105083</t>
  </si>
  <si>
    <t xml:space="preserve">VIGA DE MADEIRA SERRADA, MAÇARANDUBA OU EQUIVALENTE DA REGIÃO, NÃO APARELHADA, SEÇÃO RETANGULAR 6 X 16 CM. AF_03/2024</t>
  </si>
  <si>
    <t xml:space="preserve">105084</t>
  </si>
  <si>
    <t xml:space="preserve">VIGA DE MADEIRA SERRADA, MAÇARANDUBA OU EQUIVALENTE DA REGIÃO, NÃO APARELHADA, SEÇÃO RETANGULAR 6 X 20 CM. AF_03/2024</t>
  </si>
  <si>
    <t xml:space="preserve">105086</t>
  </si>
  <si>
    <t xml:space="preserve">VIGA DE MADEIRA SERRADA, MAÇARANDUBA OU EQUIVALENTE DA REGIÃO, NÃO APARELHADA, SEÇÃO RETANGULAR 6 X 25 CM. AF_03/2024</t>
  </si>
  <si>
    <t xml:space="preserve">105087</t>
  </si>
  <si>
    <t xml:space="preserve">VIGA DE MADEIRA SERRADA, MAÇARANDUBA OU EQUIVALENTE DA REGIÃO, NÃO APARELHADA, SEÇÃO RETANGULAR 6 X 30 CM. AF_03/2024</t>
  </si>
  <si>
    <t xml:space="preserve">105088</t>
  </si>
  <si>
    <t xml:space="preserve">VIGA DE MADEIRA SERRADA, MAÇARANDUBA OU EQUIVALENTE DA REGIÃO, NÃO APARELHADA, SEÇÃO RETANGULAR 6 X 40 CM. AF_03/2024</t>
  </si>
  <si>
    <t xml:space="preserve">105092</t>
  </si>
  <si>
    <t xml:space="preserve">VIGA DE MADEIRA SERRADA, MAÇARANDUBA OU EQUIVALENTE DA REGIÃO, NÃO APARELHADA, SEÇÃO RETANGULAR 7,5 X 23 CM. AF_03/2024</t>
  </si>
  <si>
    <t xml:space="preserve">105085</t>
  </si>
  <si>
    <t xml:space="preserve">VIGA DE MADEIRA SERRADA, MAÇARANDUBA OU EQUIVALENTE DA REGIÃO, NÃO APARELHADA, SEÇÃO RETANGULAR 8 X 16 CM. AF_03/2024</t>
  </si>
  <si>
    <t xml:space="preserve">105093</t>
  </si>
  <si>
    <t xml:space="preserve">VIGA DE MADEIRA SERRADA, MAÇARANDUBA OU EQUIVALENTE DA REGIÃO, NÃO APARELHADA, SEÇÃO RETANGULAR 8 X 30 CM. AF_03/2024</t>
  </si>
  <si>
    <t xml:space="preserve">105041</t>
  </si>
  <si>
    <t xml:space="preserve">VIGA DE MADEIRA SERRADA, PINUS OU EQUIVALENTE DA REGIÃO, SEÇÃO RETANGULAR 7,5 X 10 CM. AF_03/2024</t>
  </si>
  <si>
    <t xml:space="preserve">105045</t>
  </si>
  <si>
    <t xml:space="preserve">VIGA DE MADEIRA SERRADA, PINUS OU EQUIVALENTE DA REGIÃO, SEÇÃO RETANGULAR 7,5 X 15 CM. AF_03/2024</t>
  </si>
  <si>
    <t xml:space="preserve">93961</t>
  </si>
  <si>
    <t xml:space="preserve">EXECUÇÃO DE GRAMPO PARA SOLO GRAMPEADO COM COMPRIMENTO MAIOR QUE 10 M, DIÂMETRO DE 10 CM, PERFURAÇÃO COM EQUIPAMENTO MANUAL E ARMADURA COM DIÂMETRO DE 20 MM. AF_07/2024</t>
  </si>
  <si>
    <t xml:space="preserve">93971</t>
  </si>
  <si>
    <t xml:space="preserve">EXECUÇÃO DE GRAMPO PARA SOLO GRAMPEADO COM COMPRIMENTO MAIOR QUE 10 M, DIÂMETRO DE 7 CM, PERFURAÇÃO COM EQUIPAMENTO MANUAL E ARMADURA COM DIÂMETRO DE 20 MM. AF_07/2024</t>
  </si>
  <si>
    <t xml:space="preserve">93959</t>
  </si>
  <si>
    <t xml:space="preserve">EXECUÇÃO DE GRAMPO PARA SOLO GRAMPEADO COM COMPRIMENTO MAIOR QUE 6 M E MENOR OU IGUAL A 10 M, DIÂMETRO DE 10 CM, PERFURAÇÃO COM EQUIPAMENTO MANUAL E ARMADURA COM DIÂMETRO DE 20 MM. AF_07/2024</t>
  </si>
  <si>
    <t xml:space="preserve">93969</t>
  </si>
  <si>
    <t xml:space="preserve">EXECUÇÃO DE GRAMPO PARA SOLO GRAMPEADO COM COMPRIMENTO MAIOR QUE 6 M E MENOR OU IGUAL A 10 M, DIÂMETRO DE 7 CM, PERFURAÇÃO COM EQUIPAMENTO MANUAL E ARMADURA COM DIÂMETRO DE 20 MM. AF_07/2024</t>
  </si>
  <si>
    <t xml:space="preserve">93957</t>
  </si>
  <si>
    <t xml:space="preserve">EXECUÇÃO DE GRAMPO PARA SOLO GRAMPEADO COM COMPRIMENTO MENOR OU IGUAL A 6 M, DIÂMETRO DE 10 CM, PERFURAÇÃO COM EQUIPAMENTO MANUAL E ARMADURA COM DIÂMETRO DE 20 MM. AF_07/2024</t>
  </si>
  <si>
    <t xml:space="preserve">93967</t>
  </si>
  <si>
    <t xml:space="preserve">EXECUÇÃO DE GRAMPO PARA SOLO GRAMPEADO COM COMPRIMENTO MENOR OU IGUAL A 6 M, DIÂMETRO DE 7 CM, PERFURAÇÃO COM EQUIPAMENTO MANUAL E ARMADURA COM DIÂMETRO DE 20 MM. AF_07/2024</t>
  </si>
  <si>
    <t xml:space="preserve">104878</t>
  </si>
  <si>
    <t xml:space="preserve">EXECUÇÃO DE LONGARINA, PARA TIRANTES PERMANENTES, COM PERFIL METÁLICO, INCLUINDO CUNHA E SOLIDARIZAÇÃO. AF_11/2023</t>
  </si>
  <si>
    <t xml:space="preserve">104877</t>
  </si>
  <si>
    <t xml:space="preserve">EXECUÇÃO DE LONGARINA, PARA TIRANTES PROVISÓRIOS, COM PERFIL METÁLICO, INCLUINDO CUNHA E SOLIDARIZAÇÃO. AF_11/2023</t>
  </si>
  <si>
    <t xml:space="preserve">104841</t>
  </si>
  <si>
    <t xml:space="preserve">EXECUÇÃO DE PERFURAÇÃO PARA TIRANTE, COMPRIMENTO MAIOR OU IGUAL A 14 M E MENOR QUE 22 M, COM DIÂMETRO DE FURO DE 100 MM EXECUTADO COM HASTE E TUBOS DE REVESTIMENTO UTILIZANDO PERFURATRIZ SOBRE ESTEIRA. AF_11/2023</t>
  </si>
  <si>
    <t xml:space="preserve">104849</t>
  </si>
  <si>
    <t xml:space="preserve">EXECUÇÃO DE PERFURAÇÃO PARA TIRANTE, COMPRIMENTO MAIOR OU IGUAL A 14 M E MENOR QUE 22 M, COM DIÂMETRO DE FURO DE 100 MM EXECUTADO COM HASTE UTILIZANDO PERFURATRIZ MANUAL SOBRE BASE DE MONTAGEM. AF_11/2023</t>
  </si>
  <si>
    <t xml:space="preserve">104887</t>
  </si>
  <si>
    <t xml:space="preserve">EXECUÇÃO DE PERFURAÇÃO PARA TIRANTE, COMPRIMENTO MAIOR OU IGUAL A 14 M E MENOR QUE 22 M, COM DIÂMETRO DE FURO DE 100 MM EXECUTADO COM HASTE UTILIZANDO PERFURATRIZ SOBRE ESTEIRA. AF_11/2023</t>
  </si>
  <si>
    <t xml:space="preserve">104844</t>
  </si>
  <si>
    <t xml:space="preserve">EXECUÇÃO DE PERFURAÇÃO PARA TIRANTE, COMPRIMENTO MAIOR OU IGUAL A 14 M E MENOR QUE 22 M, COM DIÂMETRO DE FURO DE 150 MM EXECUTADO COM HASTE E TUBOS DE REVESTIMENTO UTILIZANDO PERFURATRIZ SOBRE ESTEIRA. AF_11/2023</t>
  </si>
  <si>
    <t xml:space="preserve">104852</t>
  </si>
  <si>
    <t xml:space="preserve">EXECUÇÃO DE PERFURAÇÃO PARA TIRANTE, COMPRIMENTO MAIOR OU IGUAL A 14 M E MENOR QUE 22 M, COM DIÂMETRO DE FURO DE 150 MM EXECUTADO COM HASTE UTILIZANDO PERFURATRIZ MANUAL SOBRE BASE DE MONTAGEM. AF_11/2023</t>
  </si>
  <si>
    <t xml:space="preserve">104846</t>
  </si>
  <si>
    <t xml:space="preserve">EXECUÇÃO DE PERFURAÇÃO PARA TIRANTE, COMPRIMENTO MAIOR OU IGUAL A 14 M E MENOR QUE 22 M, COM DIÂMETRO DE FURO DE 200 MM EXECUTADO COM HASTE E TUBOS DE REVESTIMENTO UTILIZANDO PERFURATRIZ SOBRE ESTEIRA. AF_11/2023</t>
  </si>
  <si>
    <t xml:space="preserve">104854</t>
  </si>
  <si>
    <t xml:space="preserve">EXECUÇÃO DE PERFURAÇÃO PARA TIRANTE, COMPRIMENTO MAIOR OU IGUAL A 14 M E MENOR QUE 22 M, COM DIÂMETRO DE FURO DE 200 MM EXECUTADO COM HASTE UTILIZANDO PERFURATRIZ MANUAL SOBRE BASE DE MONTAGEM. AF_11/2023</t>
  </si>
  <si>
    <t xml:space="preserve">104890</t>
  </si>
  <si>
    <t xml:space="preserve">EXECUÇÃO DE PERFURAÇÃO PARA TIRANTE, COMPRIMENTO MAIOR OU IGUAL A 14 M E MENOR QUE 22 M, COM DIÂMETRO DE FURO DE 200 MM EXECUTADO COM HASTE UTILIZANDO PERFURATRIZ SOBRE ESTEIRA. AF_11/2023</t>
  </si>
  <si>
    <t xml:space="preserve">104842</t>
  </si>
  <si>
    <t xml:space="preserve">EXECUÇÃO DE PERFURAÇÃO PARA TIRANTE, COMPRIMENTO MAIOR OU IGUAL A 22 M E MENOR QUE 30 M, COM DIÂMETRO DE FURO DE 100 MM EXECUTADO COM HASTE E TUBOS DE REVESTIMENTO UTILIZANDO PERFURATRIZ SOBRE ESTEIRA. AF_11/2023</t>
  </si>
  <si>
    <t xml:space="preserve">104850</t>
  </si>
  <si>
    <t xml:space="preserve">EXECUÇÃO DE PERFURAÇÃO PARA TIRANTE, COMPRIMENTO MAIOR OU IGUAL A 22 M E MENOR QUE 30 M, COM DIÂMETRO DE FURO DE 100 MM EXECUTADO COM HASTE UTILIZANDO PERFURATRIZ MANUAL SOBRE BASE DE MONTAGEM. AF_11/2023</t>
  </si>
  <si>
    <t xml:space="preserve">104888</t>
  </si>
  <si>
    <t xml:space="preserve">EXECUÇÃO DE PERFURAÇÃO PARA TIRANTE, COMPRIMENTO MAIOR OU IGUAL A 22 M E MENOR QUE 30 M, COM DIÂMETRO DE FURO DE 100 MM EXECUTADO COM HASTE UTILIZANDO PERFURATRIZ SOBRE ESTEIRA. AF_11/2023</t>
  </si>
  <si>
    <t xml:space="preserve">104879</t>
  </si>
  <si>
    <t xml:space="preserve">EXECUÇÃO DE PERFURAÇÃO PARA TIRANTE, COMPRIMENTO MAIOR OU IGUAL A 22 M E MENOR QUE 30 M, COM DIÂMETRO DE FURO DE 150 MM EXECUTADO COM HASTE E TUBOS DE REVESTIMENTO UTILIZANDO PERFURATRIZ SOBRE ESTEIRA. AF_11/2023</t>
  </si>
  <si>
    <t xml:space="preserve">104853</t>
  </si>
  <si>
    <t xml:space="preserve">EXECUÇÃO DE PERFURAÇÃO PARA TIRANTE, COMPRIMENTO MAIOR OU IGUAL A 22 M E MENOR QUE 30 M, COM DIÂMETRO DE FURO DE 150 MM EXECUTADO COM HASTE UTILIZANDO PERFURATRIZ MANUAL SOBRE BASE DE MONTAGEM. AF_11/2023</t>
  </si>
  <si>
    <t xml:space="preserve">104847</t>
  </si>
  <si>
    <t xml:space="preserve">EXECUÇÃO DE PERFURAÇÃO PARA TIRANTE, COMPRIMENTO MAIOR OU IGUAL A 22 M E MENOR QUE 30 M, COM DIÂMETRO DE FURO DE 200 MM EXECUTADO COM HASTE E TUBOS DE REVESTIMENTO UTILIZANDO PERFURATRIZ SOBRE ESTEIRA. AF_11/2023</t>
  </si>
  <si>
    <t xml:space="preserve">104855</t>
  </si>
  <si>
    <t xml:space="preserve">EXECUÇÃO DE PERFURAÇÃO PARA TIRANTE, COMPRIMENTO MAIOR OU IGUAL A 22 M E MENOR QUE 30 M, COM DIÂMETRO DE FURO DE 200 MM EXECUTADO COM HASTE UTILIZANDO PERFURATRIZ MANUAL SOBRE BASE DE MONTAGEM. AF_11/2023</t>
  </si>
  <si>
    <t xml:space="preserve">104891</t>
  </si>
  <si>
    <t xml:space="preserve">EXECUÇÃO DE PERFURAÇÃO PARA TIRANTE, COMPRIMENTO MAIOR OU IGUAL A 22 M E MENOR QUE 30 M, COM DIÂMETRO DE FURO DE 200 MM EXECUTADO COM HASTE UTILIZANDO PERFURATRIZ SOBRE ESTEIRA. AF_11/2023</t>
  </si>
  <si>
    <t xml:space="preserve">104892</t>
  </si>
  <si>
    <t xml:space="preserve">EXECUÇÃO DE PERFURAÇÃO PARA TIRANTE, COMPRIMENTO MAIOR OU IGUAL A 6 M E MENOR QUE 14 M, COM DIÂMETRO DE FURO DE 100 MM EXECUTADO COM HASTE E TUBOS DE REVESTIMENTO UTILIZANDO PERFURATRIZ SOBRE ESTEIRA. AF_11/2023</t>
  </si>
  <si>
    <t xml:space="preserve">104848</t>
  </si>
  <si>
    <t xml:space="preserve">EXECUÇÃO DE PERFURAÇÃO PARA TIRANTE, COMPRIMENTO MAIOR OU IGUAL A 6 M E MENOR QUE 14 M, COM DIÂMETRO DE FURO DE 100 MM EXECUTADO COM HASTE UTILIZANDO PERFURATRIZ MANUAL SOBRE BASE DE MONTAGEM. AF_11/2023</t>
  </si>
  <si>
    <t xml:space="preserve">104886</t>
  </si>
  <si>
    <t xml:space="preserve">EXECUÇÃO DE PERFURAÇÃO PARA TIRANTE, COMPRIMENTO MAIOR OU IGUAL A 6 M E MENOR QUE 14 M, COM DIÂMETRO DE FURO DE 100 MM EXECUTADO COM HASTE UTILIZANDO PERFURATRIZ SOBRE ESTEIRA. AF_11/2023</t>
  </si>
  <si>
    <t xml:space="preserve">104843</t>
  </si>
  <si>
    <t xml:space="preserve">EXECUÇÃO DE PERFURAÇÃO PARA TIRANTE, COMPRIMENTO MAIOR OU IGUAL A 6 M E MENOR QUE 14 M, COM DIÂMETRO DE FURO DE 150 MM EXECUTADO COM HASTE E TUBOS DE REVESTIMENTO UTILIZANDO PERFURATRIZ SOBRE ESTEIRA. AF_11/2023</t>
  </si>
  <si>
    <t xml:space="preserve">104851</t>
  </si>
  <si>
    <t xml:space="preserve">EXECUÇÃO DE PERFURAÇÃO PARA TIRANTE, COMPRIMENTO MAIOR OU IGUAL A 6 M E MENOR QUE 14 M, COM DIÂMETRO DE FURO DE 150 MM EXECUTADO COM HASTE UTILIZANDO PERFURATRIZ MANUAL SOBRE BASE DE MONTAGEM. AF_11/2023</t>
  </si>
  <si>
    <t xml:space="preserve">104845</t>
  </si>
  <si>
    <t xml:space="preserve">EXECUÇÃO DE PERFURAÇÃO PARA TIRANTE, COMPRIMENTO MAIOR OU IGUAL A 6 M E MENOR QUE 14 M, COM DIÂMETRO DE FURO DE 200 MM EXECUTADO COM HASTE E TUBOS DE REVESTIMENTO UTILIZANDO PERFURATRIZ SOBRE ESTEIRA. AF_11/2023</t>
  </si>
  <si>
    <t xml:space="preserve">104880</t>
  </si>
  <si>
    <t xml:space="preserve">EXECUÇÃO DE PERFURAÇÃO PARA TIRANTE, COMPRIMENTO MAIOR OU IGUAL A 6 M E MENOR QUE 14 M, COM DIÂMETRO DE FURO DE 200 MM EXECUTADO COM HASTE UTILIZANDO PERFURATRIZ MANUAL SOBRE BASE DE MONTAGEM. AF_11/2023</t>
  </si>
  <si>
    <t xml:space="preserve">104889</t>
  </si>
  <si>
    <t xml:space="preserve">EXECUÇÃO DE PERFURAÇÃO PARA TIRANTE, COMPRIMENTO MAIOR OU IGUAL A 6 M E MENOR QUE 14 M, COM DIÂMETRO DE FURO DE 200 MM EXECUTADO COM HASTE UTILIZANDO PERFURATRIZ SOBRE ESTEIRA. AF_11/2023</t>
  </si>
  <si>
    <t xml:space="preserve">95108</t>
  </si>
  <si>
    <t xml:space="preserve">EXECUÇÃO DE PROTEÇÃO DA CABEÇA DO TIRANTE COM USO DE FÔRMAS METÁLICAS, 50 UTILIZAÇÕES, E CONCRETO FCK =15 MPA. AF_11/2023</t>
  </si>
  <si>
    <t xml:space="preserve">104876</t>
  </si>
  <si>
    <t xml:space="preserve">PERFURAÇÃO DE CORTINA PRÉ-MOLDADA COM MARTELETE ROMPEDOR. AF_11/2023</t>
  </si>
  <si>
    <t xml:space="preserve">104875</t>
  </si>
  <si>
    <t xml:space="preserve">PERFURAÇÃO DE PAREDE DIAFRAGMA COM COROA DIAMANTADA DE DIÂMETRO DE 102 MM. AF_11/2023</t>
  </si>
  <si>
    <t xml:space="preserve">96120</t>
  </si>
  <si>
    <t xml:space="preserve">ACABAMENTOS PARA FORRO (MOLDURA DE GESSO). AF_08/2023</t>
  </si>
  <si>
    <t xml:space="preserve">96123</t>
  </si>
  <si>
    <t xml:space="preserve">ACABAMENTOS PARA FORRO (MOLDURA EM DRYWALL, COM LARGURA DE 15 CM). AF_08/2023_PS</t>
  </si>
  <si>
    <t xml:space="preserve">96122</t>
  </si>
  <si>
    <t xml:space="preserve">ACABAMENTOS PARA FORRO (RODA-FORRO EM MADEIRA PINUS). AF_08/2023</t>
  </si>
  <si>
    <t xml:space="preserve">99054</t>
  </si>
  <si>
    <t xml:space="preserve">ACABAMENTOS PARA FORRO (SANCA DE GESSO, MONTADA NA OBRA). AF_08/2023_PS</t>
  </si>
  <si>
    <t xml:space="preserve">96110</t>
  </si>
  <si>
    <t xml:space="preserve">FORRO EM DRYWALL PARA AMBIENTES RESIDENCIAIS, INCLUSIVE ESTRUTURA UNIDIRECIONAL DE FIXAÇÃO. AF_08/2023_PS</t>
  </si>
  <si>
    <t xml:space="preserve">96114</t>
  </si>
  <si>
    <t xml:space="preserve">FORRO EM DRYWALL, PARA AMBIENTES COMERCIAIS, INCLUSIVE ESTRUTURA BIRECIONAL DE FIXAÇÃO. AF_08/2023_PS</t>
  </si>
  <si>
    <t xml:space="preserve">104756</t>
  </si>
  <si>
    <t xml:space="preserve">FORRO EM MADEIRA PINUS, PARA AMBIENTES RESIDENCIAIS E COMERCIAIS, INCLUSIVE ESTRUTURA BIDIRECIONAL DE FIXAÇÃO. AF_08/2023</t>
  </si>
  <si>
    <t xml:space="preserve">96112</t>
  </si>
  <si>
    <t xml:space="preserve">FORRO EM MADEIRA PINUS, PARA AMBIENTES RESIDENCIAIS, INCLUSIVE ESTRUTURA UNIDIRECIONAL DE FIXAÇÃO. AF_08/2023</t>
  </si>
  <si>
    <t xml:space="preserve">96113</t>
  </si>
  <si>
    <t xml:space="preserve">FORRO EM PLACAS DE GESSO, PARA AMBIENTES COMERCIAIS. AF_08/2023_PS</t>
  </si>
  <si>
    <t xml:space="preserve">96109</t>
  </si>
  <si>
    <t xml:space="preserve">FORRO EM PLACAS DE GESSO, PARA AMBIENTES RESIDENCIAIS. AF_08/2023_PS</t>
  </si>
  <si>
    <t xml:space="preserve">96111</t>
  </si>
  <si>
    <t xml:space="preserve">FORRO EM RÉGUAS DE PVC, FRISADO, PARA AMBIENTES RESIDENCIAIS, INCLUSIVE ESTRUTURA UNIDIRECIONAL DE FIXAÇÃO. AF_08/2023_PS</t>
  </si>
  <si>
    <t xml:space="preserve">96486</t>
  </si>
  <si>
    <t xml:space="preserve">FORRO EM RÉGUAS DE PVC, LISO, PARA AMBIENTES COMERCIAIS, INCLUSIVE ESTRUTURA BIDIRECIONAL DE FIXAÇÃO. AF_08/2023_PS</t>
  </si>
  <si>
    <t xml:space="preserve">96485</t>
  </si>
  <si>
    <t xml:space="preserve">FORRO EM RÉGUAS DE PVC, LISO, PARA AMBIENTES RESIDENCIAIS, INCLUSIVE ESTRUTURA UNIDIRECIONAL DE FIXAÇÃO. AF_08/2023_PS</t>
  </si>
  <si>
    <t xml:space="preserve">101807</t>
  </si>
  <si>
    <t xml:space="preserve">CAIXA ENTERRADA DISTRIBUIDORA DE VAZÃO (SUMIDOUROS MÚLTIPLOS), RETANGULAR, EM ALVENARIA COM BLOCOS DE CONCRETO, DIMENSÕES INTERNAS: 0,60 X 0,60 X H=0,50 M. AF_12/2020</t>
  </si>
  <si>
    <t xml:space="preserve">101806</t>
  </si>
  <si>
    <t xml:space="preserve">CAIXA ENTERRADA DISTRIBUIDORA DE VAZÃO (SUMIDOUROS MÚLTIPLOS), RETANGULAR, EM ALVENARIA COM TIJOLOS MACIÇOS, DIMENSÕES INTERNAS: 0,60 X 0,60 X H=0,50 M. AF_12/2020</t>
  </si>
  <si>
    <t xml:space="preserve">101808</t>
  </si>
  <si>
    <t xml:space="preserve">CAIXA ENTERRADA DISTRIBUIDORA DE VAZÃO (SUMIDOUROS MÚLTIPLOS), RETANGULAR, EM CONCRETO PRÉ-MOLDADO, DIMENSÕES INTERNAS: 0,60 X 0,60 X H=0,50 M. AF_12/2020</t>
  </si>
  <si>
    <t xml:space="preserve">98058</t>
  </si>
  <si>
    <t xml:space="preserve">FILTRO ANAERÓBIO CIRCULAR, EM CONCRETO PRÉ-MOLDADO, DIÂMETRO INTERNO = 1,10 M, ALTURA INTERNA = 1,50 M, VOLUME ÚTIL: 1140,4 L (PARA 5 CONTRIBUINTES). AF_12/2020</t>
  </si>
  <si>
    <t xml:space="preserve">98059</t>
  </si>
  <si>
    <t xml:space="preserve">FILTRO ANAERÓBIO CIRCULAR, EM CONCRETO PRÉ-MOLDADO, DIÂMETRO INTERNO = 1,88 M, ALTURA INTERNA = 1,50 M, VOLUME ÚTIL: 3331,1 L (PARA 19 CONTRIBUINTES). AF_12/2020</t>
  </si>
  <si>
    <t xml:space="preserve">98060</t>
  </si>
  <si>
    <t xml:space="preserve">FILTRO ANAERÓBIO CIRCULAR, EM CONCRETO PRÉ-MOLDADO, DIÂMETRO INTERNO = 2,38 M, ALTURA INTERNA = 1,50 M, VOLUME ÚTIL: 5338,6 L (PARA 34 CONTRIBUINTES). AF_12/2020</t>
  </si>
  <si>
    <t xml:space="preserve">98061</t>
  </si>
  <si>
    <t xml:space="preserve">FILTRO ANAERÓBIO CIRCULAR, EM CONCRETO PRÉ-MOLDADO, DIÂMETRO INTERNO = 2,88 M, ALTURA INTERNA = 1,50 M, VOLUME ÚTIL: 7817,3 L (PARA 75 CONTRIBUINTES). AF_12/2020</t>
  </si>
  <si>
    <t xml:space="preserve">98088</t>
  </si>
  <si>
    <t xml:space="preserve">FILTRO ANAERÓBIO RETANGULAR, EM ALVENARIA COM BLOCOS DE CONCRETO, DIMENSÕES INTERNAS: 0,8 X 1,2 X H=1,67 M, VOLUME ÚTIL: 1152 L (PARA 5 CONTRIBUINTES). AF_12/2020</t>
  </si>
  <si>
    <t xml:space="preserve">98089</t>
  </si>
  <si>
    <t xml:space="preserve">FILTRO ANAERÓBIO RETANGULAR, EM ALVENARIA COM BLOCOS DE CONCRETO, DIMENSÕES INTERNAS: 1,2 X 1,8 X H=1,67 M, VOLUME ÚTIL: 2592 L (PARA 13 CONTRIBUINTES). AF_12/2020</t>
  </si>
  <si>
    <t xml:space="preserve">98090</t>
  </si>
  <si>
    <t xml:space="preserve">FILTRO ANAERÓBIO RETANGULAR, EM ALVENARIA COM BLOCOS DE CONCRETO, DIMENSÕES INTERNAS: 1,4 X 3,0 X H=1,67 M, VOLUME ÚTIL: 5040 L (PARA 32 CONTRIBUINTES). AF_12/2020</t>
  </si>
  <si>
    <t xml:space="preserve">98091</t>
  </si>
  <si>
    <t xml:space="preserve">FILTRO ANAERÓBIO RETANGULAR, EM ALVENARIA COM BLOCOS DE CONCRETO, DIMENSÕES INTERNAS: 1,4 X 4,2 X H=1,67 M, VOLUME ÚTIL: 7056 L (PARA 67 CONTRIBUINTES). AF_12/2020</t>
  </si>
  <si>
    <t xml:space="preserve">98092</t>
  </si>
  <si>
    <t xml:space="preserve">FILTRO ANAERÓBIO RETANGULAR, EM ALVENARIA COM BLOCOS DE CONCRETO, DIMENSÕES INTERNAS: 1,6 X 4,6 X H=1,67 M, VOLUME ÚTIL: 8832 L (PARA 84 CONTRIBUINTES). AF_12/2020</t>
  </si>
  <si>
    <t xml:space="preserve">98093</t>
  </si>
  <si>
    <t xml:space="preserve">FILTRO ANAERÓBIO RETANGULAR, EM ALVENARIA COM BLOCOS DE CONCRETO, DIMENSÕES INTERNAS: 1,6 X 5,6 X H=1,67 M, VOLUME ÚTIL: 10752 L (PARA 103 CONTRIBUINTES). AF_12/2020</t>
  </si>
  <si>
    <t xml:space="preserve">98072</t>
  </si>
  <si>
    <t xml:space="preserve">FILTRO ANAERÓBIO RETANGULAR, EM ALVENARIA COM TIJOLOS CERÂMICOS MACIÇOS, DIMENSÕES INTERNAS: 0,8 X 1,2 X H=1,67 M, VOLUME ÚTIL: 1152 L (PARA 5 CONTRIBUINTES). AF_12/2020</t>
  </si>
  <si>
    <t xml:space="preserve">98073</t>
  </si>
  <si>
    <t xml:space="preserve">FILTRO ANAERÓBIO RETANGULAR, EM ALVENARIA COM TIJOLOS CERÂMICOS MACIÇOS, DIMENSÕES INTERNAS: 1,2 X 1,8 X H=1,67 M, VOLUME ÚTIL: 2592 L (PARA 13 CONTRIBUINTES). AF_12/2020</t>
  </si>
  <si>
    <t xml:space="preserve">98074</t>
  </si>
  <si>
    <t xml:space="preserve">FILTRO ANAERÓBIO RETANGULAR, EM ALVENARIA COM TIJOLOS CERÂMICOS MACIÇOS, DIMENSÕES INTERNAS: 1,4 X 3,0 X H=1,67 M, VOLUME ÚTIL: 5040 L (PARA 32 CONTRIBUINTES). AF_12/2020</t>
  </si>
  <si>
    <t xml:space="preserve">98075</t>
  </si>
  <si>
    <t xml:space="preserve">FILTRO ANAERÓBIO RETANGULAR, EM ALVENARIA COM TIJOLOS CERÂMICOS MACIÇOS, DIMENSÕES INTERNAS: 1,4 X 4,2 X H=1,67 M, VOLUME ÚTIL: 7056 L (PARA 67 CONTRIBUINTES). AF_12/2020</t>
  </si>
  <si>
    <t xml:space="preserve">98076</t>
  </si>
  <si>
    <t xml:space="preserve">FILTRO ANAERÓBIO RETANGULAR, EM ALVENARIA COM TIJOLOS CERÂMICOS MACIÇOS, DIMENSÕES INTERNAS: 1,6 X 4,6 X H=1,67 M, VOLUME ÚTIL: 8832 L (PARA 84 CONTRIBUINTES). AF_12/2020</t>
  </si>
  <si>
    <t xml:space="preserve">98077</t>
  </si>
  <si>
    <t xml:space="preserve">FILTRO ANAERÓBIO RETANGULAR, EM ALVENARIA COM TIJOLOS CERÂMICOS MACIÇOS, DIMENSÕES INTERNAS: 1,6 X 5,6 X H=1,67 M, VOLUME ÚTIL: 10752 L (PARA 103 CONTRIBUINTES). AF_12/2020</t>
  </si>
  <si>
    <t xml:space="preserve">98062</t>
  </si>
  <si>
    <t xml:space="preserve">SUMIDOURO CIRCULAR, EM CONCRETO PRÉ-MOLDADO, DIÂMETRO INTERNO = 1,88 M, ALTURA INTERNA = 2,00 M, ÁREA DE INFILTRAÇÃO: 13,1 M² (PARA 5 CONTRIBUINTES). AF_12/2020</t>
  </si>
  <si>
    <t xml:space="preserve">98063</t>
  </si>
  <si>
    <t xml:space="preserve">SUMIDOURO CIRCULAR, EM CONCRETO PRÉ-MOLDADO, DIÂMETRO INTERNO = 2,38 M, ALTURA INTERNA = 2,50 M, ÁREA DE INFILTRAÇÃO: 21,3 M² (PARA 8 CONTRIBUINTES). AF_12/2020</t>
  </si>
  <si>
    <t xml:space="preserve">98064</t>
  </si>
  <si>
    <t xml:space="preserve">SUMIDOURO CIRCULAR, EM CONCRETO PRÉ-MOLDADO, DIÂMETRO INTERNO = 2,38 M, ALTURA INTERNA = 3,0 M, ÁREA DE INFILTRAÇÃO: 25 M² (PARA 10 CONTRIBUINTES). AF_12/2020</t>
  </si>
  <si>
    <t xml:space="preserve">98065</t>
  </si>
  <si>
    <t xml:space="preserve">SUMIDOURO CIRCULAR, EM CONCRETO PRÉ-MOLDADO, DIÂMETRO INTERNO = 2,88 M, ALTURA INTERNA = 3,0 M, ÁREA DE INFILTRAÇÃO: 31,4 M² (PARA 12 CONTRIBUINTES). AF_12/2020</t>
  </si>
  <si>
    <t xml:space="preserve">98094</t>
  </si>
  <si>
    <t xml:space="preserve">SUMIDOURO RETANGULAR, EM ALVENARIA COM BLOCOS DE CONCRETO, DIMENSÕES INTERNAS: 0,8 X 1,4 X H=3,0 M, ÁREA DE INFILTRAÇÃO: 13,2 M² (PARA 5 CONTRIBUINTES). AF_12/2020</t>
  </si>
  <si>
    <t xml:space="preserve">98099</t>
  </si>
  <si>
    <t xml:space="preserve">SUMIDOURO RETANGULAR, EM ALVENARIA COM BLOCOS DE CONCRETO, DIMENSÕES INTERNAS: 1,0 X 3,0 X H=3,0 M, ÁREA DE INFILTRAÇÃO: 25 M² (PARA 10 CONTRIBUINTES). AF_12/2020</t>
  </si>
  <si>
    <t xml:space="preserve">98100</t>
  </si>
  <si>
    <t xml:space="preserve">SUMIDOURO RETANGULAR, EM ALVENARIA COM BLOCOS DE CONCRETO, DIMENSÕES INTERNAS: 1,6 X 3,4 X H=3,0 M, ÁREA DE INFILTRAÇÃO: 32,9 M² (PARA 13 CONTRIBUINTES). . AF_12/2020</t>
  </si>
  <si>
    <t xml:space="preserve">98101</t>
  </si>
  <si>
    <t xml:space="preserve">SUMIDOURO RETANGULAR, EM ALVENARIA COM BLOCOS DE CONCRETO, DIMENSÕES INTERNAS: 1,6 X 5,8 X H=3,0 M, ÁREA DE INFILTRAÇÃO: 50 M² (PARA 20 CONTRIBUINTES). . AF_12/2020</t>
  </si>
  <si>
    <t xml:space="preserve">98078</t>
  </si>
  <si>
    <t xml:space="preserve">SUMIDOURO RETANGULAR, EM ALVENARIA COM TIJOLOS CERÂMICOS MACIÇOS, DIMENSÕES INTERNAS: 0,8 X 1,4 X H=3,0 M, ÁREA DE INFILTRAÇÃO: 13,2 M² (PARA 5 CONTRIBUINTES). AF_12/2020</t>
  </si>
  <si>
    <t xml:space="preserve">98079</t>
  </si>
  <si>
    <t xml:space="preserve">SUMIDOURO RETANGULAR, EM ALVENARIA COM TIJOLOS CERÂMICOS MACIÇOS, DIMENSÕES INTERNAS: 1,0 X 3,0 X H=3,0 M, ÁREA DE INFILTRAÇÃO: 25 M² (PARA 10 CONTRIBUINTES). AF_12/2020</t>
  </si>
  <si>
    <t xml:space="preserve">98080</t>
  </si>
  <si>
    <t xml:space="preserve">SUMIDOURO RETANGULAR, EM ALVENARIA COM TIJOLOS CERÂMICOS MACIÇOS, DIMENSÕES INTERNAS: 1,6 X 3,4 X H=3,0 M, ÁREA DE INFILTRAÇÃO: 32,9 M² (PARA 13 CONTRIBUINTES). AF_12/2020</t>
  </si>
  <si>
    <t xml:space="preserve">98081</t>
  </si>
  <si>
    <t xml:space="preserve">SUMIDOURO RETANGULAR, EM ALVENARIA COM TIJOLOS CERÂMICOS MACIÇOS, DIMENSÕES INTERNAS: 1,6 X 5,8 X H=3,0 M, ÁREA DE INFILTRAÇÃO: 50 M² (PARA 20 CONTRIBUINTES). AF_12/2020</t>
  </si>
  <si>
    <t xml:space="preserve">98052</t>
  </si>
  <si>
    <t xml:space="preserve">TANQUE SÉPTICO CIRCULAR, EM CONCRETO PRÉ-MOLDADO, DIÂMETRO INTERNO = 1,10 M, ALTURA INTERNA = 2,50 M, VOLUME ÚTIL: 2138,2 L (PARA 5 CONTRIBUINTES). AF_12/2020</t>
  </si>
  <si>
    <t xml:space="preserve">98053</t>
  </si>
  <si>
    <t xml:space="preserve">TANQUE SÉPTICO CIRCULAR, EM CONCRETO PRÉ-MOLDADO, DIÂMETRO INTERNO = 1,40 M, ALTURA INTERNA = 2,50 M, VOLUME ÚTIL: 3463,6 L (PARA 13 CONTRIBUINTES). AF_12/2020</t>
  </si>
  <si>
    <t xml:space="preserve">98054</t>
  </si>
  <si>
    <t xml:space="preserve">TANQUE SÉPTICO CIRCULAR, EM CONCRETO PRÉ-MOLDADO, DIÂMETRO INTERNO = 1,88 M, ALTURA INTERNA = 2,50 M, VOLUME ÚTIL: 6245,8 L (PARA 32 CONTRIBUINTES). AF_12/2020</t>
  </si>
  <si>
    <t xml:space="preserve">98055</t>
  </si>
  <si>
    <t xml:space="preserve">TANQUE SÉPTICO CIRCULAR, EM CONCRETO PRÉ-MOLDADO, DIÂMETRO INTERNO = 2,38 M, ALTURA INTERNA = 2,50 M, VOLUME ÚTIL: 10009,8 L (PARA 69 CONTRIBUINTES). AF_12/2020</t>
  </si>
  <si>
    <t xml:space="preserve">98056</t>
  </si>
  <si>
    <t xml:space="preserve">TANQUE SÉPTICO CIRCULAR, EM CONCRETO PRÉ-MOLDADO, DIÂMETRO INTERNO = 2,38 M, ALTURA INTERNA = 3,0 M, VOLUME ÚTIL: 12234,2 L (PARA 86 CONTRIBUINTES). AF_12/2020</t>
  </si>
  <si>
    <t xml:space="preserve">98057</t>
  </si>
  <si>
    <t xml:space="preserve">TANQUE SÉPTICO CIRCULAR, EM CONCRETO PRÉ-MOLDADO, DIÂMETRO INTERNO = 2,88 M, ALTURA INTERNA = 2,50 M, VOLUME ÚTIL: 14657,4 L (PARA 105 CONTRIBUINTES). AF_12/2020</t>
  </si>
  <si>
    <t xml:space="preserve">98082</t>
  </si>
  <si>
    <t xml:space="preserve">TANQUE SÉPTICO RETANGULAR, EM ALVENARIA COM BLOCOS DE CONCRETO, DIMENSÕES INTERNAS: 1,0 X 2,0 X H=1,4 M, VOLUME ÚTIL: 2000 L (PARA 5 CONTRIBUINTES). AF_12/2020</t>
  </si>
  <si>
    <t xml:space="preserve">98083</t>
  </si>
  <si>
    <t xml:space="preserve">TANQUE SÉPTICO RETANGULAR, EM ALVENARIA COM BLOCOS DE CONCRETO, DIMENSÕES INTERNAS: 1,2 X 2,4 X H=1,6 M, VOLUME ÚTIL: 3456 L (PARA 13 CONTRIBUINTES). AF_12/2020</t>
  </si>
  <si>
    <t xml:space="preserve">98084</t>
  </si>
  <si>
    <t xml:space="preserve">TANQUE SÉPTICO RETANGULAR, EM ALVENARIA COM BLOCOS DE CONCRETO, DIMENSÕES INTERNAS: 1,4 X 3,2 X H=1,8 M, VOLUME ÚTIL: 6272 L (PARA 32 CONTRIBUINTES). AF_12/2020</t>
  </si>
  <si>
    <t xml:space="preserve">98085</t>
  </si>
  <si>
    <t xml:space="preserve">TANQUE SÉPTICO RETANGULAR, EM ALVENARIA COM BLOCOS DE CONCRETO, DIMENSÕES INTERNAS: 1,6 X 4,4 X H=1,8 M, VOLUME ÚTIL: 9856 L (PARA 68 CONTRIBUINTES). AF_12/2020</t>
  </si>
  <si>
    <t xml:space="preserve">98087</t>
  </si>
  <si>
    <t xml:space="preserve">TANQUE SÉPTICO RETANGULAR, EM ALVENARIA COM BLOCOS DE CONCRETO, DIMENSÕES INTERNAS: 1,6 X 4,6 X H=2,4 M, VOLUME ÚTIL: 14720 L (PARA 105 CONTRIBUINTES). AF_12/2020</t>
  </si>
  <si>
    <t xml:space="preserve">98086</t>
  </si>
  <si>
    <t xml:space="preserve">TANQUE SÉPTICO RETANGULAR, EM ALVENARIA COM BLOCOS DE CONCRETO, DIMENSÕES INTERNAS: 1,6 X 4,8 X H=2,0 M, VOLUME ÚTIL: 12288 L (PARA 86 CONTRIBUINTES). AF_12/2020</t>
  </si>
  <si>
    <t xml:space="preserve">98066</t>
  </si>
  <si>
    <t xml:space="preserve">TANQUE SÉPTICO RETANGULAR, EM ALVENARIA COM TIJOLOS CERÂMICOS MACIÇOS, DIMENSÕES INTERNAS: 1,0 X 2,0 X H=1,4 M, VOLUME ÚTIL: 2000 L (PARA 5 CONTRIBUINTES). AF_12/2020</t>
  </si>
  <si>
    <t xml:space="preserve">98067</t>
  </si>
  <si>
    <t xml:space="preserve">TANQUE SÉPTICO RETANGULAR, EM ALVENARIA COM TIJOLOS CERÂMICOS MACIÇOS, DIMENSÕES INTERNAS: 1,2 X 2,4 X H=1,6 M, VOLUME ÚTIL: 3456 L (PARA 13 CONTRIBUINTES). AF_12/2020</t>
  </si>
  <si>
    <t xml:space="preserve">98068</t>
  </si>
  <si>
    <t xml:space="preserve">TANQUE SÉPTICO RETANGULAR, EM ALVENARIA COM TIJOLOS CERÂMICOS MACIÇOS, DIMENSÕES INTERNAS: 1,4 X 3,2 X H=1,8 M, VOLUME ÚTIL: 6272 L (PARA 32 CONTRIBUINTES). AF_12/2020</t>
  </si>
  <si>
    <t xml:space="preserve">98069</t>
  </si>
  <si>
    <t xml:space="preserve">TANQUE SÉPTICO RETANGULAR, EM ALVENARIA COM TIJOLOS CERÂMICOS MACIÇOS, DIMENSÕES INTERNAS: 1,6 X 4,4 X H=1,8 M, VOLUME ÚTIL: 9856 L (PARA 68 CONTRIBUINTES). AF_12/2020</t>
  </si>
  <si>
    <t xml:space="preserve">98071</t>
  </si>
  <si>
    <t xml:space="preserve">TANQUE SÉPTICO RETANGULAR, EM ALVENARIA COM TIJOLOS CERÂMICOS MACIÇOS, DIMENSÕES INTERNAS: 1,6 X 4,6 X H=2,4 M, VOLUME ÚTIL: 14720 L (PARA 105 CONTRIBUINTES). AF_12/2020</t>
  </si>
  <si>
    <t xml:space="preserve">98070</t>
  </si>
  <si>
    <t xml:space="preserve">TANQUE SÉPTICO RETANGULAR, EM ALVENARIA COM TIJOLOS CERÂMICOS MACIÇOS, DIMENSÕES INTERNAS: 1,6 X 4,8 X H=2,0 M, VOLUME ÚTIL: 12288 L (PARA 86 CONTRIBUINTES). AF_12/2020</t>
  </si>
  <si>
    <t xml:space="preserve">104915</t>
  </si>
  <si>
    <t xml:space="preserve">ARMAÇÃO DE BLOCO E SAPATA UTILIZANDO AÇO CA-50 DE 25 MM - MONTAGEM. AF_01/2024</t>
  </si>
  <si>
    <t xml:space="preserve">96544</t>
  </si>
  <si>
    <t xml:space="preserve">ARMAÇÃO DE BLOCO UTILIZANDO AÇO CA-50 DE 6,3 MM - MONTAGEM. AF_01/2024</t>
  </si>
  <si>
    <t xml:space="preserve">ARMAÇÃO DE BLOCO UTILIZANDO AÇO CA-50 DE 8 MM - MONTAGEM. AF_01/2024</t>
  </si>
  <si>
    <t xml:space="preserve">96543</t>
  </si>
  <si>
    <t xml:space="preserve">104922</t>
  </si>
  <si>
    <t xml:space="preserve">ARMAÇÃO DE BLOCO, SAPATA ISOLADA E SAPATA CORRIDA UTILIZANDO AÇO CA-50 DE 20 MM - MONTAGEM. AF_01/2024</t>
  </si>
  <si>
    <t xml:space="preserve">104920</t>
  </si>
  <si>
    <t xml:space="preserve">ARMAÇÃO DE BLOCO, SAPATA ISOLADA, VIGA BALDRAME E SAPATA CORRIDA UTILIZANDO AÇO CA-50 DE 12,5 MM - MONTAGEM. AF_01/2024</t>
  </si>
  <si>
    <t xml:space="preserve">104921</t>
  </si>
  <si>
    <t xml:space="preserve">ARMAÇÃO DE BLOCO, SAPATA ISOLADA, VIGA BALDRAME E SAPATA CORRIDA UTILIZANDO AÇO CA-50 DE 16 MM - MONTAGEM. AF_01/2024</t>
  </si>
  <si>
    <t xml:space="preserve">104919</t>
  </si>
  <si>
    <t xml:space="preserve">ARMAÇÃO DE SAPATA ISOLADA, VIGA BALDRAME E SAPATA CORRIDA UTILIZANDO AÇO CA-50 DE 10 MM - MONTAGEM. AF_01/2024</t>
  </si>
  <si>
    <t xml:space="preserve">104917</t>
  </si>
  <si>
    <t xml:space="preserve">ARMAÇÃO DE SAPATA ISOLADA, VIGA BALDRAME E SAPATA CORRIDA UTILIZANDO AÇO CA-50 DE 6,3 MM - MONTAGEM. AF_01/2024</t>
  </si>
  <si>
    <t xml:space="preserve">ARMAÇÃO DE SAPATA ISOLADA, VIGA BALDRAME E SAPATA CORRIDA UTILIZANDO AÇO CA-60 DE 5 MM - MONTAGEM. AF_01/2024</t>
  </si>
  <si>
    <t xml:space="preserve">96555</t>
  </si>
  <si>
    <t xml:space="preserve">CONCRETAGEM DE BLOCO DE COROAMENTO OU VIGA BALDRAME, FCK 30 MPA, COM USO DE JERICA - LANÇAMENTO, ADENSAMENTO E ACABAMENTO. AF_01/2024</t>
  </si>
  <si>
    <t xml:space="preserve">104924</t>
  </si>
  <si>
    <t xml:space="preserve">CONCRETAGEM DE SAPATA CORRIDA, FCK 30 MPA, COM USO DE BOMBA - LANÇAMENTO, ADENSAMENTO E ACABAMENTO. AF_01/2024</t>
  </si>
  <si>
    <t xml:space="preserve">104923</t>
  </si>
  <si>
    <t xml:space="preserve">CONCRETAGEM DE SAPATA CORRIDA, FCK 30 MPA, COM USO DE JERICA - LANÇAMENTO, ADENSAMENTO E ACABAMENTO. AF_01/2024</t>
  </si>
  <si>
    <t xml:space="preserve">96558</t>
  </si>
  <si>
    <t xml:space="preserve">CONCRETAGEM DE SAPATA, FCK 30 MPA, COM USO DE BOMBA - LANÇAMENTO, ADENSAMENTO E ACABAMENTO. AF_01/2024</t>
  </si>
  <si>
    <t xml:space="preserve">96556</t>
  </si>
  <si>
    <t xml:space="preserve">CONCRETAGEM DE SAPATA, FCK 30 MPA, COM USO DE JERICA - LANÇAMENTO, ADENSAMENTO E ACABAMENTO. AF_01/2024</t>
  </si>
  <si>
    <t xml:space="preserve">96523</t>
  </si>
  <si>
    <t xml:space="preserve">ESCAVAÇÃO MANUAL PARA BLOCO DE COROAMENTO OU SAPATA (INCLUINDO ESCAVAÇÃO PARA COLOCAÇÃO DE FÔRMAS). AF_01/2024</t>
  </si>
  <si>
    <t xml:space="preserve">96522</t>
  </si>
  <si>
    <t xml:space="preserve">ESCAVAÇÃO MANUAL PARA BLOCO DE COROAMENTO OU SAPATA (SEM ESCAVAÇÃO PARA COLOCAÇÃO DE FÔRMAS). AF_01/2024</t>
  </si>
  <si>
    <t xml:space="preserve">96527</t>
  </si>
  <si>
    <t xml:space="preserve">ESCAVAÇÃO MANUAL PARA VIGA BALDRAME OU SAPATA CORRIDA (INCLUINDO ESCAVAÇÃO PARA COLOCAÇÃO DE FÔRMAS). AF_01/2024</t>
  </si>
  <si>
    <t xml:space="preserve">96526</t>
  </si>
  <si>
    <t xml:space="preserve">ESCAVAÇÃO MANUAL PARA VIGA BALDRAME OU SAPATA CORRIDA (SEM ESCAVAÇÃO PARA COLOCAÇÃO DE FÔRMAS). AF_01/2024</t>
  </si>
  <si>
    <t xml:space="preserve">96521</t>
  </si>
  <si>
    <t xml:space="preserve">ESCAVAÇÃO MECANIZADA PARA BLOCO DE COROAMENTO OU SAPATA COM RETROESCAVADEIRA (INCLUINDO ESCAVAÇÃO PARA COLOCAÇÃO DE FÔRMAS). AF_01/2024</t>
  </si>
  <si>
    <t xml:space="preserve">96520</t>
  </si>
  <si>
    <t xml:space="preserve">ESCAVAÇÃO MECANIZADA PARA BLOCO DE COROAMENTO OU SAPATA COM RETROESCAVADEIRA (SEM ESCAVAÇÃO PARA COLOCAÇÃO DE FÔRMAS). AF_01/2024</t>
  </si>
  <si>
    <t xml:space="preserve">96525</t>
  </si>
  <si>
    <t xml:space="preserve">ESCAVAÇÃO MECANIZADA PARA VIGA BALDRAME OU SAPATA CORRIDA COM MINI-ESCAVADEIRA (INCLUINDO ESCAVAÇÃO PARA COLOCAÇÃO DE FÔRMAS). AF_01/2024</t>
  </si>
  <si>
    <t xml:space="preserve">96524</t>
  </si>
  <si>
    <t xml:space="preserve">ESCAVAÇÃO MECANIZADA PARA VIGA BALDRAME OU SAPATA CORRIDA COM MINI-ESCAVADEIRA (SEM ESCAVAÇÃO PARA COLOCAÇÃO DE FÔRMAS). AF_01/2024</t>
  </si>
  <si>
    <t xml:space="preserve">96537</t>
  </si>
  <si>
    <t xml:space="preserve">FABRICAÇÃO, MONTAGEM E DESMONTAGEM DE FÔRMA PARA BLOCO DE COROAMENTO, EM CHAPA DE MADEIRA COMPENSADA RESINADA, E=17 MM, 2 UTILIZAÇÕES. AF_01/2024</t>
  </si>
  <si>
    <t xml:space="preserve">96540</t>
  </si>
  <si>
    <t xml:space="preserve">FABRICAÇÃO, MONTAGEM E DESMONTAGEM DE FÔRMA PARA BLOCO DE COROAMENTO, EM CHAPA DE MADEIRA COMPENSADA RESINADA, E=17 MM, 4 UTILIZAÇÕES. AF_01/2024</t>
  </si>
  <si>
    <t xml:space="preserve">96528</t>
  </si>
  <si>
    <t xml:space="preserve">FABRICAÇÃO, MONTAGEM E DESMONTAGEM DE FÔRMA PARA BLOCO DE COROAMENTO, EM MADEIRA SERRADA, E=25 MM, 1 UTILIZAÇÃO. AF_01/2024</t>
  </si>
  <si>
    <t xml:space="preserve">96531</t>
  </si>
  <si>
    <t xml:space="preserve">FABRICAÇÃO, MONTAGEM E DESMONTAGEM DE FÔRMA PARA BLOCO DE COROAMENTO, EM MADEIRA SERRADA, E=25 MM, 2 UTILIZAÇÕES. AF_01/2024</t>
  </si>
  <si>
    <t xml:space="preserve">FABRICAÇÃO, MONTAGEM E DESMONTAGEM DE FÔRMA PARA BLOCO DE COROAMENTO, EM MADEIRA SERRADA, E=25 MM, 4 UTILIZAÇÕES. AF_01/2024</t>
  </si>
  <si>
    <t xml:space="preserve">104928</t>
  </si>
  <si>
    <t xml:space="preserve">FABRICAÇÃO, MONTAGEM E DESMONTAGEM DE FÔRMA PARA SAPATA CORRIDA, EM CHAPA DE MADEIRA COMPENSADA RESINADA, E=17 MM, 2 UTILIZAÇÕES. AF_01/2024</t>
  </si>
  <si>
    <t xml:space="preserve">104929</t>
  </si>
  <si>
    <t xml:space="preserve">FABRICAÇÃO, MONTAGEM E DESMONTAGEM DE FÔRMA PARA SAPATA CORRIDA, EM CHAPA DE MADEIRA COMPENSADA RESINADA, E=17 MM, 4 UTILIZAÇÕES. AF_01/2024</t>
  </si>
  <si>
    <t xml:space="preserve">104925</t>
  </si>
  <si>
    <t xml:space="preserve">FABRICAÇÃO, MONTAGEM E DESMONTAGEM DE FÔRMA PARA SAPATA CORRIDA, EM MADEIRA SERRADA, E=25 MM, 1 UTILIZAÇÃO. AF_01/2024</t>
  </si>
  <si>
    <t xml:space="preserve">104926</t>
  </si>
  <si>
    <t xml:space="preserve">FABRICAÇÃO, MONTAGEM E DESMONTAGEM DE FÔRMA PARA SAPATA CORRIDA, EM MADEIRA SERRADA, E=25 MM, 2 UTILIZAÇÕES. AF_01/2024</t>
  </si>
  <si>
    <t xml:space="preserve">104927</t>
  </si>
  <si>
    <t xml:space="preserve">FABRICAÇÃO, MONTAGEM E DESMONTAGEM DE FÔRMA PARA SAPATA CORRIDA, EM MADEIRA SERRADA, E=25 MM, 4 UTILIZAÇÕES. AF_01/2024</t>
  </si>
  <si>
    <t xml:space="preserve">96538</t>
  </si>
  <si>
    <t xml:space="preserve">FABRICAÇÃO, MONTAGEM E DESMONTAGEM DE FÔRMA PARA SAPATA, EM CHAPA DE MADEIRA COMPENSADA RESINADA, E=17 MM, 2 UTILIZAÇÕES. AF_01/2024</t>
  </si>
  <si>
    <t xml:space="preserve">96541</t>
  </si>
  <si>
    <t xml:space="preserve">FABRICAÇÃO, MONTAGEM E DESMONTAGEM DE FÔRMA PARA SAPATA, EM CHAPA DE MADEIRA COMPENSADA RESINADA, E=17 MM, 4 UTILIZAÇÕES. AF_01/2024</t>
  </si>
  <si>
    <t xml:space="preserve">96529</t>
  </si>
  <si>
    <t xml:space="preserve">FABRICAÇÃO, MONTAGEM E DESMONTAGEM DE FÔRMA PARA SAPATA, EM MADEIRA SERRADA, E=25 MM, 1 UTILIZAÇÃO. AF_01/2024</t>
  </si>
  <si>
    <t xml:space="preserve">96532</t>
  </si>
  <si>
    <t xml:space="preserve">FABRICAÇÃO, MONTAGEM E DESMONTAGEM DE FÔRMA PARA SAPATA, EM MADEIRA SERRADA, E=25 MM, 2 UTILIZAÇÕES. AF_01/2024</t>
  </si>
  <si>
    <t xml:space="preserve">96535</t>
  </si>
  <si>
    <t xml:space="preserve">FABRICAÇÃO, MONTAGEM E DESMONTAGEM DE FÔRMA PARA SAPATA, EM MADEIRA SERRADA, E=25 MM, 4 UTILIZAÇÕES. AF_01/2024</t>
  </si>
  <si>
    <t xml:space="preserve">96539</t>
  </si>
  <si>
    <t xml:space="preserve">FABRICAÇÃO, MONTAGEM E DESMONTAGEM DE FÔRMA PARA VIGA BALDRAME, EM CHAPA DE MADEIRA COMPENSADA RESINADA, E=17 MM, 2 UTILIZAÇÕES. AF_01/2024</t>
  </si>
  <si>
    <t xml:space="preserve">96542</t>
  </si>
  <si>
    <t xml:space="preserve">FABRICAÇÃO, MONTAGEM E DESMONTAGEM DE FÔRMA PARA VIGA BALDRAME, EM CHAPA DE MADEIRA COMPENSADA RESINADA, E=17 MM, 4 UTILIZAÇÕES. AF_01/2024</t>
  </si>
  <si>
    <t xml:space="preserve">96530</t>
  </si>
  <si>
    <t xml:space="preserve">FABRICAÇÃO, MONTAGEM E DESMONTAGEM DE FÔRMA PARA VIGA BALDRAME, EM MADEIRA SERRADA, E=25 MM, 1 UTILIZAÇÃO. AF_01/2024</t>
  </si>
  <si>
    <t xml:space="preserve">96533</t>
  </si>
  <si>
    <t xml:space="preserve">FABRICAÇÃO, MONTAGEM E DESMONTAGEM DE FÔRMA PARA VIGA BALDRAME, EM MADEIRA SERRADA, E=25 MM, 2 UTILIZAÇÕES. AF_01/2024</t>
  </si>
  <si>
    <t xml:space="preserve">FABRICAÇÃO, MONTAGEM E DESMONTAGEM DE FÔRMA PARA VIGA BALDRAME, EM MADEIRA SERRADA, E=25 MM, 4 UTILIZAÇÕES. AF_01/2024</t>
  </si>
  <si>
    <t xml:space="preserve">101793</t>
  </si>
  <si>
    <t xml:space="preserve">ESCORAMENTO DE FÔRMAS DE LAJE EM MADEIRA NÃO APARELHADA, PÉ-DIREITO DUPLO, INCLUSO TRAVAMENTO, 4 UTILIZAÇÕES. AF_09/2020</t>
  </si>
  <si>
    <t xml:space="preserve">101792</t>
  </si>
  <si>
    <t xml:space="preserve">ESCORAMENTO DE FÔRMAS DE LAJE EM MADEIRA NÃO APARELHADA, PÉ-DIREITO SIMPLES, INCLUSO TRAVAMENTO, 4 UTILIZAÇÕES. AF_09/2020</t>
  </si>
  <si>
    <t xml:space="preserve">92272</t>
  </si>
  <si>
    <t xml:space="preserve">FABRICAÇÃO DE ESCORAS DE VIGA DO TIPO GARFO, EM MADEIRA. AF_09/2020</t>
  </si>
  <si>
    <t xml:space="preserve">101791</t>
  </si>
  <si>
    <t xml:space="preserve">FABRICAÇÃO DE ESCORAS DO TIPO PONTALETE, EM MADEIRA, PARA PÉ-DIREITO DUPLO. AF_09/2020</t>
  </si>
  <si>
    <t xml:space="preserve">92273</t>
  </si>
  <si>
    <t xml:space="preserve">FABRICAÇÃO DE ESCORAS DO TIPO PONTALETE, EM MADEIRA, PARA PÉ-DIREITO SIMPLES. AF_09/2020</t>
  </si>
  <si>
    <t xml:space="preserve">92268</t>
  </si>
  <si>
    <t xml:space="preserve">FABRICAÇÃO DE FÔRMA PARA LAJES, EM CHAPA DE MADEIRA COMPENSADA PLASTIFICADA, E = 18 MM. AF_09/2020</t>
  </si>
  <si>
    <t xml:space="preserve">92267</t>
  </si>
  <si>
    <t xml:space="preserve">FABRICAÇÃO DE FÔRMA PARA LAJES, EM CHAPA DE MADEIRA COMPENSADA RESINADA, E = 17 MM. AF_09/2020</t>
  </si>
  <si>
    <t xml:space="preserve">92271</t>
  </si>
  <si>
    <t xml:space="preserve">FABRICAÇÃO DE FÔRMA PARA LAJES, EM MADEIRA SERRADA, E=25 MM. AF_09/2020</t>
  </si>
  <si>
    <t xml:space="preserve">92264</t>
  </si>
  <si>
    <t xml:space="preserve">FABRICAÇÃO DE FÔRMA PARA PILARES E ESTRUTURAS SIMILARES, EM CHAPA DE MADEIRA COMPENSADA PLASTIFICADA, E = 18 MM. AF_09/2020</t>
  </si>
  <si>
    <t xml:space="preserve">92263</t>
  </si>
  <si>
    <t xml:space="preserve">FABRICAÇÃO DE FÔRMA PARA PILARES E ESTRUTURAS SIMILARES, EM CHAPA DE MADEIRA COMPENSADA RESINADA, E = 17 MM. AF_09/2020</t>
  </si>
  <si>
    <t xml:space="preserve">92269</t>
  </si>
  <si>
    <t xml:space="preserve">FABRICAÇÃO DE FÔRMA PARA PILARES E ESTRUTURAS SIMILARES, EM MADEIRA SERRADA, E=25 MM. AF_09/2020</t>
  </si>
  <si>
    <t xml:space="preserve">92270</t>
  </si>
  <si>
    <t xml:space="preserve">FABRICAÇÃO DE FÔRMA PARA VIGAS, COM MADEIRA SERRADA, E = 25 MM. AF_09/2020</t>
  </si>
  <si>
    <t xml:space="preserve">92266</t>
  </si>
  <si>
    <t xml:space="preserve">FABRICAÇÃO DE FÔRMA PARA VIGAS, EM CHAPA DE MADEIRA COMPENSADA PLASTIFICADA, E = 18 MM. AF_09/2020</t>
  </si>
  <si>
    <t xml:space="preserve">92265</t>
  </si>
  <si>
    <t xml:space="preserve">FABRICAÇÃO DE FÔRMA PARA VIGAS, EM CHAPA DE MADEIRA COMPENSADA RESINADA, E = 17 MM. AF_09/2020</t>
  </si>
  <si>
    <t xml:space="preserve">92524</t>
  </si>
  <si>
    <t xml:space="preserve">MONTAGEM E DESMONTAGEM DE FÔRMA DE LAJE MACIÇA, PÉ-DIREITO DUPLO, EM CHAPA DE MADEIRA COMPENSADA PLASTIFICADA, 10 UTILIZAÇÕES. AF_09/2020</t>
  </si>
  <si>
    <t xml:space="preserve">92528</t>
  </si>
  <si>
    <t xml:space="preserve">MONTAGEM E DESMONTAGEM DE FÔRMA DE LAJE MACIÇA, PÉ-DIREITO DUPLO, EM CHAPA DE MADEIRA COMPENSADA PLASTIFICADA, 12 UTILIZAÇÕES. AF_09/2020</t>
  </si>
  <si>
    <t xml:space="preserve">92532</t>
  </si>
  <si>
    <t xml:space="preserve">MONTAGEM E DESMONTAGEM DE FÔRMA DE LAJE MACIÇA, PÉ-DIREITO DUPLO, EM CHAPA DE MADEIRA COMPENSADA PLASTIFICADA, 14 UTILIZAÇÕES. AF_09/2020</t>
  </si>
  <si>
    <t xml:space="preserve">92536</t>
  </si>
  <si>
    <t xml:space="preserve">MONTAGEM E DESMONTAGEM DE FÔRMA DE LAJE MACIÇA, PÉ-DIREITO DUPLO, EM CHAPA DE MADEIRA COMPENSADA PLASTIFICADA, 18 UTILIZAÇÕES. AF_09/2020</t>
  </si>
  <si>
    <t xml:space="preserve">92508</t>
  </si>
  <si>
    <t xml:space="preserve">MONTAGEM E DESMONTAGEM DE FÔRMA DE LAJE MACIÇA, PÉ-DIREITO DUPLO, EM CHAPA DE MADEIRA COMPENSADA RESINADA, 2 UTILIZAÇÕES. AF_09/2020</t>
  </si>
  <si>
    <t xml:space="preserve">92512</t>
  </si>
  <si>
    <t xml:space="preserve">MONTAGEM E DESMONTAGEM DE FÔRMA DE LAJE MACIÇA, PÉ-DIREITO DUPLO, EM CHAPA DE MADEIRA COMPENSADA RESINADA, 4 UTILIZAÇÕES. AF_09/2020</t>
  </si>
  <si>
    <t xml:space="preserve">92515</t>
  </si>
  <si>
    <t xml:space="preserve">MONTAGEM E DESMONTAGEM DE FÔRMA DE LAJE MACIÇA, PÉ-DIREITO DUPLO, EM CHAPA DE MADEIRA COMPENSADA RESINADA, 6 UTILIZAÇÕES. AF_09/2020</t>
  </si>
  <si>
    <t xml:space="preserve">92520</t>
  </si>
  <si>
    <t xml:space="preserve">MONTAGEM E DESMONTAGEM DE FÔRMA DE LAJE MACIÇA, PÉ-DIREITO DUPLO, EM CHAPA DE MADEIRA COMPENSADA RESINADA, 8 UTILIZAÇÕES. AF_09/2020</t>
  </si>
  <si>
    <t xml:space="preserve">92526</t>
  </si>
  <si>
    <t xml:space="preserve">MONTAGEM E DESMONTAGEM DE FÔRMA DE LAJE MACIÇA, PÉ-DIREITO SIMPLES, EM CHAPA DE MADEIRA COMPENSADA PLASTIFICADA, 10 UTILIZAÇÕES. AF_09/2020</t>
  </si>
  <si>
    <t xml:space="preserve">92530</t>
  </si>
  <si>
    <t xml:space="preserve">MONTAGEM E DESMONTAGEM DE FÔRMA DE LAJE MACIÇA, PÉ-DIREITO SIMPLES, EM CHAPA DE MADEIRA COMPENSADA PLASTIFICADA, 12 UTILIZAÇÕES. AF_09/2020</t>
  </si>
  <si>
    <t xml:space="preserve">92534</t>
  </si>
  <si>
    <t xml:space="preserve">MONTAGEM E DESMONTAGEM DE FÔRMA DE LAJE MACIÇA, PÉ-DIREITO SIMPLES, EM CHAPA DE MADEIRA COMPENSADA PLASTIFICADA, 14 UTILIZAÇÕES. AF_09/2020</t>
  </si>
  <si>
    <t xml:space="preserve">92538</t>
  </si>
  <si>
    <t xml:space="preserve">MONTAGEM E DESMONTAGEM DE FÔRMA DE LAJE MACIÇA, PÉ-DIREITO SIMPLES, EM CHAPA DE MADEIRA COMPENSADA PLASTIFICADA, 18 UTILIZAÇÕES. AF_09/2020</t>
  </si>
  <si>
    <t xml:space="preserve">103760</t>
  </si>
  <si>
    <t xml:space="preserve">MONTAGEM E DESMONTAGEM DE FÔRMA DE LAJE MACIÇA, PÉ-DIREITO SIMPLES, EM CHAPA DE MADEIRA COMPENSADA RESINADA E CIMBRAMENTO DE MADEIRA, 2 UTILIZAÇÕES. AF_03/2022</t>
  </si>
  <si>
    <t xml:space="preserve">103761</t>
  </si>
  <si>
    <t xml:space="preserve">MONTAGEM E DESMONTAGEM DE FÔRMA DE LAJE MACIÇA, PÉ-DIREITO SIMPLES, EM CHAPA DE MADEIRA COMPENSADA RESINADA E CIMBRAMENTO DE MADEIRA, 4 UTILIZAÇÕES. AF_03/2022</t>
  </si>
  <si>
    <t xml:space="preserve">103762</t>
  </si>
  <si>
    <t xml:space="preserve">MONTAGEM E DESMONTAGEM DE FÔRMA DE LAJE MACIÇA, PÉ-DIREITO SIMPLES, EM CHAPA DE MADEIRA COMPENSADA RESINADA E CIMBRAMENTO DE MADEIRA, 6 UTILIZAÇÕES. AF_03/2022</t>
  </si>
  <si>
    <t xml:space="preserve">103763</t>
  </si>
  <si>
    <t xml:space="preserve">MONTAGEM E DESMONTAGEM DE FÔRMA DE LAJE MACIÇA, PÉ-DIREITO SIMPLES, EM CHAPA DE MADEIRA COMPENSADA RESINADA E CIMBRAMENTO DE MADEIRA, 8 UTILIZAÇÕES. AF_03/2022</t>
  </si>
  <si>
    <t xml:space="preserve">92510</t>
  </si>
  <si>
    <t xml:space="preserve">MONTAGEM E DESMONTAGEM DE FÔRMA DE LAJE MACIÇA, PÉ-DIREITO SIMPLES, EM CHAPA DE MADEIRA COMPENSADA RESINADA, 2 UTILIZAÇÕES. AF_09/2020</t>
  </si>
  <si>
    <t xml:space="preserve">92514</t>
  </si>
  <si>
    <t xml:space="preserve">MONTAGEM E DESMONTAGEM DE FÔRMA DE LAJE MACIÇA, PÉ-DIREITO SIMPLES, EM CHAPA DE MADEIRA COMPENSADA RESINADA, 4 UTILIZAÇÕES. AF_09/2020</t>
  </si>
  <si>
    <t xml:space="preserve">92518</t>
  </si>
  <si>
    <t xml:space="preserve">MONTAGEM E DESMONTAGEM DE FÔRMA DE LAJE MACIÇA, PÉ-DIREITO SIMPLES, EM CHAPA DE MADEIRA COMPENSADA RESINADA, 6 UTILIZAÇÕES. AF_09/2020</t>
  </si>
  <si>
    <t xml:space="preserve">92522</t>
  </si>
  <si>
    <t xml:space="preserve">MONTAGEM E DESMONTAGEM DE FÔRMA DE LAJE MACIÇA, PÉ-DIREITO SIMPLES, EM CHAPA DE MADEIRA COMPENSADA RESINADA, 8 UTILIZAÇÕES. AF_09/2020</t>
  </si>
  <si>
    <t xml:space="preserve">92482</t>
  </si>
  <si>
    <t xml:space="preserve">MONTAGEM E DESMONTAGEM DE FÔRMA DE LAJE MACIÇA, PÉ-DIREITO SIMPLES, EM MADEIRA SERRADA, 1 UTILIZAÇÃO. AF_09/2020</t>
  </si>
  <si>
    <t xml:space="preserve">92484</t>
  </si>
  <si>
    <t xml:space="preserve">MONTAGEM E DESMONTAGEM DE FÔRMA DE LAJE MACIÇA, PÉ-DIREITO SIMPLES, EM MADEIRA SERRADA, 2 UTILIZAÇÕES. AF_09/2020</t>
  </si>
  <si>
    <t xml:space="preserve">92486</t>
  </si>
  <si>
    <t xml:space="preserve">MONTAGEM E DESMONTAGEM DE FÔRMA DE LAJE MACIÇA, PÉ-DIREITO SIMPLES, EM MADEIRA SERRADA, 4 UTILIZAÇÕES. AF_09/2020</t>
  </si>
  <si>
    <t xml:space="preserve">92492</t>
  </si>
  <si>
    <t xml:space="preserve">MONTAGEM E DESMONTAGEM DE FÔRMA DE LAJE NERVURADA COM CUBETA E ASSOALHO, PÉ-DIREITO DUPLO, EM CHAPA DE MADEIRA COMPENSADA RESINADA, 10 UTILIZAÇÕES. AF_09/2020</t>
  </si>
  <si>
    <t xml:space="preserve">92496</t>
  </si>
  <si>
    <t xml:space="preserve">MONTAGEM E DESMONTAGEM DE FÔRMA DE LAJE NERVURADA COM CUBETA E ASSOALHO, PÉ-DIREITO DUPLO, EM CHAPA DE MADEIRA COMPENSADA RESINADA, 12 UTILIZAÇÕES. AF_09/2020</t>
  </si>
  <si>
    <t xml:space="preserve">92500</t>
  </si>
  <si>
    <t xml:space="preserve">MONTAGEM E DESMONTAGEM DE FÔRMA DE LAJE NERVURADA COM CUBETA E ASSOALHO, PÉ-DIREITO DUPLO, EM CHAPA DE MADEIRA COMPENSADA RESINADA, 14 UTILIZAÇÕES. AF_09/2020</t>
  </si>
  <si>
    <t xml:space="preserve">92504</t>
  </si>
  <si>
    <t xml:space="preserve">MONTAGEM E DESMONTAGEM DE FÔRMA DE LAJE NERVURADA COM CUBETA E ASSOALHO, PÉ-DIREITO DUPLO, EM CHAPA DE MADEIRA COMPENSADA RESINADA, 18 UTILIZAÇÕES. AF_09/2020</t>
  </si>
  <si>
    <t xml:space="preserve">92488</t>
  </si>
  <si>
    <t xml:space="preserve">MONTAGEM E DESMONTAGEM DE FÔRMA DE LAJE NERVURADA COM CUBETA E ASSOALHO, PÉ-DIREITO DUPLO, EM CHAPA DE MADEIRA COMPENSADA RESINADA, 8 UTILIZAÇÕES. AF_09/2020</t>
  </si>
  <si>
    <t xml:space="preserve">92494</t>
  </si>
  <si>
    <t xml:space="preserve">MONTAGEM E DESMONTAGEM DE FÔRMA DE LAJE NERVURADA COM CUBETA E ASSOALHO, PÉ-DIREITO SIMPLES, EM CHAPA DE MADEIRA COMPENSADA RESINADA, 10 UTILIZAÇÕES. AF_09/2020</t>
  </si>
  <si>
    <t xml:space="preserve">92498</t>
  </si>
  <si>
    <t xml:space="preserve">MONTAGEM E DESMONTAGEM DE FÔRMA DE LAJE NERVURADA COM CUBETA E ASSOALHO, PÉ-DIREITO SIMPLES, EM CHAPA DE MADEIRA COMPENSADA RESINADA, 12 UTILIZAÇÕES. AF_09/2020</t>
  </si>
  <si>
    <t xml:space="preserve">92502</t>
  </si>
  <si>
    <t xml:space="preserve">MONTAGEM E DESMONTAGEM DE FÔRMA DE LAJE NERVURADA COM CUBETA E ASSOALHO, PÉ-DIREITO SIMPLES, EM CHAPA DE MADEIRA COMPENSADA RESINADA, 14 UTILIZAÇÕES. AF_09/2020</t>
  </si>
  <si>
    <t xml:space="preserve">92506</t>
  </si>
  <si>
    <t xml:space="preserve">MONTAGEM E DESMONTAGEM DE FÔRMA DE LAJE NERVURADA COM CUBETA E ASSOALHO, PÉ-DIREITO SIMPLES, EM CHAPA DE MADEIRA COMPENSADA RESINADA, 18 UTILIZAÇÕES. AF_09/2020</t>
  </si>
  <si>
    <t xml:space="preserve">92490</t>
  </si>
  <si>
    <t xml:space="preserve">MONTAGEM E DESMONTAGEM DE FÔRMA DE LAJE NERVURADA COM CUBETA E ASSOALHO, PÉ-DIREITO SIMPLES, EM CHAPA DE MADEIRA COMPENSADA RESINADA, 8 UTILIZAÇÕES. AF_09/2020</t>
  </si>
  <si>
    <t xml:space="preserve">92433</t>
  </si>
  <si>
    <t xml:space="preserve">MONTAGEM E DESMONTAGEM DE FÔRMA DE PILARES RETANGULARES E ESTRUTURAS SIMILARES, PÉ-DIREITO DUPLO, EM CHAPA DE MADEIRA COMPENSADA PLASTIFICADA, 10 UTILIZAÇÕES. AF_09/2020</t>
  </si>
  <si>
    <t xml:space="preserve">92437</t>
  </si>
  <si>
    <t xml:space="preserve">MONTAGEM E DESMONTAGEM DE FÔRMA DE PILARES RETANGULARES E ESTRUTURAS SIMILARES, PÉ-DIREITO DUPLO, EM CHAPA DE MADEIRA COMPENSADA PLASTIFICADA, 12 UTILIZAÇÕES. AF_09/2020</t>
  </si>
  <si>
    <t xml:space="preserve">92441</t>
  </si>
  <si>
    <t xml:space="preserve">MONTAGEM E DESMONTAGEM DE FÔRMA DE PILARES RETANGULARES E ESTRUTURAS SIMILARES, PÉ-DIREITO DUPLO, EM CHAPA DE MADEIRA COMPENSADA PLASTIFICADA, 14 UTILIZAÇÕES. AF_09/2020</t>
  </si>
  <si>
    <t xml:space="preserve">92445</t>
  </si>
  <si>
    <t xml:space="preserve">MONTAGEM E DESMONTAGEM DE FÔRMA DE PILARES RETANGULARES E ESTRUTURAS SIMILARES, PÉ-DIREITO DUPLO, EM CHAPA DE MADEIRA COMPENSADA PLASTIFICADA, 18 UTILIZAÇÕES. AF_09/2020</t>
  </si>
  <si>
    <t xml:space="preserve">92417</t>
  </si>
  <si>
    <t xml:space="preserve">MONTAGEM E DESMONTAGEM DE FÔRMA DE PILARES RETANGULARES E ESTRUTURAS SIMILARES, PÉ-DIREITO DUPLO, EM CHAPA DE MADEIRA COMPENSADA RESINADA, 2 UTILIZAÇÕES. AF_09/2020</t>
  </si>
  <si>
    <t xml:space="preserve">92421</t>
  </si>
  <si>
    <t xml:space="preserve">MONTAGEM E DESMONTAGEM DE FÔRMA DE PILARES RETANGULARES E ESTRUTURAS SIMILARES, PÉ-DIREITO DUPLO, EM CHAPA DE MADEIRA COMPENSADA RESINADA, 4 UTILIZAÇÕES. AF_09/2020</t>
  </si>
  <si>
    <t xml:space="preserve">92425</t>
  </si>
  <si>
    <t xml:space="preserve">MONTAGEM E DESMONTAGEM DE FÔRMA DE PILARES RETANGULARES E ESTRUTURAS SIMILARES, PÉ-DIREITO DUPLO, EM CHAPA DE MADEIRA COMPENSADA RESINADA, 6 UTILIZAÇÕES. AF_09/2020</t>
  </si>
  <si>
    <t xml:space="preserve">92429</t>
  </si>
  <si>
    <t xml:space="preserve">MONTAGEM E DESMONTAGEM DE FÔRMA DE PILARES RETANGULARES E ESTRUTURAS SIMILARES, PÉ-DIREITO DUPLO, EM CHAPA DE MADEIRA COMPENSADA RESINADA, 8 UTILIZAÇÕES. AF_09/2020</t>
  </si>
  <si>
    <t xml:space="preserve">92431</t>
  </si>
  <si>
    <t xml:space="preserve">MONTAGEM E DESMONTAGEM DE FÔRMA DE PILARES RETANGULARES E ESTRUTURAS SIMILARES, PÉ-DIREITO SIMPLES, EM CHAPA DE MADEIRA COMPENSADA PLASTIFICADA, 10 UTILIZAÇÕES. AF_09/2020</t>
  </si>
  <si>
    <t xml:space="preserve">92435</t>
  </si>
  <si>
    <t xml:space="preserve">MONTAGEM E DESMONTAGEM DE FÔRMA DE PILARES RETANGULARES E ESTRUTURAS SIMILARES, PÉ-DIREITO SIMPLES, EM CHAPA DE MADEIRA COMPENSADA PLASTIFICADA, 12 UTILIZAÇÕES. AF_09/2020</t>
  </si>
  <si>
    <t xml:space="preserve">92439</t>
  </si>
  <si>
    <t xml:space="preserve">MONTAGEM E DESMONTAGEM DE FÔRMA DE PILARES RETANGULARES E ESTRUTURAS SIMILARES, PÉ-DIREITO SIMPLES, EM CHAPA DE MADEIRA COMPENSADA PLASTIFICADA, 14 UTILIZAÇÕES. AF_09/2020</t>
  </si>
  <si>
    <t xml:space="preserve">92443</t>
  </si>
  <si>
    <t xml:space="preserve">MONTAGEM E DESMONTAGEM DE FÔRMA DE PILARES RETANGULARES E ESTRUTURAS SIMILARES, PÉ-DIREITO SIMPLES, EM CHAPA DE MADEIRA COMPENSADA PLASTIFICADA, 18 UTILIZAÇÕES. AF_09/2020</t>
  </si>
  <si>
    <t xml:space="preserve">92415</t>
  </si>
  <si>
    <t xml:space="preserve">MONTAGEM E DESMONTAGEM DE FÔRMA DE PILARES RETANGULARES E ESTRUTURAS SIMILARES, PÉ-DIREITO SIMPLES, EM CHAPA DE MADEIRA COMPENSADA RESINADA, 2 UTILIZAÇÕES. AF_09/2020</t>
  </si>
  <si>
    <t xml:space="preserve">MONTAGEM E DESMONTAGEM DE FÔRMA DE PILARES RETANGULARES E ESTRUTURAS SIMILARES, PÉ-DIREITO SIMPLES, EM CHAPA DE MADEIRA COMPENSADA RESINADA, 4 UTILIZAÇÕES. AF_09/2020</t>
  </si>
  <si>
    <t xml:space="preserve">92423</t>
  </si>
  <si>
    <t xml:space="preserve">MONTAGEM E DESMONTAGEM DE FÔRMA DE PILARES RETANGULARES E ESTRUTURAS SIMILARES, PÉ-DIREITO SIMPLES, EM CHAPA DE MADEIRA COMPENSADA RESINADA, 6 UTILIZAÇÕES. AF_09/2020</t>
  </si>
  <si>
    <t xml:space="preserve">92427</t>
  </si>
  <si>
    <t xml:space="preserve">MONTAGEM E DESMONTAGEM DE FÔRMA DE PILARES RETANGULARES E ESTRUTURAS SIMILARES, PÉ-DIREITO SIMPLES, EM CHAPA DE MADEIRA COMPENSADA RESINADA, 8 UTILIZAÇÕES. AF_09/2020</t>
  </si>
  <si>
    <t xml:space="preserve">92409</t>
  </si>
  <si>
    <t xml:space="preserve">MONTAGEM E DESMONTAGEM DE FÔRMA DE PILARES RETANGULARES E ESTRUTURAS SIMILARES, PÉ-DIREITO SIMPLES, EM MADEIRA SERRADA, 1 UTILIZAÇÃO. AF_09/2020</t>
  </si>
  <si>
    <t xml:space="preserve">92411</t>
  </si>
  <si>
    <t xml:space="preserve">MONTAGEM E DESMONTAGEM DE FÔRMA DE PILARES RETANGULARES E ESTRUTURAS SIMILARES, PÉ-DIREITO SIMPLES, EM MADEIRA SERRADA, 2 UTILIZAÇÕES. AF_09/2020</t>
  </si>
  <si>
    <t xml:space="preserve">92413</t>
  </si>
  <si>
    <t xml:space="preserve">MONTAGEM E DESMONTAGEM DE FÔRMA DE PILARES RETANGULARES E ESTRUTURAS SIMILARES, PÉ-DIREITO SIMPLES, EM MADEIRA SERRADA, 4 UTILIZAÇÕES. AF_09/2020</t>
  </si>
  <si>
    <t xml:space="preserve">92465</t>
  </si>
  <si>
    <t xml:space="preserve">MONTAGEM E DESMONTAGEM DE FÔRMA DE VIGA, ESCORAMENTO COM GARFO DE MADEIRA, PÉ-DIREITO DUPLO, EM CHAPA DE MADEIRA PLASTIFICADA, 10 UTILIZAÇÕES. AF_09/2020</t>
  </si>
  <si>
    <t xml:space="preserve">92469</t>
  </si>
  <si>
    <t xml:space="preserve">MONTAGEM E DESMONTAGEM DE FÔRMA DE VIGA, ESCORAMENTO COM GARFO DE MADEIRA, PÉ-DIREITO DUPLO, EM CHAPA DE MADEIRA PLASTIFICADA, 12 UTILIZAÇÕES. AF_09/2020</t>
  </si>
  <si>
    <t xml:space="preserve">92473</t>
  </si>
  <si>
    <t xml:space="preserve">MONTAGEM E DESMONTAGEM DE FÔRMA DE VIGA, ESCORAMENTO COM GARFO DE MADEIRA, PÉ-DIREITO DUPLO, EM CHAPA DE MADEIRA PLASTIFICADA, 14 UTILIZAÇÕES. AF_09/2020</t>
  </si>
  <si>
    <t xml:space="preserve">92477</t>
  </si>
  <si>
    <t xml:space="preserve">MONTAGEM E DESMONTAGEM DE FÔRMA DE VIGA, ESCORAMENTO COM GARFO DE MADEIRA, PÉ-DIREITO DUPLO, EM CHAPA DE MADEIRA PLASTIFICADA, 18 UTILIZAÇÕES. AF_09/2020</t>
  </si>
  <si>
    <t xml:space="preserve">92449</t>
  </si>
  <si>
    <t xml:space="preserve">MONTAGEM E DESMONTAGEM DE FÔRMA DE VIGA, ESCORAMENTO COM GARFO DE MADEIRA, PÉ-DIREITO DUPLO, EM CHAPA DE MADEIRA RESINADA, 2 UTILIZAÇÕES. AF_09/2020</t>
  </si>
  <si>
    <t xml:space="preserve">92453</t>
  </si>
  <si>
    <t xml:space="preserve">MONTAGEM E DESMONTAGEM DE FÔRMA DE VIGA, ESCORAMENTO COM GARFO DE MADEIRA, PÉ-DIREITO DUPLO, EM CHAPA DE MADEIRA RESINADA, 4 UTILIZAÇÕES. AF_09/2020</t>
  </si>
  <si>
    <t xml:space="preserve">92457</t>
  </si>
  <si>
    <t xml:space="preserve">MONTAGEM E DESMONTAGEM DE FÔRMA DE VIGA, ESCORAMENTO COM GARFO DE MADEIRA, PÉ-DIREITO DUPLO, EM CHAPA DE MADEIRA RESINADA, 6 UTILIZAÇÕES. AF_09/2020</t>
  </si>
  <si>
    <t xml:space="preserve">92461</t>
  </si>
  <si>
    <t xml:space="preserve">MONTAGEM E DESMONTAGEM DE FÔRMA DE VIGA, ESCORAMENTO COM GARFO DE MADEIRA, PÉ-DIREITO DUPLO, EM CHAPA DE MADEIRA RESINADA, 8 UTILIZAÇÕES. AF_09/2020</t>
  </si>
  <si>
    <t xml:space="preserve">92467</t>
  </si>
  <si>
    <t xml:space="preserve">MONTAGEM E DESMONTAGEM DE FÔRMA DE VIGA, ESCORAMENTO COM GARFO DE MADEIRA, PÉ-DIREITO SIMPLES, EM CHAPA DE MADEIRA PLASTIFICADA, 10 UTILIZAÇÕES. AF_09/2020</t>
  </si>
  <si>
    <t xml:space="preserve">92471</t>
  </si>
  <si>
    <t xml:space="preserve">MONTAGEM E DESMONTAGEM DE FÔRMA DE VIGA, ESCORAMENTO COM GARFO DE MADEIRA, PÉ-DIREITO SIMPLES, EM CHAPA DE MADEIRA PLASTIFICADA, 12 UTILIZAÇÕES. AF_09/2020</t>
  </si>
  <si>
    <t xml:space="preserve">92475</t>
  </si>
  <si>
    <t xml:space="preserve">MONTAGEM E DESMONTAGEM DE FÔRMA DE VIGA, ESCORAMENTO COM GARFO DE MADEIRA, PÉ-DIREITO SIMPLES, EM CHAPA DE MADEIRA PLASTIFICADA, 14 UTILIZAÇÕES. AF_09/2020</t>
  </si>
  <si>
    <t xml:space="preserve">92479</t>
  </si>
  <si>
    <t xml:space="preserve">MONTAGEM E DESMONTAGEM DE FÔRMA DE VIGA, ESCORAMENTO COM GARFO DE MADEIRA, PÉ-DIREITO SIMPLES, EM CHAPA DE MADEIRA PLASTIFICADA, 18 UTILIZAÇÕES. AF_09/2020</t>
  </si>
  <si>
    <t xml:space="preserve">92451</t>
  </si>
  <si>
    <t xml:space="preserve">MONTAGEM E DESMONTAGEM DE FÔRMA DE VIGA, ESCORAMENTO COM GARFO DE MADEIRA, PÉ-DIREITO SIMPLES, EM CHAPA DE MADEIRA RESINADA, 2 UTILIZAÇÕES. AF_09/2020</t>
  </si>
  <si>
    <t xml:space="preserve">92455</t>
  </si>
  <si>
    <t xml:space="preserve">MONTAGEM E DESMONTAGEM DE FÔRMA DE VIGA, ESCORAMENTO COM GARFO DE MADEIRA, PÉ-DIREITO SIMPLES, EM CHAPA DE MADEIRA RESINADA, 4 UTILIZAÇÕES. AF_09/2020</t>
  </si>
  <si>
    <t xml:space="preserve">92459</t>
  </si>
  <si>
    <t xml:space="preserve">MONTAGEM E DESMONTAGEM DE FÔRMA DE VIGA, ESCORAMENTO COM GARFO DE MADEIRA, PÉ-DIREITO SIMPLES, EM CHAPA DE MADEIRA RESINADA, 6 UTILIZAÇÕES. AF_09/2020</t>
  </si>
  <si>
    <t xml:space="preserve">92463</t>
  </si>
  <si>
    <t xml:space="preserve">MONTAGEM E DESMONTAGEM DE FÔRMA DE VIGA, ESCORAMENTO COM GARFO DE MADEIRA, PÉ-DIREITO SIMPLES, EM CHAPA DE MADEIRA RESINADA, 8 UTILIZAÇÕES. AF_09/2020</t>
  </si>
  <si>
    <t xml:space="preserve">92446</t>
  </si>
  <si>
    <t xml:space="preserve">MONTAGEM E DESMONTAGEM DE FÔRMA DE VIGA, ESCORAMENTO COM PONTALETE DE MADEIRA, PÉ-DIREITO SIMPLES, EM MADEIRA SERRADA, 1 UTILIZAÇÃO. AF_09/2020</t>
  </si>
  <si>
    <t xml:space="preserve">92447</t>
  </si>
  <si>
    <t xml:space="preserve">MONTAGEM E DESMONTAGEM DE FÔRMA DE VIGA, ESCORAMENTO COM PONTALETE DE MADEIRA, PÉ-DIREITO SIMPLES, EM MADEIRA SERRADA, 2 UTILIZAÇÕES. AF_09/2020</t>
  </si>
  <si>
    <t xml:space="preserve">92448</t>
  </si>
  <si>
    <t xml:space="preserve">MONTAGEM E DESMONTAGEM DE FÔRMA DE VIGA, ESCORAMENTO COM PONTALETE DE MADEIRA, PÉ-DIREITO SIMPLES, EM MADEIRA SERRADA, 4 UTILIZAÇÕES. AF_09/2020</t>
  </si>
  <si>
    <t xml:space="preserve">92466</t>
  </si>
  <si>
    <t xml:space="preserve">MONTAGEM E DESMONTAGEM DE FÔRMA DE VIGA, ESCORAMENTO METÁLICO, PÉ-DIREITO DUPLO, EM CHAPA DE MADEIRA PLASTIFICADA, 10 UTILIZAÇÕES. AF_09/2020</t>
  </si>
  <si>
    <t xml:space="preserve">92470</t>
  </si>
  <si>
    <t xml:space="preserve">MONTAGEM E DESMONTAGEM DE FÔRMA DE VIGA, ESCORAMENTO METÁLICO, PÉ-DIREITO DUPLO, EM CHAPA DE MADEIRA PLASTIFICADA, 12 UTILIZAÇÕES. AF_09/2020</t>
  </si>
  <si>
    <t xml:space="preserve">92474</t>
  </si>
  <si>
    <t xml:space="preserve">MONTAGEM E DESMONTAGEM DE FÔRMA DE VIGA, ESCORAMENTO METÁLICO, PÉ-DIREITO DUPLO, EM CHAPA DE MADEIRA PLASTIFICADA, 14 UTILIZAÇÕES. AF_09/2020</t>
  </si>
  <si>
    <t xml:space="preserve">92478</t>
  </si>
  <si>
    <t xml:space="preserve">MONTAGEM E DESMONTAGEM DE FÔRMA DE VIGA, ESCORAMENTO METÁLICO, PÉ-DIREITO DUPLO, EM CHAPA DE MADEIRA PLASTIFICADA, 18 UTILIZAÇÕES. AF_09/2020</t>
  </si>
  <si>
    <t xml:space="preserve">92450</t>
  </si>
  <si>
    <t xml:space="preserve">MONTAGEM E DESMONTAGEM DE FÔRMA DE VIGA, ESCORAMENTO METÁLICO, PÉ-DIREITO DUPLO, EM CHAPA DE MADEIRA RESINADA, 2 UTILIZAÇÕES. AF_09/2020</t>
  </si>
  <si>
    <t xml:space="preserve">92454</t>
  </si>
  <si>
    <t xml:space="preserve">MONTAGEM E DESMONTAGEM DE FÔRMA DE VIGA, ESCORAMENTO METÁLICO, PÉ-DIREITO DUPLO, EM CHAPA DE MADEIRA RESINADA, 4 UTILIZAÇÕES. AF_09/2020</t>
  </si>
  <si>
    <t xml:space="preserve">92458</t>
  </si>
  <si>
    <t xml:space="preserve">MONTAGEM E DESMONTAGEM DE FÔRMA DE VIGA, ESCORAMENTO METÁLICO, PÉ-DIREITO DUPLO, EM CHAPA DE MADEIRA RESINADA, 6 UTILIZAÇÕES. AF_09/2020</t>
  </si>
  <si>
    <t xml:space="preserve">92462</t>
  </si>
  <si>
    <t xml:space="preserve">MONTAGEM E DESMONTAGEM DE FÔRMA DE VIGA, ESCORAMENTO METÁLICO, PÉ-DIREITO DUPLO, EM CHAPA DE MADEIRA RESINADA, 8 UTILIZAÇÕES. AF_09/2020</t>
  </si>
  <si>
    <t xml:space="preserve">92468</t>
  </si>
  <si>
    <t xml:space="preserve">MONTAGEM E DESMONTAGEM DE FÔRMA DE VIGA, ESCORAMENTO METÁLICO, PÉ-DIREITO SIMPLES, EM CHAPA DE MADEIRA PLASTIFICADA, 10 UTILIZAÇÕES. AF_09/2020</t>
  </si>
  <si>
    <t xml:space="preserve">92472</t>
  </si>
  <si>
    <t xml:space="preserve">MONTAGEM E DESMONTAGEM DE FÔRMA DE VIGA, ESCORAMENTO METÁLICO, PÉ-DIREITO SIMPLES, EM CHAPA DE MADEIRA PLASTIFICADA, 12 UTILIZAÇÕES. AF_09/2020</t>
  </si>
  <si>
    <t xml:space="preserve">92476</t>
  </si>
  <si>
    <t xml:space="preserve">MONTAGEM E DESMONTAGEM DE FÔRMA DE VIGA, ESCORAMENTO METÁLICO, PÉ-DIREITO SIMPLES, EM CHAPA DE MADEIRA PLASTIFICADA, 14 UTILIZAÇÕES. AF_09/2020</t>
  </si>
  <si>
    <t xml:space="preserve">92480</t>
  </si>
  <si>
    <t xml:space="preserve">MONTAGEM E DESMONTAGEM DE FÔRMA DE VIGA, ESCORAMENTO METÁLICO, PÉ-DIREITO SIMPLES, EM CHAPA DE MADEIRA PLASTIFICADA, 18 UTILIZAÇÕES. AF_09/2020</t>
  </si>
  <si>
    <t xml:space="preserve">92452</t>
  </si>
  <si>
    <t xml:space="preserve">MONTAGEM E DESMONTAGEM DE FÔRMA DE VIGA, ESCORAMENTO METÁLICO, PÉ-DIREITO SIMPLES, EM CHAPA DE MADEIRA RESINADA, 2 UTILIZAÇÕES. AF_09/2020</t>
  </si>
  <si>
    <t xml:space="preserve">92456</t>
  </si>
  <si>
    <t xml:space="preserve">MONTAGEM E DESMONTAGEM DE FÔRMA DE VIGA, ESCORAMENTO METÁLICO, PÉ-DIREITO SIMPLES, EM CHAPA DE MADEIRA RESINADA, 4 UTILIZAÇÕES. AF_09/2020</t>
  </si>
  <si>
    <t xml:space="preserve">92460</t>
  </si>
  <si>
    <t xml:space="preserve">MONTAGEM E DESMONTAGEM DE FÔRMA DE VIGA, ESCORAMENTO METÁLICO, PÉ-DIREITO SIMPLES, EM CHAPA DE MADEIRA RESINADA, 6 UTILIZAÇÕES. AF_09/2020</t>
  </si>
  <si>
    <t xml:space="preserve">92464</t>
  </si>
  <si>
    <t xml:space="preserve">MONTAGEM E DESMONTAGEM DE FÔRMA DE VIGA, ESCORAMENTO METÁLICO, PÉ-DIREITO SIMPLES, EM CHAPA DE MADEIRA RESINADA, 8 UTILIZAÇÕES. AF_09/2020</t>
  </si>
  <si>
    <t xml:space="preserve">105403</t>
  </si>
  <si>
    <t xml:space="preserve">FABRICAÇÃO DE FÔRMA PARA PILARES CIRCULARES, EM CHAPA DE MADEIRA COMPENSADA RESINADA, PÉ-DIREITO DUPLO. AF_05/2024</t>
  </si>
  <si>
    <t xml:space="preserve">96252</t>
  </si>
  <si>
    <t xml:space="preserve">FABRICAÇÃO DE FÔRMA PARA PILARES CIRCULARES, EM CHAPA DE MADEIRA COMPENSADA RESINADA, PÉ-DIREITO SIMPLES. AF_05/2024</t>
  </si>
  <si>
    <t xml:space="preserve">105406</t>
  </si>
  <si>
    <t xml:space="preserve">MONTAGEM E DESMONTAGEM DE FÔRMA DE PILARES CIRCULARES, PÉ-DIREITO DUPLO, EM MADEIRA, 2 UTILIZAÇÕES. AF_05/2024</t>
  </si>
  <si>
    <t xml:space="preserve">96258</t>
  </si>
  <si>
    <t xml:space="preserve">MONTAGEM E DESMONTAGEM DE FÔRMA DE PILARES CIRCULARES, PÉ-DIREITO SIMPLES, EM MADEIRA, 2 UTILIZAÇÕES. AF_05/2024</t>
  </si>
  <si>
    <t xml:space="preserve">92751</t>
  </si>
  <si>
    <t xml:space="preserve">MURO DE GABIÃO, ENCHIMENTO COM PEDRA DE MÃO TIPO RACHÃO, COM SOLO REFORÇADO, PARA MUROS COM ALTURA MAIOR QUE 12 M E MENOR OU IGUAL A 20 M - FORNECIMENTO E EXECUÇÃO. AF_03/2024</t>
  </si>
  <si>
    <t xml:space="preserve">92752</t>
  </si>
  <si>
    <t xml:space="preserve">MURO DE GABIÃO, ENCHIMENTO COM PEDRA DE MÃO TIPO RACHÃO, COM SOLO REFORÇADO, PARA MUROS COM ALTURA MAIOR QUE 20 M E MENOR OU IGUAL A 28 M - FORNECIMENTO E EXECUÇÃO. AF_03/2024</t>
  </si>
  <si>
    <t xml:space="preserve">92750</t>
  </si>
  <si>
    <t xml:space="preserve">MURO DE GABIÃO, ENCHIMENTO COM PEDRA DE MÃO TIPO RACHÃO, COM SOLO REFORÇADO, PARA MUROS COM ALTURA MAIOR QUE 4 M E MENOR OU IGUAL A 12 M - FORNECIMENTO E EXECUÇÃO. AF_03/2024</t>
  </si>
  <si>
    <t xml:space="preserve">92749</t>
  </si>
  <si>
    <t xml:space="preserve">MURO DE GABIÃO, ENCHIMENTO COM PEDRA DE MÃO TIPO RACHÃO, COM SOLO REFORÇADO, PARA MUROS COM ALTURA MENOR OU IGUAL A 4 M - FORNECIMENTO E EXECUÇÃO. AF_03/2024</t>
  </si>
  <si>
    <t xml:space="preserve">92745</t>
  </si>
  <si>
    <t xml:space="preserve">MURO DE GABIÃO, ENCHIMENTO COM PEDRA DE MÃO TIPO RACHÃO, DE GRAVIDADE, COM GAIOLAS DE COMPRIMENTO IGUAL A 2 M, PARA MUROS COM ALTURA MAIOR QUE 4 M E MENOR OU IGUAL A 6 M - FORNECIMENTO E EXECUÇÃO. AF_03/2024</t>
  </si>
  <si>
    <t xml:space="preserve">92747</t>
  </si>
  <si>
    <t xml:space="preserve">MURO DE GABIÃO, ENCHIMENTO COM PEDRA DE MÃO TIPO RACHÃO, DE GRAVIDADE, COM GAIOLAS DE COMPRIMENTO IGUAL A 2 M, PARA MUROS COM ALTURA MAIOR QUE 6 M E MENOR OU IGUAL A 10 M - FORNECIMENTO E EXECUÇÃO. AF_03/2024</t>
  </si>
  <si>
    <t xml:space="preserve">92743</t>
  </si>
  <si>
    <t xml:space="preserve">MURO DE GABIÃO, ENCHIMENTO COM PEDRA DE MÃO TIPO RACHÃO, DE GRAVIDADE, COM GAIOLAS DE COMPRIMENTO IGUAL A 2 M, PARA MUROS COM ALTURA MENOR OU IGUAL A 4 M - FORNECIMENTO E EXECUÇÃO. AF_03/2024</t>
  </si>
  <si>
    <t xml:space="preserve">92746</t>
  </si>
  <si>
    <t xml:space="preserve">MURO DE GABIÃO, ENCHIMENTO COM PEDRA DE MÃO TIPO RACHÃO, DE GRAVIDADE, COM GAIOLAS DE COMPRIMENTO IGUAL A 5 M, PARA MUROS COM ALTURA MAIOR QUE 4 M E MENOR OU IGUAL A 6 M - FORNECIMENTO E EXECUÇÃO. AF_03/2024</t>
  </si>
  <si>
    <t xml:space="preserve">92748</t>
  </si>
  <si>
    <t xml:space="preserve">MURO DE GABIÃO, ENCHIMENTO COM PEDRA DE MÃO TIPO RACHÃO, DE GRAVIDADE, COM GAIOLAS DE COMPRIMENTO IGUAL A 5 M, PARA MUROS COM ALTURA MAIOR QUE 6 M E MENOR OU IGUAL A 10 M- FORNECIMENTO E EXECUÇÃO. AF_03/2024</t>
  </si>
  <si>
    <t xml:space="preserve">92744</t>
  </si>
  <si>
    <t xml:space="preserve">MURO DE GABIÃO, ENCHIMENTO COM PEDRA DE MÃO TIPO RACHÃO, DE GRAVIDADE, COM GAIOLAS DE COMPRIMENTO IGUAL A 5 M, PARA MUROS COM ALTURA MENOR OU IGUAL A 4 M - FORNECIMENTO E EXECUÇÃO. AF_03/2024</t>
  </si>
  <si>
    <t xml:space="preserve">92754</t>
  </si>
  <si>
    <t xml:space="preserve">MURO DE GABIÃO, ENCHIMENTO COM RESÍDUO DE CONSTRUÇÃO E DEMOLIÇÃO, DE GRAVIDADE, COM GAIOLA TRAPEZOIDAL DE COMPRIMENTO IGUAL A 2 M, PARA MUROS COM ALTURA MAIOR QUE 2 M E MENOR OU IGUAL A 4 M - FORNECIMENTO E EXECUÇÃO. AF_03/2024</t>
  </si>
  <si>
    <t xml:space="preserve">92753</t>
  </si>
  <si>
    <t xml:space="preserve">MURO DE GABIÃO, ENCHIMENTO COM RESÍDUO DE CONSTRUÇÃO E DEMOLIÇÃO, DE GRAVIDADE, COM GAIOLA TRAPEZOIDAL DE COMPRIMENTO IGUAL A 2 M, PARA MUROS COM ALTURA MENOR OU IGUAL A 2 M - FORNECIMENTO E EXECUÇÃO. AF_03/2024</t>
  </si>
  <si>
    <t xml:space="preserve">92755</t>
  </si>
  <si>
    <t xml:space="preserve">PROTEÇÃO SUPERFICIAL DE CANAL EM GABIÃO TIPO COLCHÃO, ALTURA DE 17 CENTÍMETROS, ENCHIMENTO COM PEDRA DE MÃO TIPO RACHÃO - FORNECIMENTO E EXECUÇÃO. AF_03/2024</t>
  </si>
  <si>
    <t xml:space="preserve">92756</t>
  </si>
  <si>
    <t xml:space="preserve">PROTEÇÃO SUPERFICIAL DE CANAL EM GABIÃO TIPO COLCHÃO, ALTURA DE 23 CENTÍMETROS, ENCHIMENTO COM PEDRA DE MÃO TIPO RACHÃO - FORNECIMENTO E EXECUÇÃO. AF_03/2024</t>
  </si>
  <si>
    <t xml:space="preserve">92757</t>
  </si>
  <si>
    <t xml:space="preserve">PROTEÇÃO SUPERFICIAL DE CANAL EM GABIÃO TIPO COLCHÃO, ALTURA DE 30 CENTÍMETROS, ENCHIMENTO COM PEDRA DE MÃO TIPO RACHÃO - FORNECIMENTO E EXECUÇÃO. AF_03/2024</t>
  </si>
  <si>
    <t xml:space="preserve">92758</t>
  </si>
  <si>
    <t xml:space="preserve">PROTEÇÃO SUPERFICIAL DE CANAL EM GABIÃO TIPO SACO, DIÂMETRO DE 65 CENTÍMETROS, ENCHIMENTO MANUAL COM PEDRA DE MÃO TIPO RACHÃO - FORNECIMENTO E EXECUÇÃO. AF_03/2024</t>
  </si>
  <si>
    <t xml:space="preserve">104491</t>
  </si>
  <si>
    <t xml:space="preserve">ADUELA/ GALERIA FECHADA PRE-MOLDADA DE CONCRETO ARMADO, SECAO QUADRANGULAR INTERNA DE 1,50 X 1,50 M (L X A), MISULA DE 20 X 20 CM, C = 1,00 M, ESPESSURA MIN = 15 CM, TB-45 E FCK DO CONCRETO = 30 MPA FORNECIMENTO E ASSENTAMENTO. AF_01/2023</t>
  </si>
  <si>
    <t xml:space="preserve">104492</t>
  </si>
  <si>
    <t xml:space="preserve">ADUELA/ GALERIA FECHADA PRE-MOLDADA DE CONCRETO ARMADO, SECAO QUADRANGULAR INTERNA DE 2,00 X 2,00 M (L X A), MISULA DE 20 X 20 CM, C = 1,00 M, ESPESSURA MIN = 15 CM, TB-45 E FCK DO CONCRETO = 30 MPA FORNECIMENTO E ASSENTAMENTO. AF_01/2023</t>
  </si>
  <si>
    <t xml:space="preserve">104494</t>
  </si>
  <si>
    <t xml:space="preserve">ADUELA/ GALERIA FECHADA PRE-MOLDADA DE CONCRETO ARMADO, SECAO QUADRANGULAR INTERNA DE 2,50 X 2,50 M (L X A), MISULA DE 20 X 20 CM, C = 1,00 M, ESPESSURA MIN = 15 CM, TB-45 E FCK DO CONCRETO = 30 MPA FORNECIMENTO E ASSENTAMENTO. AF_01/2023</t>
  </si>
  <si>
    <t xml:space="preserve">104497</t>
  </si>
  <si>
    <t xml:space="preserve">ADUELA/ GALERIA FECHADA PRE-MOLDADA DE CONCRETO ARMADO, SECAO QUADRANGULAR INTERNA DE 3,00 X 3,00 M (L X A), MISULA DE 20 X 20 CM, C = 1,00 M, ESPESSURA MIN = 20 CM, TB-45 E FCK DO CONCRETO = 30 MPA FORNECIMENTO E ASSENTAMENTO. AF_01/2023</t>
  </si>
  <si>
    <t xml:space="preserve">104515</t>
  </si>
  <si>
    <t xml:space="preserve">APLICAÇÃO DE MANTA GEOTÊXTIL NAS JUNTAS RÍGIDAS DE ADUELAS PRÉ-MOLDADAS DE CONCRETO ARMADO. AF_01/2023</t>
  </si>
  <si>
    <t xml:space="preserve">87430</t>
  </si>
  <si>
    <t xml:space="preserve">APLICAÇÃO DE GESSO PROJETADO COM EQUIPAMENTO DE PROJEÇÃO EM PAREDES, DESEMPENADO (SEM TALISCAS), ESPESSURA DE 0,5CM. AF_03/2023</t>
  </si>
  <si>
    <t xml:space="preserve">87433</t>
  </si>
  <si>
    <t xml:space="preserve">APLICAÇÃO DE GESSO PROJETADO COM EQUIPAMENTO DE PROJEÇÃO EM PAREDES, DESEMPENADO (SEM TALISCAS), ESPESSURA DE 1,0CM. AF_03/2023</t>
  </si>
  <si>
    <t xml:space="preserve">87436</t>
  </si>
  <si>
    <t xml:space="preserve">APLICAÇÃO DE GESSO PROJETADO COM EQUIPAMENTO DE PROJEÇÃO EM PAREDES, SARRAFEADO (COM TALISCAS), ESPESSURA DE 1,0CM. AF_03/2023</t>
  </si>
  <si>
    <t xml:space="preserve">87439</t>
  </si>
  <si>
    <t xml:space="preserve">APLICAÇÃO DE GESSO PROJETADO COM EQUIPAMENTO DE PROJEÇÃO EM PAREDES, SARRAFEADO (COM TALISCAS), ESPESSURA DE 1,5CM. AF_03/2023</t>
  </si>
  <si>
    <t xml:space="preserve">104633</t>
  </si>
  <si>
    <t xml:space="preserve">APLICAÇÃO MANUAL DE GESSO DESEMPENADO (SEM TALISCAS) EM PAREDES COM PÉ DIREITO DUPLO, ESPESSURA DE 0,5CM. AF_03/2023</t>
  </si>
  <si>
    <t xml:space="preserve">104634</t>
  </si>
  <si>
    <t xml:space="preserve">APLICAÇÃO MANUAL DE GESSO DESEMPENADO (SEM TALISCAS) EM PAREDES COM PÉ DIREITO DUPLO, ESPESSURA DE 1,0CM. AF_03/2023</t>
  </si>
  <si>
    <t xml:space="preserve">87418</t>
  </si>
  <si>
    <t xml:space="preserve">APLICAÇÃO MANUAL DE GESSO DESEMPENADO (SEM TALISCAS) EM PAREDES, ESPESSURA DE 0,5CM. AF_03/2023</t>
  </si>
  <si>
    <t xml:space="preserve">87421</t>
  </si>
  <si>
    <t xml:space="preserve">APLICAÇÃO MANUAL DE GESSO DESEMPENADO (SEM TALISCAS) EM PAREDES, ESPESSURA DE 1,0CM. AF_03/2023</t>
  </si>
  <si>
    <t xml:space="preserve">104628</t>
  </si>
  <si>
    <t xml:space="preserve">APLICAÇÃO MANUAL DE GESSO DESEMPENADO (SEM TALISCAS) EM TETO DE AMBIENTES COM PAREDES EM PÉ DIREITO DUPLO E ÁREA ENTRE 5M² E 10M², ESPESSURA DE 0,5CM. AF_03/2023</t>
  </si>
  <si>
    <t xml:space="preserve">104631</t>
  </si>
  <si>
    <t xml:space="preserve">APLICAÇÃO MANUAL DE GESSO DESEMPENADO (SEM TALISCAS) EM TETO DE AMBIENTES COM PAREDES EM PÉ DIREITO DUPLO E ÁREA ENTRE 5M² E 10M², ESPESSURA DE 1,0CM. AF_03/2023</t>
  </si>
  <si>
    <t xml:space="preserve">104627</t>
  </si>
  <si>
    <t xml:space="preserve">APLICAÇÃO MANUAL DE GESSO DESEMPENADO (SEM TALISCAS) EM TETO DE AMBIENTES COM PAREDES EM PÉ DIREITO DUPLO E ÁREA MAIOR QUE 10M², ESPESSURA DE 0,5CM. AF_03/2023</t>
  </si>
  <si>
    <t xml:space="preserve">104630</t>
  </si>
  <si>
    <t xml:space="preserve">APLICAÇÃO MANUAL DE GESSO DESEMPENADO (SEM TALISCAS) EM TETO DE AMBIENTES COM PAREDES EM PÉ DIREITO DUPLO E ÁREA MAIOR QUE 10M², ESPESSURA DE 1,0CM. AF_03/2023</t>
  </si>
  <si>
    <t xml:space="preserve">104629</t>
  </si>
  <si>
    <t xml:space="preserve">APLICAÇÃO MANUAL DE GESSO DESEMPENADO (SEM TALISCAS) EM TETO DE AMBIENTES COM PAREDES EM PÉ DIREITO DUPLO E ÁREA MENOR QUE 5M², ESPESSURA DE 0,5CM. AF_03/2023</t>
  </si>
  <si>
    <t xml:space="preserve">104632</t>
  </si>
  <si>
    <t xml:space="preserve">APLICAÇÃO MANUAL DE GESSO DESEMPENADO (SEM TALISCAS) EM TETO DE AMBIENTES COM PAREDES EM PÉ DIREITO DUPLO E ÁREA MENOR QUE 5M², ESPESSURA DE 1,0CM. AF_03/2023</t>
  </si>
  <si>
    <t xml:space="preserve">87412</t>
  </si>
  <si>
    <t xml:space="preserve">APLICAÇÃO MANUAL DE GESSO DESEMPENADO (SEM TALISCAS) EM TETO DE AMBIENTES DE ÁREA ENTRE 5M² E 10M², ESPESSURA DE 0,5CM. AF_03/2023</t>
  </si>
  <si>
    <t xml:space="preserve">87415</t>
  </si>
  <si>
    <t xml:space="preserve">APLICAÇÃO MANUAL DE GESSO DESEMPENADO (SEM TALISCAS) EM TETO DE AMBIENTES DE ÁREA ENTRE 5M² E 10M², ESPESSURA DE 1,0CM. AF_03/2023</t>
  </si>
  <si>
    <t xml:space="preserve">87411</t>
  </si>
  <si>
    <t xml:space="preserve">APLICAÇÃO MANUAL DE GESSO DESEMPENADO (SEM TALISCAS) EM TETO DE AMBIENTES DE ÁREA MAIOR QUE 10M², ESPESSURA DE 0,5CM. AF_03/2023</t>
  </si>
  <si>
    <t xml:space="preserve">87414</t>
  </si>
  <si>
    <t xml:space="preserve">APLICAÇÃO MANUAL DE GESSO DESEMPENADO (SEM TALISCAS) EM TETO DE AMBIENTES DE ÁREA MAIOR QUE 10M², ESPESSURA DE 1,0CM. AF_03/2023</t>
  </si>
  <si>
    <t xml:space="preserve">87413</t>
  </si>
  <si>
    <t xml:space="preserve">APLICAÇÃO MANUAL DE GESSO DESEMPENADO (SEM TALISCAS) EM TETO DE AMBIENTES DE ÁREA MENOR QUE 5M², ESPESSURA DE 0,5CM. AF_03/2023</t>
  </si>
  <si>
    <t xml:space="preserve">87416</t>
  </si>
  <si>
    <t xml:space="preserve">APLICAÇÃO MANUAL DE GESSO DESEMPENADO (SEM TALISCAS) EM TETO DE AMBIENTES DE ÁREA MENOR QUE 5M², ESPESSURA DE 1,0CM. AF_03/2023</t>
  </si>
  <si>
    <t xml:space="preserve">104635</t>
  </si>
  <si>
    <t xml:space="preserve">APLICAÇÃO MANUAL DE GESSO SARRAFEADO (COM TALISCAS) EM PAREDES COM PÉ DIREITO DUPLO, ESPESSURA DE 1,0CM. AF_03/2023</t>
  </si>
  <si>
    <t xml:space="preserve">104636</t>
  </si>
  <si>
    <t xml:space="preserve">APLICAÇÃO MANUAL DE GESSO SARRAFEADO (COM TALISCAS) EM PAREDES COM PÉ DIREITO DUPLO, ESPESSURA DE 1,5CM. AF_03/2023</t>
  </si>
  <si>
    <t xml:space="preserve">87424</t>
  </si>
  <si>
    <t xml:space="preserve">APLICAÇÃO MANUAL DE GESSO SARRAFEADO (COM TALISCAS) EM PAREDES, ESPESSURA DE 1,0CM. AF_03/2023</t>
  </si>
  <si>
    <t xml:space="preserve">87427</t>
  </si>
  <si>
    <t xml:space="preserve">APLICAÇÃO MANUAL DE GESSO SARRAFEADO (COM TALISCAS) EM PAREDES, ESPESSURA DE 1,5CM. AF_03/2023</t>
  </si>
  <si>
    <t xml:space="preserve">89998</t>
  </si>
  <si>
    <t xml:space="preserve">ARMAÇÃO DE CINTA DE ALVENARIA ESTRUTURAL; DIÂMETRO DE 10,0 MM. AF_09/2021</t>
  </si>
  <si>
    <t xml:space="preserve">102920</t>
  </si>
  <si>
    <t xml:space="preserve">ARMAÇÃO DE CINTA DE ALVENARIA ESTRUTURAL; DIÂMETRO DE 12,5 MM. AF_09/2021</t>
  </si>
  <si>
    <t xml:space="preserve">102923</t>
  </si>
  <si>
    <t xml:space="preserve">ARMAÇÃO DE CINTA DE ALVENARIA ESTRUTURAL; DIÂMETRO DE 16,0 MM. AF_09/2021</t>
  </si>
  <si>
    <t xml:space="preserve">90000</t>
  </si>
  <si>
    <t xml:space="preserve">ARMAÇÃO DE VERGA E CONTRAVERGA DE ALVENARIA ESTRUTURAL; DIÂMETRO DE 10,0 MM. AF_09/2021</t>
  </si>
  <si>
    <t xml:space="preserve">103088</t>
  </si>
  <si>
    <t xml:space="preserve">ARMAÇÃO DE VERGA E CONTRAVERGA DE ALVENARIA ESTRUTURAL; DIÂMETRO DE 12,5 MM. AF_09/2021</t>
  </si>
  <si>
    <t xml:space="preserve">102922</t>
  </si>
  <si>
    <t xml:space="preserve">ARMAÇÃO DE VERGA E CONTRAVERGA DE ALVENARIA ESTRUTURAL; DIÂMETRO DE 16,0 MM. AF_09/2021</t>
  </si>
  <si>
    <t xml:space="preserve">89999</t>
  </si>
  <si>
    <t xml:space="preserve">ARMAÇÃO DE VERGA E CONTRAVERGA DE ALVENARIA ESTRUTURAL; DIÂMETRO DE 8,0 MM. AF_09/2021</t>
  </si>
  <si>
    <t xml:space="preserve">89996</t>
  </si>
  <si>
    <t xml:space="preserve">ARMAÇÃO VERTICAL DE ALVENARIA ESTRUTURAL; DIÂMETRO DE 10,0 MM. AF_09/2021</t>
  </si>
  <si>
    <t xml:space="preserve">89997</t>
  </si>
  <si>
    <t xml:space="preserve">ARMAÇÃO VERTICAL DE ALVENARIA ESTRUTURAL; DIÂMETRO DE 12,5 MM. AF_09/2021</t>
  </si>
  <si>
    <t xml:space="preserve">102921</t>
  </si>
  <si>
    <t xml:space="preserve">ARMAÇÃO VERTICAL DE ALVENARIA ESTRUTURAL; DIÂMETRO DE 16,0 MM. AF_09/2021</t>
  </si>
  <si>
    <t xml:space="preserve">90278</t>
  </si>
  <si>
    <t xml:space="preserve">GRAUTE FGK=15 MPA; TRAÇO 1:0,04:2,2:2,5 (EM MASSA SECA DE CIMENTO/CAL/AREIA GROSSA/BRITA 0) - PREPARO MECÂNICO COM BETONEIRA 400 L. AF_09/2021</t>
  </si>
  <si>
    <t xml:space="preserve">90282</t>
  </si>
  <si>
    <t xml:space="preserve">GRAUTE FGK=15 MPA; TRAÇO 1:2,2:2,5:0,3 (EM MASSA SECA DE CIMENTO/ AREIA GROSSA/ BRITA 0/ ADITIVO) - PREPARO MECÂNICO COM BETONEIRA 400 L. AF_09/2021</t>
  </si>
  <si>
    <t xml:space="preserve">90279</t>
  </si>
  <si>
    <t xml:space="preserve">GRAUTE FGK=20 MPA; TRAÇO 1:0,04:1,8:2,1 (EM MASSA SECA DE CIMENTO/ CAL/ AREIA GROSSA/ BRITA 0) - PREPARO MECÂNICO COM BETONEIRA 400 L. AF_09/2021</t>
  </si>
  <si>
    <t xml:space="preserve">90283</t>
  </si>
  <si>
    <t xml:space="preserve">GRAUTE FGK=20 MPA; TRAÇO 1:1,8:2,1:0,4 (EM MASSA SECA DE CIMENTO/ AREIA GROSSA/ BRITA 0/ ADITIVO) - PREPARO MECÂNICO COM BETONEIRA 400 L. AF_09/2021</t>
  </si>
  <si>
    <t xml:space="preserve">90280</t>
  </si>
  <si>
    <t xml:space="preserve">GRAUTE FGK=25 MPA; TRAÇO 1:0,02:1,3:1,6 (EM MASSA SECA DE CIMENTO/ CAL/ AREIA GROSSA/ BRITA 0) - PREPARO MECÂNICO COM BETONEIRA 400 L. AF_09/2021</t>
  </si>
  <si>
    <t xml:space="preserve">90284</t>
  </si>
  <si>
    <t xml:space="preserve">GRAUTE FGK=25 MPA; TRAÇO 1:1,3:1,6:0,4 (EM MASSA SECA DE CIMENTO/ AREIA GROSSA/ BRITA 0/ ADITIVO) - PREPARO MECÂNICO COM BETONEIRA 400 L. AF_09/2021</t>
  </si>
  <si>
    <t xml:space="preserve">90281</t>
  </si>
  <si>
    <t xml:space="preserve">GRAUTE FGK=30 MPA; TRAÇO 1:0,02:0,9:1,2 (EM MASSA SECA DE CIMENTO/ CAL/ AREIA GROSSA/ BRITA 0) - PREPARO MECÂNICO COM BETONEIRA 400 L. AF_09/2021</t>
  </si>
  <si>
    <t xml:space="preserve">90285</t>
  </si>
  <si>
    <t xml:space="preserve">GRAUTE FGK=30 MPA; TRAÇO 1:0,9:1,2:0,6 (EM MASSA SECA DE CIMENTO/ AREIA GROSSA/ BRITA 0/ ADITIVO) - PREPARO MECÂNICO COM BETONEIRA 400 L. AF_09/2021</t>
  </si>
  <si>
    <t xml:space="preserve">89994</t>
  </si>
  <si>
    <t xml:space="preserve">GRAUTEAMENTO DE CINTA INTERMEDIÁRIA OU DE CONTRAVERGA EM ALVENARIA ESTRUTURAL. AF_09/2021</t>
  </si>
  <si>
    <t xml:space="preserve">89995</t>
  </si>
  <si>
    <t xml:space="preserve">GRAUTEAMENTO DE CINTA SUPERIOR OU DE VERGA EM ALVENARIA ESTRUTURAL. AF_09/2021</t>
  </si>
  <si>
    <t xml:space="preserve">89993</t>
  </si>
  <si>
    <t xml:space="preserve">GRAUTEAMENTO VERTICAL EM ALVENARIA ESTRUTURAL. AF_09/2021</t>
  </si>
  <si>
    <t xml:space="preserve">99857</t>
  </si>
  <si>
    <t xml:space="preserve">CORRIMÃO SIMPLES, DIÂMETRO EXTERNO = 1 1/2", EM ALUMÍNIO. AF_04/2019_PS</t>
  </si>
  <si>
    <t xml:space="preserve">99855</t>
  </si>
  <si>
    <t xml:space="preserve">CORRIMÃO SIMPLES, DIÂMETRO EXTERNO = 1 1/2", EM AÇO GALVANIZADO. AF_04/2019_PS</t>
  </si>
  <si>
    <t xml:space="preserve">99862</t>
  </si>
  <si>
    <t xml:space="preserve">GRADIL EM ALUMÍNIO FIXADO EM VÃOS DE JANELAS, FORMADO POR TUBOS DE 3/4". AF_04/2019</t>
  </si>
  <si>
    <t xml:space="preserve">99861</t>
  </si>
  <si>
    <t xml:space="preserve">GRADIL EM FERRO FIXADO EM VÃOS DE JANELAS, FORMADO POR BARRAS CHATAS DE 25X4,8 MM. AF_04/2019</t>
  </si>
  <si>
    <t xml:space="preserve">99839</t>
  </si>
  <si>
    <t xml:space="preserve">GUARDA-CORPO DE AÇO GALVANIZADO DE 1,10M DE ALTURA, MONTANTES TUBULARES DE 1.1/2 ESPAÇADOS DE 1,20M, TRAVESSA SUPERIOR DE 2, GRADIL FORMADO POR BARRAS CHATAS EM FERRO DE 32X4,8MM, FIXADO COM CHUMBADOR MECÂNICO. AF_04/2019_PS</t>
  </si>
  <si>
    <t xml:space="preserve">99837</t>
  </si>
  <si>
    <t xml:space="preserve">GUARDA-CORPO DE AÇO GALVANIZADO DE 1,10M, MONTANTES TUBULARES DE 1.1/4" ESPAÇADOS DE 1,20M, TRAVESSA SUPERIOR DE 1.1/2", GRADIL FORMADO POR TUBOS HORIZONTAIS DE 1" E VERTICAIS DE 3/4", FIXADO COM CHUMBADOR MECÂNICO. AF_04/2019_PS</t>
  </si>
  <si>
    <t xml:space="preserve">99841</t>
  </si>
  <si>
    <t xml:space="preserve">GUARDA-CORPO PANORÂMICO COM PERFIS DE ALUMÍNIO E VIDRO LAMINADO 8 MM, FIXADO COM CHUMBADOR MECÂNICO. AF_04/2019_PS</t>
  </si>
  <si>
    <t xml:space="preserve">94276</t>
  </si>
  <si>
    <t xml:space="preserve">ASSENTAMENTO DE GUIA (MEIO-FIO) EM TRECHO CURVO, CONFECCIONADA EM CONCRETO PRÉ-FABRICADO, DIMENSÕES 100X15X13X20 CM (COMPRIMENTO X BASE INFERIOR X BASE SUPERIOR X ALTURA). AF_01/2024</t>
  </si>
  <si>
    <t xml:space="preserve">94274</t>
  </si>
  <si>
    <t xml:space="preserve">ASSENTAMENTO DE GUIA (MEIO-FIO) EM TRECHO CURVO, CONFECCIONADA EM CONCRETO PRÉ-FABRICADO, DIMENSÕES 100X15X13X30 CM (COMPRIMENTO X BASE INFERIOR X BASE SUPERIOR X ALTURA). AF_01/2024</t>
  </si>
  <si>
    <t xml:space="preserve">94280</t>
  </si>
  <si>
    <t xml:space="preserve">ASSENTAMENTO DE GUIA (MEIO-FIO) EM TRECHO CURVO, CONFECCIONADA EM CONCRETO PRÉ-FABRICADO, DIMENSÕES 39X6,5X6,5X19 CM (COMPRIMENTO X BASE INFERIOR X BASE SUPERIOR X ALTURA), PARA DELIMITAÇÃO DE JARDINS, PRAÇAS OU PASSEIOS. AF_01/2024</t>
  </si>
  <si>
    <t xml:space="preserve">94278</t>
  </si>
  <si>
    <t xml:space="preserve">ASSENTAMENTO DE GUIA (MEIO-FIO) EM TRECHO CURVO, CONFECCIONADA EM CONCRETO PRÉ-FABRICADO, DIMENSÕES 80X08X08X25 CM (COMPRIMENTO X BASE INFERIOR X BASE SUPERIOR X ALTURA). AF_01/2024</t>
  </si>
  <si>
    <t xml:space="preserve">94275</t>
  </si>
  <si>
    <t xml:space="preserve">ASSENTAMENTO DE GUIA (MEIO-FIO) EM TRECHO RETO, CONFECCIONADA EM CONCRETO PRÉ-FABRICADO, DIMENSÕES 100X15X13X20 CM (COMPRIMENTO X BASE INFERIOR X BASE SUPERIOR X ALTURA). AF_01/2024</t>
  </si>
  <si>
    <t xml:space="preserve">94273</t>
  </si>
  <si>
    <t xml:space="preserve">ASSENTAMENTO DE GUIA (MEIO-FIO) EM TRECHO RETO, CONFECCIONADA EM CONCRETO PRÉ-FABRICADO, DIMENSÕES 100X15X13X30 CM (COMPRIMENTO X BASE INFERIOR X BASE SUPERIOR X ALTURA). AF_01/2024</t>
  </si>
  <si>
    <t xml:space="preserve">94279</t>
  </si>
  <si>
    <t xml:space="preserve">ASSENTAMENTO DE GUIA (MEIO-FIO) EM TRECHO RETO, CONFECCIONADA EM CONCRETO PRÉ-FABRICADO, DIMENSÕES 39X6,5X6,5X19 CM (COMPRIMENTO X BASE INFERIOR X BASE SUPERIOR X ALTURA), PARA DELIMITAÇÃO DE JARDINS, PRAÇAS OU PASSEIOS. AF_01/2024</t>
  </si>
  <si>
    <t xml:space="preserve">94277</t>
  </si>
  <si>
    <t xml:space="preserve">ASSENTAMENTO DE GUIA (MEIO-FIO) EM TRECHO RETO, CONFECCIONADA EM CONCRETO PRÉ-FABRICADO, DIMENSÕES 80X08X08X25 CM (COMPRIMENTO X BASE INFERIOR X BASE SUPERIOR X ALTURA). AF_01/2024</t>
  </si>
  <si>
    <t xml:space="preserve">94294</t>
  </si>
  <si>
    <t xml:space="preserve">EXECUÇÃO DE ESCORAS DE CONCRETO PARA CONTENÇÃO DE GUIAS PRÉ-FABRICADAS. AF_01/2024</t>
  </si>
  <si>
    <t xml:space="preserve">94288</t>
  </si>
  <si>
    <t xml:space="preserve">EXECUÇÃO DE SARJETA DE CONCRETO USINADO, MOLDADA IN LOCO EM TRECHO CURVO, 30 CM BASE X 10 CM ALTURA. AF_01/2024</t>
  </si>
  <si>
    <t xml:space="preserve">94282</t>
  </si>
  <si>
    <t xml:space="preserve">EXECUÇÃO DE SARJETA DE CONCRETO USINADO, MOLDADA IN LOCO EM TRECHO CURVO, 30 CM BASE X 15 CM ALTURA. AF_01/2024</t>
  </si>
  <si>
    <t xml:space="preserve">94290</t>
  </si>
  <si>
    <t xml:space="preserve">EXECUÇÃO DE SARJETA DE CONCRETO USINADO, MOLDADA IN LOCO EM TRECHO CURVO, 45 CM BASE X 10 CM ALTURA. AF_01/2024</t>
  </si>
  <si>
    <t xml:space="preserve">94284</t>
  </si>
  <si>
    <t xml:space="preserve">EXECUÇÃO DE SARJETA DE CONCRETO USINADO, MOLDADA IN LOCO EM TRECHO CURVO, 45 CM BASE X 15 CM ALTURA. AF_01/2024</t>
  </si>
  <si>
    <t xml:space="preserve">94292</t>
  </si>
  <si>
    <t xml:space="preserve">EXECUÇÃO DE SARJETA DE CONCRETO USINADO, MOLDADA IN LOCO EM TRECHO CURVO, 60 CM BASE X 10 CM ALTURA. AF_01/2024</t>
  </si>
  <si>
    <t xml:space="preserve">94286</t>
  </si>
  <si>
    <t xml:space="preserve">EXECUÇÃO DE SARJETA DE CONCRETO USINADO, MOLDADA IN LOCO EM TRECHO CURVO, 60 CM BASE X 15 CM ALTURA. AF_01/2024</t>
  </si>
  <si>
    <t xml:space="preserve">94287</t>
  </si>
  <si>
    <t xml:space="preserve">EXECUÇÃO DE SARJETA DE CONCRETO USINADO, MOLDADA IN LOCO EM TRECHO RETO, 30 CM BASE X 10 CM ALTURA. AF_01/2024</t>
  </si>
  <si>
    <t xml:space="preserve">94281</t>
  </si>
  <si>
    <t xml:space="preserve">EXECUÇÃO DE SARJETA DE CONCRETO USINADO, MOLDADA IN LOCO EM TRECHO RETO, 30 CM BASE X 15 CM ALTURA. AF_01/2024</t>
  </si>
  <si>
    <t xml:space="preserve">94289</t>
  </si>
  <si>
    <t xml:space="preserve">EXECUÇÃO DE SARJETA DE CONCRETO USINADO, MOLDADA IN LOCO EM TRECHO RETO, 45 CM BASE X 10 CM ALTURA. AF_01/2024</t>
  </si>
  <si>
    <t xml:space="preserve">94283</t>
  </si>
  <si>
    <t xml:space="preserve">EXECUÇÃO DE SARJETA DE CONCRETO USINADO, MOLDADA IN LOCO EM TRECHO RETO, 45 CM BASE X 15 CM ALTURA. AF_01/2024</t>
  </si>
  <si>
    <t xml:space="preserve">94291</t>
  </si>
  <si>
    <t xml:space="preserve">EXECUÇÃO DE SARJETA DE CONCRETO USINADO, MOLDADA IN LOCO EM TRECHO RETO, 60 CM BASE X 10 CM ALTURA. AF_01/2024</t>
  </si>
  <si>
    <t xml:space="preserve">94285</t>
  </si>
  <si>
    <t xml:space="preserve">EXECUÇÃO DE SARJETA DE CONCRETO USINADO, MOLDADA IN LOCO EM TRECHO RETO, 60 CM BASE X 15 CM ALTURA. AF_01/2024</t>
  </si>
  <si>
    <t xml:space="preserve">94293</t>
  </si>
  <si>
    <t xml:space="preserve">EXECUÇÃO DE SARJETÃO DE CONCRETO USINADO, MOLDADA IN LOCO EM TRECHO RETO, 100 CM BASE X 20 CM ALTURA. AF_01/2024</t>
  </si>
  <si>
    <t xml:space="preserve">94264</t>
  </si>
  <si>
    <t xml:space="preserve">GUIA (MEIO-FIO) CONCRETO, MOLDADA IN LOCO EM TRECHO CURVO COM EXTRUSORA, 13 CM BASE X 22 CM ALTURA. AF_01/2024</t>
  </si>
  <si>
    <t xml:space="preserve">94266</t>
  </si>
  <si>
    <t xml:space="preserve">GUIA (MEIO-FIO) CONCRETO, MOLDADA IN LOCO EM TRECHO CURVO COM EXTRUSORA, 15 CM BASE X 30 CM ALTURA. AF_01/2024</t>
  </si>
  <si>
    <t xml:space="preserve">94263</t>
  </si>
  <si>
    <t xml:space="preserve">GUIA (MEIO-FIO) CONCRETO, MOLDADA IN LOCO EM TRECHO RETO COM EXTRUSORA, 13 CM BASE X 22 CM ALTURA. AF_01/2024</t>
  </si>
  <si>
    <t xml:space="preserve">94265</t>
  </si>
  <si>
    <t xml:space="preserve">GUIA (MEIO-FIO) CONCRETO, MOLDADA IN LOCO EM TRECHO RETO COM EXTRUSORA, 15 CM BASE X 30 CM ALTURA. AF_01/2024</t>
  </si>
  <si>
    <t xml:space="preserve">94268</t>
  </si>
  <si>
    <t xml:space="preserve">GUIA (MEIO-FIO) E SARJETA CONJUGADOS DE CONCRETO, MOLDADA IN LOCO EM TRECHO CURVO COM EXTRUSORA, 45 CM BASE (15 CM BASE DA GUIA + 30 CM BASE DA SARJETA) X 22 CM ALTURA. AF_01/2024</t>
  </si>
  <si>
    <t xml:space="preserve">94270</t>
  </si>
  <si>
    <t xml:space="preserve">GUIA (MEIO-FIO) E SARJETA CONJUGADOS DE CONCRETO, MOLDADA IN LOCO EM TRECHO CURVO COM EXTRUSORA, 60 CM BASE (15 CM BASE DA GUIA + 45 CM BASE DA SARJETA) X 26 CM ALTURA. AF_01/2024</t>
  </si>
  <si>
    <t xml:space="preserve">94272</t>
  </si>
  <si>
    <t xml:space="preserve">GUIA (MEIO-FIO) E SARJETA CONJUGADOS DE CONCRETO, MOLDADA IN LOCO EM TRECHO CURVO COM EXTRUSORA, 65 CM BASE (15 CM BASE DA GUIA + 50 CM BASE DA SARJETA) X 26 CM ALTURA. AF_01/2024</t>
  </si>
  <si>
    <t xml:space="preserve">94267</t>
  </si>
  <si>
    <t xml:space="preserve">GUIA (MEIO-FIO) E SARJETA CONJUGADOS DE CONCRETO, MOLDADA IN LOCO EM TRECHO RETO COM EXTRUSORA, 45 CM BASE (15 CM BASE DA GUIA + 30 CM BASE DA SARJETA) X 22 CM ALTURA. AF_01/2024</t>
  </si>
  <si>
    <t xml:space="preserve">94269</t>
  </si>
  <si>
    <t xml:space="preserve">GUIA (MEIO-FIO) E SARJETA CONJUGADOS DE CONCRETO, MOLDADA IN LOCO EM TRECHO RETO COM EXTRUSORA, 60 CM BASE (15 CM BASE DA GUIA + 45 CM BASE DA SARJETA) X 26 CM ALTURA. AF_01/2024</t>
  </si>
  <si>
    <t xml:space="preserve">94271</t>
  </si>
  <si>
    <t xml:space="preserve">GUIA (MEIO-FIO) E SARJETA CONJUGADOS DE CONCRETO, MOLDADA IN LOCO EM TRECHO RETO COM EXTRUSORA, 65 CM BASE (15 CM BASE DA GUIA + 50 CM BASE DA SARJETA) X 26 CM ALTURA. AF_01/2024</t>
  </si>
  <si>
    <t xml:space="preserve">97605</t>
  </si>
  <si>
    <t xml:space="preserve">LUMINÁRIA ARANDELA TIPO MEIA LUA, DE SOBREPOR, COM 1 LÂMPADA LED DE 6 W, SEM REATOR - FORNECIMENTO E INSTALAÇÃO. AF_09/2024</t>
  </si>
  <si>
    <t xml:space="preserve">LUMINÁRIA ARANDELA TIPO TARTARUGA, DE SOBREPOR, COM 1 LÂMPADA LED DE 6 W, SEM REATOR - FORNECIMENTO E INSTALAÇÃO. AF_09/2024</t>
  </si>
  <si>
    <t xml:space="preserve">97599</t>
  </si>
  <si>
    <t xml:space="preserve">LUMINÁRIA DE EMERGÊNCIA, COM 30 LÂMPADAS LED DE 2 W, SEM REATOR - FORNECIMENTO E INSTALAÇÃO. AF_09/2024</t>
  </si>
  <si>
    <t xml:space="preserve">103782</t>
  </si>
  <si>
    <t xml:space="preserve">LUMINÁRIA TIPO PLAFON CIRCULAR, DE SOBREPOR, COM LED DE 12/13 W - FORNECIMENTO E INSTALAÇÃO. AF_09/2024</t>
  </si>
  <si>
    <t xml:space="preserve">97610</t>
  </si>
  <si>
    <t xml:space="preserve">LÂMPADA COMPACTA DE LED 10 W, BASE E27 - FORNECIMENTO E INSTALAÇÃO. AF_09/2024</t>
  </si>
  <si>
    <t xml:space="preserve">97609</t>
  </si>
  <si>
    <t xml:space="preserve">LÂMPADA COMPACTA DE LED 6 W, BASE E27 - FORNECIMENTO E INSTALAÇÃO. AF_09/2024</t>
  </si>
  <si>
    <t xml:space="preserve">105554</t>
  </si>
  <si>
    <t xml:space="preserve">LÂMPADA TUBULAR LED 9/10W SEM SOQUETE - FORNECIMENTO E INSTALAÇÃO. AF_09/2024</t>
  </si>
  <si>
    <t xml:space="preserve">100903</t>
  </si>
  <si>
    <t xml:space="preserve">LÂMPADA TUBULAR LED DE 18/20 W, COM SOQUETE, BASE G13 - FORNECIMENTO E INSTALAÇÃO. AF_09/2024_PS</t>
  </si>
  <si>
    <t xml:space="preserve">100902</t>
  </si>
  <si>
    <t xml:space="preserve">LÂMPADA TUBULAR LED DE 9/10 W, COM SOQUETE, BASE G13 - FORNECIMENTO E INSTALAÇÃO. AF_09/2024_PS</t>
  </si>
  <si>
    <t xml:space="preserve">97595</t>
  </si>
  <si>
    <t xml:space="preserve">SENSOR DE PRESENÇA COM FOTOCÉLULA, FIXAÇÃO EM PAREDE - FORNECIMENTO E INSTALAÇÃO. AF_09/2024</t>
  </si>
  <si>
    <t xml:space="preserve">97597</t>
  </si>
  <si>
    <t xml:space="preserve">SENSOR DE PRESENÇA COM FOTOCÉLULA, FIXAÇÃO EM TETO - FORNECIMENTO E INSTALAÇÃO. AF_09/2024</t>
  </si>
  <si>
    <t xml:space="preserve">97596</t>
  </si>
  <si>
    <t xml:space="preserve">SENSOR DE PRESENÇA SEM FOTOCÉLULA, FIXAÇÃO EM PAREDE - FORNECIMENTO E INSTALAÇÃO. AF_09/2024</t>
  </si>
  <si>
    <t xml:space="preserve">97598</t>
  </si>
  <si>
    <t xml:space="preserve">SENSOR DE PRESENÇA SEM FOTOCÉLULA, FIXAÇÃO EM TETO - FORNECIMENTO E INSTALAÇÃO. AF_09/2024</t>
  </si>
  <si>
    <t xml:space="preserve">98562</t>
  </si>
  <si>
    <t xml:space="preserve">IMPERMEABILIZAÇÃO DE SUPERFÍCIE COM ARGAMASSA DE CIMENTO E AREIA, COM ADITIVO IMPERMEABILIZANTE, E = 1,5CM. AF_09/2023</t>
  </si>
  <si>
    <t xml:space="preserve">IMPERMEABILIZAÇÃO DE SUPERFÍCIE COM ARGAMASSA POLIMÉRICA / MEMBRANA ACRÍLICA, 3 DEMÃOS. AF_09/2023</t>
  </si>
  <si>
    <t xml:space="preserve">98556</t>
  </si>
  <si>
    <t xml:space="preserve">IMPERMEABILIZAÇÃO DE SUPERFÍCIE COM ARGAMASSA POLIMÉRICA / MEMBRANA ACRÍLICA, 4 DEMÃOS, REFORÇADA COM VÉU DE POLIÉSTER (MAV). AF_09/2023</t>
  </si>
  <si>
    <t xml:space="preserve">IMPERMEABILIZAÇÃO DE SUPERFÍCIE COM EMULSÃO ASFÁLTICA, 2 DEMÃOS. AF_09/2023</t>
  </si>
  <si>
    <t xml:space="preserve">98547</t>
  </si>
  <si>
    <t xml:space="preserve">IMPERMEABILIZAÇÃO DE SUPERFÍCIE COM MANTA ASFÁLTICA, DUAS CAMADAS, INCLUSIVE APLICAÇÃO DE PRIMER ASFÁLTICO, E=3MM E E=4MM. AF_09/2023</t>
  </si>
  <si>
    <t xml:space="preserve">98546</t>
  </si>
  <si>
    <t xml:space="preserve">IMPERMEABILIZAÇÃO DE SUPERFÍCIE COM MANTA ASFÁLTICA, UMA CAMADA, INCLUSIVE APLICAÇÃO DE PRIMER ASFÁLTICO, E=4MM. AF_09/2023</t>
  </si>
  <si>
    <t xml:space="preserve">98553</t>
  </si>
  <si>
    <t xml:space="preserve">IMPERMEABILIZAÇÃO DE SUPERFÍCIE COM MEMBRANA À BASE DE POLIURETANO, 2 DEMÃOS. AF_09/2023</t>
  </si>
  <si>
    <t xml:space="preserve">98554</t>
  </si>
  <si>
    <t xml:space="preserve">IMPERMEABILIZAÇÃO DE SUPERFÍCIE COM MEMBRANA À BASE DE RESINA ACRÍLICA, 3 DEMÃOS. AF_09/2023</t>
  </si>
  <si>
    <t xml:space="preserve">98565</t>
  </si>
  <si>
    <t xml:space="preserve">PROTEÇÃO MECÂNICA DE SUPERFICIE HORIZONTAL COM ARGAMASSA DE CIMENTO E AREIA, TRAÇO 1:3, E=3CM. AF_09/2023</t>
  </si>
  <si>
    <t xml:space="preserve">98567</t>
  </si>
  <si>
    <t xml:space="preserve">PROTEÇÃO MECÂNICA DE SUPERFICIE HORIZONTAL COM ARGAMASSA DE CIMENTO E AREIA, TRAÇO 1:3, E=4CM. AF_09/2023</t>
  </si>
  <si>
    <t xml:space="preserve">98569</t>
  </si>
  <si>
    <t xml:space="preserve">PROTEÇÃO MECÂNICA DE SUPERFICIE HORIZONTAL COM ARGAMASSA DE CIMENTO E AREIA, TRAÇO 1:3, E=5CM. AF_09/2023</t>
  </si>
  <si>
    <t xml:space="preserve">98571</t>
  </si>
  <si>
    <t xml:space="preserve">PROTEÇÃO MECÂNICA DE SUPERFICIE HORIZONTAL COM CONCRETO 15 MPA, E=4CM. AF_09/2023</t>
  </si>
  <si>
    <t xml:space="preserve">98572</t>
  </si>
  <si>
    <t xml:space="preserve">PROTEÇÃO MECÂNICA DE SUPERFICIE HORIZONTAL COM CONCRETO 15 MPA, E=5CM. AF_09/2023</t>
  </si>
  <si>
    <t xml:space="preserve">98563</t>
  </si>
  <si>
    <t xml:space="preserve">PROTEÇÃO MECÂNICA DE SUPERFÍCIE HORIZONTAL COM ARGAMASSA DE CIMENTO E AREIA, TRAÇO 1:3, E=2CM. AF_09/2023</t>
  </si>
  <si>
    <t xml:space="preserve">98564</t>
  </si>
  <si>
    <t xml:space="preserve">PROTEÇÃO MECÂNICA DE SUPERFÍCIE VERTICAL COM ARGAMASSA DE CIMENTO E AREIA, TRAÇO 1:3, E=2CM. AF_09/2023</t>
  </si>
  <si>
    <t xml:space="preserve">98566</t>
  </si>
  <si>
    <t xml:space="preserve">PROTEÇÃO MECÂNICA DE SUPERFÍCIE VERTICAL COM ARGAMASSA DE CIMENTO E AREIA, TRAÇO 1:3, E=3CM. AF_09/2023</t>
  </si>
  <si>
    <t xml:space="preserve">98568</t>
  </si>
  <si>
    <t xml:space="preserve">PROTEÇÃO MECÂNICA DE SUPERFÍCIE VERTICAL COM ARGAMASSA DE CIMENTO E AREIA, TRAÇO 1:3, E=4CM. AF_09/2023</t>
  </si>
  <si>
    <t xml:space="preserve">98570</t>
  </si>
  <si>
    <t xml:space="preserve">PROTEÇÃO MECÂNICA DE SUPERFÍCIE VERTICAL COM ARGAMASSA DE CIMENTO E AREIA, TRAÇO 1:3, E=5CM. AF_09/2023</t>
  </si>
  <si>
    <t xml:space="preserve">98573</t>
  </si>
  <si>
    <t xml:space="preserve">PROTEÇÃO MECÂNICA DE SUPERFÍCIE VERTICAL COM CONCRETO 15 MPA, E=5CM. AF_09/2023</t>
  </si>
  <si>
    <t xml:space="preserve">98576</t>
  </si>
  <si>
    <t xml:space="preserve">TRATAMENTO DE JUNTA DE DILATAÇÃO COM MANTA ASFÁLTICA ADERIDA COM MAÇARICO. AF_09/2023</t>
  </si>
  <si>
    <t xml:space="preserve">98575</t>
  </si>
  <si>
    <t xml:space="preserve">TRATAMENTO DE JUNTA DE DILATAÇÃO, COM TARUGO DE POLIETILENO E SELANTE PU, INCLUSO PREENCHIMENTO COM ESPUMA EXPANSIVA PU. AF_09/2023</t>
  </si>
  <si>
    <t xml:space="preserve">98577</t>
  </si>
  <si>
    <t xml:space="preserve">TRATAMENTO DE JUNTA SERRADA, COM TARUGO DE POLIETILENO E SELANTE À BASE DE SILICONE. AF_09/2023</t>
  </si>
  <si>
    <t xml:space="preserve">98558</t>
  </si>
  <si>
    <t xml:space="preserve">TRATAMENTO DE RALO OU PONTO EMERGENTE COM ARGAMASSA POLIMÉRICA / MEMBRANA ACRÍLICA REFORÇADO COM TELA DE POLIÉSTER (MAV). AF_09/2023</t>
  </si>
  <si>
    <t xml:space="preserve">98559</t>
  </si>
  <si>
    <t xml:space="preserve">TRATAMENTO DE RODAPÉ COM TELA DE POLIÉSTER. AF_09/2023</t>
  </si>
  <si>
    <t xml:space="preserve">91925</t>
  </si>
  <si>
    <t xml:space="preserve">CABO DE COBRE FLEXÍVEL ISOLADO, 1,5 MM², ANTI-CHAMA 0,6/1,0 KV, PARA CIRCUITOS TERMINAIS - FORNECIMENTO E INSTALAÇÃO. AF_03/2023</t>
  </si>
  <si>
    <t xml:space="preserve">91933</t>
  </si>
  <si>
    <t xml:space="preserve">CABO DE COBRE FLEXÍVEL ISOLADO, 10 MM², ANTI-CHAMA 0,6/1,0 KV, PARA CIRCUITOS TERMINAIS - FORNECIMENTO E INSTALAÇÃO. AF_03/2023</t>
  </si>
  <si>
    <t xml:space="preserve">91935</t>
  </si>
  <si>
    <t xml:space="preserve">CABO DE COBRE FLEXÍVEL ISOLADO, 16 MM², ANTI-CHAMA 0,6/1,0 KV, PARA CIRCUITOS TERMINAIS - FORNECIMENTO E INSTALAÇÃO. AF_03/2023</t>
  </si>
  <si>
    <t xml:space="preserve">91934</t>
  </si>
  <si>
    <t xml:space="preserve">CABO DE COBRE FLEXÍVEL ISOLADO, 16 MM², ANTI-CHAMA 450/750 V, PARA CIRCUITOS TERMINAIS - FORNECIMENTO E INSTALAÇÃO. AF_03/2023</t>
  </si>
  <si>
    <t xml:space="preserve">91926</t>
  </si>
  <si>
    <t xml:space="preserve">CABO DE COBRE FLEXÍVEL ISOLADO, 2,5 MM², ANTI-CHAMA 450/750 V, PARA CIRCUITOS TERMINAIS - FORNECIMENTO E INSTALAÇÃO. AF_03/2023</t>
  </si>
  <si>
    <t xml:space="preserve">91929</t>
  </si>
  <si>
    <t xml:space="preserve">CABO DE COBRE FLEXÍVEL ISOLADO, 4 MM², ANTI-CHAMA 0,6/1,0 KV, PARA CIRCUITOS TERMINAIS - FORNECIMENTO E INSTALAÇÃO. AF_03/2023</t>
  </si>
  <si>
    <t xml:space="preserve">91931</t>
  </si>
  <si>
    <t xml:space="preserve">CABO DE COBRE FLEXÍVEL ISOLADO, 6 MM², ANTI-CHAMA 0,6/1,0 KV, PARA CIRCUITOS TERMINAIS - FORNECIMENTO E INSTALAÇÃO. AF_03/2023</t>
  </si>
  <si>
    <t xml:space="preserve">91930</t>
  </si>
  <si>
    <t xml:space="preserve">CABO DE COBRE FLEXÍVEL ISOLADO, 6 MM², ANTI-CHAMA 450/750 V, PARA CIRCUITOS TERMINAIS - FORNECIMENTO E INSTALAÇÃO. AF_03/2023</t>
  </si>
  <si>
    <t xml:space="preserve">92865</t>
  </si>
  <si>
    <t xml:space="preserve">CAIXA OCTOGONAL 4" X 4", METÁLICA, INSTALADA EM LAJE - FORNECIMENTO E INSTALAÇÃO. AF_03/2023</t>
  </si>
  <si>
    <t xml:space="preserve">91936</t>
  </si>
  <si>
    <t xml:space="preserve">CAIXA OCTOGONAL 4" X 4", PVC, INSTALADA EM LAJE - FORNECIMENTO E INSTALAÇÃO. AF_03/2023</t>
  </si>
  <si>
    <t xml:space="preserve">92867</t>
  </si>
  <si>
    <t xml:space="preserve">CAIXA RETANGULAR 4" X 2" ALTA (2,00 M DO PISO), METÁLICA, INSTALADA EM PAREDE - FORNECIMENTO E INSTALAÇÃO. AF_03/2023</t>
  </si>
  <si>
    <t xml:space="preserve">91939</t>
  </si>
  <si>
    <t xml:space="preserve">CAIXA RETANGULAR 4" X 2" ALTA (2,00 M DO PISO), PVC, INSTALADA EM PAREDE - FORNECIMENTO E INSTALAÇÃO. AF_03/2023</t>
  </si>
  <si>
    <t xml:space="preserve">92869</t>
  </si>
  <si>
    <t xml:space="preserve">CAIXA RETANGULAR 4" X 2" BAIXA (0,30 M DO PISO), METÁLICA, INSTALADA EM PAREDE - FORNECIMENTO E INSTALAÇÃO. AF_03/2023</t>
  </si>
  <si>
    <t xml:space="preserve">92868</t>
  </si>
  <si>
    <t xml:space="preserve">CAIXA RETANGULAR 4" X 2" MÉDIA (1,30 M DO PISO), METÁLICA, INSTALADA EM PAREDE - FORNECIMENTO E INSTALAÇÃO. AF_03/2023</t>
  </si>
  <si>
    <t xml:space="preserve">91940</t>
  </si>
  <si>
    <t xml:space="preserve">CAIXA RETANGULAR 4" X 2" MÉDIA (1,30 M DO PISO), PVC, INSTALADA EM PAREDE - FORNECIMENTO E INSTALAÇÃO. AF_03/2023</t>
  </si>
  <si>
    <t xml:space="preserve">92870</t>
  </si>
  <si>
    <t xml:space="preserve">CAIXA RETANGULAR 4" X 4" ALTA (2,00 M DO PISO), METÁLICA, INSTALADA EM PAREDE - FORNECIMENTO E INSTALAÇÃO. AF_03/2023</t>
  </si>
  <si>
    <t xml:space="preserve">91942</t>
  </si>
  <si>
    <t xml:space="preserve">CAIXA RETANGULAR 4" X 4" ALTA (2,00 M DO PISO), PVC, INSTALADA EM PAREDE - FORNECIMENTO E INSTALAÇÃO. AF_03/2023</t>
  </si>
  <si>
    <t xml:space="preserve">92872</t>
  </si>
  <si>
    <t xml:space="preserve">CAIXA RETANGULAR 4" X 4" BAIXA (0,30 M DO PISO), METÁLICA, INSTALADA EM PAREDE - FORNECIMENTO E INSTALAÇÃO. AF_03/2023</t>
  </si>
  <si>
    <t xml:space="preserve">91944</t>
  </si>
  <si>
    <t xml:space="preserve">CAIXA RETANGULAR 4" X 4" BAIXA (0,30 M DO PISO), PVC, INSTALADA EM PAREDE - FORNECIMENTO E INSTALAÇÃO. AF_03/2023</t>
  </si>
  <si>
    <t xml:space="preserve">92871</t>
  </si>
  <si>
    <t xml:space="preserve">CAIXA RETANGULAR 4" X 4" MÉDIA (1,30 M DO PISO), METÁLICA, INSTALADA EM PAREDE - FORNECIMENTO E INSTALAÇÃO. AF_03/2023</t>
  </si>
  <si>
    <t xml:space="preserve">91943</t>
  </si>
  <si>
    <t xml:space="preserve">CAIXA RETANGULAR 4" X 4" MÉDIA (1,30 M DO PISO), PVC, INSTALADA EM PAREDE - FORNECIMENTO E INSTALAÇÃO. AF_03/2023</t>
  </si>
  <si>
    <t xml:space="preserve">92866</t>
  </si>
  <si>
    <t xml:space="preserve">CAIXA SEXTAVADA 3" X 3", METÁLICA, INSTALADA EM LAJE - FORNECIMENTO E INSTALAÇÃO. AF_03/2023</t>
  </si>
  <si>
    <t xml:space="preserve">91987</t>
  </si>
  <si>
    <t xml:space="preserve">CAMPAINHA CIGARRA (1 MÓDULO), 10A/250V, INCLUINDO SUPORTE E PLACA - FORNECIMENTO E INSTALAÇÃO. AF_03/2023</t>
  </si>
  <si>
    <t xml:space="preserve">91986</t>
  </si>
  <si>
    <t xml:space="preserve">CAMPAINHA CIGARRA (1 MÓDULO), 10A/250V, SEM SUPORTE E SEM PLACA - FORNECIMENTO E INSTALAÇÃO. AF_03/2023</t>
  </si>
  <si>
    <t xml:space="preserve">97559</t>
  </si>
  <si>
    <t xml:space="preserve">CURVA 135 GRAUS PARA ELETRODUTO, PVC, ROSCÁVEL, DN 25 MM (3/4"), PARA CIRCUITOS TERMINAIS, INSTALADA EM FORRO - FORNECIMENTO E INSTALAÇÃO. AF_03/2023</t>
  </si>
  <si>
    <t xml:space="preserve">97562</t>
  </si>
  <si>
    <t xml:space="preserve">CURVA 135 GRAUS PARA ELETRODUTO, PVC, ROSCÁVEL, DN 25 MM (3/4"), PARA CIRCUITOS TERMINAIS, INSTALADA EM LAJE - FORNECIMENTO E INSTALAÇÃO. AF_03/2023</t>
  </si>
  <si>
    <t xml:space="preserve">97564</t>
  </si>
  <si>
    <t xml:space="preserve">CURVA 135 GRAUS PARA ELETRODUTO, PVC, ROSCÁVEL, DN 25 MM (3/4"), PARA CIRCUITOS TERMINAIS, INSTALADA EM PAREDE - FORNECIMENTO E INSTALAÇÃO. AF_03/2023</t>
  </si>
  <si>
    <t xml:space="preserve">91889</t>
  </si>
  <si>
    <t xml:space="preserve">CURVA 180 GRAUS PARA ELETRODUTO, PVC, ROSCÁVEL, DN 20 MM (1/2"), PARA CIRCUITOS TERMINAIS, INSTALADA EM FORRO - FORNECIMENTO E INSTALAÇÃO. AF_03/2023</t>
  </si>
  <si>
    <t xml:space="preserve">91901</t>
  </si>
  <si>
    <t xml:space="preserve">CURVA 180 GRAUS PARA ELETRODUTO, PVC, ROSCÁVEL, DN 20 MM (1/2"), PARA CIRCUITOS TERMINAIS, INSTALADA EM LAJE - FORNECIMENTO E INSTALAÇÃO. AF_03/2023</t>
  </si>
  <si>
    <t xml:space="preserve">91913</t>
  </si>
  <si>
    <t xml:space="preserve">CURVA 180 GRAUS PARA ELETRODUTO, PVC, ROSCÁVEL, DN 20 MM (1/2"), PARA CIRCUITOS TERMINAIS, INSTALADA EM PAREDE - FORNECIMENTO E INSTALAÇÃO. AF_03/2023</t>
  </si>
  <si>
    <t xml:space="preserve">91892</t>
  </si>
  <si>
    <t xml:space="preserve">CURVA 180 GRAUS PARA ELETRODUTO, PVC, ROSCÁVEL, DN 25 MM (3/4"), PARA CIRCUITOS TERMINAIS, INSTALADA EM FORRO - FORNECIMENTO E INSTALAÇÃO. AF_03/2023</t>
  </si>
  <si>
    <t xml:space="preserve">91904</t>
  </si>
  <si>
    <t xml:space="preserve">CURVA 180 GRAUS PARA ELETRODUTO, PVC, ROSCÁVEL, DN 25 MM (3/4"), PARA CIRCUITOS TERMINAIS, INSTALADA EM LAJE - FORNECIMENTO E INSTALAÇÃO. AF_03/2023</t>
  </si>
  <si>
    <t xml:space="preserve">91916</t>
  </si>
  <si>
    <t xml:space="preserve">CURVA 180 GRAUS PARA ELETRODUTO, PVC, ROSCÁVEL, DN 25 MM (3/4"), PARA CIRCUITOS TERMINAIS, INSTALADA EM PAREDE - FORNECIMENTO E INSTALAÇÃO. AF_03/2023</t>
  </si>
  <si>
    <t xml:space="preserve">91895</t>
  </si>
  <si>
    <t xml:space="preserve">CURVA 180 GRAUS PARA ELETRODUTO, PVC, ROSCÁVEL, DN 32 MM (1"), PARA CIRCUITOS TERMINAIS, INSTALADA EM FORRO - FORNECIMENTO E INSTALAÇÃO. AF_03/2023</t>
  </si>
  <si>
    <t xml:space="preserve">91907</t>
  </si>
  <si>
    <t xml:space="preserve">CURVA 180 GRAUS PARA ELETRODUTO, PVC, ROSCÁVEL, DN 32 MM (1"), PARA CIRCUITOS TERMINAIS, INSTALADA EM LAJE - FORNECIMENTO E INSTALAÇÃO. AF_03/2023</t>
  </si>
  <si>
    <t xml:space="preserve">91919</t>
  </si>
  <si>
    <t xml:space="preserve">CURVA 180 GRAUS PARA ELETRODUTO, PVC, ROSCÁVEL, DN 32 MM (1"), PARA CIRCUITOS TERMINAIS, INSTALADA EM PAREDE - FORNECIMENTO E INSTALAÇÃO. AF_03/2023</t>
  </si>
  <si>
    <t xml:space="preserve">91898</t>
  </si>
  <si>
    <t xml:space="preserve">CURVA 180 GRAUS PARA ELETRODUTO, PVC, ROSCÁVEL, DN 40 MM (1 1/4"), PARA CIRCUITOS TERMINAIS, INSTALADA EM FORRO - FORNECIMENTO E INSTALAÇÃO. AF_03/2023</t>
  </si>
  <si>
    <t xml:space="preserve">91910</t>
  </si>
  <si>
    <t xml:space="preserve">CURVA 180 GRAUS PARA ELETRODUTO, PVC, ROSCÁVEL, DN 40 MM (1 1/4"), PARA CIRCUITOS TERMINAIS, INSTALADA EM LAJE - FORNECIMENTO E INSTALAÇÃO. AF_03/2023</t>
  </si>
  <si>
    <t xml:space="preserve">91922</t>
  </si>
  <si>
    <t xml:space="preserve">CURVA 180 GRAUS PARA ELETRODUTO, PVC, ROSCÁVEL, DN 40 MM (1 1/4"), PARA CIRCUITOS TERMINAIS, INSTALADA EM PAREDE - FORNECIMENTO E INSTALAÇÃO. AF_03/2023</t>
  </si>
  <si>
    <t xml:space="preserve">91887</t>
  </si>
  <si>
    <t xml:space="preserve">CURVA 90 GRAUS PARA ELETRODUTO, PVC, ROSCÁVEL, DN 20 MM (1/2"), PARA CIRCUITOS TERMINAIS, INSTALADA EM FORRO - FORNECIMENTO E INSTALAÇÃO. AF_03/2023</t>
  </si>
  <si>
    <t xml:space="preserve">91899</t>
  </si>
  <si>
    <t xml:space="preserve">CURVA 90 GRAUS PARA ELETRODUTO, PVC, ROSCÁVEL, DN 20 MM (1/2"), PARA CIRCUITOS TERMINAIS, INSTALADA EM LAJE - FORNECIMENTO E INSTALAÇÃO. AF_03/2023</t>
  </si>
  <si>
    <t xml:space="preserve">91911</t>
  </si>
  <si>
    <t xml:space="preserve">CURVA 90 GRAUS PARA ELETRODUTO, PVC, ROSCÁVEL, DN 20 MM (1/2"), PARA CIRCUITOS TERMINAIS, INSTALADA EM PAREDE - FORNECIMENTO E INSTALAÇÃO. AF_03/2023</t>
  </si>
  <si>
    <t xml:space="preserve">91890</t>
  </si>
  <si>
    <t xml:space="preserve">CURVA 90 GRAUS PARA ELETRODUTO, PVC, ROSCÁVEL, DN 25 MM (3/4"), PARA CIRCUITOS TERMINAIS, INSTALADA EM FORRO - FORNECIMENTO E INSTALAÇÃO. AF_03/2023</t>
  </si>
  <si>
    <t xml:space="preserve">91902</t>
  </si>
  <si>
    <t xml:space="preserve">CURVA 90 GRAUS PARA ELETRODUTO, PVC, ROSCÁVEL, DN 25 MM (3/4"), PARA CIRCUITOS TERMINAIS, INSTALADA EM LAJE - FORNECIMENTO E INSTALAÇÃO. AF_03/2023</t>
  </si>
  <si>
    <t xml:space="preserve">91914</t>
  </si>
  <si>
    <t xml:space="preserve">CURVA 90 GRAUS PARA ELETRODUTO, PVC, ROSCÁVEL, DN 25 MM (3/4"), PARA CIRCUITOS TERMINAIS, INSTALADA EM PAREDE - FORNECIMENTO E INSTALAÇÃO. AF_03/2023</t>
  </si>
  <si>
    <t xml:space="preserve">91893</t>
  </si>
  <si>
    <t xml:space="preserve">CURVA 90 GRAUS PARA ELETRODUTO, PVC, ROSCÁVEL, DN 32 MM (1"), PARA CIRCUITOS TERMINAIS, INSTALADA EM FORRO - FORNECIMENTO E INSTALAÇÃO. AF_03/2023</t>
  </si>
  <si>
    <t xml:space="preserve">91905</t>
  </si>
  <si>
    <t xml:space="preserve">CURVA 90 GRAUS PARA ELETRODUTO, PVC, ROSCÁVEL, DN 32 MM (1"), PARA CIRCUITOS TERMINAIS, INSTALADA EM LAJE - FORNECIMENTO E INSTALAÇÃO. AF_03/2023</t>
  </si>
  <si>
    <t xml:space="preserve">91917</t>
  </si>
  <si>
    <t xml:space="preserve">CURVA 90 GRAUS PARA ELETRODUTO, PVC, ROSCÁVEL, DN 32 MM (1"), PARA CIRCUITOS TERMINAIS, INSTALADA EM PAREDE - FORNECIMENTO E INSTALAÇÃO. AF_03/2023</t>
  </si>
  <si>
    <t xml:space="preserve">91896</t>
  </si>
  <si>
    <t xml:space="preserve">CURVA 90 GRAUS PARA ELETRODUTO, PVC, ROSCÁVEL, DN 40 MM (1 1/4"), PARA CIRCUITOS TERMINAIS, INSTALADA EM FORRO - FORNECIMENTO E INSTALAÇÃO. AF_03/2023</t>
  </si>
  <si>
    <t xml:space="preserve">91908</t>
  </si>
  <si>
    <t xml:space="preserve">CURVA 90 GRAUS PARA ELETRODUTO, PVC, ROSCÁVEL, DN 40 MM (1 1/4"), PARA CIRCUITOS TERMINAIS, INSTALADA EM LAJE - FORNECIMENTO E INSTALAÇÃO. AF_03/2023</t>
  </si>
  <si>
    <t xml:space="preserve">91920</t>
  </si>
  <si>
    <t xml:space="preserve">CURVA 90 GRAUS PARA ELETRODUTO, PVC, ROSCÁVEL, DN 40 MM (1 1/4"), PARA CIRCUITOS TERMINAIS, INSTALADA EM PAREDE - FORNECIMENTO E INSTALAÇÃO. AF_03/2023</t>
  </si>
  <si>
    <t xml:space="preserve">91983</t>
  </si>
  <si>
    <t xml:space="preserve">DIMMER ROTATIVO (1 MÓDULO), 220V/600W, INCLUINDO SUPORTE E PLACA - FORNECIMENTO E INSTALAÇÃO. AF_03/2023</t>
  </si>
  <si>
    <t xml:space="preserve">91982</t>
  </si>
  <si>
    <t xml:space="preserve">DIMMER ROTATIVO (1 MÓDULO), 220V/600W, SEM SUPORTE E SEM PLACA - FORNECIMENTO E INSTALAÇÃO. AF_03/2023</t>
  </si>
  <si>
    <t xml:space="preserve">91833</t>
  </si>
  <si>
    <t xml:space="preserve">ELETRODUTO FLEXÍVEL CORRUGADO REFORÇADO, PVC, DN 20 MM (1/2"), PARA CIRCUITOS TERMINAIS, INSTALADO EM FORRO - FORNECIMENTO E INSTALAÇÃO. AF_03/2023</t>
  </si>
  <si>
    <t xml:space="preserve">91843</t>
  </si>
  <si>
    <t xml:space="preserve">ELETRODUTO FLEXÍVEL CORRUGADO REFORÇADO, PVC, DN 20 MM (1/2"), PARA CIRCUITOS TERMINAIS, INSTALADO EM LAJE - FORNECIMENTO E INSTALAÇÃO. AF_03/2023</t>
  </si>
  <si>
    <t xml:space="preserve">91853</t>
  </si>
  <si>
    <t xml:space="preserve">ELETRODUTO FLEXÍVEL CORRUGADO REFORÇADO, PVC, DN 20 MM (1/2"), PARA CIRCUITOS TERMINAIS, INSTALADO EM PAREDE - FORNECIMENTO E INSTALAÇÃO. AF_03/2023</t>
  </si>
  <si>
    <t xml:space="preserve">91835</t>
  </si>
  <si>
    <t xml:space="preserve">ELETRODUTO FLEXÍVEL CORRUGADO REFORÇADO, PVC, DN 25 MM (3/4"), PARA CIRCUITOS TERMINAIS, INSTALADO EM FORRO - FORNECIMENTO E INSTALAÇÃO. AF_03/2023</t>
  </si>
  <si>
    <t xml:space="preserve">91845</t>
  </si>
  <si>
    <t xml:space="preserve">ELETRODUTO FLEXÍVEL CORRUGADO REFORÇADO, PVC, DN 25 MM (3/4"), PARA CIRCUITOS TERMINAIS, INSTALADO EM LAJE - FORNECIMENTO E INSTALAÇÃO. AF_03/2023</t>
  </si>
  <si>
    <t xml:space="preserve">91855</t>
  </si>
  <si>
    <t xml:space="preserve">ELETRODUTO FLEXÍVEL CORRUGADO REFORÇADO, PVC, DN 25 MM (3/4"), PARA CIRCUITOS TERMINAIS, INSTALADO EM PAREDE - FORNECIMENTO E INSTALAÇÃO. AF_03/2023</t>
  </si>
  <si>
    <t xml:space="preserve">91837</t>
  </si>
  <si>
    <t xml:space="preserve">ELETRODUTO FLEXÍVEL CORRUGADO REFORÇADO, PVC, DN 32 MM (1"), PARA CIRCUITOS TERMINAIS, INSTALADO EM FORRO - FORNECIMENTO E INSTALAÇÃO. AF_03/2023</t>
  </si>
  <si>
    <t xml:space="preserve">91847</t>
  </si>
  <si>
    <t xml:space="preserve">ELETRODUTO FLEXÍVEL CORRUGADO REFORÇADO, PVC, DN 32 MM (1"), PARA CIRCUITOS TERMINAIS, INSTALADO EM LAJE - FORNECIMENTO E INSTALAÇÃO. AF_03/2023</t>
  </si>
  <si>
    <t xml:space="preserve">91857</t>
  </si>
  <si>
    <t xml:space="preserve">ELETRODUTO FLEXÍVEL CORRUGADO REFORÇADO, PVC, DN 32 MM (1"), PARA CIRCUITOS TERMINAIS, INSTALADO EM PAREDE - FORNECIMENTO E INSTALAÇÃO. AF_03/2023</t>
  </si>
  <si>
    <t xml:space="preserve">91840</t>
  </si>
  <si>
    <t xml:space="preserve">ELETRODUTO FLEXÍVEL CORRUGADO, PEAD, DN 40 MM (1 1/4"), PARA CIRCUITOS TERMINAIS, INSTALADO EM FORRO - FORNECIMENTO E INSTALAÇÃO. AF_03/2023</t>
  </si>
  <si>
    <t xml:space="preserve">91850</t>
  </si>
  <si>
    <t xml:space="preserve">ELETRODUTO FLEXÍVEL CORRUGADO, PEAD, DN 40 MM (1 1/4"), PARA CIRCUITOS TERMINAIS, INSTALADO EM LAJE - FORNECIMENTO E INSTALAÇÃO. AF_03/2023</t>
  </si>
  <si>
    <t xml:space="preserve">91860</t>
  </si>
  <si>
    <t xml:space="preserve">ELETRODUTO FLEXÍVEL CORRUGADO, PEAD, DN 40 MM (1 1/4"), PARA CIRCUITOS TERMINAIS, INSTALADO EM PAREDE - FORNECIMENTO E INSTALAÇÃO. AF_03/2023</t>
  </si>
  <si>
    <t xml:space="preserve">91831</t>
  </si>
  <si>
    <t xml:space="preserve">ELETRODUTO FLEXÍVEL CORRUGADO, PVC, DN 20 MM (1/2"), PARA CIRCUITOS TERMINAIS, INSTALADO EM FORRO - FORNECIMENTO E INSTALAÇÃO. AF_03/2023</t>
  </si>
  <si>
    <t xml:space="preserve">91852</t>
  </si>
  <si>
    <t xml:space="preserve">ELETRODUTO FLEXÍVEL CORRUGADO, PVC, DN 20 MM (1/2"), PARA CIRCUITOS TERMINAIS, INSTALADO EM PAREDE - FORNECIMENTO E INSTALAÇÃO. AF_03/2023</t>
  </si>
  <si>
    <t xml:space="preserve">ELETRODUTO FLEXÍVEL CORRUGADO, PVC, DN 25 MM (3/4"), PARA CIRCUITOS TERMINAIS, INSTALADO EM FORRO - FORNECIMENTO E INSTALAÇÃO. AF_03/2023</t>
  </si>
  <si>
    <t xml:space="preserve">91854</t>
  </si>
  <si>
    <t xml:space="preserve">ELETRODUTO FLEXÍVEL CORRUGADO, PVC, DN 25 MM (3/4"), PARA CIRCUITOS TERMINAIS, INSTALADO EM PAREDE - FORNECIMENTO E INSTALAÇÃO. AF_03/2023</t>
  </si>
  <si>
    <t xml:space="preserve">91836</t>
  </si>
  <si>
    <t xml:space="preserve">ELETRODUTO FLEXÍVEL CORRUGADO, PVC, DN 32 MM (1"), PARA CIRCUITOS TERMINAIS, INSTALADO EM FORRO - FORNECIMENTO E INSTALAÇÃO. AF_03/2023</t>
  </si>
  <si>
    <t xml:space="preserve">91856</t>
  </si>
  <si>
    <t xml:space="preserve">ELETRODUTO FLEXÍVEL CORRUGADO, PVC, DN 32 MM (1"), PARA CIRCUITOS TERMINAIS, INSTALADO EM PAREDE - FORNECIMENTO E INSTALAÇÃO. AF_03/2023</t>
  </si>
  <si>
    <t xml:space="preserve">91839</t>
  </si>
  <si>
    <t xml:space="preserve">ELETRODUTO FLEXÍVEL LISO, PEAD, DN 32 MM (1"), PARA CIRCUITOS TERMINAIS, INSTALADO EM FORRO - FORNECIMENTO E INSTALAÇÃO. AF_03/2023</t>
  </si>
  <si>
    <t xml:space="preserve">91849</t>
  </si>
  <si>
    <t xml:space="preserve">ELETRODUTO FLEXÍVEL LISO, PEAD, DN 32 MM (1"), PARA CIRCUITOS TERMINAIS, INSTALADO EM LAJE - FORNECIMENTO E INSTALAÇÃO. AF_03/2023</t>
  </si>
  <si>
    <t xml:space="preserve">91859</t>
  </si>
  <si>
    <t xml:space="preserve">ELETRODUTO FLEXÍVEL LISO, PEAD, DN 32 MM (1"), PARA CIRCUITOS TERMINAIS, INSTALADO EM PAREDE - FORNECIMENTO E INSTALAÇÃO. AF_03/2023</t>
  </si>
  <si>
    <t xml:space="preserve">91841</t>
  </si>
  <si>
    <t xml:space="preserve">ELETRODUTO FLEXÍVEL LISO, PEAD, DN 40 MM (1 1/4"), PARA CIRCUITOS TERMINAIS, INSTALADO EM FORRO - FORNECIMENTO E INSTALAÇÃO. AF_03/2023</t>
  </si>
  <si>
    <t xml:space="preserve">91851</t>
  </si>
  <si>
    <t xml:space="preserve">ELETRODUTO FLEXÍVEL LISO, PEAD, DN 40 MM (1 1/4"), PARA CIRCUITOS TERMINAIS, INSTALADO EM LAJE - FORNECIMENTO E INSTALAÇÃO. AF_03/2023</t>
  </si>
  <si>
    <t xml:space="preserve">91861</t>
  </si>
  <si>
    <t xml:space="preserve">ELETRODUTO FLEXÍVEL LISO, PEAD, DN 40 MM (1 1/4"), PARA CIRCUITOS TERMINAIS, INSTALADO EM PAREDE - FORNECIMENTO E INSTALAÇÃO. AF_03/2023</t>
  </si>
  <si>
    <t xml:space="preserve">91862</t>
  </si>
  <si>
    <t xml:space="preserve">ELETRODUTO RÍGIDO ROSCÁVEL, PVC, DN 20 MM (1/2"), PARA CIRCUITOS TERMINAIS, INSTALADO EM FORRO - FORNECIMENTO E INSTALAÇÃO. AF_03/2023</t>
  </si>
  <si>
    <t xml:space="preserve">91866</t>
  </si>
  <si>
    <t xml:space="preserve">ELETRODUTO RÍGIDO ROSCÁVEL, PVC, DN 20 MM (1/2"), PARA CIRCUITOS TERMINAIS, INSTALADO EM LAJE - FORNECIMENTO E INSTALAÇÃO. AF_03/2023</t>
  </si>
  <si>
    <t xml:space="preserve">91870</t>
  </si>
  <si>
    <t xml:space="preserve">ELETRODUTO RÍGIDO ROSCÁVEL, PVC, DN 20 MM (1/2"), PARA CIRCUITOS TERMINAIS, INSTALADO EM PAREDE - FORNECIMENTO E INSTALAÇÃO. AF_03/2023</t>
  </si>
  <si>
    <t xml:space="preserve">91863</t>
  </si>
  <si>
    <t xml:space="preserve">ELETRODUTO RÍGIDO ROSCÁVEL, PVC, DN 25 MM (3/4"), PARA CIRCUITOS TERMINAIS, INSTALADO EM FORRO - FORNECIMENTO E INSTALAÇÃO. AF_03/2023</t>
  </si>
  <si>
    <t xml:space="preserve">91867</t>
  </si>
  <si>
    <t xml:space="preserve">ELETRODUTO RÍGIDO ROSCÁVEL, PVC, DN 25 MM (3/4"), PARA CIRCUITOS TERMINAIS, INSTALADO EM LAJE - FORNECIMENTO E INSTALAÇÃO. AF_03/2023</t>
  </si>
  <si>
    <t xml:space="preserve">91864</t>
  </si>
  <si>
    <t xml:space="preserve">ELETRODUTO RÍGIDO ROSCÁVEL, PVC, DN 32 MM (1"), PARA CIRCUITOS TERMINAIS, INSTALADO EM FORRO - FORNECIMENTO E INSTALAÇÃO. AF_03/2023</t>
  </si>
  <si>
    <t xml:space="preserve">91868</t>
  </si>
  <si>
    <t xml:space="preserve">ELETRODUTO RÍGIDO ROSCÁVEL, PVC, DN 32 MM (1"), PARA CIRCUITOS TERMINAIS, INSTALADO EM LAJE - FORNECIMENTO E INSTALAÇÃO. AF_03/2023</t>
  </si>
  <si>
    <t xml:space="preserve">91872</t>
  </si>
  <si>
    <t xml:space="preserve">ELETRODUTO RÍGIDO ROSCÁVEL, PVC, DN 32 MM (1"), PARA CIRCUITOS TERMINAIS, INSTALADO EM PAREDE - FORNECIMENTO E INSTALAÇÃO. AF_03/2023</t>
  </si>
  <si>
    <t xml:space="preserve">91865</t>
  </si>
  <si>
    <t xml:space="preserve">ELETRODUTO RÍGIDO ROSCÁVEL, PVC, DN 40 MM (1 1/4"), PARA CIRCUITOS TERMINAIS, INSTALADO EM FORRO - FORNECIMENTO E INSTALAÇÃO. AF_03/2023</t>
  </si>
  <si>
    <t xml:space="preserve">91869</t>
  </si>
  <si>
    <t xml:space="preserve">ELETRODUTO RÍGIDO ROSCÁVEL, PVC, DN 40 MM (1 1/4"), PARA CIRCUITOS TERMINAIS, INSTALADO EM LAJE - FORNECIMENTO E INSTALAÇÃO. AF_03/2023</t>
  </si>
  <si>
    <t xml:space="preserve">91873</t>
  </si>
  <si>
    <t xml:space="preserve">ELETRODUTO RÍGIDO ROSCÁVEL, PVC, DN 40 MM (1 1/4"), PARA CIRCUITOS TERMINAIS, INSTALADO EM PAREDE - FORNECIMENTO E INSTALAÇÃO. AF_03/2023</t>
  </si>
  <si>
    <t xml:space="preserve">91981</t>
  </si>
  <si>
    <t xml:space="preserve">INTERRUPTOR BIPOLAR (1 MÓDULO), 10A/250V, INCLUINDO SUPORTE E PLACA - FORNECIMENTO E INSTALAÇÃO. AF_03/2023</t>
  </si>
  <si>
    <t xml:space="preserve">91980</t>
  </si>
  <si>
    <t xml:space="preserve">INTERRUPTOR BIPOLAR (1 MÓDULO), 10A/250V, SEM SUPORTE E SEM PLACA - FORNECIMENTO E INSTALAÇÃO. AF_03/2023</t>
  </si>
  <si>
    <t xml:space="preserve">91979</t>
  </si>
  <si>
    <t xml:space="preserve">INTERRUPTOR INTERMEDIÁRIO (1 MÓDULO), 10A/250V, INCLUINDO SUPORTE E PLACA - FORNECIMENTO E INSTALAÇÃO. AF_03/2023</t>
  </si>
  <si>
    <t xml:space="preserve">91978</t>
  </si>
  <si>
    <t xml:space="preserve">INTERRUPTOR INTERMEDIÁRIO (1 MÓDULO), 10A/250V, SEM SUPORTE E SEM PLACA - FORNECIMENTO E INSTALAÇÃO. AF_03/2023</t>
  </si>
  <si>
    <t xml:space="preserve">92029</t>
  </si>
  <si>
    <t xml:space="preserve">INTERRUPTOR PARALELO (1 MÓDULO) COM 1 TOMADA DE EMBUTIR 2P+T 10 A, INCLUINDO SUPORTE E PLACA - FORNECIMENTO E INSTALAÇÃO. AF_03/2023</t>
  </si>
  <si>
    <t xml:space="preserve">92028</t>
  </si>
  <si>
    <t xml:space="preserve">INTERRUPTOR PARALELO (1 MÓDULO) COM 1 TOMADA DE EMBUTIR 2P+T 10 A, SEM SUPORTE E SEM PLACA - FORNECIMENTO E INSTALAÇÃO. AF_03/2023</t>
  </si>
  <si>
    <t xml:space="preserve">92031</t>
  </si>
  <si>
    <t xml:space="preserve">INTERRUPTOR PARALELO (1 MÓDULO) COM 2 TOMADAS DE EMBUTIR 2P+T 10 A, INCLUINDO SUPORTE E PLACA - FORNECIMENTO E INSTALAÇÃO. AF_03/2023</t>
  </si>
  <si>
    <t xml:space="preserve">92030</t>
  </si>
  <si>
    <t xml:space="preserve">INTERRUPTOR PARALELO (1 MÓDULO) COM 2 TOMADAS DE EMBUTIR 2P+T 10 A, SEM SUPORTE E SEM PLACA - FORNECIMENTO E INSTALAÇÃO. AF_03/2023</t>
  </si>
  <si>
    <t xml:space="preserve">91955</t>
  </si>
  <si>
    <t xml:space="preserve">INTERRUPTOR PARALELO (1 MÓDULO), 10A/250V, INCLUINDO SUPORTE E PLACA - FORNECIMENTO E INSTALAÇÃO. AF_03/2023</t>
  </si>
  <si>
    <t xml:space="preserve">91954</t>
  </si>
  <si>
    <t xml:space="preserve">INTERRUPTOR PARALELO (1 MÓDULO), 10A/250V, SEM SUPORTE E SEM PLACA - FORNECIMENTO E INSTALAÇÃO. AF_03/2023</t>
  </si>
  <si>
    <t xml:space="preserve">92033</t>
  </si>
  <si>
    <t xml:space="preserve">INTERRUPTOR PARALELO (2 MÓDULOS) COM 1 TOMADA DE EMBUTIR 2P+T 10 A, INCLUINDO SUPORTE E PLACA - FORNECIMENTO E INSTALAÇÃO. AF_03/2023</t>
  </si>
  <si>
    <t xml:space="preserve">92032</t>
  </si>
  <si>
    <t xml:space="preserve">INTERRUPTOR PARALELO (2 MÓDULOS) COM 1 TOMADA DE EMBUTIR 2P+T 10 A, SEM SUPORTE E SEM PLACA - FORNECIMENTO E INSTALAÇÃO. AF_03/2023</t>
  </si>
  <si>
    <t xml:space="preserve">91960</t>
  </si>
  <si>
    <t xml:space="preserve">INTERRUPTOR PARALELO (2 MÓDULOS), 10A/250V, SEM SUPORTE E SEM PLACA - FORNECIMENTO E INSTALAÇÃO. AF_03/2023</t>
  </si>
  <si>
    <t xml:space="preserve">91969</t>
  </si>
  <si>
    <t xml:space="preserve">INTERRUPTOR PARALELO (3 MÓDULOS), 10A/250V, INCLUINDO SUPORTE E PLACA - FORNECIMENTO E INSTALAÇÃO. AF_03/2023</t>
  </si>
  <si>
    <t xml:space="preserve">91968</t>
  </si>
  <si>
    <t xml:space="preserve">INTERRUPTOR PARALELO (3 MÓDULOS), 10A/250V, SEM SUPORTE E SEM PLACA - FORNECIMENTO E INSTALAÇÃO. AF_03/2023</t>
  </si>
  <si>
    <t xml:space="preserve">91985</t>
  </si>
  <si>
    <t xml:space="preserve">INTERRUPTOR PULSADOR CAMPAINHA (1 MÓDULO), 10A/250V, INCLUINDO SUPORTE E PLACA - FORNECIMENTO E INSTALAÇÃO. AF_03/2023</t>
  </si>
  <si>
    <t xml:space="preserve">91984</t>
  </si>
  <si>
    <t xml:space="preserve">INTERRUPTOR PULSADOR CAMPAINHA (1 MÓDULO), 10A/250V, SEM SUPORTE E SEM PLACA - FORNECIMENTO E INSTALAÇÃO. AF_03/2023</t>
  </si>
  <si>
    <t xml:space="preserve">91989</t>
  </si>
  <si>
    <t xml:space="preserve">INTERRUPTOR PULSADOR MINUTERIA (1 MÓDULO), 10A/250V, INCLUINDO SUPORTE E PLACA - FORNECIMENTO E INSTALAÇÃO. AF_03/2023</t>
  </si>
  <si>
    <t xml:space="preserve">91988</t>
  </si>
  <si>
    <t xml:space="preserve">INTERRUPTOR PULSADOR MINUTERIA (1 MÓDULO), 10A/250V, SEM SUPORTE E SEM PLACA - FORNECIMENTO E INSTALAÇÃO. AF_03/2023</t>
  </si>
  <si>
    <t xml:space="preserve">92023</t>
  </si>
  <si>
    <t xml:space="preserve">INTERRUPTOR SIMPLES (1 MÓDULO) COM 1 TOMADA DE EMBUTIR 2P+T 10 A, INCLUINDO SUPORTE E PLACA - FORNECIMENTO E INSTALAÇÃO. AF_03/2023</t>
  </si>
  <si>
    <t xml:space="preserve">92022</t>
  </si>
  <si>
    <t xml:space="preserve">INTERRUPTOR SIMPLES (1 MÓDULO) COM 1 TOMADA DE EMBUTIR 2P+T 10 A, SEM SUPORTE E SEM PLACA - FORNECIMENTO E INSTALAÇÃO. AF_03/2023</t>
  </si>
  <si>
    <t xml:space="preserve">92025</t>
  </si>
  <si>
    <t xml:space="preserve">INTERRUPTOR SIMPLES (1 MÓDULO) COM 2 TOMADAS DE EMBUTIR 2P+T 10 A, INCLUINDO SUPORTE E PLACA - FORNECIMENTO E INSTALAÇÃO. AF_03/2023</t>
  </si>
  <si>
    <t xml:space="preserve">92024</t>
  </si>
  <si>
    <t xml:space="preserve">INTERRUPTOR SIMPLES (1 MÓDULO) COM 2 TOMADAS DE EMBUTIR 2P+T 10 A, SEM SUPORTE E SEM PLACA - FORNECIMENTO E INSTALAÇÃO. AF_03/2023</t>
  </si>
  <si>
    <t xml:space="preserve">91957</t>
  </si>
  <si>
    <t xml:space="preserve">INTERRUPTOR SIMPLES (1 MÓDULO) COM INTERRUPTOR PARALELO (1 MÓDULO), 10A/250V, INCLUINDO SUPORTE E PLACA - FORNECIMENTO E INSTALAÇÃO. AF_03/2023</t>
  </si>
  <si>
    <t xml:space="preserve">91956</t>
  </si>
  <si>
    <t xml:space="preserve">INTERRUPTOR SIMPLES (1 MÓDULO) COM INTERRUPTOR PARALELO (1 MÓDULO), 10A/250V, SEM SUPORTE E SEM PLACA - FORNECIMENTO E INSTALAÇÃO. AF_03/2023</t>
  </si>
  <si>
    <t xml:space="preserve">91963</t>
  </si>
  <si>
    <t xml:space="preserve">INTERRUPTOR SIMPLES (1 MÓDULO) COM INTERRUPTOR PARALELO (2 MÓDULOS), 10A/250V, INCLUINDO SUPORTE E PLACA - FORNECIMENTO E INSTALAÇÃO. AF_03/2023</t>
  </si>
  <si>
    <t xml:space="preserve">91962</t>
  </si>
  <si>
    <t xml:space="preserve">INTERRUPTOR SIMPLES (1 MÓDULO) COM INTERRUPTOR PARALELO (2 MÓDULOS), 10A/250V, SEM SUPORTE E SEM PLACA - FORNECIMENTO E INSTALAÇÃO. AF_03/2023</t>
  </si>
  <si>
    <t xml:space="preserve">91952</t>
  </si>
  <si>
    <t xml:space="preserve">INTERRUPTOR SIMPLES (1 MÓDULO), 10A/250V, SEM SUPORTE E SEM PLACA - FORNECIMENTO E INSTALAÇÃO. AF_03/2023</t>
  </si>
  <si>
    <t xml:space="preserve">92035</t>
  </si>
  <si>
    <t xml:space="preserve">INTERRUPTOR SIMPLES (1 MÓDULO), INTERRUPTOR PARALELO (1 MÓDULO) E 1 TOMADA DE EMBUTIR 2P+T 10 A, INCLUINDO SUPORTE E PLACA - FORNECIMENTO E INSTALAÇÃO. AF_03/2023</t>
  </si>
  <si>
    <t xml:space="preserve">92034</t>
  </si>
  <si>
    <t xml:space="preserve">INTERRUPTOR SIMPLES (1 MÓDULO), INTERRUPTOR PARALELO (1 MÓDULO) E 1 TOMADA DE EMBUTIR 2P+T 10 A, SEM SUPORTE E SEM PLACA - FORNECIMENTO E INSTALAÇÃO. AF_03/2023</t>
  </si>
  <si>
    <t xml:space="preserve">92027</t>
  </si>
  <si>
    <t xml:space="preserve">INTERRUPTOR SIMPLES (2 MÓDULOS) COM 1 TOMADA DE EMBUTIR 2P+T 10 A, INCLUINDO SUPORTE E PLACA - FORNECIMENTO E INSTALAÇÃO. AF_03/2023</t>
  </si>
  <si>
    <t xml:space="preserve">92026</t>
  </si>
  <si>
    <t xml:space="preserve">INTERRUPTOR SIMPLES (2 MÓDULOS) COM 1 TOMADA DE EMBUTIR 2P+T 10 A, SEM SUPORTE E SEM PLACA - FORNECIMENTO E INSTALAÇÃO. AF_03/2023</t>
  </si>
  <si>
    <t xml:space="preserve">91965</t>
  </si>
  <si>
    <t xml:space="preserve">INTERRUPTOR SIMPLES (2 MÓDULOS) COM INTERRUPTOR PARALELO (1 MÓDULO), 10A/250V, INCLUINDO SUPORTE E PLACA - FORNECIMENTO E INSTALAÇÃO. AF_03/2023</t>
  </si>
  <si>
    <t xml:space="preserve">91964</t>
  </si>
  <si>
    <t xml:space="preserve">INTERRUPTOR SIMPLES (2 MÓDULOS) COM INTERRUPTOR PARALELO (1 MÓDULO), 10A/250V, SEM SUPORTE E SEM PLACA - FORNECIMENTO E INSTALAÇÃO. AF_03/2023</t>
  </si>
  <si>
    <t xml:space="preserve">91973</t>
  </si>
  <si>
    <t xml:space="preserve">INTERRUPTOR SIMPLES (2 MÓDULOS) COM INTERRUPTOR PARALELO (2 MÓDULOS), 10A/250V, INCLUINDO SUPORTE E PLACA - FORNECIMENTO E INSTALAÇÃO. AF_03/2023</t>
  </si>
  <si>
    <t xml:space="preserve">91972</t>
  </si>
  <si>
    <t xml:space="preserve">INTERRUPTOR SIMPLES (2 MÓDULOS) COM INTERRUPTOR PARALELO (2 MÓDULOS), 10A/250V, SEM SUPORTE E SEM PLACA - FORNECIMENTO E INSTALAÇÃO. AF_03/2023</t>
  </si>
  <si>
    <t xml:space="preserve">91959</t>
  </si>
  <si>
    <t xml:space="preserve">INTERRUPTOR SIMPLES (2 MÓDULOS), 10A/250V, INCLUINDO SUPORTE E PLACA - FORNECIMENTO E INSTALAÇÃO. AF_03/2023</t>
  </si>
  <si>
    <t xml:space="preserve">91958</t>
  </si>
  <si>
    <t xml:space="preserve">INTERRUPTOR SIMPLES (2 MÓDULOS), 10A/250V, SEM SUPORTE E SEM PLACA - FORNECIMENTO E INSTALAÇÃO. AF_03/2023</t>
  </si>
  <si>
    <t xml:space="preserve">91971</t>
  </si>
  <si>
    <t xml:space="preserve">INTERRUPTOR SIMPLES (3 MÓDULOS) COM INTERRUPTOR PARALELO (1 MÓDULO), 10A/250V, INCLUINDO SUPORTE E PLACA - FORNECIMENTO E INSTALAÇÃO. AF_03/2023</t>
  </si>
  <si>
    <t xml:space="preserve">91970</t>
  </si>
  <si>
    <t xml:space="preserve">INTERRUPTOR SIMPLES (3 MÓDULOS) COM INTERRUPTOR PARALELO (1 MÓDULO), 10A/250V, SEM SUPORTE E SEM PLACA - FORNECIMENTO E INSTALAÇÃO. AF_03/2023</t>
  </si>
  <si>
    <t xml:space="preserve">91967</t>
  </si>
  <si>
    <t xml:space="preserve">INTERRUPTOR SIMPLES (3 MÓDULOS), 10A/250V, INCLUINDO SUPORTE E PLACA - FORNECIMENTO E INSTALAÇÃO. AF_03/2023</t>
  </si>
  <si>
    <t xml:space="preserve">91966</t>
  </si>
  <si>
    <t xml:space="preserve">INTERRUPTOR SIMPLES (3 MÓDULOS), 10A/250V, SEM SUPORTE E SEM PLACA - FORNECIMENTO E INSTALAÇÃO. AF_03/2023</t>
  </si>
  <si>
    <t xml:space="preserve">91975</t>
  </si>
  <si>
    <t xml:space="preserve">INTERRUPTOR SIMPLES (4 MÓDULOS), 10A/250V, INCLUINDO SUPORTE E PLACA - FORNECIMENTO E INSTALAÇÃO. AF_03/2023</t>
  </si>
  <si>
    <t xml:space="preserve">91974</t>
  </si>
  <si>
    <t xml:space="preserve">INTERRUPTOR SIMPLES (4 MÓDULOS), 10A/250V, SEM SUPORTE E SEM PLACA - FORNECIMENTO E INSTALAÇÃO. AF_03/2023</t>
  </si>
  <si>
    <t xml:space="preserve">91977</t>
  </si>
  <si>
    <t xml:space="preserve">INTERRUPTOR SIMPLES (6 MÓDULOS), 10A/250V, INCLUINDO SUPORTE E PLACA - FORNECIMENTO E INSTALAÇÃO. AF_03/2023</t>
  </si>
  <si>
    <t xml:space="preserve">91976</t>
  </si>
  <si>
    <t xml:space="preserve">INTERRUPTOR SIMPLES (6 MÓDULOS), 10A/250V, SEM SUPORTE E SEM PLACA - FORNECIMENTO E INSTALAÇÃO. AF_03/2023</t>
  </si>
  <si>
    <t xml:space="preserve">91874</t>
  </si>
  <si>
    <t xml:space="preserve">LUVA PARA ELETRODUTO, PVC, ROSCÁVEL, DN 20 MM (1/2"), PARA CIRCUITOS TERMINAIS, INSTALADA EM FORRO - FORNECIMENTO E INSTALAÇÃO. AF_03/2023</t>
  </si>
  <si>
    <t xml:space="preserve">91878</t>
  </si>
  <si>
    <t xml:space="preserve">LUVA PARA ELETRODUTO, PVC, ROSCÁVEL, DN 20 MM (1/2"), PARA CIRCUITOS TERMINAIS, INSTALADA EM LAJE - FORNECIMENTO E INSTALAÇÃO. AF_03/2023</t>
  </si>
  <si>
    <t xml:space="preserve">91882</t>
  </si>
  <si>
    <t xml:space="preserve">LUVA PARA ELETRODUTO, PVC, ROSCÁVEL, DN 20 MM (1/2"), PARA CIRCUITOS TERMINAIS, INSTALADA EM PAREDE - FORNECIMENTO E INSTALAÇÃO. AF_03/2023</t>
  </si>
  <si>
    <t xml:space="preserve">91875</t>
  </si>
  <si>
    <t xml:space="preserve">LUVA PARA ELETRODUTO, PVC, ROSCÁVEL, DN 25 MM (3/4"), PARA CIRCUITOS TERMINAIS, INSTALADA EM FORRO - FORNECIMENTO E INSTALAÇÃO. AF_03/2023</t>
  </si>
  <si>
    <t xml:space="preserve">91879</t>
  </si>
  <si>
    <t xml:space="preserve">LUVA PARA ELETRODUTO, PVC, ROSCÁVEL, DN 25 MM (3/4"), PARA CIRCUITOS TERMINAIS, INSTALADA EM LAJE - FORNECIMENTO E INSTALAÇÃO. AF_03/2023</t>
  </si>
  <si>
    <t xml:space="preserve">91884</t>
  </si>
  <si>
    <t xml:space="preserve">LUVA PARA ELETRODUTO, PVC, ROSCÁVEL, DN 25 MM (3/4"), PARA CIRCUITOS TERMINAIS, INSTALADA EM PAREDE - FORNECIMENTO E INSTALAÇÃO. AF_03/2023</t>
  </si>
  <si>
    <t xml:space="preserve">91876</t>
  </si>
  <si>
    <t xml:space="preserve">LUVA PARA ELETRODUTO, PVC, ROSCÁVEL, DN 32 MM (1"), PARA CIRCUITOS TERMINAIS, INSTALADA EM FORRO - FORNECIMENTO E INSTALAÇÃO. AF_03/2023</t>
  </si>
  <si>
    <t xml:space="preserve">91880</t>
  </si>
  <si>
    <t xml:space="preserve">LUVA PARA ELETRODUTO, PVC, ROSCÁVEL, DN 32 MM (1"), PARA CIRCUITOS TERMINAIS, INSTALADA EM LAJE - FORNECIMENTO E INSTALAÇÃO. AF_03/2023</t>
  </si>
  <si>
    <t xml:space="preserve">91885</t>
  </si>
  <si>
    <t xml:space="preserve">LUVA PARA ELETRODUTO, PVC, ROSCÁVEL, DN 32 MM (1"), PARA CIRCUITOS TERMINAIS, INSTALADA EM PAREDE - FORNECIMENTO E INSTALAÇÃO. AF_03/2023</t>
  </si>
  <si>
    <t xml:space="preserve">91877</t>
  </si>
  <si>
    <t xml:space="preserve">LUVA PARA ELETRODUTO, PVC, ROSCÁVEL, DN 40 MM (1 1/4"), PARA CIRCUITOS TERMINAIS, INSTALADA EM FORRO - FORNECIMENTO E INSTALAÇÃO. AF_03/2023</t>
  </si>
  <si>
    <t xml:space="preserve">91881</t>
  </si>
  <si>
    <t xml:space="preserve">LUVA PARA ELETRODUTO, PVC, ROSCÁVEL, DN 40 MM (1 1/4"), PARA CIRCUITOS TERMINAIS, INSTALADA EM LAJE - FORNECIMENTO E INSTALAÇÃO. AF_03/2023</t>
  </si>
  <si>
    <t xml:space="preserve">91886</t>
  </si>
  <si>
    <t xml:space="preserve">LUVA PARA ELETRODUTO, PVC, ROSCÁVEL, DN 40 MM (1 1/4"), PARA CIRCUITOS TERMINAIS, INSTALADA EM PAREDE - FORNECIMENTO E INSTALAÇÃO. AF_03/2023</t>
  </si>
  <si>
    <t xml:space="preserve">91945</t>
  </si>
  <si>
    <t xml:space="preserve">SUPORTE PARAFUSADO COM PLACA DE ENCAIXE 4" X 2" ALTO (2,00 M DO PISO) PARA PONTO ELÉTRICO - FORNECIMENTO E INSTALAÇÃO. AF_03/2023</t>
  </si>
  <si>
    <t xml:space="preserve">91947</t>
  </si>
  <si>
    <t xml:space="preserve">SUPORTE PARAFUSADO COM PLACA DE ENCAIXE 4" X 2" BAIXO (0,30 M DO PISO) PARA PONTO ELÉTRICO - FORNECIMENTO E INSTALAÇÃO. AF_03/2023</t>
  </si>
  <si>
    <t xml:space="preserve">91946</t>
  </si>
  <si>
    <t xml:space="preserve">SUPORTE PARAFUSADO COM PLACA DE ENCAIXE 4" X 2" MÉDIO (1,30 M DO PISO) PARA PONTO ELÉTRICO - FORNECIMENTO E INSTALAÇÃO. AF_03/2023</t>
  </si>
  <si>
    <t xml:space="preserve">91949</t>
  </si>
  <si>
    <t xml:space="preserve">SUPORTE PARAFUSADO COM PLACA DE ENCAIXE 4" X 4" ALTO (2,00 M DO PISO) PARA PONTO ELÉTRICO - FORNECIMENTO E INSTALAÇÃO. AF_03/2023</t>
  </si>
  <si>
    <t xml:space="preserve">91951</t>
  </si>
  <si>
    <t xml:space="preserve">SUPORTE PARAFUSADO COM PLACA DE ENCAIXE 4" X 4" BAIXO (0,30 M DO PISO) PARA PONTO ELÉTRICO - FORNECIMENTO E INSTALAÇÃO. AF_03/2023</t>
  </si>
  <si>
    <t xml:space="preserve">91950</t>
  </si>
  <si>
    <t xml:space="preserve">SUPORTE PARAFUSADO COM PLACA DE ENCAIXE 4" X 4" MÉDIO (1,30 M DO PISO) PARA PONTO ELÉTRICO - FORNECIMENTO E INSTALAÇÃO. AF_03/2023</t>
  </si>
  <si>
    <t xml:space="preserve">91992</t>
  </si>
  <si>
    <t xml:space="preserve">TOMADA ALTA DE EMBUTIR (1 MÓDULO), 2P+T 10 A, INCLUINDO SUPORTE E PLACA - FORNECIMENTO E INSTALAÇÃO. AF_03/2023</t>
  </si>
  <si>
    <t xml:space="preserve">91990</t>
  </si>
  <si>
    <t xml:space="preserve">TOMADA ALTA DE EMBUTIR (1 MÓDULO), 2P+T 10 A, SEM SUPORTE E SEM PLACA - FORNECIMENTO E INSTALAÇÃO. AF_03/2023</t>
  </si>
  <si>
    <t xml:space="preserve">91993</t>
  </si>
  <si>
    <t xml:space="preserve">TOMADA ALTA DE EMBUTIR (1 MÓDULO), 2P+T 20 A, INCLUINDO SUPORTE E PLACA - FORNECIMENTO E INSTALAÇÃO. AF_03/2023</t>
  </si>
  <si>
    <t xml:space="preserve">91991</t>
  </si>
  <si>
    <t xml:space="preserve">TOMADA ALTA DE EMBUTIR (1 MÓDULO), 2P+T 20 A, SEM SUPORTE E SEM PLACA - FORNECIMENTO E INSTALAÇÃO. AF_03/2023</t>
  </si>
  <si>
    <t xml:space="preserve">92000</t>
  </si>
  <si>
    <t xml:space="preserve">TOMADA BAIXA DE EMBUTIR (1 MÓDULO), 2P+T 10 A, INCLUINDO SUPORTE E PLACA - FORNECIMENTO E INSTALAÇÃO. AF_03/2023</t>
  </si>
  <si>
    <t xml:space="preserve">91998</t>
  </si>
  <si>
    <t xml:space="preserve">TOMADA BAIXA DE EMBUTIR (1 MÓDULO), 2P+T 10 A, SEM SUPORTE E SEM PLACA - FORNECIMENTO E INSTALAÇÃO. AF_03/2023</t>
  </si>
  <si>
    <t xml:space="preserve">92001</t>
  </si>
  <si>
    <t xml:space="preserve">TOMADA BAIXA DE EMBUTIR (1 MÓDULO), 2P+T 20 A, INCLUINDO SUPORTE E PLACA - FORNECIMENTO E INSTALAÇÃO. AF_03/2023</t>
  </si>
  <si>
    <t xml:space="preserve">91999</t>
  </si>
  <si>
    <t xml:space="preserve">TOMADA BAIXA DE EMBUTIR (1 MÓDULO), 2P+T 20 A, SEM SUPORTE E SEM PLACA - FORNECIMENTO E INSTALAÇÃO. AF_03/2023</t>
  </si>
  <si>
    <t xml:space="preserve">92008</t>
  </si>
  <si>
    <t xml:space="preserve">TOMADA BAIXA DE EMBUTIR (2 MÓDULOS), 2P+T 10 A, INCLUINDO SUPORTE E PLACA - FORNECIMENTO E INSTALAÇÃO. AF_03/2023</t>
  </si>
  <si>
    <t xml:space="preserve">92006</t>
  </si>
  <si>
    <t xml:space="preserve">TOMADA BAIXA DE EMBUTIR (2 MÓDULOS), 2P+T 10 A, SEM SUPORTE E SEM PLACA - FORNECIMENTO E INSTALAÇÃO. AF_03/2023</t>
  </si>
  <si>
    <t xml:space="preserve">92007</t>
  </si>
  <si>
    <t xml:space="preserve">TOMADA BAIXA DE EMBUTIR (2 MÓDULOS), 2P+T 20 A, SEM SUPORTE E SEM PLACA - FORNECIMENTO E INSTALAÇÃO. AF_03/2023</t>
  </si>
  <si>
    <t xml:space="preserve">92016</t>
  </si>
  <si>
    <t xml:space="preserve">TOMADA BAIXA DE EMBUTIR (3 MÓDULOS), 2P+T 10 A, INCLUINDO SUPORTE E PLACA - FORNECIMENTO E INSTALAÇÃO. AF_03/2023</t>
  </si>
  <si>
    <t xml:space="preserve">92014</t>
  </si>
  <si>
    <t xml:space="preserve">TOMADA BAIXA DE EMBUTIR (3 MÓDULOS), 2P+T 10 A, SEM SUPORTE E SEM PLACA - FORNECIMENTO E INSTALAÇÃO. AF_03/2023</t>
  </si>
  <si>
    <t xml:space="preserve">92017</t>
  </si>
  <si>
    <t xml:space="preserve">TOMADA BAIXA DE EMBUTIR (3 MÓDULOS), 2P+T 20 A, INCLUINDO SUPORTE E PLACA - FORNECIMENTO E INSTALAÇÃO. AF_03/2023</t>
  </si>
  <si>
    <t xml:space="preserve">92015</t>
  </si>
  <si>
    <t xml:space="preserve">TOMADA BAIXA DE EMBUTIR (3 MÓDULOS), 2P+T 20 A, SEM SUPORTE E SEM PLACA - FORNECIMENTO E INSTALAÇÃO. AF_03/2023</t>
  </si>
  <si>
    <t xml:space="preserve">92019</t>
  </si>
  <si>
    <t xml:space="preserve">TOMADA BAIXA DE EMBUTIR (4 MÓDULOS), 2P+T 10 A, INCLUINDO SUPORTE E PLACA - FORNECIMENTO E INSTALAÇÃO. AF_03/2023</t>
  </si>
  <si>
    <t xml:space="preserve">92018</t>
  </si>
  <si>
    <t xml:space="preserve">TOMADA BAIXA DE EMBUTIR (4 MÓDULOS), 2P+T 10 A, SEM SUPORTE E SEM PLACA - FORNECIMENTO E INSTALAÇÃO. AF_03/2023</t>
  </si>
  <si>
    <t xml:space="preserve">92021</t>
  </si>
  <si>
    <t xml:space="preserve">TOMADA BAIXA DE EMBUTIR (6 MÓDULOS), 2P+T 10 A, INCLUINDO SUPORTE E PLACA - FORNECIMENTO E INSTALAÇÃO. AF_03/2023</t>
  </si>
  <si>
    <t xml:space="preserve">92020</t>
  </si>
  <si>
    <t xml:space="preserve">TOMADA BAIXA DE EMBUTIR (6 MÓDULOS), 2P+T 10 A, SEM SUPORTE E SEM PLACA - FORNECIMENTO E INSTALAÇÃO. AF_03/2023</t>
  </si>
  <si>
    <t xml:space="preserve">91996</t>
  </si>
  <si>
    <t xml:space="preserve">TOMADA MÉDIA DE EMBUTIR (1 MÓDULO), 2P+T 10 A, INCLUINDO SUPORTE E PLACA - FORNECIMENTO E INSTALAÇÃO. AF_03/2023</t>
  </si>
  <si>
    <t xml:space="preserve">91994</t>
  </si>
  <si>
    <t xml:space="preserve">TOMADA MÉDIA DE EMBUTIR (1 MÓDULO), 2P+T 10 A, SEM SUPORTE E SEM PLACA - FORNECIMENTO E INSTALAÇÃO. AF_03/2023</t>
  </si>
  <si>
    <t xml:space="preserve">91997</t>
  </si>
  <si>
    <t xml:space="preserve">TOMADA MÉDIA DE EMBUTIR (1 MÓDULO), 2P+T 20 A, INCLUINDO SUPORTE E PLACA - FORNECIMENTO E INSTALAÇÃO. AF_03/2023</t>
  </si>
  <si>
    <t xml:space="preserve">91995</t>
  </si>
  <si>
    <t xml:space="preserve">TOMADA MÉDIA DE EMBUTIR (1 MÓDULO), 2P+T 20 A, SEM SUPORTE E SEM PLACA - FORNECIMENTO E INSTALAÇÃO. AF_03/2023</t>
  </si>
  <si>
    <t xml:space="preserve">92004</t>
  </si>
  <si>
    <t xml:space="preserve">TOMADA MÉDIA DE EMBUTIR (2 MÓDULOS), 2P+T 10 A, INCLUINDO SUPORTE E PLACA - FORNECIMENTO E INSTALAÇÃO. AF_03/2023</t>
  </si>
  <si>
    <t xml:space="preserve">92002</t>
  </si>
  <si>
    <t xml:space="preserve">TOMADA MÉDIA DE EMBUTIR (2 MÓDULOS), 2P+T 10 A, SEM SUPORTE E SEM PLACA - FORNECIMENTO E INSTALAÇÃO. AF_03/2023</t>
  </si>
  <si>
    <t xml:space="preserve">92005</t>
  </si>
  <si>
    <t xml:space="preserve">TOMADA MÉDIA DE EMBUTIR (2 MÓDULOS), 2P+T 20 A, INCLUINDO SUPORTE E PLACA - FORNECIMENTO E INSTALAÇÃO. AF_03/2023</t>
  </si>
  <si>
    <t xml:space="preserve">92003</t>
  </si>
  <si>
    <t xml:space="preserve">TOMADA MÉDIA DE EMBUTIR (2 MÓDULOS), 2P+T 20 A, SEM SUPORTE E SEM PLACA - FORNECIMENTO E INSTALAÇÃO. AF_03/2023</t>
  </si>
  <si>
    <t xml:space="preserve">92012</t>
  </si>
  <si>
    <t xml:space="preserve">TOMADA MÉDIA DE EMBUTIR (3 MÓDULOS), 2P+T 10 A, INCLUINDO SUPORTE E PLACA - FORNECIMENTO E INSTALAÇÃO. AF_03/2023</t>
  </si>
  <si>
    <t xml:space="preserve">92010</t>
  </si>
  <si>
    <t xml:space="preserve">TOMADA MÉDIA DE EMBUTIR (3 MÓDULOS), 2P+T 10 A, SEM SUPORTE E SEM PLACA - FORNECIMENTO E INSTALAÇÃO. AF_03/2023</t>
  </si>
  <si>
    <t xml:space="preserve">92013</t>
  </si>
  <si>
    <t xml:space="preserve">TOMADA MÉDIA DE EMBUTIR (3 MÓDULOS), 2P+T 20 A, INCLUINDO SUPORTE E PLACA - FORNECIMENTO E INSTALAÇÃO. AF_03/2023</t>
  </si>
  <si>
    <t xml:space="preserve">92011</t>
  </si>
  <si>
    <t xml:space="preserve">TOMADA MÉDIA DE EMBUTIR (3 MÓDULOS), 2P+T 20 A, SEM SUPORTE E SEM PLACA - FORNECIMENTO E INSTALAÇÃO. AF_03/2023</t>
  </si>
  <si>
    <t xml:space="preserve">95777</t>
  </si>
  <si>
    <t xml:space="preserve">CONDULETE DE ALUMÍNIO, TIPO B, PARA ELETRODUTO DE AÇO GALVANIZADO DN 20 MM (3/4''), APARENTE - FORNECIMENTO E INSTALAÇÃO. AF_10/2022</t>
  </si>
  <si>
    <t xml:space="preserve">95780</t>
  </si>
  <si>
    <t xml:space="preserve">CONDULETE DE ALUMÍNIO, TIPO B, PARA ELETRODUTO DE AÇO GALVANIZADO DN 25 MM (1''), APARENTE - FORNECIMENTO E INSTALAÇÃO. AF_10/2022</t>
  </si>
  <si>
    <t xml:space="preserve">95781</t>
  </si>
  <si>
    <t xml:space="preserve">CONDULETE DE ALUMÍNIO, TIPO C, PARA ELETRODUTO DE AÇO GALVANIZADO DN 25 MM (1''), APARENTE - FORNECIMENTO E INSTALAÇÃO. AF_10/2022</t>
  </si>
  <si>
    <t xml:space="preserve">95782</t>
  </si>
  <si>
    <t xml:space="preserve">CONDULETE DE ALUMÍNIO, TIPO E, ELETRODUTO DE AÇO GALVANIZADO DN 25 MM (1''), APARENTE - FORNECIMENTO E INSTALAÇÃO. AF_10/2022</t>
  </si>
  <si>
    <t xml:space="preserve">95785</t>
  </si>
  <si>
    <t xml:space="preserve">CONDULETE DE ALUMÍNIO, TIPO E, PARA ELETRODUTO DE AÇO GALVANIZADO DN 32 MM (1 1/4''), APARENTE - FORNECIMENTO E INSTALAÇÃO. AF_10/2022</t>
  </si>
  <si>
    <t xml:space="preserve">95787</t>
  </si>
  <si>
    <t xml:space="preserve">CONDULETE DE ALUMÍNIO, TIPO LR, PARA ELETRODUTO DE AÇO GALVANIZADO DN 20 MM (3/4''), APARENTE - FORNECIMENTO E INSTALAÇÃO. AF_10/2022</t>
  </si>
  <si>
    <t xml:space="preserve">95789</t>
  </si>
  <si>
    <t xml:space="preserve">CONDULETE DE ALUMÍNIO, TIPO LR, PARA ELETRODUTO DE AÇO GALVANIZADO DN 25 MM (1''), APARENTE - FORNECIMENTO E INSTALAÇÃO. AF_10/2022</t>
  </si>
  <si>
    <t xml:space="preserve">95791</t>
  </si>
  <si>
    <t xml:space="preserve">CONDULETE DE ALUMÍNIO, TIPO LR, PARA ELETRODUTO DE AÇO GALVANIZADO DN 32 MM (1 1/4''), APARENTE - FORNECIMENTO E INSTALAÇÃO. AF_10/2022</t>
  </si>
  <si>
    <t xml:space="preserve">95795</t>
  </si>
  <si>
    <t xml:space="preserve">CONDULETE DE ALUMÍNIO, TIPO T, PARA ELETRODUTO DE AÇO GALVANIZADO DN 20 MM (3/4''), APARENTE - FORNECIMENTO E INSTALAÇÃO. AF_10/2022</t>
  </si>
  <si>
    <t xml:space="preserve">95796</t>
  </si>
  <si>
    <t xml:space="preserve">CONDULETE DE ALUMÍNIO, TIPO T, PARA ELETRODUTO DE AÇO GALVANIZADO DN 25 MM (1''), APARENTE - FORNECIMENTO E INSTALAÇÃO. AF_10/2022</t>
  </si>
  <si>
    <t xml:space="preserve">95797</t>
  </si>
  <si>
    <t xml:space="preserve">CONDULETE DE ALUMÍNIO, TIPO T, PARA ELETRODUTO DE AÇO GALVANIZADO DN 32 MM (1 1/4''), APARENTE - FORNECIMENTO E INSTALAÇÃO. AF_10/2022</t>
  </si>
  <si>
    <t xml:space="preserve">95801</t>
  </si>
  <si>
    <t xml:space="preserve">CONDULETE DE ALUMÍNIO, TIPO X, PARA ELETRODUTO DE AÇO GALVANIZADO DN 20 MM (3/4''), APARENTE - FORNECIMENTO E INSTALAÇÃO. AF_10/2022</t>
  </si>
  <si>
    <t xml:space="preserve">95802</t>
  </si>
  <si>
    <t xml:space="preserve">CONDULETE DE ALUMÍNIO, TIPO X, PARA ELETRODUTO DE AÇO GALVANIZADO DN 25 MM (1''), APARENTE - FORNECIMENTO E INSTALAÇÃO. AF_10/2022</t>
  </si>
  <si>
    <t xml:space="preserve">95803</t>
  </si>
  <si>
    <t xml:space="preserve">CONDULETE DE ALUMÍNIO, TIPO X, PARA ELETRODUTO DE AÇO GALVANIZADO DN 32 MM (1 1/4''), APARENTE - FORNECIMENTO E INSTALAÇÃO. AF_10/2022</t>
  </si>
  <si>
    <t xml:space="preserve">95804</t>
  </si>
  <si>
    <t xml:space="preserve">CONDULETE DE PVC, TIPO B, PARA ELETRODUTO DE PVC SOLDÁVEL DN 20 MM (1/2''), APARENTE - FORNECIMENTO E INSTALAÇÃO. AF_10/2022</t>
  </si>
  <si>
    <t xml:space="preserve">95805</t>
  </si>
  <si>
    <t xml:space="preserve">CONDULETE DE PVC, TIPO B, PARA ELETRODUTO DE PVC SOLDÁVEL DN 25 MM (3/4''), APARENTE - FORNECIMENTO E INSTALAÇÃO. AF_10/2022</t>
  </si>
  <si>
    <t xml:space="preserve">95806</t>
  </si>
  <si>
    <t xml:space="preserve">CONDULETE DE PVC, TIPO B, PARA ELETRODUTO DE PVC SOLDÁVEL DN 32 MM (1''), APARENTE - FORNECIMENTO E INSTALAÇÃO. AF_10/2022</t>
  </si>
  <si>
    <t xml:space="preserve">104401</t>
  </si>
  <si>
    <t xml:space="preserve">CONDULETE DE PVC, TIPO C, PARA ELETRODUTO DE PVC SOLDÁVEL DN 20 MM (1/2''), APARENTE - FORNECIMENTO E INSTALAÇÃO. AF_10/2022</t>
  </si>
  <si>
    <t xml:space="preserve">104402</t>
  </si>
  <si>
    <t xml:space="preserve">CONDULETE DE PVC, TIPO C, PARA ELETRODUTO DE PVC SOLDÁVEL DN 25 MM (3/4''), APARENTE - FORNECIMENTO E INSTALAÇÃO. AF_10/2022</t>
  </si>
  <si>
    <t xml:space="preserve">104403</t>
  </si>
  <si>
    <t xml:space="preserve">CONDULETE DE PVC, TIPO C, PARA ELETRODUTO DE PVC SOLDÁVEL DN 32 MM (1''), APARENTE - FORNECIMENTO E INSTALAÇÃO. AF_10/2022</t>
  </si>
  <si>
    <t xml:space="preserve">104395</t>
  </si>
  <si>
    <t xml:space="preserve">CONDULETE DE PVC, TIPO E, PARA ELETRODUTO DE PVC SOLDÁVEL DN 20 MM (1/2''), APARENTE - FORNECIMENTO E INSTALAÇÃO. AF_10/2022</t>
  </si>
  <si>
    <t xml:space="preserve">104396</t>
  </si>
  <si>
    <t xml:space="preserve">CONDULETE DE PVC, TIPO E, PARA ELETRODUTO DE PVC SOLDÁVEL DN 25 MM (3/4''), APARENTE - FORNECIMENTO E INSTALAÇÃO. AF_10/2022</t>
  </si>
  <si>
    <t xml:space="preserve">104397</t>
  </si>
  <si>
    <t xml:space="preserve">CONDULETE DE PVC, TIPO E, PARA ELETRODUTO DE PVC SOLDÁVEL DN 32 MM (1''), APARENTE - FORNECIMENTO E INSTALAÇÃO. AF_10/2022</t>
  </si>
  <si>
    <t xml:space="preserve">95810</t>
  </si>
  <si>
    <t xml:space="preserve">CONDULETE DE PVC, TIPO LB, PARA ELETRODUTO DE PVC SOLDÁVEL DN 20 MM (1/2''), APARENTE - FORNECIMENTO E INSTALAÇÃO. AF_10/2022</t>
  </si>
  <si>
    <t xml:space="preserve">95811</t>
  </si>
  <si>
    <t xml:space="preserve">CONDULETE DE PVC, TIPO LB, PARA ELETRODUTO DE PVC SOLDÁVEL DN 25 MM (3/4''), APARENTE - FORNECIMENTO E INSTALAÇÃO. AF_10/2022</t>
  </si>
  <si>
    <t xml:space="preserve">95812</t>
  </si>
  <si>
    <t xml:space="preserve">CONDULETE DE PVC, TIPO LB, PARA ELETRODUTO DE PVC SOLDÁVEL DN 32 MM (1''), APARENTE - FORNECIMENTO E INSTALAÇÃO. AF_10/2022</t>
  </si>
  <si>
    <t xml:space="preserve">95807</t>
  </si>
  <si>
    <t xml:space="preserve">CONDULETE DE PVC, TIPO LL, PARA ELETRODUTO DE PVC SOLDÁVEL DN 20 MM (1/2''), APARENTE - FORNECIMENTO E INSTALAÇÃO. AF_10/2022</t>
  </si>
  <si>
    <t xml:space="preserve">95808</t>
  </si>
  <si>
    <t xml:space="preserve">CONDULETE DE PVC, TIPO LL, PARA ELETRODUTO DE PVC SOLDÁVEL DN 25 MM (3/4''), APARENTE - FORNECIMENTO E INSTALAÇÃO. AF_10/2022</t>
  </si>
  <si>
    <t xml:space="preserve">95809</t>
  </si>
  <si>
    <t xml:space="preserve">CONDULETE DE PVC, TIPO LL, PARA ELETRODUTO DE PVC SOLDÁVEL DN 32 MM (1''), APARENTE - FORNECIMENTO E INSTALAÇÃO. AF_10/2022</t>
  </si>
  <si>
    <t xml:space="preserve">104398</t>
  </si>
  <si>
    <t xml:space="preserve">CONDULETE DE PVC, TIPO LR, PARA ELETRODUTO DE PVC SOLDÁVEL DN 20 MM (1/2''), APARENTE - FORNECIMENTO E INSTALAÇÃO. AF_10/2022</t>
  </si>
  <si>
    <t xml:space="preserve">104399</t>
  </si>
  <si>
    <t xml:space="preserve">CONDULETE DE PVC, TIPO LR, PARA ELETRODUTO DE PVC SOLDÁVEL DN 25 MM (3/4''), APARENTE - FORNECIMENTO E INSTALAÇÃO. AF_10/2022</t>
  </si>
  <si>
    <t xml:space="preserve">104400</t>
  </si>
  <si>
    <t xml:space="preserve">CONDULETE DE PVC, TIPO LR, PARA ELETRODUTO DE PVC SOLDÁVEL DN 32 MM (1''), APARENTE - FORNECIMENTO E INSTALAÇÃO. AF_10/2022</t>
  </si>
  <si>
    <t xml:space="preserve">104404</t>
  </si>
  <si>
    <t xml:space="preserve">CONDULETE DE PVC, TIPO T, PARA ELETRODUTO DE PVC SOLDÁVEL DN 25 MM (3/4''), APARENTE - FORNECIMENTO E INSTALAÇÃO. AF_10/2022</t>
  </si>
  <si>
    <t xml:space="preserve">104405</t>
  </si>
  <si>
    <t xml:space="preserve">CONDULETE DE PVC, TIPO T, PARA ELETRODUTO DE PVC SOLDÁVEL DN 32 MM (1''), APARENTE - FORNECIMENTO E INSTALAÇÃO. AF_10/2022</t>
  </si>
  <si>
    <t xml:space="preserve">95813</t>
  </si>
  <si>
    <t xml:space="preserve">CONDULETE DE PVC, TIPO TB, PARA ELETRODUTO DE PVC SOLDÁVEL DN 20 MM (1/2''), APARENTE - FORNECIMENTO E INSTALAÇÃO. AF_10/2022</t>
  </si>
  <si>
    <t xml:space="preserve">95814</t>
  </si>
  <si>
    <t xml:space="preserve">CONDULETE DE PVC, TIPO TB, PARA ELETRODUTO DE PVC SOLDÁVEL DN 25 MM (3/4''), APARENTE - FORNECIMENTO E INSTALAÇÃO. AF_10/2022</t>
  </si>
  <si>
    <t xml:space="preserve">95815</t>
  </si>
  <si>
    <t xml:space="preserve">CONDULETE DE PVC, TIPO TB, PARA ELETRODUTO DE PVC SOLDÁVEL DN 32 MM (1''), APARENTE - FORNECIMENTO E INSTALAÇÃO. AF_10/2022</t>
  </si>
  <si>
    <t xml:space="preserve">95816</t>
  </si>
  <si>
    <t xml:space="preserve">CONDULETE DE PVC, TIPO X, PARA ELETRODUTO DE PVC SOLDÁVEL DN 20 MM (1/2''), APARENTE - FORNECIMENTO E INSTALAÇÃO. AF_10/2022</t>
  </si>
  <si>
    <t xml:space="preserve">95817</t>
  </si>
  <si>
    <t xml:space="preserve">CONDULETE DE PVC, TIPO X, PARA ELETRODUTO DE PVC SOLDÁVEL DN 25 MM (3/4"), APARENTE - FORNECIMENTO E INSTALAÇÃO. AF_10/2022</t>
  </si>
  <si>
    <t xml:space="preserve">95818</t>
  </si>
  <si>
    <t xml:space="preserve">CONDULETE DE PVC, TIPO X, PARA ELETRODUTO DE PVC SOLDÁVEL DN 32 MM (1''), APARENTE - FORNECIMENTO E INSTALAÇÃO. AF_10/2022</t>
  </si>
  <si>
    <t xml:space="preserve">95726</t>
  </si>
  <si>
    <t xml:space="preserve">ELETRODUTO RÍGIDO SOLDÁVEL, PVC, DN 20 MM (1/2"), APARENTE - FORNECIMENTO E INSTALAÇÃO. AF_10/2022</t>
  </si>
  <si>
    <t xml:space="preserve">95727</t>
  </si>
  <si>
    <t xml:space="preserve">ELETRODUTO RÍGIDO SOLDÁVEL, PVC, DN 25 MM (3/4"), APARENTE - FORNECIMENTO E INSTALAÇÃO. AF_10/2022</t>
  </si>
  <si>
    <t xml:space="preserve">95728</t>
  </si>
  <si>
    <t xml:space="preserve">ELETRODUTO RÍGIDO SOLDÁVEL, PVC, DN 32 MM (1"), APARENTE - FORNECIMENTO E INSTALAÇÃO. AF_10/2022</t>
  </si>
  <si>
    <t xml:space="preserve">92980</t>
  </si>
  <si>
    <t xml:space="preserve">CABO DE COBRE FLEXÍVEL ISOLADO, 10 MM², ANTI-CHAMA 0,6/1,0 KV, PARA DISTRIBUIÇÃO - FORNECIMENTO E INSTALAÇÃO. AF_10/2020</t>
  </si>
  <si>
    <t xml:space="preserve">92979</t>
  </si>
  <si>
    <t xml:space="preserve">CABO DE COBRE FLEXÍVEL ISOLADO, 10 MM², ANTI-CHAMA 450/750 V, PARA DISTRIBUIÇÃO - FORNECIMENTO E INSTALAÇÃO. AF_10/2020</t>
  </si>
  <si>
    <t xml:space="preserve">92982</t>
  </si>
  <si>
    <t xml:space="preserve">CABO DE COBRE FLEXÍVEL ISOLADO, 16 MM², ANTI-CHAMA 0,6/1,0 KV, PARA DISTRIBUIÇÃO - FORNECIMENTO E INSTALAÇÃO. AF_10/2020</t>
  </si>
  <si>
    <t xml:space="preserve">92981</t>
  </si>
  <si>
    <t xml:space="preserve">CABO DE COBRE FLEXÍVEL ISOLADO, 16 MM², ANTI-CHAMA 450/750 V, PARA DISTRIBUIÇÃO - FORNECIMENTO E INSTALAÇÃO. AF_10/2020</t>
  </si>
  <si>
    <t xml:space="preserve">101885</t>
  </si>
  <si>
    <t xml:space="preserve">CABO DE COBRE ISOLADO, 10 MM², ANTI-CHAMA 0,6/1 KV, INSTALADO EM ELETROCALHA OU PERFILADO - FORNECIMENTO E INSTALAÇÃO. AF_10/2020</t>
  </si>
  <si>
    <t xml:space="preserve">101884</t>
  </si>
  <si>
    <t xml:space="preserve">CABO DE COBRE ISOLADO, 10 MM², ANTI-CHAMA 450/750 V, INSTALADO EM ELETROCALHA OU PERFILADO - FORNECIMENTO E INSTALAÇÃO. AF_10/2020</t>
  </si>
  <si>
    <t xml:space="preserve">101887</t>
  </si>
  <si>
    <t xml:space="preserve">CABO DE COBRE ISOLADO, 16 MM², ANTI-CHAMA 0,6/1 KV, INSTALADO EM ELETROCALHA OU PERFILADO - FORNECIMENTO E INSTALAÇÃO. AF_10/2020</t>
  </si>
  <si>
    <t xml:space="preserve">101886</t>
  </si>
  <si>
    <t xml:space="preserve">CABO DE COBRE ISOLADO, 16 MM², ANTI-CHAMA 450/750 V, INSTALADO EM ELETROCALHA OU PERFILADO - FORNECIMENTO E INSTALAÇÃO. AF_10/2020</t>
  </si>
  <si>
    <t xml:space="preserve">101889</t>
  </si>
  <si>
    <t xml:space="preserve">CABO DE COBRE ISOLADO, 25 MM², ANTI-CHAMA 0,6/1 KV, INSTALADO EM ELETROCALHA OU PERFILADO - FORNECIMENTO E INSTALAÇÃO. AF_10/2020</t>
  </si>
  <si>
    <t xml:space="preserve">101888</t>
  </si>
  <si>
    <t xml:space="preserve">101938</t>
  </si>
  <si>
    <t xml:space="preserve">CAIXA DE PROTEÇÃO PARA MEDIDOR MONOFÁSICO DE EMBUTIR - FORNECIMENTO E INSTALAÇÃO. AF_10/2020</t>
  </si>
  <si>
    <t xml:space="preserve">101904</t>
  </si>
  <si>
    <t xml:space="preserve">CONTATOR TRIPOLAR I NOMIMAL 95A - FORNECIMENTO E INSTALAÇÃO. AF_10/2020</t>
  </si>
  <si>
    <t xml:space="preserve">101901</t>
  </si>
  <si>
    <t xml:space="preserve">CONTATOR TRIPOLAR I NOMINAL 12A - FORNECIMENTO E INSTALAÇÃO. AF_10/2020</t>
  </si>
  <si>
    <t xml:space="preserve">101902</t>
  </si>
  <si>
    <t xml:space="preserve">CONTATOR TRIPOLAR I NOMINAL 22A - FORNECIMENTO E INSTALAÇÃO. AF_10/2020</t>
  </si>
  <si>
    <t xml:space="preserve">101903</t>
  </si>
  <si>
    <t xml:space="preserve">CONTATOR TRIPOLAR I NOMINAL 38A - FORNECIMENTO E INSTALAÇÃO. AF_10/2020</t>
  </si>
  <si>
    <t xml:space="preserve">101900</t>
  </si>
  <si>
    <t xml:space="preserve">DISJUNTOR BAIXA TENSÃO TRIPOLAR A SECO 800A/600V - FORNECIMENTO E INSTALAÇÃO. AF_10/2020</t>
  </si>
  <si>
    <t xml:space="preserve">93662</t>
  </si>
  <si>
    <t xml:space="preserve">DISJUNTOR BIPOLAR TIPO DIN, CORRENTE NOMINAL DE 20A - FORNECIMENTO E INSTALAÇÃO. AF_10/2020</t>
  </si>
  <si>
    <t xml:space="preserve">93663</t>
  </si>
  <si>
    <t xml:space="preserve">DISJUNTOR BIPOLAR TIPO DIN, CORRENTE NOMINAL DE 25A - FORNECIMENTO E INSTALAÇÃO. AF_10/2020</t>
  </si>
  <si>
    <t xml:space="preserve">93664</t>
  </si>
  <si>
    <t xml:space="preserve">DISJUNTOR BIPOLAR TIPO DIN, CORRENTE NOMINAL DE 32A - FORNECIMENTO E INSTALAÇÃO. AF_10/2020</t>
  </si>
  <si>
    <t xml:space="preserve">93665</t>
  </si>
  <si>
    <t xml:space="preserve">DISJUNTOR BIPOLAR TIPO DIN, CORRENTE NOMINAL DE 40A - FORNECIMENTO E INSTALAÇÃO. AF_10/2020</t>
  </si>
  <si>
    <t xml:space="preserve">101892</t>
  </si>
  <si>
    <t xml:space="preserve">DISJUNTOR BIPOLAR TIPO NEMA, CORRENTE NOMINAL DE 10 ATÉ 50A - FORNECIMENTO E INSTALAÇÃO. AF_10/2020</t>
  </si>
  <si>
    <t xml:space="preserve">93655</t>
  </si>
  <si>
    <t xml:space="preserve">DISJUNTOR MONOPOLAR TIPO DIN, CORRENTE NOMINAL DE 20A - FORNECIMENTO E INSTALAÇÃO. AF_10/2020</t>
  </si>
  <si>
    <t xml:space="preserve">93656</t>
  </si>
  <si>
    <t xml:space="preserve">DISJUNTOR MONOPOLAR TIPO DIN, CORRENTE NOMINAL DE 25A - FORNECIMENTO E INSTALAÇÃO. AF_10/2020</t>
  </si>
  <si>
    <t xml:space="preserve">93657</t>
  </si>
  <si>
    <t xml:space="preserve">DISJUNTOR MONOPOLAR TIPO DIN, CORRENTE NOMINAL DE 32A - FORNECIMENTO E INSTALAÇÃO. AF_10/2020</t>
  </si>
  <si>
    <t xml:space="preserve">93658</t>
  </si>
  <si>
    <t xml:space="preserve">DISJUNTOR MONOPOLAR TIPO DIN, CORRENTE NOMINAL DE 40A - FORNECIMENTO E INSTALAÇÃO. AF_10/2020</t>
  </si>
  <si>
    <t xml:space="preserve">93659</t>
  </si>
  <si>
    <t xml:space="preserve">DISJUNTOR MONOPOLAR TIPO DIN, CORRENTE NOMINAL DE 50A - FORNECIMENTO E INSTALAÇÃO. AF_10/2020</t>
  </si>
  <si>
    <t xml:space="preserve">101890</t>
  </si>
  <si>
    <t xml:space="preserve">DISJUNTOR MONOPOLAR TIPO NEMA, CORRENTE NOMINAL DE 10 ATÉ 30A - FORNECIMENTO E INSTALAÇÃO. AF_10/2020</t>
  </si>
  <si>
    <t xml:space="preserve">101891</t>
  </si>
  <si>
    <t xml:space="preserve">DISJUNTOR MONOPOLAR TIPO NEMA, CORRENTE NOMINAL DE 35 ATÉ 50A - FORNECIMENTO E INSTALAÇÃO. AF_10/2020</t>
  </si>
  <si>
    <t xml:space="preserve">101895</t>
  </si>
  <si>
    <t xml:space="preserve">DISJUNTOR TERMOMAGNÉTICO TRIPOLAR, CORRENTE NOMINAL DE 125A - FORNECIMENTO E INSTALAÇÃO. AF_10/2020</t>
  </si>
  <si>
    <t xml:space="preserve">101896</t>
  </si>
  <si>
    <t xml:space="preserve">DISJUNTOR TERMOMAGNÉTICO TRIPOLAR, CORRENTE NOMINAL DE 200A - FORNECIMENTO E INSTALAÇÃO. AF_10/2020</t>
  </si>
  <si>
    <t xml:space="preserve">101897</t>
  </si>
  <si>
    <t xml:space="preserve">DISJUNTOR TERMOMAGNÉTICO TRIPOLAR, CORRENTE NOMINAL DE 250A - FORNECIMENTO E INSTALAÇÃO. AF_10/2020</t>
  </si>
  <si>
    <t xml:space="preserve">101898</t>
  </si>
  <si>
    <t xml:space="preserve">DISJUNTOR TERMOMAGNÉTICO TRIPOLAR, CORRENTE NOMINAL DE 400A - FORNECIMENTO E INSTALAÇÃO. AF_10/2020</t>
  </si>
  <si>
    <t xml:space="preserve">101899</t>
  </si>
  <si>
    <t xml:space="preserve">DISJUNTOR TERMOMAGNÉTICO TRIPOLAR, CORRENTE NOMINAL DE 600A - FORNECIMENTO E INSTALAÇÃO. AF_10/2020</t>
  </si>
  <si>
    <t xml:space="preserve">93667</t>
  </si>
  <si>
    <t xml:space="preserve">DISJUNTOR TRIPOLAR TIPO DIN, CORRENTE NOMINAL DE 10A - FORNECIMENTO E INSTALAÇÃO. AF_10/2020</t>
  </si>
  <si>
    <t xml:space="preserve">93668</t>
  </si>
  <si>
    <t xml:space="preserve">DISJUNTOR TRIPOLAR TIPO DIN, CORRENTE NOMINAL DE 16A - FORNECIMENTO E INSTALAÇÃO. AF_10/2020</t>
  </si>
  <si>
    <t xml:space="preserve">93669</t>
  </si>
  <si>
    <t xml:space="preserve">DISJUNTOR TRIPOLAR TIPO DIN, CORRENTE NOMINAL DE 20A - FORNECIMENTO E INSTALAÇÃO. AF_10/2020</t>
  </si>
  <si>
    <t xml:space="preserve">93670</t>
  </si>
  <si>
    <t xml:space="preserve">DISJUNTOR TRIPOLAR TIPO DIN, CORRENTE NOMINAL DE 25A - FORNECIMENTO E INSTALAÇÃO. AF_10/2020</t>
  </si>
  <si>
    <t xml:space="preserve">93671</t>
  </si>
  <si>
    <t xml:space="preserve">DISJUNTOR TRIPOLAR TIPO DIN, CORRENTE NOMINAL DE 32A - FORNECIMENTO E INSTALAÇÃO. AF_10/2020</t>
  </si>
  <si>
    <t xml:space="preserve">93672</t>
  </si>
  <si>
    <t xml:space="preserve">DISJUNTOR TRIPOLAR TIPO DIN, CORRENTE NOMINAL DE 40A - FORNECIMENTO E INSTALAÇÃO. AF_10/2020</t>
  </si>
  <si>
    <t xml:space="preserve">93673</t>
  </si>
  <si>
    <t xml:space="preserve">DISJUNTOR TRIPOLAR TIPO DIN, CORRENTE NOMINAL DE 50A - FORNECIMENTO E INSTALAÇÃO. AF_10/2020</t>
  </si>
  <si>
    <t xml:space="preserve">101893</t>
  </si>
  <si>
    <t xml:space="preserve">DISJUNTOR TRIPOLAR TIPO NEMA, CORRENTE NOMINAL DE 10 ATÉ 50A - FORNECIMENTO E INSTALAÇÃO. AF_10/2020</t>
  </si>
  <si>
    <t xml:space="preserve">101894</t>
  </si>
  <si>
    <t xml:space="preserve">DISJUNTOR TRIPOLAR TIPO NEMA, CORRENTE NOMINAL DE 60 ATÉ 100A - FORNECIMENTO E INSTALAÇÃO. AF_10/2020</t>
  </si>
  <si>
    <t xml:space="preserve">101883</t>
  </si>
  <si>
    <t xml:space="preserve">QUADRO DE DISTRIBUIÇÃO DE ENERGIA EM CHAPA DE AÇO GALVANIZADO, DE EMBUTIR, COM BARRAMENTO TRIFÁSICO, PARA 18 DISJUNTORES DIN 100A - FORNECIMENTO E INSTALAÇÃO. AF_10/2020</t>
  </si>
  <si>
    <t xml:space="preserve">101879</t>
  </si>
  <si>
    <t xml:space="preserve">QUADRO DE DISTRIBUIÇÃO DE ENERGIA EM CHAPA DE AÇO GALVANIZADO, DE EMBUTIR, COM BARRAMENTO TRIFÁSICO, PARA 24 DISJUNTORES DIN 100A - FORNECIMENTO E INSTALAÇÃO. AF_10/2020</t>
  </si>
  <si>
    <t xml:space="preserve">101880</t>
  </si>
  <si>
    <t xml:space="preserve">QUADRO DE DISTRIBUIÇÃO DE ENERGIA EM CHAPA DE AÇO GALVANIZADO, DE EMBUTIR, COM BARRAMENTO TRIFÁSICO, PARA 30 DISJUNTORES DIN 150A - FORNECIMENTO E INSTALAÇÃO. AF_10/2020</t>
  </si>
  <si>
    <t xml:space="preserve">101882</t>
  </si>
  <si>
    <t xml:space="preserve">QUADRO DE DISTRIBUIÇÃO DE ENERGIA EM CHAPA DE AÇO GALVANIZADO, DE EMBUTIR, COM BARRAMENTO TRIFÁSICO, PARA 30 DISJUNTORES DIN 225A - FORNECIMENTO E INSTALAÇÃO. AF_10/2020</t>
  </si>
  <si>
    <t xml:space="preserve">101881</t>
  </si>
  <si>
    <t xml:space="preserve">QUADRO DE DISTRIBUIÇÃO DE ENERGIA EM CHAPA DE AÇO GALVANIZADO, DE EMBUTIR, COM BARRAMENTO TRIFÁSICO, PARA 40 DISJUNTORES DIN 100A - FORNECIMENTO E INSTALAÇÃO. AF_10/2020</t>
  </si>
  <si>
    <t xml:space="preserve">101878</t>
  </si>
  <si>
    <t xml:space="preserve">QUADRO DE DISTRIBUIÇÃO DE ENERGIA EM CHAPA DE AÇO GALVANIZADO, DE SOBREPOR, COM BARRAMENTO TRIFÁSICO, PARA 18 DISJUNTORES DIN 100A - FORNECIMENTO E INSTALAÇÃO. AF_10/2020</t>
  </si>
  <si>
    <t xml:space="preserve">101877</t>
  </si>
  <si>
    <t xml:space="preserve">QUADRO DE DISTRIBUIÇÃO DE ENERGIA EM PVC, DE EMBUTIR, SEM BARRAMENTO, PARA 3 DISJUNTORES - FORNECIMENTO E INSTALAÇÃO. AF_10/2020</t>
  </si>
  <si>
    <t xml:space="preserve">101876</t>
  </si>
  <si>
    <t xml:space="preserve">QUADRO DE DISTRIBUIÇÃO DE ENERGIA EM PVC, DE EMBUTIR, SEM BARRAMENTO, PARA 6 DISJUNTORES - FORNECIMENTO E INSTALAÇÃO. AF_10/2020</t>
  </si>
  <si>
    <t xml:space="preserve">97360</t>
  </si>
  <si>
    <t xml:space="preserve">QUADRO DE MEDIÇÃO GERAL DE ENERGIA COM 12 MEDIDORES - FORNECIMENTO E INSTALAÇÃO. AF_10/2020</t>
  </si>
  <si>
    <t xml:space="preserve">97361</t>
  </si>
  <si>
    <t xml:space="preserve">QUADRO DE MEDIÇÃO GERAL DE ENERGIA COM 16 MEDIDORES - FORNECIMENTO E INSTALAÇÃO. AF_10/2020</t>
  </si>
  <si>
    <t xml:space="preserve">97359</t>
  </si>
  <si>
    <t xml:space="preserve">QUADRO DE MEDIÇÃO GERAL DE ENERGIA COM 8 MEDIDORES - FORNECIMENTO E INSTALAÇÃO. AF_10/2020</t>
  </si>
  <si>
    <t xml:space="preserve">101946</t>
  </si>
  <si>
    <t xml:space="preserve">QUADRO DE MEDIÇÃO GERAL DE ENERGIA PARA 1 MEDIDOR DE SOBREPOR - FORNECIMENTO E INSTALAÇÃO. AF_10/2020</t>
  </si>
  <si>
    <t xml:space="preserve">97362</t>
  </si>
  <si>
    <t xml:space="preserve">QUADRO DE MEDIÇÃO GERAL DE ENERGIA PARA BARRAMENTO BLINDADO COM 4 MEDIDORES - FORNECIMENTO E INSTALAÇÃO. AF_10/2020</t>
  </si>
  <si>
    <t xml:space="preserve">101553</t>
  </si>
  <si>
    <t xml:space="preserve">ALÇA PREFORMADA DE DISTRIBUIÇÃO, EM AÇO GALVANIZADO, AWG 1 - FORNECIMENTO E INSTALAÇÃO. AF_07/2020</t>
  </si>
  <si>
    <t xml:space="preserve">101554</t>
  </si>
  <si>
    <t xml:space="preserve">ALÇA PREFORMADA DE DISTRIBUIÇÃO, EM AÇO GALVANIZADO, AWG 2 - FORNECIMENTO E INSTALAÇÃO. AF_07/2020</t>
  </si>
  <si>
    <t xml:space="preserve">101555</t>
  </si>
  <si>
    <t xml:space="preserve">ALÇA PREFORMADA DE DISTRIBUIÇÃO, EM AÇO GALVANIZADO, AWG 4 - FORNECIMENTO E INSTALAÇÃO. AF_07/2020</t>
  </si>
  <si>
    <t xml:space="preserve">101556</t>
  </si>
  <si>
    <t xml:space="preserve">ALÇA PREFORMADA DE DISTRIBUIÇÃO, EM AÇO GALVANIZADO, AWG 6 - FORNECIMENTO E INSTALAÇÃO. AF_07/2020</t>
  </si>
  <si>
    <t xml:space="preserve">101537</t>
  </si>
  <si>
    <t xml:space="preserve">APARELHO SINALIZADOR DE SAÍDA DE GARAGEM, COM CÉLULA FOTOELÉTRICA - FORNECIMENTO E INSTALAÇÃO. AF_07/2020</t>
  </si>
  <si>
    <t xml:space="preserve">101538</t>
  </si>
  <si>
    <t xml:space="preserve">ARMAÇÃO SECUNDÁRIA, COM 1 ESTRIBO E 1 ISOLADOR - FORNECIMENTO E INSTALAÇÃO. AF_07/2020</t>
  </si>
  <si>
    <t xml:space="preserve">101542</t>
  </si>
  <si>
    <t xml:space="preserve">ARMAÇÃO SECUNDÁRIA, COM 1 ESTRIBO, SEM ISOLADOR - FORNECIMENTO E INSTALAÇÃO. AF_07/2020</t>
  </si>
  <si>
    <t xml:space="preserve">101539</t>
  </si>
  <si>
    <t xml:space="preserve">ARMAÇÃO SECUNDÁRIA, COM 2 ESTRIBOS E 2 ISOLADORES - FORNECIMENTO E INSTALAÇÃO. AF_07/2020</t>
  </si>
  <si>
    <t xml:space="preserve">101543</t>
  </si>
  <si>
    <t xml:space="preserve">ARMAÇÃO SECUNDÁRIA, COM 2 ESTRIBOS, SEM ISOLADOR - FORNECIMENTO E INSTALAÇÃO. AF_07/2020</t>
  </si>
  <si>
    <t xml:space="preserve">101540</t>
  </si>
  <si>
    <t xml:space="preserve">ARMAÇÃO SECUNDÁRIA, COM 3 ESTRIBOS E 3 ISOLADORES - FORNECIMENTO E INSTALAÇÃO. AF_07/2020</t>
  </si>
  <si>
    <t xml:space="preserve">101544</t>
  </si>
  <si>
    <t xml:space="preserve">ARMAÇÃO SECUNDÁRIA, COM 3 ESTRIBOS, SEM ISOLADOR - FORNECIMENTO E INSTALAÇÃO. AF_07/2020</t>
  </si>
  <si>
    <t xml:space="preserve">101541</t>
  </si>
  <si>
    <t xml:space="preserve">ARMAÇÃO SECUNDÁRIA, COM 4 ESTRIBOS E 4 ISOLADORES - FORNECIMENTO E INSTALAÇÃO. AF_07/2020</t>
  </si>
  <si>
    <t xml:space="preserve">101545</t>
  </si>
  <si>
    <t xml:space="preserve">ARMAÇÃO SECUNDÁRIA, COM 4 ESTRIBOS, SEM ISOLADOR - FORNECIMENTO E INSTALAÇÃO. AF_07/2020</t>
  </si>
  <si>
    <t xml:space="preserve">101560</t>
  </si>
  <si>
    <t xml:space="preserve">CABO DE COBRE FLEXÍVEL ISOLADO, 10 MM², 0,6/1,0 KV, PARA REDE AÉREA DE DISTRIBUIÇÃO DE ENERGIA ELÉTRICA DE BAIXA TENSÃO - FORNECIMENTO E INSTALAÇÃO. AF_07/2020</t>
  </si>
  <si>
    <t xml:space="preserve">101568</t>
  </si>
  <si>
    <t xml:space="preserve">CABO DE COBRE FLEXÍVEL ISOLADO, 120 MM², 0,6/1,0 KV, PARA REDE AÉREA DE DISTRIBUIÇÃO DE ENERGIA ELÉTRICA DE BAIXA TENSÃO - FORNECIMENTO E INSTALAÇÃO. AF_07/2020</t>
  </si>
  <si>
    <t xml:space="preserve">101561</t>
  </si>
  <si>
    <t xml:space="preserve">CABO DE COBRE FLEXÍVEL ISOLADO, 16 MM², 0,6/1,0 KV, PARA REDE AÉREA DE DISTRIBUIÇÃO DE ENERGIA ELÉTRICA DE BAIXA TENSÃO - FORNECIMENTO E INSTALAÇÃO. AF_07/2020</t>
  </si>
  <si>
    <t xml:space="preserve">101562</t>
  </si>
  <si>
    <t xml:space="preserve">CABO DE COBRE FLEXÍVEL ISOLADO, 25 MM², 0,6/1,0 KV, PARA REDE AÉREA DE DISTRIBUIÇÃO DE ENERGIA ELÉTRICA DE BAIXA TENSÃO - FORNECIMENTO E INSTALAÇÃO. AF_07/2020</t>
  </si>
  <si>
    <t xml:space="preserve">101563</t>
  </si>
  <si>
    <t xml:space="preserve">CABO DE COBRE FLEXÍVEL ISOLADO, 35 MM², 0,6/1,0 KV, PARA REDE AÉREA DE DISTRIBUIÇÃO DE ENERGIA ELÉTRICA DE BAIXA TENSÃO - FORNECIMENTO E INSTALAÇÃO. AF_07/2020</t>
  </si>
  <si>
    <t xml:space="preserve">101564</t>
  </si>
  <si>
    <t xml:space="preserve">CABO DE COBRE FLEXÍVEL ISOLADO, 50 MM², 0,6/1,0 KV, PARA REDE AÉREA DE DISTRIBUIÇÃO DE ENERGIA ELÉTRICA DE BAIXA TENSÃO - FORNECIMENTO E INSTALAÇÃO. AF_07/2020</t>
  </si>
  <si>
    <t xml:space="preserve">101565</t>
  </si>
  <si>
    <t xml:space="preserve">CABO DE COBRE FLEXÍVEL ISOLADO, 70 MM², 0,6/1,0 KV, PARA REDE AÉREA DE DISTRIBUIÇÃO DE ENERGIA ELÉTRICA DE BAIXA TENSÃO - FORNECIMENTO E INSTALAÇÃO. AF_07/2020</t>
  </si>
  <si>
    <t xml:space="preserve">101567</t>
  </si>
  <si>
    <t xml:space="preserve">CABO DE COBRE FLEXÍVEL ISOLADO, 95 MM², 0,6/1,0 KV, PARA REDE AÉREA DE DISTRIBUIÇÃO DE ENERGIA ELÉTRICA DE BAIXA TENSÃO - FORNECIMENTO E INSTALAÇÃO. AF_07/2020</t>
  </si>
  <si>
    <t xml:space="preserve">101501</t>
  </si>
  <si>
    <t xml:space="preserve">ENTRADA DE ENERGIA ELÉTRICA, AÉREA, BIFÁSICA, COM CAIXA DE EMBUTIR, CABO DE 10 MM2 E DISJUNTOR DIN 50A (NÃO INCLUSO O POSTE DE CONCRETO). AF_07/2020_PS</t>
  </si>
  <si>
    <t xml:space="preserve">101502</t>
  </si>
  <si>
    <t xml:space="preserve">ENTRADA DE ENERGIA ELÉTRICA, AÉREA, BIFÁSICA, COM CAIXA DE EMBUTIR, CABO DE 16 MM2 E DISJUNTOR DIN 50A (NÃO INCLUSO O POSTE DE CONCRETO). AF_07/2020_PS</t>
  </si>
  <si>
    <t xml:space="preserve">101503</t>
  </si>
  <si>
    <t xml:space="preserve">ENTRADA DE ENERGIA ELÉTRICA, AÉREA, BIFÁSICA, COM CAIXA DE EMBUTIR, CABO DE 25 MM2 E DISJUNTOR DIN 50A (NÃO INCLUSO O POSTE DE CONCRETO). AF_07/2020_PS</t>
  </si>
  <si>
    <t xml:space="preserve">101504</t>
  </si>
  <si>
    <t xml:space="preserve">ENTRADA DE ENERGIA ELÉTRICA, AÉREA, BIFÁSICA, COM CAIXA DE EMBUTIR, CABO DE 35 MM2 E DISJUNTOR DIN 50A (NÃO INCLUSO O POSTE DE CONCRETO). AF_07/2020_PS</t>
  </si>
  <si>
    <t xml:space="preserve">101497</t>
  </si>
  <si>
    <t xml:space="preserve">ENTRADA DE ENERGIA ELÉTRICA, AÉREA, BIFÁSICA, COM CAIXA DE SOBREPOR, CABO DE 10 MM2 E DISJUNTOR DIN 50A (NÃO INCLUSO O POSTE DE CONCRETO). AF_07/2020_PS</t>
  </si>
  <si>
    <t xml:space="preserve">101498</t>
  </si>
  <si>
    <t xml:space="preserve">ENTRADA DE ENERGIA ELÉTRICA, AÉREA, BIFÁSICA, COM CAIXA DE SOBREPOR, CABO DE 16 MM2 E DISJUNTOR DIN 50A (NÃO INCLUSO O POSTE DE CONCRETO). AF_07/2020_PS</t>
  </si>
  <si>
    <t xml:space="preserve">101499</t>
  </si>
  <si>
    <t xml:space="preserve">ENTRADA DE ENERGIA ELÉTRICA, AÉREA, BIFÁSICA, COM CAIXA DE SOBREPOR, CABO DE 25 MM2 E DISJUNTOR DIN 50A (NÃO INCLUSO O POSTE DE CONCRETO). AF_07/2020_PS</t>
  </si>
  <si>
    <t xml:space="preserve">101500</t>
  </si>
  <si>
    <t xml:space="preserve">ENTRADA DE ENERGIA ELÉTRICA, AÉREA, BIFÁSICA, COM CAIXA DE SOBREPOR, CABO DE 35 MM2 E DISJUNTOR DIN 50A (NÃO INCLUSO O POSTE DE CONCRETO). AF_07/2020_PS</t>
  </si>
  <si>
    <t xml:space="preserve">101493</t>
  </si>
  <si>
    <t xml:space="preserve">ENTRADA DE ENERGIA ELÉTRICA, AÉREA, MONOFÁSICA, COM CAIXA DE EMBUTIR, CABO DE 10 MM2 E DISJUNTOR DIN 50A (NÃO INCLUSO O POSTE DE CONCRETO). AF_07/2020_PS</t>
  </si>
  <si>
    <t xml:space="preserve">101494</t>
  </si>
  <si>
    <t xml:space="preserve">ENTRADA DE ENERGIA ELÉTRICA, AÉREA, MONOFÁSICA, COM CAIXA DE EMBUTIR, CABO DE 16 MM2 E DISJUNTOR DIN 50A (NÃO INCLUSO O POSTE DE CONCRETO). AF_07/2020_PS</t>
  </si>
  <si>
    <t xml:space="preserve">101495</t>
  </si>
  <si>
    <t xml:space="preserve">ENTRADA DE ENERGIA ELÉTRICA, AÉREA, MONOFÁSICA, COM CAIXA DE EMBUTIR, CABO DE 25 MM2 E DISJUNTOR DIN 50A (NÃO INCLUSO O POSTE DE CONCRETO). AF_07/2020_PS</t>
  </si>
  <si>
    <t xml:space="preserve">101496</t>
  </si>
  <si>
    <t xml:space="preserve">ENTRADA DE ENERGIA ELÉTRICA, AÉREA, MONOFÁSICA, COM CAIXA DE EMBUTIR, CABO DE 35 MM2 E DISJUNTOR DIN 50A (NÃO INCLUSO O POSTE DE CONCRETO). AF_07/2020_PS</t>
  </si>
  <si>
    <t xml:space="preserve">101489</t>
  </si>
  <si>
    <t xml:space="preserve">ENTRADA DE ENERGIA ELÉTRICA, AÉREA, MONOFÁSICA, COM CAIXA DE SOBREPOR, CABO DE 10 MM2 E DISJUNTOR DIN 50A (NÃO INCLUSO O POSTE DE CONCRETO). AF_07/2020_PS</t>
  </si>
  <si>
    <t xml:space="preserve">101490</t>
  </si>
  <si>
    <t xml:space="preserve">ENTRADA DE ENERGIA ELÉTRICA, AÉREA, MONOFÁSICA, COM CAIXA DE SOBREPOR, CABO DE 16 MM2 E DISJUNTOR DIN 50A (NÃO INCLUSO O POSTE DE CONCRETO). AF_07/2020_PS</t>
  </si>
  <si>
    <t xml:space="preserve">101491</t>
  </si>
  <si>
    <t xml:space="preserve">ENTRADA DE ENERGIA ELÉTRICA, AÉREA, MONOFÁSICA, COM CAIXA DE SOBREPOR, CABO DE 25 MM2 E DISJUNTOR DIN 50A (NÃO INCLUSO O POSTE DE CONCRETO). AF_07/2020_PS</t>
  </si>
  <si>
    <t xml:space="preserve">101492</t>
  </si>
  <si>
    <t xml:space="preserve">ENTRADA DE ENERGIA ELÉTRICA, AÉREA, MONOFÁSICA, COM CAIXA DE SOBREPOR, CABO DE 35 MM2 E DISJUNTOR DIN 50A (NÃO INCLUSO O POSTE DE CONCRETO). AF_07/2020_PS</t>
  </si>
  <si>
    <t xml:space="preserve">101509</t>
  </si>
  <si>
    <t xml:space="preserve">ENTRADA DE ENERGIA ELÉTRICA, AÉREA, TRIFÁSICA, COM CAIXA DE EMBUTIR, CABO DE 10 MM2 E DISJUNTOR DIN 50A (NÃO INCLUSO O POSTE DE CONCRETO). AF_07/2020</t>
  </si>
  <si>
    <t xml:space="preserve">101510</t>
  </si>
  <si>
    <t xml:space="preserve">ENTRADA DE ENERGIA ELÉTRICA, AÉREA, TRIFÁSICA, COM CAIXA DE EMBUTIR, CABO DE 16 MM2 E DISJUNTOR DIN 50A (NÃO INCLUSO O POSTE DE CONCRETO). AF_07/2020</t>
  </si>
  <si>
    <t xml:space="preserve">101511</t>
  </si>
  <si>
    <t xml:space="preserve">ENTRADA DE ENERGIA ELÉTRICA, AÉREA, TRIFÁSICA, COM CAIXA DE EMBUTIR, CABO DE 25 MM2 E DISJUNTOR DIN 50A (NÃO INCLUSO O POSTE DE CONCRETO). AF_07/2020</t>
  </si>
  <si>
    <t xml:space="preserve">101512</t>
  </si>
  <si>
    <t xml:space="preserve">ENTRADA DE ENERGIA ELÉTRICA, AÉREA, TRIFÁSICA, COM CAIXA DE EMBUTIR, CABO DE 35 MM2 E DISJUNTOR DIN 50A (NÃO INCLUSO O POSTE DE CONCRETO). AF_07/2020</t>
  </si>
  <si>
    <t xml:space="preserve">101505</t>
  </si>
  <si>
    <t xml:space="preserve">ENTRADA DE ENERGIA ELÉTRICA, AÉREA, TRIFÁSICA, COM CAIXA DE SOBREPOR, CABO DE 10 MM2 E DISJUNTOR DIN 50A (NÃO INCLUSO O POSTE DE CONCRETO). AF_07/2020_PS</t>
  </si>
  <si>
    <t xml:space="preserve">101506</t>
  </si>
  <si>
    <t xml:space="preserve">ENTRADA DE ENERGIA ELÉTRICA, AÉREA, TRIFÁSICA, COM CAIXA DE SOBREPOR, CABO DE 16 MM2 E DISJUNTOR DIN 50A (NÃO INCLUSO O POSTE DE CONCRETO). AF_07/2020_PS</t>
  </si>
  <si>
    <t xml:space="preserve">101507</t>
  </si>
  <si>
    <t xml:space="preserve">ENTRADA DE ENERGIA ELÉTRICA, AÉREA, TRIFÁSICA, COM CAIXA DE SOBREPOR, CABO DE 25 MM2 E DISJUNTOR DIN 50A (NÃO INCLUSO O POSTE DE CONCRETO). AF_07/2020_PS</t>
  </si>
  <si>
    <t xml:space="preserve">101508</t>
  </si>
  <si>
    <t xml:space="preserve">ENTRADA DE ENERGIA ELÉTRICA, AÉREA, TRIFÁSICA, COM CAIXA DE SOBREPOR, CABO DE 35 MM2 E DISJUNTOR DIN 50A (NÃO INCLUSO O POSTE DE CONCRETO). AF_07/2020_PS</t>
  </si>
  <si>
    <t xml:space="preserve">101525</t>
  </si>
  <si>
    <t xml:space="preserve">ENTRADA DE ENERGIA ELÉTRICA, SUBTERRÂNEA, BIFÁSICA, COM CAIXA DE EMBUTIR, CABO DE 10 MM2 E DISJUNTOR DIN 50A (NÃO INCLUSA MURETA DE ALVENARIA). AF_07/2020_PS</t>
  </si>
  <si>
    <t xml:space="preserve">101526</t>
  </si>
  <si>
    <t xml:space="preserve">ENTRADA DE ENERGIA ELÉTRICA, SUBTERRÂNEA, BIFÁSICA, COM CAIXA DE EMBUTIR, CABO DE 16 MM2 E DISJUNTOR DIN 50A (NÃO INCLUSA MURETA DE ALVENARIA). AF_07/2020_PS</t>
  </si>
  <si>
    <t xml:space="preserve">101527</t>
  </si>
  <si>
    <t xml:space="preserve">ENTRADA DE ENERGIA ELÉTRICA, SUBTERRÂNEA, BIFÁSICA, COM CAIXA DE EMBUTIR, CABO DE 25 MM2 E DISJUNTOR DIN 50A (NÃO INCLUSA MURETA DE ALVENARIA). AF_07/2020_PS</t>
  </si>
  <si>
    <t xml:space="preserve">101528</t>
  </si>
  <si>
    <t xml:space="preserve">ENTRADA DE ENERGIA ELÉTRICA, SUBTERRÂNEA, BIFÁSICA, COM CAIXA DE EMBUTIR, CABO DE 35 MM2 E DISJUNTOR DIN 50A (NÃO INCLUSA MURETA DE ALVENARIA). AF_07/2020_PS</t>
  </si>
  <si>
    <t xml:space="preserve">101521</t>
  </si>
  <si>
    <t xml:space="preserve">ENTRADA DE ENERGIA ELÉTRICA, SUBTERRÂNEA, BIFÁSICA, COM CAIXA DE SOBREPOR, CABO DE 10 MM2 E DISJUNTOR DIN 50A (NÃO INCLUSA MURETA DE ALVENARIA). AF_07/2020_PS</t>
  </si>
  <si>
    <t xml:space="preserve">101522</t>
  </si>
  <si>
    <t xml:space="preserve">ENTRADA DE ENERGIA ELÉTRICA, SUBTERRÂNEA, BIFÁSICA, COM CAIXA DE SOBREPOR, CABO DE 16 MM2 E DISJUNTOR DIN 50A (NÃO INCLUSA MURETA DE ALVENARIA). AF_07/2020_PS</t>
  </si>
  <si>
    <t xml:space="preserve">101523</t>
  </si>
  <si>
    <t xml:space="preserve">ENTRADA DE ENERGIA ELÉTRICA, SUBTERRÂNEA, BIFÁSICA, COM CAIXA DE SOBREPOR, CABO DE 25 MM2 E DISJUNTOR DIN 50A (NÃO INCLUSA MURETA DE ALVENARIA). AF_07/2020_PS</t>
  </si>
  <si>
    <t xml:space="preserve">101524</t>
  </si>
  <si>
    <t xml:space="preserve">ENTRADA DE ENERGIA ELÉTRICA, SUBTERRÂNEA, BIFÁSICA, COM CAIXA DE SOBREPOR, CABO DE 35 MM2 E DISJUNTOR DIN 50A (NÃO INCLUSA MURETA DE ALVENARIA). AF_07/2020_PS</t>
  </si>
  <si>
    <t xml:space="preserve">101517</t>
  </si>
  <si>
    <t xml:space="preserve">ENTRADA DE ENERGIA ELÉTRICA, SUBTERRÂNEA, MONOFÁSICA, COM CAIXA DE EMBUTIR, CABO DE 10 MM2 E DISJUNTOR DIN 50A (NÃO INCLUSA MURETA DE ALVENARIA). AF_07/2020_PS</t>
  </si>
  <si>
    <t xml:space="preserve">101518</t>
  </si>
  <si>
    <t xml:space="preserve">ENTRADA DE ENERGIA ELÉTRICA, SUBTERRÂNEA, MONOFÁSICA, COM CAIXA DE EMBUTIR, CABO DE 16 MM2 E DISJUNTOR DIN 50A (NÃO INCLUSA MURETA DE ALVENARIA). AF_07/2020_PS</t>
  </si>
  <si>
    <t xml:space="preserve">101519</t>
  </si>
  <si>
    <t xml:space="preserve">ENTRADA DE ENERGIA ELÉTRICA, SUBTERRÂNEA, MONOFÁSICA, COM CAIXA DE EMBUTIR, CABO DE 25 MM2 E DISJUNTOR DIN 50A (NÃO INCLUSA MURETA DE ALVENARIA). AF_07/2020_PS</t>
  </si>
  <si>
    <t xml:space="preserve">101520</t>
  </si>
  <si>
    <t xml:space="preserve">ENTRADA DE ENERGIA ELÉTRICA, SUBTERRÂNEA, MONOFÁSICA, COM CAIXA DE EMBUTIR, CABO DE 35 MM2 E DISJUNTOR DIN 50A (NÃO INCLUSA MURETA DE ALVENARIA). AF_07/2020_PS</t>
  </si>
  <si>
    <t xml:space="preserve">101513</t>
  </si>
  <si>
    <t xml:space="preserve">ENTRADA DE ENERGIA ELÉTRICA, SUBTERRÂNEA, MONOFÁSICA, COM CAIXA DE SOBREPOR, CABO DE 10 MM2 E DISJUNTOR DIN 50A (NÃO INCLUSA MURETA DE ALVENARIA). AF_07/2020_PS</t>
  </si>
  <si>
    <t xml:space="preserve">101514</t>
  </si>
  <si>
    <t xml:space="preserve">ENTRADA DE ENERGIA ELÉTRICA, SUBTERRÂNEA, MONOFÁSICA, COM CAIXA DE SOBREPOR, CABO DE 16 MM2 E DISJUNTOR DIN 50A (NÃO INCLUSA MURETA DE ALVENARIA). AF_07/2020_PS</t>
  </si>
  <si>
    <t xml:space="preserve">101515</t>
  </si>
  <si>
    <t xml:space="preserve">ENTRADA DE ENERGIA ELÉTRICA, SUBTERRÂNEA, MONOFÁSICA, COM CAIXA DE SOBREPOR, CABO DE 25 MM2 E DISJUNTOR DIN 50A (NÃO INCLUSA MURETA DE ALVENARIA). AF_07/2020_PS</t>
  </si>
  <si>
    <t xml:space="preserve">101516</t>
  </si>
  <si>
    <t xml:space="preserve">ENTRADA DE ENERGIA ELÉTRICA, SUBTERRÂNEA, MONOFÁSICA, COM CAIXA DE SOBREPOR, CABO DE 35 MM2 E DISJUNTOR DIN 50A (NÃO INCLUSA MURETA DE ALVENARIA). AF_07/2020_PS</t>
  </si>
  <si>
    <t xml:space="preserve">101533</t>
  </si>
  <si>
    <t xml:space="preserve">ENTRADA DE ENERGIA ELÉTRICA, SUBTERRÂNEA, TRIFÁSICA, COM CAIXA DE EMBUTIR, CABO DE 10 MM2 E DISJUNTOR DIN 50A (NÃO INCLUSA MURETA DE ALVENARIA). AF_07/2020</t>
  </si>
  <si>
    <t xml:space="preserve">101534</t>
  </si>
  <si>
    <t xml:space="preserve">ENTRADA DE ENERGIA ELÉTRICA, SUBTERRÂNEA, TRIFÁSICA, COM CAIXA DE EMBUTIR, CABO DE 16 MM2 E DISJUNTOR DIN 50A (NÃO INCLUSA MURETA DE ALVENARIA). AF_07/2020</t>
  </si>
  <si>
    <t xml:space="preserve">101535</t>
  </si>
  <si>
    <t xml:space="preserve">ENTRADA DE ENERGIA ELÉTRICA, SUBTERRÂNEA, TRIFÁSICA, COM CAIXA DE EMBUTIR, CABO DE 25 MM2 E DISJUNTOR DIN 50A (NÃO INCLUSA MURETA DE ALVENARIA). AF_07/2020</t>
  </si>
  <si>
    <t xml:space="preserve">101536</t>
  </si>
  <si>
    <t xml:space="preserve">ENTRADA DE ENERGIA ELÉTRICA, SUBTERRÂNEA, TRIFÁSICA, COM CAIXA DE EMBUTIR, CABO DE 35 MM2 E DISJUNTOR DIN 50A (NÃO INCLUSA MURETA DE ALVENARIA). AF_07/2020</t>
  </si>
  <si>
    <t xml:space="preserve">101529</t>
  </si>
  <si>
    <t xml:space="preserve">ENTRADA DE ENERGIA ELÉTRICA, SUBTERRÂNEA, TRIFÁSICA, COM CAIXA DE SOBREPOR, CABO DE 10 MM2 E DISJUNTOR DIN 50A (NÃO INCLUSA MURETA DE ALVENARIA). AF_07/2020_PS</t>
  </si>
  <si>
    <t xml:space="preserve">101530</t>
  </si>
  <si>
    <t xml:space="preserve">ENTRADA DE ENERGIA ELÉTRICA, SUBTERRÂNEA, TRIFÁSICA, COM CAIXA DE SOBREPOR, CABO DE 16 MM2 E DISJUNTOR DIN 50A (NÃO INCLUSA MURETA DE ALVENARIA). AF_07/2020_PS</t>
  </si>
  <si>
    <t xml:space="preserve">101531</t>
  </si>
  <si>
    <t xml:space="preserve">ENTRADA DE ENERGIA ELÉTRICA, SUBTERRÂNEA, TRIFÁSICA, COM CAIXA DE SOBREPOR, CABO DE 25 MM2 E DISJUNTOR DIN 50A (NÃO INCLUSA MURETA DE ALVENARIA). AF_07/2020_PS</t>
  </si>
  <si>
    <t xml:space="preserve">101532</t>
  </si>
  <si>
    <t xml:space="preserve">ENTRADA DE ENERGIA ELÉTRICA, SUBTERRÂNEA, TRIFÁSICA, COM CAIXA DE SOBREPOR, CABO DE 35 MM2 E DISJUNTOR DIN 50A (NÃO INCLUSA MURETA DE ALVENARIA). AF_07/2020_PS</t>
  </si>
  <si>
    <t xml:space="preserve">101549</t>
  </si>
  <si>
    <t xml:space="preserve">GRAMPO PARALELO METÁLICO, PARA REDES AÉREAS DE DISTRIBUIÇÃO DE ENERGIA ELÉTRICA DE BAIXA TENSÃO - FORNECIMENTO E INSTALAÇÃO. AF_07/2020</t>
  </si>
  <si>
    <t xml:space="preserve">101547</t>
  </si>
  <si>
    <t xml:space="preserve">ISOLADOR, TIPO DISCO, PARA TENSÃO 15 KV - FORNECIMENTO E INSTALAÇÃO. AF_07/2020</t>
  </si>
  <si>
    <t xml:space="preserve">101546</t>
  </si>
  <si>
    <t xml:space="preserve">ISOLADOR, TIPO PINO, PARA TENSÃO 15 KV - FORNECIMENTO E INSTALAÇÃO. AF_07/2020</t>
  </si>
  <si>
    <t xml:space="preserve">101548</t>
  </si>
  <si>
    <t xml:space="preserve">ISOLADOR, TIPO ROLDANA, PARA BAIXA TENSÃO - FORNECIMENTO E INSTALAÇÃO. AF_07/2020</t>
  </si>
  <si>
    <t xml:space="preserve">94764</t>
  </si>
  <si>
    <t xml:space="preserve">ADAPTADOR COM FLANGE E ANEL DE VEDAÇÃO, CPVC, ROSCÁVEL, DN 15 MM, INSTALADO EM RESERVAÇÃO PREDIAL DE ÁGUA - FORNECIMENTO E INSTALAÇÃO. AF_04/2024</t>
  </si>
  <si>
    <t xml:space="preserve">94765</t>
  </si>
  <si>
    <t xml:space="preserve">ADAPTADOR COM FLANGE E ANEL DE VEDAÇÃO, CPVC, ROSCÁVEL, DN 22 MM, INSTALADO EM RESERVAÇÃO PREDIAL DE ÁGUA - FORNECIMENTO E INSTALAÇÃO. AF_04/2024</t>
  </si>
  <si>
    <t xml:space="preserve">94766</t>
  </si>
  <si>
    <t xml:space="preserve">ADAPTADOR COM FLANGE E ANEL DE VEDAÇÃO, CPVC, ROSCÁVEL, DN 28 MM, INSTALADO EM RESERVAÇÃO PREDIAL DE ÁGUA - FORNECIMENTO E INSTALAÇÃO. AF_04/2024</t>
  </si>
  <si>
    <t xml:space="preserve">94767</t>
  </si>
  <si>
    <t xml:space="preserve">ADAPTADOR COM FLANGE E ANEL DE VEDAÇÃO, CPVC, ROSCÁVEL, DN 35 MM, INSTALADO EM RESERVAÇÃO PREDIAL DE ÁGUA - FORNECIMENTO E INSTALAÇÃO. AF_04/2024</t>
  </si>
  <si>
    <t xml:space="preserve">94768</t>
  </si>
  <si>
    <t xml:space="preserve">ADAPTADOR COM FLANGE E ANEL DE VEDAÇÃO, CPVC, ROSCÁVEL, DN 42 MM, INSTALADO EM RESERVAÇÃO PREDIAL DE ÁGUA - FORNECIMENTO E INSTALAÇÃO. AF_04/2024</t>
  </si>
  <si>
    <t xml:space="preserve">94769</t>
  </si>
  <si>
    <t xml:space="preserve">ADAPTADOR COM FLANGE E ANEL DE VEDAÇÃO, CPVC, ROSCÁVEL, DN 54 MM, INSTALADO EM RESERVAÇÃO PREDIAL DE ÁGUA - FORNECIMENTO E INSTALAÇÃO. AF_04/2024</t>
  </si>
  <si>
    <t xml:space="preserve">94783</t>
  </si>
  <si>
    <t xml:space="preserve">ADAPTADOR COM FLANGE E ANEL DE VEDAÇÃO, PVC, SOLDÁVEL, DN 20 MM X 1/2", INSTALADO EM RESERVAÇÃO PREDIAL DE ÁGUA - FORNECIMENTO E INSTALAÇÃO. AF_04/2024</t>
  </si>
  <si>
    <t xml:space="preserve">94703</t>
  </si>
  <si>
    <t xml:space="preserve">ADAPTADOR COM FLANGE E ANEL DE VEDAÇÃO, PVC, SOLDÁVEL, DN 25 MM X 3/4", INSTALADO EM RESERVAÇÃO PREDIAL DE ÁGUA - FORNECIMENTO E INSTALAÇÃO. AF_04/2024</t>
  </si>
  <si>
    <t xml:space="preserve">94704</t>
  </si>
  <si>
    <t xml:space="preserve">ADAPTADOR COM FLANGE E ANEL DE VEDAÇÃO, PVC, SOLDÁVEL, DN 32 MM X 1", INSTALADO EM RESERVAÇÃO PREDIAL DE ÁGUA - FORNECIMENTO E INSTALAÇÃO. AF_04/2024</t>
  </si>
  <si>
    <t xml:space="preserve">94705</t>
  </si>
  <si>
    <t xml:space="preserve">ADAPTADOR COM FLANGE E ANEL DE VEDAÇÃO, PVC, SOLDÁVEL, DN 40 MM X 1 1/4", INSTALADO EM RESERVAÇÃO PREDIAL DE ÁGUA - FORNECIMENTO E INSTALAÇÃO. AF_04/2024</t>
  </si>
  <si>
    <t xml:space="preserve">94706</t>
  </si>
  <si>
    <t xml:space="preserve">ADAPTADOR COM FLANGE E ANEL DE VEDAÇÃO, PVC, SOLDÁVEL, DN 50 MM X 1 1/2", INSTALADO EM RESERVAÇÃO PREDIAL DE ÁGUA - FORNECIMENTO E INSTALAÇÃO. AF_04/2024</t>
  </si>
  <si>
    <t xml:space="preserve">94707</t>
  </si>
  <si>
    <t xml:space="preserve">ADAPTADOR COM FLANGE E ANEL DE VEDAÇÃO, PVC, SOLDÁVEL, DN 60 MM X 2", INSTALADO EM RESERVAÇÃO PREDIAL DE ÁGUA - FORNECIMENTO E INSTALAÇÃO. AF_04/2024</t>
  </si>
  <si>
    <t xml:space="preserve">94715</t>
  </si>
  <si>
    <t xml:space="preserve">ADAPTADOR COM FLANGES LIVRES, PVC, SOLDÁVEL, DN 110 MM X 4", INSTALADO EM RESERVAÇÃO PREDIAL DE ÁGUA - FORNECIMENTO E INSTALAÇÃO. AF_04/2024</t>
  </si>
  <si>
    <t xml:space="preserve">94713</t>
  </si>
  <si>
    <t xml:space="preserve">ADAPTADOR COM FLANGES LIVRES, PVC, SOLDÁVEL, DN 75 MM X 2 1/2", INSTALADO EM RESERVAÇÃO PREDIAL DE ÁGUA - FORNECIMENTO E INSTALAÇÃO. AF_04/2024</t>
  </si>
  <si>
    <t xml:space="preserve">94714</t>
  </si>
  <si>
    <t xml:space="preserve">ADAPTADOR COM FLANGES LIVRES, PVC, SOLDÁVEL, DN 85 MM X 3", INSTALADO EM RESERVAÇÃO PREDIAL DE ÁGUA - FORNECIMENTO E INSTALAÇÃO. AF_04/2024</t>
  </si>
  <si>
    <t xml:space="preserve">94670</t>
  </si>
  <si>
    <t xml:space="preserve">ADAPTADOR CURTO COM BOLSA E ROSCA PARA REGISTRO, PVC, SOLDÁVEL, DN 110 MM X 4", INSTALADO EM RESERVAÇÃO PREDIAL DE ÁGUA - FORNECIMENTO E INSTALAÇÃO. AF_04/2024</t>
  </si>
  <si>
    <t xml:space="preserve">94656</t>
  </si>
  <si>
    <t xml:space="preserve">ADAPTADOR CURTO COM BOLSA E ROSCA PARA REGISTRO, PVC, SOLDÁVEL, DN 25 MM X 3/4", INSTALADO EM RESERVAÇÃO PREDIAL DE ÁGUA - FORNECIMENTO E INSTALAÇÃO. AF_04/2024</t>
  </si>
  <si>
    <t xml:space="preserve">94658</t>
  </si>
  <si>
    <t xml:space="preserve">ADAPTADOR CURTO COM BOLSA E ROSCA PARA REGISTRO, PVC, SOLDÁVEL, DN 32 MM X 1", INSTALADO EM RESERVAÇÃO PREDIAL DE ÁGUA - FORNECIMENTO E INSTALAÇÃO. AF_04/2024</t>
  </si>
  <si>
    <t xml:space="preserve">94660</t>
  </si>
  <si>
    <t xml:space="preserve">ADAPTADOR CURTO COM BOLSA E ROSCA PARA REGISTRO, PVC, SOLDÁVEL, DN 40 MM X 1 1/4", INSTALADO EM RESERVAÇÃO PREDIAL DE ÁGUA - FORNECIMENTO E INSTALAÇÃO. AF_04/2024</t>
  </si>
  <si>
    <t xml:space="preserve">94662</t>
  </si>
  <si>
    <t xml:space="preserve">ADAPTADOR CURTO COM BOLSA E ROSCA PARA REGISTRO, PVC, SOLDÁVEL, DN 50 MM X 1 1/2", INSTALADO EM RESERVAÇÃO PREDIAL DE ÁGUA - FORNECIMENTO E INSTALAÇÃO. AF_04/2024</t>
  </si>
  <si>
    <t xml:space="preserve">94664</t>
  </si>
  <si>
    <t xml:space="preserve">ADAPTADOR CURTO COM BOLSA E ROSCA PARA REGISTRO, PVC, SOLDÁVEL, DN 60 MM X 2", INSTALADO EM RESERVAÇÃO PREDIAL DE ÁGUA - FORNECIMENTO E INSTALAÇÃO. AF_04/2024</t>
  </si>
  <si>
    <t xml:space="preserve">94666</t>
  </si>
  <si>
    <t xml:space="preserve">ADAPTADOR CURTO COM BOLSA E ROSCA PARA REGISTRO, PVC, SOLDÁVEL, DN 75 MM X 2 1/2", INSTALADO EM RESERVAÇÃO PREDIAL DE ÁGUA - FORNECIMENTO E INSTALAÇÃO. AF_04/2024</t>
  </si>
  <si>
    <t xml:space="preserve">94668</t>
  </si>
  <si>
    <t xml:space="preserve">ADAPTADOR CURTO COM BOLSA E ROSCA PARA REGISTRO, PVC, SOLDÁVEL, DN 85 MM X 3", INSTALADO EM RESERVAÇÃO PREDIAL DE ÁGUA - FORNECIMENTO E INSTALAÇÃO. AF_04/2024</t>
  </si>
  <si>
    <t xml:space="preserve">105215</t>
  </si>
  <si>
    <t xml:space="preserve">BUCHA DE REDUÇÃO CPVC, SOLDÁVEL, DN 28 X 22 MM, INSTALADO EM RESERVAÇÃO PREDIAL DE ÁGUA - FORNECIMENTO E INSTALAÇÃO. AF_04/2024</t>
  </si>
  <si>
    <t xml:space="preserve">105216</t>
  </si>
  <si>
    <t xml:space="preserve">BUCHA DE REDUÇÃO CPVC, SOLDÁVEL, DN 35 X 28 MM, INSTALADO EM RESERVAÇÃO PREDIAL DE ÁGUA - FORNECIMENTO E INSTALAÇÃO. AF_04/2024</t>
  </si>
  <si>
    <t xml:space="preserve">105217</t>
  </si>
  <si>
    <t xml:space="preserve">BUCHA DE REDUÇÃO CPVC, SOLDÁVEL, DN 42 X 22 MM, INSTALADO EM RESERVAÇÃO PREDIAL DE ÁGUA - FORNECIMENTO E INSTALAÇÃO. AF_04/2024</t>
  </si>
  <si>
    <t xml:space="preserve">105214</t>
  </si>
  <si>
    <t xml:space="preserve">BUCHA DE REDUÇÃO CPVC, SOLDÁVEL, DN 54 X 28 MM, INSTALADO EM RESERVAÇÃO PREDIAL DE ÁGUA - FORNECIMENTO E INSTALAÇÃO. AF_04/2024</t>
  </si>
  <si>
    <t xml:space="preserve">105218</t>
  </si>
  <si>
    <t xml:space="preserve">BUCHA DE REDUÇÃO CPVC, SOLDÁVEL, DN 54 X 35 MM, INSTALADO EM RESERVAÇÃO PREDIAL DE ÁGUA - FORNECIMENTO E INSTALAÇÃO. AF_04/2024</t>
  </si>
  <si>
    <t xml:space="preserve">105213</t>
  </si>
  <si>
    <t xml:space="preserve">BUCHA DE REDUÇÃO EM COBRE, PONTA X BOLSA, 66 X 54 MM, INSTALADO EM RESERVAÇÃO PREDIAL DE ÁGUA - FORNECIMENTO E INSTALAÇÃO. AF_04/2024</t>
  </si>
  <si>
    <t xml:space="preserve">105233</t>
  </si>
  <si>
    <t xml:space="preserve">BUCHA DE REDUÇÃO PVC, SOLDÁVEL, LONGA, DN 40 X 25 MM, INSTALADO EM RESERVAÇÃO PREDIAL DE ÁGUA - FORNECIMENTO E INSTALAÇÃO. AF_04/2024</t>
  </si>
  <si>
    <t xml:space="preserve">105234</t>
  </si>
  <si>
    <t xml:space="preserve">BUCHA DE REDUÇÃO PVC, SOLDÁVEL, LONGA, DN 50 X 25 MM, INSTALADO EM RESERVAÇÃO PREDIAL DE ÁGUA - FORNECIMENTO E INSTALAÇÃO. AF_04/2024</t>
  </si>
  <si>
    <t xml:space="preserve">105228</t>
  </si>
  <si>
    <t xml:space="preserve">BUCHA DE REDUÇÃO PVC, SOLDÁVEL, LONGA, DN 50 X 32 MM, INSTALADO EM RESERVAÇÃO PREDIAL DE ÁGUA - FORNECIMENTO E INSTALAÇÃO. AF_04/2024</t>
  </si>
  <si>
    <t xml:space="preserve">105138</t>
  </si>
  <si>
    <t xml:space="preserve">BUCHA DE REDUÇÃO PVC, SOLDÁVEL, LONGA, DN 60 X 25 MM, INSTALADO EM RESERVAÇÃO PREDIAL DE ÁGUA - FORNECIMENTO E INSTALAÇÃO. AF_04/2024</t>
  </si>
  <si>
    <t xml:space="preserve">105139</t>
  </si>
  <si>
    <t xml:space="preserve">BUCHA DE REDUÇÃO PVC, SOLDÁVEL, LONGA, DN 60 X 32 MM, INSTALADO EM RESERVAÇÃO PREDIAL DE ÁGUA - FORNECIMENTO E INSTALAÇÃO. AF_04/2024</t>
  </si>
  <si>
    <t xml:space="preserve">105140</t>
  </si>
  <si>
    <t xml:space="preserve">BUCHA DE REDUÇÃO PVC, SOLDÁVEL, LONGA, DN 60 X 50 MM, INSTALADO EM RESERVAÇÃO PREDIAL DE ÁGUA - FORNECIMENTO E INSTALAÇÃO. AF_04/2024</t>
  </si>
  <si>
    <t xml:space="preserve">105141</t>
  </si>
  <si>
    <t xml:space="preserve">BUCHA DE REDUÇÃO PVC, SOLDÁVEL, LONGA, DN 75 X 50 MM, INSTALADO EM RESERVAÇÃO PREDIAL DE ÁGUA - FORNECIMENTO E INSTALAÇÃO. AF_04/2024</t>
  </si>
  <si>
    <t xml:space="preserve">105172</t>
  </si>
  <si>
    <t xml:space="preserve">BUCHA DE REDUÇÃO, EM FERRO GALVANIZADO, CONEXÃO ROSQUEADA, DN 80 MM X 50 MM (3" X 2"), INSTALADO EM RESERVAÇÃO PREDIAL DE ÁGUA - FORNECIMENTO E INSTALAÇÃO. AF_04/2024</t>
  </si>
  <si>
    <t xml:space="preserve">105169</t>
  </si>
  <si>
    <t xml:space="preserve">BUCHA DE REDUÇÃO, EM FERRO GALVANIZADO, CONEXÃO ROSQUEADA, DN 80 MM X 65 MM (3" X 2 1/2"), INSTALADO EM RESERVAÇÃO PREDIAL DE ÁGUA - FORNECIMENTO E INSTALAÇÃO. AF_04/2024</t>
  </si>
  <si>
    <t xml:space="preserve">105230</t>
  </si>
  <si>
    <t xml:space="preserve">BUCHA DE REDUÇÃO, PPR, DN 25 X 20 MM, INSTALADO EM RESERVAÇÃO PREDIAL DE ÁGUA - FORNECIMENTO E INSTALAÇÃO. AF_04/2024</t>
  </si>
  <si>
    <t xml:space="preserve">105231</t>
  </si>
  <si>
    <t xml:space="preserve">BUCHA DE REDUÇÃO, PPR, DN 32 X 25 MM, INSTALADO EM RESERVAÇÃO PREDIAL DE ÁGUA - FORNECIMENTO E INSTALAÇÃO. AF_04/2024</t>
  </si>
  <si>
    <t xml:space="preserve">105232</t>
  </si>
  <si>
    <t xml:space="preserve">BUCHA DE REDUÇÃO, PPR, DN 40 X 25 MM, INSTALADO EM RESERVAÇÃO PREDIAL DE ÁGUA - FORNECIMENTO E INSTALAÇÃO. AF_04/2024</t>
  </si>
  <si>
    <t xml:space="preserve">105229</t>
  </si>
  <si>
    <t xml:space="preserve">BUCHA DE REDUÇÃO, PPR, DN 50 X 25 MM, INSTALADO EM RESERVAÇÃO PREDIAL DE ÁGUA - FORNECIMENTO E INSTALAÇÃO. AF_04/2024</t>
  </si>
  <si>
    <t xml:space="preserve">105146</t>
  </si>
  <si>
    <t xml:space="preserve">BUCHA DE REDUÇÃO, PPR, DN 50 X 32 MM, INSTALADO EM RESERVAÇÃO PREDIAL DE ÁGUA - FORNECIMENTO E INSTALAÇÃO. AF_04/2024</t>
  </si>
  <si>
    <t xml:space="preserve">96738</t>
  </si>
  <si>
    <t xml:space="preserve">CONECTOR MACHO, PPR, 25 MM X 1/2'', INSTALADO EM RESERVAÇÃO PREDIAL DE ÁGUA - FORNECIMENTO E INSTALAÇÃO. AF_04/2024</t>
  </si>
  <si>
    <t xml:space="preserve">96740</t>
  </si>
  <si>
    <t xml:space="preserve">CONECTOR MACHO, PPR, 32 MM X 3/4'', INSTALADO EM RESERVAÇÃO PREDIAL DE ÁGUA - FORNECIMENTO E INSTALAÇÃO. AF_04/2024</t>
  </si>
  <si>
    <t xml:space="preserve">94738</t>
  </si>
  <si>
    <t xml:space="preserve">CONECTOR, CPVC, SOLDÁVEL, DN 114 MM X 4", INSTALADO EM RESERVAÇÃO PREDIAL DE ÁGUA - FORNECIMENTO E INSTALAÇÃO. AF_04/2024</t>
  </si>
  <si>
    <t xml:space="preserve">94724</t>
  </si>
  <si>
    <t xml:space="preserve">CONECTOR, CPVC, SOLDÁVEL, DN 22 MM X 3/4", INSTALADO EM RESERVAÇÃO PREDIAL DE ÁGUA - FORNECIMENTO E INSTALAÇÃO. AF_04/2024</t>
  </si>
  <si>
    <t xml:space="preserve">94726</t>
  </si>
  <si>
    <t xml:space="preserve">CONECTOR, CPVC, SOLDÁVEL, DN 28 MM X 1", INSTALADO EM RESERVAÇÃO PREDIAL DE ÁGUA - FORNECIMENTO E INSTALAÇÃO. AF_04/2024</t>
  </si>
  <si>
    <t xml:space="preserve">94728</t>
  </si>
  <si>
    <t xml:space="preserve">CONECTOR, CPVC, SOLDÁVEL, DN 35 MM X 1 1/4", INSTALADO EM RESERVAÇÃO PREDIAL DE ÁGUA - FORNECIMENTO E INSTALAÇÃO. AF_04/2024</t>
  </si>
  <si>
    <t xml:space="preserve">94730</t>
  </si>
  <si>
    <t xml:space="preserve">CONECTOR, CPVC, SOLDÁVEL, DN 42 MM X 1 1/2", INSTALADO EM RESERVAÇÃO PREDIAL DE ÁGUA - FORNECIMENTO E INSTALAÇÃO. AF_04/2024</t>
  </si>
  <si>
    <t xml:space="preserve">94732</t>
  </si>
  <si>
    <t xml:space="preserve">CONECTOR, CPVC, SOLDÁVEL, DN 54 MM X 2", INSTALADO EM RESERVAÇÃO PREDIAL DE ÁGUA - FORNECIMENTO E INSTALAÇÃO. AF_04/2024</t>
  </si>
  <si>
    <t xml:space="preserve">94734</t>
  </si>
  <si>
    <t xml:space="preserve">CONECTOR, CPVC, SOLDÁVEL, DN 73 MM X 2 1/2", INSTALADO EM RESERVAÇÃO PREDIAL DE ÁGUA - FORNECIMENTO E INSTALAÇÃO. AF_04/2024</t>
  </si>
  <si>
    <t xml:space="preserve">94736</t>
  </si>
  <si>
    <t xml:space="preserve">CONECTOR, CPVC, SOLDÁVEL, DN 89 MM X 3", INSTALADO EM RESERVAÇÃO PREDIAL DE ÁGUA - FORNECIMENTO E INSTALAÇÃO. AF_04/2024</t>
  </si>
  <si>
    <t xml:space="preserve">94483</t>
  </si>
  <si>
    <t xml:space="preserve">CONJUNTO HIDRÁULICO EM AÇO ROSCÁVEL PARA INSTALAÇÃO DE BOMBA, DN SUCÇÃO 32 MM (1 1/4") E DN RECALQUE 25 MM (1"), PARA EDIFICAÇÃO COM 4 PAVIMENTOS - FORNECIMENTO E INSTALAÇÃO. AF_04/2024</t>
  </si>
  <si>
    <t xml:space="preserve">94482</t>
  </si>
  <si>
    <t xml:space="preserve">CONJUNTO HIDRÁULICO EM AÇO ROSCÁVEL PARA INSTALAÇÃO DE BOMBA, DN SUCÇÃO 40 MM (1 1/2") E DN RECALQUE 32 MM (1 1/4"), PARA EDIFICAÇÃO COM 8 PAVIMENTOS - FORNECIMENTO E INSTALAÇÃO. AF_04/2024</t>
  </si>
  <si>
    <t xml:space="preserve">94481</t>
  </si>
  <si>
    <t xml:space="preserve">CONJUNTO HIDRÁULICO EM AÇO ROSCÁVEL PARA INSTALAÇÃO DE BOMBA, DN SUCÇÃO 50 MM (2") E DN RECALQUE 40 MM (1 1/2"), PARA EDIFICAÇÃO COM 12 PAVIMENTOS - FORNECIMENTO E INSTALAÇÃO. AF_04/2024</t>
  </si>
  <si>
    <t xml:space="preserve">94480</t>
  </si>
  <si>
    <t xml:space="preserve">CONJUNTO HIDRÁULICO EM AÇO ROSCÁVEL PARA INSTALAÇÃO DE BOMBA, DN SUCÇÃO 65 MM (2½") E DN RECALQUE 50 MM (2"), PARA EDIFICAÇÃO COM 18 PAVIMENTOS - FORNECIMENTO E INSTALAÇÃO. AF_04/2024</t>
  </si>
  <si>
    <t xml:space="preserve">94472</t>
  </si>
  <si>
    <t xml:space="preserve">COTOVELO 45 GRAUS, EM FERRO GALVANIZADO, CONEXÃO ROSQUEADA, DN 50 MM (2"), INSTALADO EM RESERVAÇÃO PREDIAL DE ÁGUA - FORNECIMENTO E INSTALAÇÃO. AF_04/2024</t>
  </si>
  <si>
    <t xml:space="preserve">94474</t>
  </si>
  <si>
    <t xml:space="preserve">COTOVELO 45 GRAUS, EM FERRO GALVANIZADO, CONEXÃO ROSQUEADA, DN 65 MM (2 1/2"), INSTALADO EM RESERVAÇÃO PREDIAL DE ÁGUA - FORNECIMENTO E INSTALAÇÃO. AF_04/2024</t>
  </si>
  <si>
    <t xml:space="preserve">94476</t>
  </si>
  <si>
    <t xml:space="preserve">COTOVELO 45 GRAUS, EM FERRO GALVANIZADO, CONEXÃO ROSQUEADA, DN 80 MM (3"), INSTALADO EM RESERVAÇÃO PREDIAL DE ÁGUA - FORNECIMENTO E INSTALAÇÃO. AF_04/2024</t>
  </si>
  <si>
    <t xml:space="preserve">94471</t>
  </si>
  <si>
    <t xml:space="preserve">COTOVELO 90 GRAUS, EM FERRO GALVANIZADO, CONEXÃO ROSQUEADA, DN 50 MM (2"), INSTALADO EM RESERVAÇÃO PREDIAL DE ÁGUA - FORNECIMENTO E INSTALAÇÃO. AF_04/2024</t>
  </si>
  <si>
    <t xml:space="preserve">94473</t>
  </si>
  <si>
    <t xml:space="preserve">COTOVELO 90 GRAUS, EM FERRO GALVANIZADO, CONEXÃO ROSQUEADA, DN 65 MM (2 1/2"), INSTALADO EM RESERVAÇÃO PREDIAL DE ÁGUA - FORNECIMENTO E INSTALAÇÃO. AF_04/2024</t>
  </si>
  <si>
    <t xml:space="preserve">94475</t>
  </si>
  <si>
    <t xml:space="preserve">COTOVELO 90 GRAUS, EM FERRO GALVANIZADO, CONEXÃO ROSQUEADA, DN 80 MM (3"), INSTALADO EM RESERVAÇÃO PREDIAL DE ÁGUA - FORNECIMENTO E INSTALAÇÃO. AF_04/2024</t>
  </si>
  <si>
    <t xml:space="preserve">105194</t>
  </si>
  <si>
    <t xml:space="preserve">COTOVELO 90 GRAUS, EM FERRO GALVANIZADO, MACHO/FÊMEA, CONEXÃO ROSQUEADA, DN 50 MM (2"), INSTALADO EM RESERVAÇÃO PREDIAL DE ÁGUA - FORNECIMENTO E INSTALAÇÃO. AF_04/2024</t>
  </si>
  <si>
    <t xml:space="preserve">105195</t>
  </si>
  <si>
    <t xml:space="preserve">COTOVELO 90 GRAUS, EM FERRO GALVANIZADO, MACHO/FÊMEA, CONEXÃO ROSQUEADA, DN 80 MM (3"), INSTALADO EM RESERVAÇÃO PREDIAL DE ÁGUA - FORNECIMENTO E INSTALAÇÃO. AF_04/2024</t>
  </si>
  <si>
    <t xml:space="preserve">105178</t>
  </si>
  <si>
    <t xml:space="preserve">COTOVELO DE REDUÇÃO, 90 GRAUS, EM FERRO GALVANIZADO, CONEXÃO ROSQUEADA, DN 65 MM X 50 MM (2 1/2" X 2"), INSTALADO EM RESERVAÇÃO PREDIAL DE ÁGUA - FORNECIMENTO E INSTALAÇÃO. AF_04/2024</t>
  </si>
  <si>
    <t xml:space="preserve">94620</t>
  </si>
  <si>
    <t xml:space="preserve">COTOVELO EM COBRE, DN 104 MM, 90 GRAUS, SEM ANEL DE SOLDA, INSTALADO EM RESERVAÇÃO PREDIAL DE ÁGUA - FORNECIMENTO E INSTALAÇÃO. AF_04/2024</t>
  </si>
  <si>
    <t xml:space="preserve">94614</t>
  </si>
  <si>
    <t xml:space="preserve">COTOVELO EM COBRE, DN 54 MM, 90 GRAUS, SEM ANEL DE SOLDA, INSTALADO EM RESERVAÇÃO PREDIAL DE ÁGUA - FORNECIMENTO E INSTALAÇÃO. AF_04/2024</t>
  </si>
  <si>
    <t xml:space="preserve">94616</t>
  </si>
  <si>
    <t xml:space="preserve">COTOVELO EM COBRE, DN 66 MM, 90 GRAUS, SEM ANEL DE SOLDA, INSTALADO EM RESERVAÇÃO PREDIAL DE ÁGUA - FORNECIMENTO E INSTALAÇÃO. AF_04/2024</t>
  </si>
  <si>
    <t xml:space="preserve">94618</t>
  </si>
  <si>
    <t xml:space="preserve">COTOVELO EM COBRE, DN 79 MM, 90 GRAUS, SEM ANEL DE SOLDA, INSTALADO EM RESERVAÇÃO PREDIAL DE ÁGUA - FORNECIMENTO E INSTALAÇÃO. AF_04/2024</t>
  </si>
  <si>
    <t xml:space="preserve">105193</t>
  </si>
  <si>
    <t xml:space="preserve">COTOVELO, 90 GRAUS, EM FERRO GALVANIZADO, MACHO/FÊMEA, CONEXÃO ROSQUEADA, DN 65 MM (2 1/2"), INSTALADO EM RESERVAÇÃO PREDIAL DE ÁGUA - FORNECIMENTO E INSTALAÇÃO. AF_04/2024</t>
  </si>
  <si>
    <t xml:space="preserve">105197</t>
  </si>
  <si>
    <t xml:space="preserve">CURVA 45 GRAUS, EM FERRO GALVANIZADO, FÊMEA, CONEXÃO ROSQUEADA, DN 50 MM (2"), INSTALADO EM RESERVAÇÃO PREDIAL DE ÁGUA - FORNECIMENTO E INSTALAÇÃO. AF_04/2024</t>
  </si>
  <si>
    <t xml:space="preserve">105196</t>
  </si>
  <si>
    <t xml:space="preserve">CURVA 45 GRAUS, EM FERRO GALVANIZADO, FÊMEA, CONEXÃO ROSQUEADA, DN 65 MM (2 1/2"), INSTALADO EM RESERVAÇÃO PREDIAL DE ÁGUA - FORNECIMENTO E INSTALAÇÃO. AF_04/2024</t>
  </si>
  <si>
    <t xml:space="preserve">105198</t>
  </si>
  <si>
    <t xml:space="preserve">CURVA 45 GRAUS, EM FERRO GALVANIZADO, FÊMEA, CONEXÃO ROSQUEADA, DN 80 MM (3"), INSTALADO EM RESERVAÇÃO PREDIAL DE ÁGUA - FORNECIMENTO E INSTALAÇÃO. AF_04/2024</t>
  </si>
  <si>
    <t xml:space="preserve">105200</t>
  </si>
  <si>
    <t xml:space="preserve">CURVA 45 GRAUS, EM FERRO GALVANIZADO, MACHO/FÊMEA, CONEXÃO ROSQUEADA, DN 50 MM (2"), INSTALADO EM RESERVAÇÃO PREDIAL DE ÁGUA - FORNECIMENTO E INSTALAÇÃO. AF_04/2024</t>
  </si>
  <si>
    <t xml:space="preserve">105199</t>
  </si>
  <si>
    <t xml:space="preserve">CURVA 45 GRAUS, EM FERRO GALVANIZADO, MACHO/FÊMEA, CONEXÃO ROSQUEADA, DN 65 MM (2 1/2"), INSTALADO EM RESERVAÇÃO PREDIAL DE ÁGUA - FORNECIMENTO E INSTALAÇÃO. AF_04/2024</t>
  </si>
  <si>
    <t xml:space="preserve">105201</t>
  </si>
  <si>
    <t xml:space="preserve">CURVA 45 GRAUS, EM FERRO GALVANIZADO, MACHO/FÊMEA, CONEXÃO ROSQUEADA, DN 80 MM (3"), INSTALADO EM RESERVAÇÃO PREDIAL DE ÁGUA - FORNECIMENTO E INSTALAÇÃO. AF_04/2024</t>
  </si>
  <si>
    <t xml:space="preserve">94741</t>
  </si>
  <si>
    <t xml:space="preserve">CURVA 90 GRAUS, CPVC, SOLDÁVEL, DN 22 MM, INSTALADO EM RESERVAÇÃO PREDIAL DE ÁGUA - FORNECIMENTO E INSTALAÇÃO. AF_04/2024</t>
  </si>
  <si>
    <t xml:space="preserve">94743</t>
  </si>
  <si>
    <t xml:space="preserve">CURVA 90 GRAUS, CPVC, SOLDÁVEL, DN 28 MM, INSTALADO EM RESERVAÇÃO PREDIAL DE ÁGUA - FORNECIMENTO E INSTALAÇÃO. AF_04/2024</t>
  </si>
  <si>
    <t xml:space="preserve">105209</t>
  </si>
  <si>
    <t xml:space="preserve">CURVA 90 GRAUS, EM FERRO GALVANIZADO, CONEXÃO ROSQUEADA, DN 50 MM (2"), INSTALADO EM RESERVAÇÃO PREDIAL DE ÁGUA - FORNECIMENTO E INSTALAÇÃO. AF_04/2024</t>
  </si>
  <si>
    <t xml:space="preserve">105208</t>
  </si>
  <si>
    <t xml:space="preserve">CURVA 90 GRAUS, EM FERRO GALVANIZADO, CONEXÃO ROSQUEADA, DN 65 MM (2 1/2"), INSTALADO EM RESERVAÇÃO PREDIAL DE ÁGUA - FORNECIMENTO E INSTALAÇÃO. AF_04/2024</t>
  </si>
  <si>
    <t xml:space="preserve">105210</t>
  </si>
  <si>
    <t xml:space="preserve">CURVA 90 GRAUS, EM FERRO GALVANIZADO, CONEXÃO ROSQUEADA, DN 80 MM (3"), INSTALADO EM RESERVAÇÃO PREDIAL DE ÁGUA - FORNECIMENTO E INSTALAÇÃO. AF_04/2024</t>
  </si>
  <si>
    <t xml:space="preserve">105203</t>
  </si>
  <si>
    <t xml:space="preserve">CURVA 90 GRAUS, EM FERRO GALVANIZADO, FÊMEA, CONEXÃO ROSQUEADA, DN 50 MM (2"), INSTALADO EM RESERVAÇÃO PREDIAL DE ÁGUA - FORNECIMENTO E INSTALAÇÃO. AF_04/2024</t>
  </si>
  <si>
    <t xml:space="preserve">105202</t>
  </si>
  <si>
    <t xml:space="preserve">CURVA 90 GRAUS, EM FERRO GALVANIZADO, FÊMEA, CONEXÃO ROSQUEADA, DN 65 MM (2 1/2"), INSTALADO EM RESERVAÇÃO PREDIAL DE ÁGUA - FORNECIMENTO E INSTALAÇÃO. AF_04/2024</t>
  </si>
  <si>
    <t xml:space="preserve">105204</t>
  </si>
  <si>
    <t xml:space="preserve">CURVA 90 GRAUS, EM FERRO GALVANIZADO, FÊMEA, CONEXÃO ROSQUEADA, DN 80 (3"), INSTALADO EM RESERVAÇÃO PREDIAL DE ÁGUA - FORNECIMENTO E INSTALAÇÃO. AF_04/2024</t>
  </si>
  <si>
    <t xml:space="preserve">105206</t>
  </si>
  <si>
    <t xml:space="preserve">CURVA 90 GRAUS, EM FERRO GALVANIZADO, MACHO/FÊMEA, CONEXÃO ROSQUEADA, DN 50 MM (2"), INSTALADO EM RESERVAÇÃO PREDIAL DE ÁGUA - FORNECIMENTO E INSTALAÇÃO. AF_04/2024</t>
  </si>
  <si>
    <t xml:space="preserve">105205</t>
  </si>
  <si>
    <t xml:space="preserve">CURVA 90 GRAUS, EM FERRO GALVANIZADO, MACHO/FÊMEA, CONEXÃO ROSQUEADA, DN 65 MM (2 1/2"), INSTALADO EM RESERVAÇÃO PREDIAL DE ÁGUA - FORNECIMENTO E INSTALAÇÃO. AF_04/2024</t>
  </si>
  <si>
    <t xml:space="preserve">105207</t>
  </si>
  <si>
    <t xml:space="preserve">CURVA 90 GRAUS, EM FERRO GALVANIZADO, MACHO/FÊMEA, CONEXÃO ROSQUEADA, DN 80 MM (3"), INSTALADO EM RESERVAÇÃO PREDIAL DE ÁGUA - FORNECIMENTO E INSTALAÇÃO. AF_04/2024</t>
  </si>
  <si>
    <t xml:space="preserve">94687</t>
  </si>
  <si>
    <t xml:space="preserve">CURVA 90 GRAUS, PVC, SOLDÁVEL, DN 110 MM, INSTALADO EM RESERVAÇÃO PREDIAL DE ÁGUA - FORNECIMENTO E INSTALAÇÃO. AF_04/2024</t>
  </si>
  <si>
    <t xml:space="preserve">94673</t>
  </si>
  <si>
    <t xml:space="preserve">CURVA 90 GRAUS, PVC, SOLDÁVEL, DN 25 MM, INSTALADO EM RESERVAÇÃO PREDIAL DE ÁGUA - FORNECIMENTO E INSTALAÇÃO. AF_04/2024</t>
  </si>
  <si>
    <t xml:space="preserve">94675</t>
  </si>
  <si>
    <t xml:space="preserve">CURVA 90 GRAUS, PVC, SOLDÁVEL, DN 32 MM, INSTALADO EM RESERVAÇÃO PREDIAL DE ÁGUA - FORNECIMENTO E INSTALAÇÃO. AF_04/2024</t>
  </si>
  <si>
    <t xml:space="preserve">94677</t>
  </si>
  <si>
    <t xml:space="preserve">CURVA 90 GRAUS, PVC, SOLDÁVEL, DN 40 MM, INSTALADO EM RESERVAÇÃO PREDIAL DE ÁGUA - FORNECIMENTO E INSTALAÇÃO. AF_04/2024</t>
  </si>
  <si>
    <t xml:space="preserve">94679</t>
  </si>
  <si>
    <t xml:space="preserve">CURVA 90 GRAUS, PVC, SOLDÁVEL, DN 50 MM, INSTALADO EM RESERVAÇÃO PREDIAL DE ÁGUA - FORNECIMENTO E INSTALAÇÃO. AF_04/2024</t>
  </si>
  <si>
    <t xml:space="preserve">94681</t>
  </si>
  <si>
    <t xml:space="preserve">CURVA 90 GRAUS, PVC, SOLDÁVEL, DN 60 MM, INSTALADO EM RESERVAÇÃO PREDIAL DE ÁGUA - FORNECIMENTO E INSTALAÇÃO. AF_04/2024</t>
  </si>
  <si>
    <t xml:space="preserve">94683</t>
  </si>
  <si>
    <t xml:space="preserve">CURVA 90 GRAUS, PVC, SOLDÁVEL, DN 75 MM, INSTALADO EM RESERVAÇÃO PREDIAL DE ÁGUA - FORNECIMENTO E INSTALAÇÃO. AF_04/2024</t>
  </si>
  <si>
    <t xml:space="preserve">94685</t>
  </si>
  <si>
    <t xml:space="preserve">CURVA 90 GRAUS, PVC, SOLDÁVEL, DN 85 MM, INSTALADO EM RESERVAÇÃO PREDIAL DE ÁGUA - FORNECIMENTO E INSTALAÇÃO. AF_04/2024</t>
  </si>
  <si>
    <t xml:space="preserve">94615</t>
  </si>
  <si>
    <t xml:space="preserve">CURVA EM COBRE, DN 54 MM, 45 GRAUS, SEM ANEL DE SOLDA, BOLSA X BOLSA, INSTALADO EM RESERVAÇÃO PREDIAL DE ÁGUA - FORNECIMENTO E INSTALAÇÃO. AF_04/2024</t>
  </si>
  <si>
    <t xml:space="preserve">94617</t>
  </si>
  <si>
    <t xml:space="preserve">CURVA EM COBRE, DN 66 MM, 45 GRAUS, SEM ANEL DE SOLDA, BOLSA X BOLSA, INSTALADO EM RESERVAÇÃO PREDIAL DE ÁGUA - FORNECIMENTO E INSTALAÇÃO. AF_04/2024</t>
  </si>
  <si>
    <t xml:space="preserve">105147</t>
  </si>
  <si>
    <t xml:space="preserve">CURVA PPR 90 GRAUS, DN 20 MM, INSTALADO EM RESERVAÇÃO PREDIAL DE ÁGUA - FORNECIMENTO E INSTALAÇÃO. AF_04/2024</t>
  </si>
  <si>
    <t xml:space="preserve">105148</t>
  </si>
  <si>
    <t xml:space="preserve">CURVA PPR 90 GRAUS, DN 25 MM, INSTALADO EM RESERVAÇÃO PREDIAL DE ÁGUA - FORNECIMENTO E INSTALAÇÃO. AF_04/2024</t>
  </si>
  <si>
    <t xml:space="preserve">105154</t>
  </si>
  <si>
    <t xml:space="preserve">CURVA PVC 45 GRAUS, SOLDÁVEL, DN 25 MM, INSTALADO EM RESERVAÇÃO PREDIAL DE ÁGUA - FORNECIMENTO E INSTALAÇÃO. AF_04/2024</t>
  </si>
  <si>
    <t xml:space="preserve">105155</t>
  </si>
  <si>
    <t xml:space="preserve">CURVA PVC 45 GRAUS, SOLDÁVEL, DN 32 MM, INSTALADO EM RESERVAÇÃO PREDIAL DE ÁGUA - FORNECIMENTO E INSTALAÇÃO. AF_04/2024</t>
  </si>
  <si>
    <t xml:space="preserve">105156</t>
  </si>
  <si>
    <t xml:space="preserve">CURVA PVC 45 GRAUS, SOLDÁVEL, DN 40 MM, INSTALADO EM RESERVAÇÃO PREDIAL DE ÁGUA - FORNECIMENTO E INSTALAÇÃO. AF_04/2024</t>
  </si>
  <si>
    <t xml:space="preserve">105157</t>
  </si>
  <si>
    <t xml:space="preserve">CURVA PVC 45 GRAUS, SOLDÁVEL, DN 50 MM, INSTALADO EM RESERVAÇÃO PREDIAL DE ÁGUA - FORNECIMENTO E INSTALAÇÃO. AF_04/2024</t>
  </si>
  <si>
    <t xml:space="preserve">105158</t>
  </si>
  <si>
    <t xml:space="preserve">CURVA PVC 45 GRAUS, SOLDÁVEL, DN 60 MM, INSTALADO EM RESERVAÇÃO PREDIAL DE ÁGUA - FORNECIMENTO E INSTALAÇÃO. AF_04/2024</t>
  </si>
  <si>
    <t xml:space="preserve">105159</t>
  </si>
  <si>
    <t xml:space="preserve">CURVA PVC 45 GRAUS, SOLDÁVEL, DN 75 MM, INSTALADO EM RESERVAÇÃO PREDIAL DE ÁGUA - FORNECIMENTO E INSTALAÇÃO. AF_04/2024</t>
  </si>
  <si>
    <t xml:space="preserve">105160</t>
  </si>
  <si>
    <t xml:space="preserve">CURVA PVC 45 GRAUS, SOLDÁVEL, DN 85 MM, INSTALADO EM RESERVAÇÃO PREDIAL DE ÁGUA - FORNECIMENTO E INSTALAÇÃO. AF_04/2024</t>
  </si>
  <si>
    <t xml:space="preserve">94672</t>
  </si>
  <si>
    <t xml:space="preserve">JOELHO 90 GRAUS COM BUCHA DE LATÃO, PVC, SOLDÁVEL, DN 25 MM X 3/4", INSTALADO EM RESERVAÇÃO PREDIAL DE ÁGUA - FORNECIMENTO E INSTALAÇÃO. AF_04/2024</t>
  </si>
  <si>
    <t xml:space="preserve">94754</t>
  </si>
  <si>
    <t xml:space="preserve">JOELHO 90 GRAUS, CPVC, SOLDÁVEL, DN 114 MM, INSTALADO EM RESERVAÇÃO PREDIAL DE ÁGUA - FORNECIMENTO E INSTALAÇÃO. AF_04/2024</t>
  </si>
  <si>
    <t xml:space="preserve">94740</t>
  </si>
  <si>
    <t xml:space="preserve">JOELHO 90 GRAUS, CPVC, SOLDÁVEL, DN 22 MM, INSTALADO EM RESERVAÇÃO PREDIAL DE ÁGUA - FORNECIMENTO E INSTALAÇÃO. AF_04/2024</t>
  </si>
  <si>
    <t xml:space="preserve">94742</t>
  </si>
  <si>
    <t xml:space="preserve">JOELHO 90 GRAUS, CPVC, SOLDÁVEL, DN 28 MM, INSTALADO EM RESERVAÇÃO PREDIAL DE ÁGUA - FORNECIMENTO E INSTALAÇÃO. AF_04/2024</t>
  </si>
  <si>
    <t xml:space="preserve">94744</t>
  </si>
  <si>
    <t xml:space="preserve">JOELHO 90 GRAUS, CPVC, SOLDÁVEL, DN 35 MM, INSTALADO EM RESERVAÇÃO PREDIAL DE ÁGUA - FORNECIMENTO E INSTALAÇÃO. AF_04/2024</t>
  </si>
  <si>
    <t xml:space="preserve">94746</t>
  </si>
  <si>
    <t xml:space="preserve">JOELHO 90 GRAUS, CPVC, SOLDÁVEL, DN 42 MM, INSTALADO EM RESERVAÇÃO PREDIAL DE ÁGUA - FORNECIMENTO E INSTALAÇÃO. AF_04/2024</t>
  </si>
  <si>
    <t xml:space="preserve">94748</t>
  </si>
  <si>
    <t xml:space="preserve">JOELHO 90 GRAUS, CPVC, SOLDÁVEL, DN 54 MM, INSTALADO EM RESERVAÇÃO PREDIAL DE ÁGUA - FORNECIMENTO E INSTALAÇÃO. AF_04/2024</t>
  </si>
  <si>
    <t xml:space="preserve">94750</t>
  </si>
  <si>
    <t xml:space="preserve">JOELHO 90 GRAUS, CPVC, SOLDÁVEL, DN 73 MM, INSTALADO EM RESERVAÇÃO PREDIAL DE ÁGUA - FORNECIMENTO E INSTALAÇÃO. AF_04/2024</t>
  </si>
  <si>
    <t xml:space="preserve">94752</t>
  </si>
  <si>
    <t xml:space="preserve">JOELHO 90 GRAUS, CPVC, SOLDÁVEL, DN 89 MM, INSTALADO EM RESERVAÇÃO PREDIAL DE ÁGUA - FORNECIMENTO E INSTALAÇÃO. AF_04/2024</t>
  </si>
  <si>
    <t xml:space="preserve">96755</t>
  </si>
  <si>
    <t xml:space="preserve">JOELHO 90 GRAUS, PPR, DN 110 MM, INSTALADO EM RESERVAÇÃO PREDIAL DE ÁGUA - FORNECIMENTO E INSTALAÇÃO. AF_04/2024</t>
  </si>
  <si>
    <t xml:space="preserve">96747</t>
  </si>
  <si>
    <t xml:space="preserve">JOELHO 90 GRAUS, PPR, DN 20 MM, INSTALADO EM RESERVAÇÃO PREDIAL DE ÁGUA - FORNECIMENTO E INSTALAÇÃO. AF_04/2024</t>
  </si>
  <si>
    <t xml:space="preserve">96748</t>
  </si>
  <si>
    <t xml:space="preserve">JOELHO 90 GRAUS, PPR, DN 25 MM, INSTALADO EM RESERVAÇÃO PREDIAL DE ÁGUA - FORNECIMENTO E INSTALAÇÃO. AF_04/2024</t>
  </si>
  <si>
    <t xml:space="preserve">96749</t>
  </si>
  <si>
    <t xml:space="preserve">JOELHO 90 GRAUS, PPR, DN 32 MM, INSTALADO EM RESERVAÇÃO PREDIAL DE ÁGUA - FORNECIMENTO E INSTALAÇÃO. AF_04/2024</t>
  </si>
  <si>
    <t xml:space="preserve">96750</t>
  </si>
  <si>
    <t xml:space="preserve">JOELHO 90 GRAUS, PPR, DN 40 MM, INSTALADO EM RESERVAÇÃO PREDIAL DE ÁGUA - FORNECIMENTO E INSTALAÇÃO. AF_04/2024</t>
  </si>
  <si>
    <t xml:space="preserve">96751</t>
  </si>
  <si>
    <t xml:space="preserve">JOELHO 90 GRAUS, PPR, DN 50 MM, INSTALADO EM RESERVAÇÃO PREDIAL DE ÁGUA - FORNECIMENTO E INSTALAÇÃO. AF_04/2024</t>
  </si>
  <si>
    <t xml:space="preserve">96752</t>
  </si>
  <si>
    <t xml:space="preserve">JOELHO 90 GRAUS, PPR, DN 63 MM, INSTALADO EM RESERVAÇÃO PREDIAL DE ÁGUA - FORNECIMENTO E INSTALAÇÃO. AF_04/2024</t>
  </si>
  <si>
    <t xml:space="preserve">96753</t>
  </si>
  <si>
    <t xml:space="preserve">JOELHO 90 GRAUS, PPR, DN 75 MM, INSTALADO EM RESERVAÇÃO PREDIAL DE ÁGUA - FORNECIMENTO E INSTALAÇÃO. AF_04/2024</t>
  </si>
  <si>
    <t xml:space="preserve">96754</t>
  </si>
  <si>
    <t xml:space="preserve">JOELHO 90 GRAUS, PPR, DN 90 MM, INSTALADO EM RESERVAÇÃO PREDIAL DE ÁGUA - FORNECIMENTO E INSTALAÇÃO. AF_04/2024</t>
  </si>
  <si>
    <t xml:space="preserve">94686</t>
  </si>
  <si>
    <t xml:space="preserve">JOELHO 90 GRAUS, PVC, SOLDÁVEL, DN 110 MM INSTALADO EM RESERVAÇÃO PREDIAL DE ÁGUA - FORNECIMENTO E INSTALAÇÃO. AF_04/2024</t>
  </si>
  <si>
    <t xml:space="preserve">94674</t>
  </si>
  <si>
    <t xml:space="preserve">JOELHO 90 GRAUS, PVC, SOLDÁVEL, DN 32 MM INSTALADO EM RESERVAÇÃO PREDIAL DE ÁGUA - FORNECIMENTO E INSTALAÇÃO. AF_04/2024</t>
  </si>
  <si>
    <t xml:space="preserve">94676</t>
  </si>
  <si>
    <t xml:space="preserve">JOELHO 90 GRAUS, PVC, SOLDÁVEL, DN 40 MM INSTALADO EM RESERVAÇÃO PREDIAL DE ÁGUA - FORNECIMENTO E INSTALAÇÃO. AF_04/2024</t>
  </si>
  <si>
    <t xml:space="preserve">94678</t>
  </si>
  <si>
    <t xml:space="preserve">JOELHO 90 GRAUS, PVC, SOLDÁVEL, DN 50 MM INSTALADO EM RESERVAÇÃO PREDIAL DE ÁGUA - FORNECIMENTO E INSTALAÇÃO. AF_04/2024</t>
  </si>
  <si>
    <t xml:space="preserve">94680</t>
  </si>
  <si>
    <t xml:space="preserve">JOELHO 90 GRAUS, PVC, SOLDÁVEL, DN 60 MM INSTALADO EM RESERVAÇÃO PREDIAL DE ÁGUA - FORNECIMENTO E INSTALAÇÃO. AF_04/2024</t>
  </si>
  <si>
    <t xml:space="preserve">94682</t>
  </si>
  <si>
    <t xml:space="preserve">JOELHO 90 GRAUS, PVC, SOLDÁVEL, DN 75 MM INSTALADO EM RESERVAÇÃO PREDIAL DE ÁGUA - FORNECIMENTO E INSTALAÇÃO. AF_04/2024</t>
  </si>
  <si>
    <t xml:space="preserve">94684</t>
  </si>
  <si>
    <t xml:space="preserve">JOELHO 90 GRAUS, PVC, SOLDÁVEL, DN 85 MM INSTALADO EM RESERVAÇÃO PREDIAL DE ÁGUA - FORNECIMENTO E INSTALAÇÃO. AF_04/2024</t>
  </si>
  <si>
    <t xml:space="preserve">105219</t>
  </si>
  <si>
    <t xml:space="preserve">JOELHO CPVC, SOLDÁVEL, 45 GRAUS, DN 22 MM, INSTALADO EM RESERVAÇÃO PREDIAL DE ÁGUA - FORNECIMENTO E INSTALAÇÃO. AF_04/2024</t>
  </si>
  <si>
    <t xml:space="preserve">105220</t>
  </si>
  <si>
    <t xml:space="preserve">JOELHO CPVC, SOLDÁVEL, 45 GRAUS, DN 28 MM, INSTALADO EM RESERVAÇÃO PREDIAL DE ÁGUA - FORNECIMENTO E INSTALAÇÃO. AF_04/2024</t>
  </si>
  <si>
    <t xml:space="preserve">105221</t>
  </si>
  <si>
    <t xml:space="preserve">JOELHO CPVC, SOLDÁVEL, 45 GRAUS, DN 35 MM, INSTALADO EM RESERVAÇÃO PREDIAL DE ÁGUA - FORNECIMENTO E INSTALAÇÃO. AF_04/2024</t>
  </si>
  <si>
    <t xml:space="preserve">105166</t>
  </si>
  <si>
    <t xml:space="preserve">JOELHO CPVC, SOLDÁVEL, 45 GRAUS, DN 42 MM, INSTALADO EM RESERVAÇÃO PREDIAL DE ÁGUA - FORNECIMENTO E INSTALAÇÃO. AF_04/2024</t>
  </si>
  <si>
    <t xml:space="preserve">105222</t>
  </si>
  <si>
    <t xml:space="preserve">JOELHO CPVC, SOLDÁVEL, 45 GRAUS, DN 54 MM, INSTALADO EM RESERVAÇÃO PREDIAL DE ÁGUA - FORNECIMENTO E INSTALAÇÃO. AF_04/2024</t>
  </si>
  <si>
    <t xml:space="preserve">105223</t>
  </si>
  <si>
    <t xml:space="preserve">JOELHO CPVC, SOLDÁVEL, 45 GRAUS, DN 73 MM, INSTALADO EM RESERVAÇÃO PREDIAL DE ÁGUA - FORNECIMENTO E INSTALAÇÃO. AF_04/2024</t>
  </si>
  <si>
    <t xml:space="preserve">105224</t>
  </si>
  <si>
    <t xml:space="preserve">JOELHO CPVC, SOLDÁVEL, 45 GRAUS, DN 89 MM, INSTALADO EM RESERVAÇÃO PREDIAL DE ÁGUA - FORNECIMENTO E INSTALAÇÃO. AF_04/2024</t>
  </si>
  <si>
    <t xml:space="preserve">105149</t>
  </si>
  <si>
    <t xml:space="preserve">JOELHO PPR 45 GRAUS, SOLDÁVEL, DN 20 MM, INSTALADO EM RESERVAÇÃO PREDIAL DE ÁGUA - FORNECIMENTO E INSTALAÇÃO. AF_04/2024</t>
  </si>
  <si>
    <t xml:space="preserve">105150</t>
  </si>
  <si>
    <t xml:space="preserve">JOELHO PPR 45 GRAUS, SOLDÁVEL, DN 25 MM, INSTALADO EM RESERVAÇÃO PREDIAL DE ÁGUA - FORNECIMENTO E INSTALAÇÃO. AF_04/2024</t>
  </si>
  <si>
    <t xml:space="preserve">105151</t>
  </si>
  <si>
    <t xml:space="preserve">JOELHO PPR 45 GRAUS, SOLDÁVEL, DN 40 MM, INSTALADO EM RESERVAÇÃO PREDIAL DE ÁGUA - FORNECIMENTO E INSTALAÇÃO. AF_04/2024</t>
  </si>
  <si>
    <t xml:space="preserve">105152</t>
  </si>
  <si>
    <t xml:space="preserve">JOELHO PPR 45 GRAUS, SOLDÁVEL, DN 50 MM, INSTALADO EM RESERVAÇÃO PREDIAL DE ÁGUA - FORNECIMENTO E INSTALAÇÃO. AF_04/2024</t>
  </si>
  <si>
    <t xml:space="preserve">105153</t>
  </si>
  <si>
    <t xml:space="preserve">JOELHO PPR 45 GRAUS, SOLDÁVEL, DN 63 MM, INSTALADO EM RESERVAÇÃO PREDIAL DE ÁGUA - FORNECIMENTO E INSTALAÇÃO. AF_04/2024</t>
  </si>
  <si>
    <t xml:space="preserve">105161</t>
  </si>
  <si>
    <t xml:space="preserve">JOELHO PPR 45 GRAUS, SOLDÁVEL, DN 75 MM, INSTALADO EM RESERVAÇÃO PREDIAL DE ÁGUA - FORNECIMENTO E INSTALAÇÃO. AF_04/2024</t>
  </si>
  <si>
    <t xml:space="preserve">105162</t>
  </si>
  <si>
    <t xml:space="preserve">JOELHO PPR 45 GRAUS, SOLDÁVEL, DN 90 MM, INSTALADO EM RESERVAÇÃO PREDIAL DE ÁGUA - FORNECIMENTO E INSTALAÇÃO. AF_04/2024</t>
  </si>
  <si>
    <t xml:space="preserve">105163</t>
  </si>
  <si>
    <t xml:space="preserve">JOELHO PPR, 45 GRAUS, SOLDÁVEL, DN 32 MM, INSTALADO EM RESERVAÇÃO PREDIAL DE ÁGUA - FORNECIMENTO E INSTALAÇÃO. AF_04/2024</t>
  </si>
  <si>
    <t xml:space="preserve">105170</t>
  </si>
  <si>
    <t xml:space="preserve">JOELHO PVC, SOLDÁVEL, 45 GRAUS, DN 25 MM, INSTALADO EM RESERVAÇÃO PREDIAL DE ÁGUA - FORNECIMENTO E INSTALAÇÃO. AF_04/2024</t>
  </si>
  <si>
    <t xml:space="preserve">105179</t>
  </si>
  <si>
    <t xml:space="preserve">JOELHO PVC, SOLDÁVEL, 45 GRAUS, DN 32 MM, INSTALADO EM RESERVAÇÃO PREDIAL DE ÁGUA - FORNECIMENTO E INSTALAÇÃO. AF_04/2024</t>
  </si>
  <si>
    <t xml:space="preserve">105180</t>
  </si>
  <si>
    <t xml:space="preserve">JOELHO PVC, SOLDÁVEL, 45 GRAUS, DN 40 MM, INSTALADO EM RESERVAÇÃO PREDIAL DE ÁGUA - FORNECIMENTO E INSTALAÇÃO. AF_04/2024</t>
  </si>
  <si>
    <t xml:space="preserve">105181</t>
  </si>
  <si>
    <t xml:space="preserve">JOELHO PVC, SOLDÁVEL, 45 GRAUS, DN 50 MM, INSTALADO EM RESERVAÇÃO PREDIAL DE ÁGUA - FORNECIMENTO E INSTALAÇÃO. AF_04/2024</t>
  </si>
  <si>
    <t xml:space="preserve">105182</t>
  </si>
  <si>
    <t xml:space="preserve">JOELHO PVC, SOLDÁVEL, 45 GRAUS, DN 60 MM, INSTALADO EM RESERVAÇÃO PREDIAL DE ÁGUA - FORNECIMENTO E INSTALAÇÃO. AF_04/2024</t>
  </si>
  <si>
    <t xml:space="preserve">105183</t>
  </si>
  <si>
    <t xml:space="preserve">JOELHO PVC, SOLDÁVEL, 45 GRAUS, DN 75 MM, INSTALADO EM RESERVAÇÃO PREDIAL DE ÁGUA - FORNECIMENTO E INSTALAÇÃO. AF_04/2024</t>
  </si>
  <si>
    <t xml:space="preserve">105184</t>
  </si>
  <si>
    <t xml:space="preserve">JOELHO PVC, SOLDÁVEL, 45 GRAUS, DN 85 MM, INSTALADO EM RESERVAÇÃO PREDIAL DE ÁGUA - FORNECIMENTO E INSTALAÇÃO. AF_04/2024</t>
  </si>
  <si>
    <t xml:space="preserve">94612</t>
  </si>
  <si>
    <t xml:space="preserve">LUVA DE COBRE, DN 104 MM, SEM ANEL DE SOLDA, INSTALADO EM RESERVAÇÃO PREDIAL DE ÁGUA - FORNECIMENTO E INSTALAÇÃO. AF_04/2024</t>
  </si>
  <si>
    <t xml:space="preserve">105142</t>
  </si>
  <si>
    <t xml:space="preserve">LUVA DE REDUÇÃO SOLDÁVEL, PVC, DN 32 MM X 25 MM, INSTALADO EM RESERVAÇÃO PREDIAL DE ÁGUA - FORNECIMENTO E INSTALAÇÃO. AF_04/2024</t>
  </si>
  <si>
    <t xml:space="preserve">105143</t>
  </si>
  <si>
    <t xml:space="preserve">LUVA DE REDUÇÃO SOLDÁVEL, PVC, DN 40 MM X 32 MM, INSTALADO EM RESERVAÇÃO PREDIAL DE ÁGUA - FORNECIMENTO E INSTALAÇÃO. AF_04/2024</t>
  </si>
  <si>
    <t xml:space="preserve">105144</t>
  </si>
  <si>
    <t xml:space="preserve">LUVA DE REDUÇÃO SOLDÁVEL, PVC, DN 60 MM X 50 MM, INSTALADO EM RESERVAÇÃO PREDIAL DE ÁGUA - FORNECIMENTO E INSTALAÇÃO. AF_04/2024</t>
  </si>
  <si>
    <t xml:space="preserve">105173</t>
  </si>
  <si>
    <t xml:space="preserve">LUVA DE REDUÇÃO, EM FERRO GALVANIZADO, CONEXÃO ROSQUEADA, DN 65 MM X 50 MM (2 1/2" X 2"), INSTALADO EM RESERVAÇÃO PREDIAL DE ÁGUA - FORNECIMENTO E INSTALAÇÃO. AF_04/2024</t>
  </si>
  <si>
    <t xml:space="preserve">105175</t>
  </si>
  <si>
    <t xml:space="preserve">LUVA DE REDUÇÃO, EM FERRO GALVANIZADO, CONEXÃO ROSQUEADA, DN 80 MM X 50 MM (3" X 2"), INSTALADO EM RESERVAÇÃO PREDIAL DE ÁGUA - FORNECIMENTO E INSTALAÇÃO. AF_04/2024</t>
  </si>
  <si>
    <t xml:space="preserve">105174</t>
  </si>
  <si>
    <t xml:space="preserve">LUVA DE REDUÇÃO, EM FERRO GALVANIZADO, CONEXÃO ROSQUEADA, DN 80 MM X 65 MM (3" X 2 1/2"), INSTALADO EM RESERVAÇÃO PREDIAL DE ÁGUA - FORNECIMENTO E INSTALAÇÃO. AF_04/2024</t>
  </si>
  <si>
    <t xml:space="preserve">105145</t>
  </si>
  <si>
    <t xml:space="preserve">LUVA DE REDUÇÃO, SOLDÁVEL, PVC, DN 50 X 25 MM, INSTALADO EM RESERVAÇÃO PREDIAL DE ÁGUA - FORNECIMENTO E INSTALAÇÃO. AF_04/2024</t>
  </si>
  <si>
    <t xml:space="preserve">94606</t>
  </si>
  <si>
    <t xml:space="preserve">LUVA EM COBRE, DN 54 MM, SEM ANEL DE SOLDA, INSTALADO EM RESERVAÇÃO PREDIAL DE ÁGUA - FORNECIMENTO E INSTALAÇÃO. AF_04/2024</t>
  </si>
  <si>
    <t xml:space="preserve">94608</t>
  </si>
  <si>
    <t xml:space="preserve">LUVA EM COBRE, DN 66 MM, SEM ANEL DE SOLDA, INSTALADO EM RESERVAÇÃO PREDIAL DE ÁGUA - FORNECIMENTO E INSTALAÇÃO. AF_04/2024</t>
  </si>
  <si>
    <t xml:space="preserve">94610</t>
  </si>
  <si>
    <t xml:space="preserve">LUVA EM COBRE, DN 79 MM, SEM ANEL DE SOLDA, INSTALADO EM RESERVAÇÃO PREDIAL DE ÁGUA - FORNECIMENTO E INSTALAÇÃO. AF_04/2024</t>
  </si>
  <si>
    <t xml:space="preserve">94657</t>
  </si>
  <si>
    <t xml:space="preserve">LUVA PVC, SOLDÁVEL, DN 25 MM, INSTALADO EM RESERVAÇÃO PREDIAL DE ÁGUA - FORNECIMENTO E INSTALAÇÃO. AF_04/2024</t>
  </si>
  <si>
    <t xml:space="preserve">94659</t>
  </si>
  <si>
    <t xml:space="preserve">LUVA PVC, SOLDÁVEL, DN 32 MM, INSTALADO EM RESERVAÇÃO PREDIAL DE ÁGUA - FORNECIMENTO E INSTALAÇÃO. AF_04/2024</t>
  </si>
  <si>
    <t xml:space="preserve">94739</t>
  </si>
  <si>
    <t xml:space="preserve">LUVA, CPVC, SOLDÁVEL, DN 114 MM, INSTALADO EM RESERVAÇÃO PREDIAL DE ÁGUA - FORNECIMENTO E INSTALAÇÃO. AF_04/2024</t>
  </si>
  <si>
    <t xml:space="preserve">94725</t>
  </si>
  <si>
    <t xml:space="preserve">LUVA, CPVC, SOLDÁVEL, DN 22 MM, INSTALADO EM RESERVAÇÃO PREDIAL DE ÁGUA - FORNECIMENTO E INSTALAÇÃO. AF_04/2024</t>
  </si>
  <si>
    <t xml:space="preserve">94727</t>
  </si>
  <si>
    <t xml:space="preserve">LUVA, CPVC, SOLDÁVEL, DN 28 MM, INSTALADO EM RESERVAÇÃO PREDIAL DE ÁGUA - FORNECIMENTO E INSTALAÇÃO. AF_04/2024</t>
  </si>
  <si>
    <t xml:space="preserve">94729</t>
  </si>
  <si>
    <t xml:space="preserve">LUVA, CPVC, SOLDÁVEL, DN 35 MM, INSTALADO EM RESERVAÇÃO PREDIAL DE ÁGUA - FORNECIMENTO E INSTALAÇÃO. AF_04/2024</t>
  </si>
  <si>
    <t xml:space="preserve">94731</t>
  </si>
  <si>
    <t xml:space="preserve">LUVA, CPVC, SOLDÁVEL, DN 42 MM, INSTALADO EM RESERVAÇÃO PREDIAL DE ÁGUA - FORNECIMENTO E INSTALAÇÃO. AF_04/2024</t>
  </si>
  <si>
    <t xml:space="preserve">94733</t>
  </si>
  <si>
    <t xml:space="preserve">LUVA, CPVC, SOLDÁVEL, DN 54 MM, INSTALADO EM RESERVAÇÃO PREDIAL DE ÁGUA - FORNECIMENTO E INSTALAÇÃO. AF_04/2024</t>
  </si>
  <si>
    <t xml:space="preserve">94863</t>
  </si>
  <si>
    <t xml:space="preserve">LUVA, CPVC, SOLDÁVEL, DN 73 MM, INSTALADO EM RESERVAÇÃO PREDIAL DE ÁGUA - FORNECIMENTO E INSTALAÇÃO. AF_04/2024</t>
  </si>
  <si>
    <t xml:space="preserve">94737</t>
  </si>
  <si>
    <t xml:space="preserve">LUVA, CPVC, SOLDÁVEL, DN 89 MM, INSTALADO EM RESERVAÇÃO PREDIAL DE ÁGUA - FORNECIMENTO E INSTALAÇÃO. AF_04/2024</t>
  </si>
  <si>
    <t xml:space="preserve">94465</t>
  </si>
  <si>
    <t xml:space="preserve">LUVA, EM FERRO GALVANIZADO, CONEXÃO ROSQUEADA, DN 50 MM (2"), INSTALADO EM RESERVAÇÃO PREDIAL DE ÁGUA - FORNECIMENTO E INSTALAÇÃO. AF_04/2024</t>
  </si>
  <si>
    <t xml:space="preserve">94467</t>
  </si>
  <si>
    <t xml:space="preserve">LUVA, EM FERRO GALVANIZADO, CONEXÃO ROSQUEADA, DN 65 MM (2 1/2"), INSTALADO EM RESERVAÇÃO PREDIAL DE ÁGUA - FORNECIMENTO E INSTALAÇÃO. AF_04/2024</t>
  </si>
  <si>
    <t xml:space="preserve">94469</t>
  </si>
  <si>
    <t xml:space="preserve">LUVA, EM FERRO GALVANIZADO, CONEXÃO ROSQUEADA, DN 80 MM (3"), INSTALADO EM RESERVAÇÃO PREDIAL DE ÁGUA - FORNECIMENTO E INSTALAÇÃO. AF_04/2024</t>
  </si>
  <si>
    <t xml:space="preserve">96746</t>
  </si>
  <si>
    <t xml:space="preserve">LUVA, PPR, DN 110 MM, CLASSE PN 25, INSTALADO EM RESERVAÇÃO PREDIAL DE ÁGUA - FORNECIMENTO E INSTALAÇÃO. AF_04/2024</t>
  </si>
  <si>
    <t xml:space="preserve">96736</t>
  </si>
  <si>
    <t xml:space="preserve">LUVA, PPR, DN 20 MM, INSTALADO EM RESERVAÇÃO PREDIAL DE ÁGUA - FORNECIMENTO E INSTALAÇÃO. AF_04/2024</t>
  </si>
  <si>
    <t xml:space="preserve">96737</t>
  </si>
  <si>
    <t xml:space="preserve">LUVA, PPR, DN 25 MM, INSTALADO EM RESERVAÇÃO PREDIAL DE ÁGUA - FORNECIMENTO E INSTALAÇÃO. AF_04/2024</t>
  </si>
  <si>
    <t xml:space="preserve">96739</t>
  </si>
  <si>
    <t xml:space="preserve">LUVA, PPR, DN 32 MM, CLASSE PN 25, INSTALADO EM RESERVAÇÃO PREDIAL DE ÁGUA - FORNECIMENTO E INSTALAÇÃO. AF_04/2024</t>
  </si>
  <si>
    <t xml:space="preserve">96741</t>
  </si>
  <si>
    <t xml:space="preserve">LUVA, PPR, DN 40 MM, CLASSE PN 25, INSTALADO EM RESERVAÇÃO PREDIAL DE ÁGUA - FORNECIMENTO E INSTALAÇÃO. AF_04/2024</t>
  </si>
  <si>
    <t xml:space="preserve">96742</t>
  </si>
  <si>
    <t xml:space="preserve">LUVA, PPR, DN 50 MM, CLASSE PN 25, INSTALADO EM RESERVAÇÃO PREDIAL DE ÁGUA - FORNECIMENTO E INSTALAÇÃO. AF_04/2024</t>
  </si>
  <si>
    <t xml:space="preserve">96743</t>
  </si>
  <si>
    <t xml:space="preserve">LUVA, PPR, DN 63 MM, CLASSE PN 25, INSTALADO EM RESERVAÇÃO PREDIAL DE ÁGUA - FORNECIMENTO E INSTALAÇÃO. AF_04/2024</t>
  </si>
  <si>
    <t xml:space="preserve">96744</t>
  </si>
  <si>
    <t xml:space="preserve">LUVA, PPR, DN 75 MM, CLASSE PN 25, INSTALADO EM RESERVAÇÃO PREDIAL DE ÁGUA - FORNECIMENTO E INSTALAÇÃO. AF_04/2024</t>
  </si>
  <si>
    <t xml:space="preserve">96745</t>
  </si>
  <si>
    <t xml:space="preserve">LUVA, PPR, DN 90 MM, CLASSE PN 25, INSTALADO EM RESERVAÇÃO PREDIAL DE ÁGUA - FORNECIMENTO E INSTALAÇÃO. AF_04/2024</t>
  </si>
  <si>
    <t xml:space="preserve">94671</t>
  </si>
  <si>
    <t xml:space="preserve">LUVA, PVC, SOLDÁVEL, DN 110 MM, INSTALADO EM RESERVAÇÃO PREDIAL DE ÁGUA - FORNECIMENTO E INSTALAÇÃO. AF_04/2024</t>
  </si>
  <si>
    <t xml:space="preserve">94661</t>
  </si>
  <si>
    <t xml:space="preserve">LUVA, PVC, SOLDÁVEL, DN 40 MM, INSTALADO EM RESERVAÇÃO PREDIAL DE ÁGUA - FORNECIMENTO E INSTALAÇÃO. AF_04/2024</t>
  </si>
  <si>
    <t xml:space="preserve">94663</t>
  </si>
  <si>
    <t xml:space="preserve">LUVA, PVC, SOLDÁVEL, DN 50 MM, INSTALADO EM RESERVAÇÃO PREDIAL DE ÁGUA - FORNECIMENTO E INSTALAÇÃO. AF_04/2024</t>
  </si>
  <si>
    <t xml:space="preserve">94665</t>
  </si>
  <si>
    <t xml:space="preserve">LUVA, PVC, SOLDÁVEL, DN 60 MM, INSTALADO EM RESERVAÇÃO PREDIAL DE ÁGUA - FORNECIMENTO E INSTALAÇÃO. AF_04/2024</t>
  </si>
  <si>
    <t xml:space="preserve">94667</t>
  </si>
  <si>
    <t xml:space="preserve">LUVA, PVC, SOLDÁVEL, DN 75 MM, INSTALADO EM RESERVAÇÃO PREDIAL DE ÁGUA - FORNECIMENTO E INSTALAÇÃO. AF_04/2024</t>
  </si>
  <si>
    <t xml:space="preserve">94669</t>
  </si>
  <si>
    <t xml:space="preserve">LUVA, PVC, SOLDÁVEL, DN 85 MM, INSTALADO EM RESERVAÇÃO PREDIAL DE ÁGUA - FORNECIMENTO E INSTALAÇÃO. AF_04/2024</t>
  </si>
  <si>
    <t xml:space="preserve">105177</t>
  </si>
  <si>
    <t xml:space="preserve">NIPLE DE REDUÇÃO, EM FERRO GALVANIZADO, CONEXÃO ROSQUEADA, DN 80 MM X 50 MM (3" X 2"), INSTALADO EM RESERVAÇÃO PREDIAL DE ÁGUA - FORNECIMENTO E INSTALAÇÃO. AF_04/2024</t>
  </si>
  <si>
    <t xml:space="preserve">105176</t>
  </si>
  <si>
    <t xml:space="preserve">NIPLE DE REDUÇÃO, EM FERRO GALVANIZADO, CONEXÃO ROSQUEADA, DN 80 MM X 65 MM (3" X 2 1/2"), INSTALADO EM RESERVAÇÃO PREDIAL DE ÁGUA - FORNECIMENTO E INSTALAÇÃO. AF_04/2024</t>
  </si>
  <si>
    <t xml:space="preserve">94466</t>
  </si>
  <si>
    <t xml:space="preserve">NIPLE, EM FERRO GALVANIZADO, CONEXÃO ROSQUEADA, DN 50 MM (2"), INSTALADO EM RESERVAÇÃO PREDIAL DE ÁGUA - FORNECIMENTO E INSTALAÇÃO. AF_04/2024</t>
  </si>
  <si>
    <t xml:space="preserve">94468</t>
  </si>
  <si>
    <t xml:space="preserve">NIPLE, EM FERRO GALVANIZADO, CONEXÃO ROSQUEADA, DN 65 MM (2 1/2"), INSTALADO EM RESERVAÇÃO PREDIAL DE ÁGUA - FORNECIMENTO E INSTALAÇÃO. AF_04/2024</t>
  </si>
  <si>
    <t xml:space="preserve">94470</t>
  </si>
  <si>
    <t xml:space="preserve">NIPLE, EM FERRO GALVANIZADO, CONEXÃO ROSQUEADA, DN 80 MM (3"), INSTALADO EM RESERVAÇÃO PREDIAL DE ÁGUA - FORNECIMENTO E INSTALAÇÃO. AF_04/2024</t>
  </si>
  <si>
    <t xml:space="preserve">105225</t>
  </si>
  <si>
    <t xml:space="preserve">TE DE REDUÇÃO, CPVC, DN 28 X 22 MM, INSTALADO EM RESERVAÇÃO PREDIAL DE ÁGUA - FORNECIMENTO E INSTALAÇÃO. AF_04/2024</t>
  </si>
  <si>
    <t xml:space="preserve">105226</t>
  </si>
  <si>
    <t xml:space="preserve">TE DE REDUÇÃO, CPVC, DN 35 X 28 MM, INSTALADO EM RESERVAÇÃO PREDIAL DE ÁGUA - FORNECIMENTO E INSTALAÇÃO. AF_04/2024</t>
  </si>
  <si>
    <t xml:space="preserve">105227</t>
  </si>
  <si>
    <t xml:space="preserve">TE DE REDUÇÃO, CPVC, DN 42 X 35 MM, INSTALADO EM RESERVAÇÃO PREDIAL DE ÁGUA - FORNECIMENTO E INSTALAÇÃO. AF_04/2024</t>
  </si>
  <si>
    <t xml:space="preserve">105212</t>
  </si>
  <si>
    <t xml:space="preserve">TE DE REDUÇÃO, EM FERRO GALVANIZADO, CONEXÃO ROSQUEADA, DN 80 MM X 50 MM (3" X 2"), INSTALADO EM RESERVAÇÃO PREDIAL DE ÁGUA - FORNECIMENTO E INSTALAÇÃO. AF_04/2024</t>
  </si>
  <si>
    <t xml:space="preserve">105211</t>
  </si>
  <si>
    <t xml:space="preserve">TE DE REDUÇÃO, EM FERRO GALVANIZADO, CONEXÃO ROSQUEADA, DN 80 MM X 65 MM (3" X 2 1/2"), INSTALADO EM RESERVAÇÃO PREDIAL DE ÁGUA - FORNECIMENTO E INSTALAÇÃO. AF_04/2024</t>
  </si>
  <si>
    <t xml:space="preserve">105189</t>
  </si>
  <si>
    <t xml:space="preserve">TE DE REDUÇÃO, PVC, SOLDÁVEL, 90 GRAUS, DN 50 MM X 25 MM, INSTALADO EM RESERVAÇÃO PREDIAL DE ÁGUA - FORNECIMENTO E INSTALAÇÃO. AF_04/2024</t>
  </si>
  <si>
    <t xml:space="preserve">105190</t>
  </si>
  <si>
    <t xml:space="preserve">TE DE REDUÇÃO, PVC, SOLDÁVEL, 90 GRAUS, DN 50 MM X 32 MM, INSTALADO EM RESERVAÇÃO PREDIAL DE ÁGUA - FORNECIMENTO E INSTALAÇÃO. AF_04/2024</t>
  </si>
  <si>
    <t xml:space="preserve">94625</t>
  </si>
  <si>
    <t xml:space="preserve">TE EM COBRE, DN 104 MM, SEM ANEL DE SOLDA, INSTALADO EM RESERVAÇÃO PREDIAL DE ÁGUA - FORNECIMENTO E INSTALAÇÃO. AF_04/2024</t>
  </si>
  <si>
    <t xml:space="preserve">94622</t>
  </si>
  <si>
    <t xml:space="preserve">TE EM COBRE, DN 54 MM, SEM ANEL DE SOLDA, INSTALADO EM RESERVAÇÃO PREDIAL DE ÁGUA - FORNECIMENTO E INSTALAÇÃO. AF_04/2024</t>
  </si>
  <si>
    <t xml:space="preserve">94623</t>
  </si>
  <si>
    <t xml:space="preserve">TE EM COBRE, DN 66 MM, SEM ANEL DE SOLDA, INSTALADO EM RESERVAÇÃO PREDIAL DE ÁGUA - FORNECIMENTO E INSTALAÇÃO. AF_04/2024</t>
  </si>
  <si>
    <t xml:space="preserve">94624</t>
  </si>
  <si>
    <t xml:space="preserve">TE EM COBRE, DN 79 MM, SEM ANEL DE SOLDA, INSTALADO EM RESERVAÇÃO PREDIAL DE ÁGUA - FORNECIMENTO E INSTALAÇÃO. AF_04/2024</t>
  </si>
  <si>
    <t xml:space="preserve">94763</t>
  </si>
  <si>
    <t xml:space="preserve">TE, CPVC, SOLDÁVEL, DN 114 MM, INSTALADO EM RESERVAÇÃO PREDIAL DE ÁGUA - FORNECIMENTO E INSTALAÇÃO. AF_04/2024</t>
  </si>
  <si>
    <t xml:space="preserve">94756</t>
  </si>
  <si>
    <t xml:space="preserve">TE, CPVC, SOLDÁVEL, DN 22 MM, INSTALADO EM RESERVAÇÃO PREDIAL DE ÁGUA - FORNECIMENTO E INSTALAÇÃO. AF_04/2024</t>
  </si>
  <si>
    <t xml:space="preserve">94757</t>
  </si>
  <si>
    <t xml:space="preserve">TE, CPVC, SOLDÁVEL, DN 28 MM, INSTALADO EM RESERVAÇÃO PREDIAL DE ÁGUA - FORNECIMENTO E INSTALAÇÃO. AF_04/2024</t>
  </si>
  <si>
    <t xml:space="preserve">94758</t>
  </si>
  <si>
    <t xml:space="preserve">TE, CPVC, SOLDÁVEL, DN 35 MM, INSTALADO EM RESERVAÇÃO PREDIAL DE ÁGUA - FORNECIMENTO E INSTALAÇÃO. AF_04/2024</t>
  </si>
  <si>
    <t xml:space="preserve">94759</t>
  </si>
  <si>
    <t xml:space="preserve">TE, CPVC, SOLDÁVEL, DN 42 MM, INSTALADO EM RESERVAÇÃO PREDIAL DE ÁGUA - FORNECIMENTO E INSTALAÇÃO. AF_04/2024</t>
  </si>
  <si>
    <t xml:space="preserve">94760</t>
  </si>
  <si>
    <t xml:space="preserve">TE, CPVC, SOLDÁVEL, DN 54 MM, INSTALADO EM RESERVAÇÃO PREDIAL DE ÁGUA - FORNECIMENTO E INSTALAÇÃO. AF_04/2024</t>
  </si>
  <si>
    <t xml:space="preserve">94761</t>
  </si>
  <si>
    <t xml:space="preserve">TE, CPVC, SOLDÁVEL, DN 73 MM, INSTALADO EM RESERVAÇÃO PREDIAL DE ÁGUA - FORNECIMENTO E INSTALAÇÃO. AF_04/2024</t>
  </si>
  <si>
    <t xml:space="preserve">94762</t>
  </si>
  <si>
    <t xml:space="preserve">TE, CPVC, SOLDÁVEL, DN 89 MM, INSTALADO EM RESERVAÇÃO PREDIAL DE ÁGUA - FORNECIMENTO E INSTALAÇÃO. AF_04/2024</t>
  </si>
  <si>
    <t xml:space="preserve">94462</t>
  </si>
  <si>
    <t xml:space="preserve">TUBO DE AÇO GALVANIZADO COM COSTURA, CLASSE MÉDIA, DN 50 MM (2"), CONEXÃO ROSQUEADA, INSTALADO EM RESERVAÇÃO PREDIAL DE ÁGUA - FORNECIMENTO E INSTALAÇÃO. AF_04/2024</t>
  </si>
  <si>
    <t xml:space="preserve">94463</t>
  </si>
  <si>
    <t xml:space="preserve">TUBO DE AÇO GALVANIZADO COM COSTURA, CLASSE MÉDIA, DN 65 MM (2 1/2"), CONEXÃO ROSQUEADA, INSTALADO EM RESERVAÇÃO PREDIAL DE ÁGUA - FORNECIMENTO E INSTALAÇÃO. AF_04/2024</t>
  </si>
  <si>
    <t xml:space="preserve">94464</t>
  </si>
  <si>
    <t xml:space="preserve">TUBO DE AÇO GALVANIZADO COM COSTURA, CLASSE MÉDIA, DN 80 MM (3"), CONEXÃO ROSQUEADA, INSTALADO EM RESERVAÇÃO PREDIAL DE ÁGUA - FORNECIMENTO E INSTALAÇÃO. AF_04/2024</t>
  </si>
  <si>
    <t xml:space="preserve">94605</t>
  </si>
  <si>
    <t xml:space="preserve">TUBO EM COBRE RÍGIDO, DN 104 MM, CLASSE E, SEM ISOLAMENTO, INSTALADO EM RESERVAÇÃO PREDIAL DE ÁGUA - FORNECIMENTO E INSTALAÇÃO. AF_04/2024</t>
  </si>
  <si>
    <t xml:space="preserve">94602</t>
  </si>
  <si>
    <t xml:space="preserve">TUBO EM COBRE RÍGIDO, DN 54 MM, CLASSE E, SEM ISOLAMENTO, INSTALADO EM RESERVAÇÃO PREDIAL DE ÁGUA - FORNECIMENTO E INSTALAÇÃO. AF_04/2024</t>
  </si>
  <si>
    <t xml:space="preserve">94603</t>
  </si>
  <si>
    <t xml:space="preserve">TUBO EM COBRE RÍGIDO, DN 66 MM, CLASSE E, SEM ISOLAMENTO, INSTALADO EM RESERVAÇÃO PREDIAL DE ÁGUA - FORNECIMENTO E INSTALAÇÃO. AF_04/2024</t>
  </si>
  <si>
    <t xml:space="preserve">94604</t>
  </si>
  <si>
    <t xml:space="preserve">TUBO EM COBRE RÍGIDO, DN 79 MM, CLASSE E, SEM ISOLAMENTO, INSTALADO EM RESERVAÇÃO PREDIAL DE ÁGUA - FORNECIMENTO E INSTALAÇÃO. AF_04/2024</t>
  </si>
  <si>
    <t xml:space="preserve">94723</t>
  </si>
  <si>
    <t xml:space="preserve">TUBO, CPVC, SOLDÁVEL, DN 114 MM, INSTALADO EM RESERVAÇÃO PREDIAL DE ÁGUA - FORNECIMENTO E INSTALAÇÃO. AF_04/2024</t>
  </si>
  <si>
    <t xml:space="preserve">94716</t>
  </si>
  <si>
    <t xml:space="preserve">TUBO, CPVC, SOLDÁVEL, DN 22 MM, INSTALADO EM RESERVAÇÃO PREDIAL DE ÁGUA - FORNECIMENTO E INSTALAÇÃO. AF_04/2024</t>
  </si>
  <si>
    <t xml:space="preserve">94717</t>
  </si>
  <si>
    <t xml:space="preserve">TUBO, CPVC, SOLDÁVEL, DN 28 MM, INSTALADO EM RESERVAÇÃO PREDIAL DE ÁGUA - FORNECIMENTO E INSTALAÇÃO. AF_04/2024</t>
  </si>
  <si>
    <t xml:space="preserve">94718</t>
  </si>
  <si>
    <t xml:space="preserve">TUBO, CPVC, SOLDÁVEL, DN 35 MM, INSTALADO EM RESERVAÇÃO PREDIAL DE ÁGUA - FORNECIMENTO E INSTALAÇÃO. AF_04/2024</t>
  </si>
  <si>
    <t xml:space="preserve">94719</t>
  </si>
  <si>
    <t xml:space="preserve">TUBO, CPVC, SOLDÁVEL, DN 42 MM, INSTALADO EM RESERVAÇÃO PREDIAL DE ÁGUA - FORNECIMENTO E INSTALAÇÃO. AF_04/2024</t>
  </si>
  <si>
    <t xml:space="preserve">94720</t>
  </si>
  <si>
    <t xml:space="preserve">TUBO, CPVC, SOLDÁVEL, DN 54 MM, INSTALADO EM RESERVAÇÃO PREDIAL DE ÁGUA - FORNECIMENTO E INSTALAÇÃO. AF_04/2024</t>
  </si>
  <si>
    <t xml:space="preserve">94721</t>
  </si>
  <si>
    <t xml:space="preserve">TUBO, CPVC, SOLDÁVEL, DN 73 MM, INSTALADO EM RESERVAÇÃO PREDIAL DE ÁGUA - FORNECIMENTO E INSTALAÇÃO. AF_04/2024</t>
  </si>
  <si>
    <t xml:space="preserve">94722</t>
  </si>
  <si>
    <t xml:space="preserve">TUBO, CPVC, SOLDÁVEL, DN 89 MM, INSTALADO EM RESERVAÇÃO PREDIAL DE ÁGUA - FORNECIMENTO E INSTALAÇÃO. AF_04/2024</t>
  </si>
  <si>
    <t xml:space="preserve">96726</t>
  </si>
  <si>
    <t xml:space="preserve">TUBO, PPR, DN 110 MM, CLASSE PN 12, INSTALADO EM RESERVAÇÃO PREDIAL DE ÁGUA - FORNECIMENTO E INSTALAÇÃO. AF_04/2024</t>
  </si>
  <si>
    <t xml:space="preserve">96735</t>
  </si>
  <si>
    <t xml:space="preserve">TUBO, PPR, DN 110 MM, CLASSE PN 25, INSTALADO EM RESERVAÇÃO PREDIAL DE ÁGUA - FORNECIMENTO E INSTALAÇÃO. AF_04/2024</t>
  </si>
  <si>
    <t xml:space="preserve">96718</t>
  </si>
  <si>
    <t xml:space="preserve">TUBO, PPR, DN 20 MM, CLASSE PN 20, INSTALADO EM RESERVAÇÃO PREDIAL DE ÁGUA - FORNECIMENTO E INSTALAÇÃO. AF_04/2024</t>
  </si>
  <si>
    <t xml:space="preserve">96727</t>
  </si>
  <si>
    <t xml:space="preserve">TUBO, PPR, DN 20 MM, CLASSE PN 25, INSTALADO EM RESERVAÇÃO PREDIAL DE ÁGUA - FORNECIMENTO E INSTALAÇÃO. AF_04/2024</t>
  </si>
  <si>
    <t xml:space="preserve">96719</t>
  </si>
  <si>
    <t xml:space="preserve">TUBO, PPR, DN 25 MM, CLASSE PN 20, INSTALADO EM RESERVAÇÃO PREDIAL DE ÁGUA - FORNECIMENTO E INSTALAÇÃO. AF_04/2024</t>
  </si>
  <si>
    <t xml:space="preserve">96728</t>
  </si>
  <si>
    <t xml:space="preserve">TUBO, PPR, DN 25 MM, CLASSE PN 25, INSTALADO EM RESERVAÇÃO PREDIAL DE ÁGUA - FORNECIMENTO E INSTALAÇÃO. AF_04/2024</t>
  </si>
  <si>
    <t xml:space="preserve">96720</t>
  </si>
  <si>
    <t xml:space="preserve">TUBO, PPR, DN 32 MM, CLASSE PN 12, INSTALADO EM RESERVAÇÃO PREDIAL DE ÁGUA - FORNECIMENTO E INSTALAÇÃO. AF_04/2024</t>
  </si>
  <si>
    <t xml:space="preserve">96729</t>
  </si>
  <si>
    <t xml:space="preserve">TUBO, PPR, DN 32 MM, CLASSE PN 25, INSTALADO EM RESERVAÇÃO PREDIAL DE ÁGUA - FORNECIMENTO E INSTALAÇÃO. AF_04/2024</t>
  </si>
  <si>
    <t xml:space="preserve">96721</t>
  </si>
  <si>
    <t xml:space="preserve">TUBO, PPR, DN 40 MM, CLASSE PN 12, INSTALADO EM RESERVAÇÃO PREDIAL DE ÁGUA - FORNECIMENTO E INSTALAÇÃO. AF_04/2024</t>
  </si>
  <si>
    <t xml:space="preserve">96730</t>
  </si>
  <si>
    <t xml:space="preserve">TUBO, PPR, DN 40 MM, CLASSE PN 25, INSTALADO EM RESERVAÇÃO PREDIAL DE ÁGUA - FORNECIMENTO E INSTALAÇÃO. AF_04/2024</t>
  </si>
  <si>
    <t xml:space="preserve">96722</t>
  </si>
  <si>
    <t xml:space="preserve">TUBO, PPR, DN 50 MM, CLASSE PN 12, INSTALADO EM RESERVAÇÃO PREDIAL DE ÁGUA - FORNECIMENTO E INSTALAÇÃO. AF_04/2024</t>
  </si>
  <si>
    <t xml:space="preserve">96731</t>
  </si>
  <si>
    <t xml:space="preserve">TUBO, PPR, DN 50 MM, CLASSE PN 25, INSTALADO EM RESERVAÇÃO PREDIAL DE ÁGUA - FORNECIMENTO E INSTALAÇÃO. AF_04/2024</t>
  </si>
  <si>
    <t xml:space="preserve">96723</t>
  </si>
  <si>
    <t xml:space="preserve">TUBO, PPR, DN 63 MM, CLASSE PN 12, INSTALADO EM RESERVAÇÃO PREDIAL DE ÁGUA - FORNECIMENTO E INSTALAÇÃO. AF_04/2024</t>
  </si>
  <si>
    <t xml:space="preserve">96732</t>
  </si>
  <si>
    <t xml:space="preserve">TUBO, PPR, DN 63 MM, CLASSE PN 25, INSTALADO EM RESERVAÇÃO PREDIAL DE ÁGUA - FORNECIMENTO E INSTALAÇÃO. AF_04/2024</t>
  </si>
  <si>
    <t xml:space="preserve">96724</t>
  </si>
  <si>
    <t xml:space="preserve">TUBO, PPR, DN 75 MM, CLASSE PN 12, INSTALADO EM RESERVAÇÃO PREDIAL DE ÁGUA - FORNECIMENTO E INSTALAÇÃO. AF_04/2024</t>
  </si>
  <si>
    <t xml:space="preserve">96733</t>
  </si>
  <si>
    <t xml:space="preserve">TUBO, PPR, DN 75 MM, CLASSE PN 25, INSTALADO EM RESERVAÇÃO PREDIAL DE ÁGUA - FORNECIMENTO E INSTALAÇÃO. AF_04/2024</t>
  </si>
  <si>
    <t xml:space="preserve">96725</t>
  </si>
  <si>
    <t xml:space="preserve">TUBO, PPR, DN 90 MM, CLASSE PN 12, INSTALADO EM RESERVAÇÃO PREDIAL DE ÁGUA - FORNECIMENTO E INSTALAÇÃO. AF_04/2024</t>
  </si>
  <si>
    <t xml:space="preserve">96734</t>
  </si>
  <si>
    <t xml:space="preserve">TUBO, PPR, DN 90 MM, CLASSE PN 25, INSTALADO EM RESERVAÇÃO PREDIAL DE ÁGUA - FORNECIMENTO E INSTALAÇÃO. AF_04/2024</t>
  </si>
  <si>
    <t xml:space="preserve">94655</t>
  </si>
  <si>
    <t xml:space="preserve">TUBO, PVC, SOLDÁVEL, DE 110MM, INSTALADO EM RESERVAÇÃO PREDIAL DE ÁGUA - FORNECIMENTO E INSTALAÇÃO. AF_04/2024</t>
  </si>
  <si>
    <t xml:space="preserve">94648</t>
  </si>
  <si>
    <t xml:space="preserve">TUBO, PVC, SOLDÁVEL, DE 25MM, INSTALADO EM RESERVAÇÃO PREDIAL DE ÁGUA - FORNECIMENTO E INSTALAÇÃO. AF_04/2024</t>
  </si>
  <si>
    <t xml:space="preserve">94649</t>
  </si>
  <si>
    <t xml:space="preserve">TUBO, PVC, SOLDÁVEL, DE 32MM, INSTALADO EM RESERVAÇÃO PREDIAL DE ÁGUA - FORNECIMENTO E INSTALAÇÃO. AF_04/2024</t>
  </si>
  <si>
    <t xml:space="preserve">94650</t>
  </si>
  <si>
    <t xml:space="preserve">TUBO, PVC, SOLDÁVEL, DE 40MM, INSTALADO EM RESERVAÇÃO PREDIAL DE ÁGUA - FORNECIMENTO E INSTALAÇÃO. AF_04/2024</t>
  </si>
  <si>
    <t xml:space="preserve">94651</t>
  </si>
  <si>
    <t xml:space="preserve">TUBO, PVC, SOLDÁVEL, DE 50MM, INSTALADO EM RESERVAÇÃO PREDIAL DE ÁGUA - FORNECIMENTO E INSTALAÇÃO. AF_04/2024</t>
  </si>
  <si>
    <t xml:space="preserve">94652</t>
  </si>
  <si>
    <t xml:space="preserve">TUBO, PVC, SOLDÁVEL, DE 60MM, INSTALADO EM RESERVAÇÃO PREDIAL DE ÁGUA - FORNECIMENTO E INSTALAÇÃO. AF_04/2024</t>
  </si>
  <si>
    <t xml:space="preserve">94653</t>
  </si>
  <si>
    <t xml:space="preserve">TUBO, PVC, SOLDÁVEL, DE 75MM, INSTALADO EM RESERVAÇÃO PREDIAL DE ÁGUA - FORNECIMENTO E INSTALAÇÃO. AF_04/2024</t>
  </si>
  <si>
    <t xml:space="preserve">94654</t>
  </si>
  <si>
    <t xml:space="preserve">TUBO, PVC, SOLDÁVEL, DE 85MM, INSTALADO EM RESERVAÇÃO PREDIAL DE ÁGUA - FORNECIMENTO E INSTALAÇÃO. AF_04/2024</t>
  </si>
  <si>
    <t xml:space="preserve">94689</t>
  </si>
  <si>
    <t xml:space="preserve">TÊ COM BUCHA DE LATÃO NA BOLSA CENTRAL, PVC, SOLDÁVEL, DN 25 MM X 3/4", INSTALADO EM RESERVAÇÃO PREDIAL DE ÁGUA - FORNECIMENTO E INSTALAÇÃO. AF_04/2024</t>
  </si>
  <si>
    <t xml:space="preserve">94702</t>
  </si>
  <si>
    <t xml:space="preserve">TÊ DE REDUÇÃO, PVC, SOLDÁVEL, DN 110 MM X 60 MM, INSTALADO EM RESERVAÇÃO PREDIAL DE ÁGUA - FORNECIMENTO E INSTALAÇÃO. AF_04/2024</t>
  </si>
  <si>
    <t xml:space="preserve">94691</t>
  </si>
  <si>
    <t xml:space="preserve">TÊ DE REDUÇÃO, PVC, SOLDÁVEL, DN 32 MM X 25 MM, INSTALADO EM RESERVAÇÃO PREDIAL DE ÁGUA - FORNECIMENTO E INSTALAÇÃO. AF_04/2024</t>
  </si>
  <si>
    <t xml:space="preserve">94693</t>
  </si>
  <si>
    <t xml:space="preserve">TÊ DE REDUÇÃO, PVC, SOLDÁVEL, DN 40 MM X 32 MM, INSTALADO EM RESERVAÇÃO PREDIAL DE ÁGUA - FORNECIMENTO E INSTALAÇÃO. AF_04/2024</t>
  </si>
  <si>
    <t xml:space="preserve">94695</t>
  </si>
  <si>
    <t xml:space="preserve">TÊ DE REDUÇÃO, PVC, SOLDÁVEL, DN 50 MM X 40 MM, INSTALADO EM RESERVAÇÃO PREDIAL DE ÁGUA - FORNECIMENTO E INSTALAÇÃO. AF_04/2024</t>
  </si>
  <si>
    <t xml:space="preserve">94698</t>
  </si>
  <si>
    <t xml:space="preserve">TÊ DE REDUÇÃO, PVC, SOLDÁVEL, DN 75 MM X 50 MM, INSTALADO EM RESERVAÇÃO PREDIAL DE ÁGUA - FORNECIMENTO E INSTALAÇÃO. AF_04/2024</t>
  </si>
  <si>
    <t xml:space="preserve">94700</t>
  </si>
  <si>
    <t xml:space="preserve">TÊ DE REDUÇÃO, PVC, SOLDÁVEL, DN 85 MM X 60 MM, INSTALADO EM RESERVAÇÃO PREDIAL DE ÁGUA - FORNECIMENTO E INSTALAÇÃO. AF_04/2024</t>
  </si>
  <si>
    <t xml:space="preserve">94477</t>
  </si>
  <si>
    <t xml:space="preserve">TÊ, EM FERRO GALVANIZADO, CONEXÃO ROSQUEADA, DN 50 MM (2"), INSTALADO EM RESERVAÇÃO PREDIAL DE ÁGUA - FORNECIMENTO E INSTALAÇÃO. AF_04/2024</t>
  </si>
  <si>
    <t xml:space="preserve">94478</t>
  </si>
  <si>
    <t xml:space="preserve">TÊ, EM FERRO GALVANIZADO, CONEXÃO ROSQUEADA, DN 65 MM (2 1/2"), INSTALADO EM RESERVAÇÃO PREDIAL DE ÁGUA - FORNECIMENTO E INSTALAÇÃO. AF_04/2024</t>
  </si>
  <si>
    <t xml:space="preserve">94479</t>
  </si>
  <si>
    <t xml:space="preserve">TÊ, EM FERRO GALVANIZADO, CONEXÃO ROSQUEADA, DN 80 MM (3"), INSTALADO EM RESERVAÇÃO PREDIAL DE ÁGUA - FORNECIMENTO E INSTALAÇÃO. AF_04/2024</t>
  </si>
  <si>
    <t xml:space="preserve">96764</t>
  </si>
  <si>
    <t xml:space="preserve">TÊ, PPR, DN 110 MM, INSTALADO EM RESERVAÇÃO PREDIAL DE ÁGUA - FORNECIMENTO E INSTALAÇÃO. AF_04/2024</t>
  </si>
  <si>
    <t xml:space="preserve">105164</t>
  </si>
  <si>
    <t xml:space="preserve">TÊ, PPR, DN 20 MM, INSTALADO EM RESERVAÇÃO PREDIAL DE ÁGUA - FORNECIMENTO E INSTALAÇÃO. AF_04/2024</t>
  </si>
  <si>
    <t xml:space="preserve">105165</t>
  </si>
  <si>
    <t xml:space="preserve">TÊ, PPR, DN 25 MM, INSTALADO EM RESERVAÇÃO PREDIAL DE ÁGUA - FORNECIMENTO E INSTALAÇÃO. AF_04/2024</t>
  </si>
  <si>
    <t xml:space="preserve">96758</t>
  </si>
  <si>
    <t xml:space="preserve">TÊ, PPR, DN 32 MM, INSTALADO EM RESERVAÇÃO PREDIAL DE ÁGUA - FORNECIMENTO E INSTALAÇÃO. AF_04/2024</t>
  </si>
  <si>
    <t xml:space="preserve">96759</t>
  </si>
  <si>
    <t xml:space="preserve">TÊ, PPR, DN 40 MM, INSTALADO EM RESERVAÇÃO PREDIAL DE ÁGUA - FORNECIMENTO E INSTALAÇÃO. AF_04/2024</t>
  </si>
  <si>
    <t xml:space="preserve">96760</t>
  </si>
  <si>
    <t xml:space="preserve">TÊ, PPR, DN 50 MM, INSTALADO EM RESERVAÇÃO PREDIAL DE ÁGUA - FORNECIMENTO E INSTALAÇÃO. AF_04/2024</t>
  </si>
  <si>
    <t xml:space="preserve">96761</t>
  </si>
  <si>
    <t xml:space="preserve">TÊ, PPR, DN 63 MM, INSTALADO EM RESERVAÇÃO PREDIAL DE ÁGUA - FORNECIMENTO E INSTALAÇÃO. AF_04/2024</t>
  </si>
  <si>
    <t xml:space="preserve">96762</t>
  </si>
  <si>
    <t xml:space="preserve">TÊ, PPR, DN 75 MM, INSTALADO EM RESERVAÇÃO PREDIAL DE ÁGUA - FORNECIMENTO E INSTALAÇÃO. AF_04/2024</t>
  </si>
  <si>
    <t xml:space="preserve">96763</t>
  </si>
  <si>
    <t xml:space="preserve">TÊ, PPR, DN 90 MM, INSTALADO EM RESERVAÇÃO PREDIAL DE ÁGUA - FORNECIMENTO E INSTALAÇÃO. AF_04/2024</t>
  </si>
  <si>
    <t xml:space="preserve">94701</t>
  </si>
  <si>
    <t xml:space="preserve">TÊ, PVC, SOLDÁVEL, DN 110 MM INSTALADO EM RESERVAÇÃO PREDIAL DE ÁGUA - FORNECIMENTO E INSTALAÇÃO. AF_04/2024</t>
  </si>
  <si>
    <t xml:space="preserve">TÊ, PVC, SOLDÁVEL, DN 25 MM INSTALADO EM RESERVAÇÃO PREDIAL DE ÁGUA - FORNECIMENTO E INSTALAÇÃO. AF_04/2024</t>
  </si>
  <si>
    <t xml:space="preserve">94690</t>
  </si>
  <si>
    <t xml:space="preserve">TÊ, PVC, SOLDÁVEL, DN 32 MM INSTALADO EM RESERVAÇÃO PREDIAL DE ÁGUA - FORNECIMENTO E INSTALAÇÃO. AF_04/2024</t>
  </si>
  <si>
    <t xml:space="preserve">94692</t>
  </si>
  <si>
    <t xml:space="preserve">TÊ, PVC, SOLDÁVEL, DN 40 MM INSTALADO EM RESERVAÇÃO PREDIAL DE ÁGUA - FORNECIMENTO E INSTALAÇÃO. AF_04/2024</t>
  </si>
  <si>
    <t xml:space="preserve">94694</t>
  </si>
  <si>
    <t xml:space="preserve">TÊ, PVC, SOLDÁVEL, DN 50 MM INSTALADO EM RESERVAÇÃO PREDIAL DE ÁGUA - FORNECIMENTO E INSTALAÇÃO. AF_04/2024</t>
  </si>
  <si>
    <t xml:space="preserve">94696</t>
  </si>
  <si>
    <t xml:space="preserve">TÊ, PVC, SOLDÁVEL, DN 60 MM INSTALADO EM RESERVAÇÃO PREDIAL DE ÁGUA - FORNECIMENTO E INSTALAÇÃO. AF_04/2024</t>
  </si>
  <si>
    <t xml:space="preserve">94697</t>
  </si>
  <si>
    <t xml:space="preserve">TÊ, PVC, SOLDÁVEL, DN 75 MM INSTALADO EM RESERVAÇÃO PREDIAL DE ÁGUA - FORNECIMENTO E INSTALAÇÃO. AF_04/2024</t>
  </si>
  <si>
    <t xml:space="preserve">94699</t>
  </si>
  <si>
    <t xml:space="preserve">TÊ, PVC, SOLDÁVEL, DN 85 MM INSTALADO EM RESERVAÇÃO PREDIAL DE ÁGUA - FORNECIMENTO E INSTALAÇÃO. AF_04/2024</t>
  </si>
  <si>
    <t xml:space="preserve">105167</t>
  </si>
  <si>
    <t xml:space="preserve">UNIÃO FLANGE, PPR, COM PARAFUSOS, DN 40 MM, INSTALADO EM RESERVAÇÃO PREDIAL DE ÁGUA - FORNECIMENTO E INSTALAÇÃO. AF_04/2024</t>
  </si>
  <si>
    <t xml:space="preserve">96809</t>
  </si>
  <si>
    <t xml:space="preserve">CONEXÃO FIXA, ROSCA FÊMEA, METÁLICA, PARA INSTALAÇÕES EM PEX ÁGUA, DN 16 MM X 1/2", COM ANEL DESLIZANTE. FORNECIMENTO E INSTALAÇÃO. AF_02/2023</t>
  </si>
  <si>
    <t xml:space="preserve">96812</t>
  </si>
  <si>
    <t xml:space="preserve">CONEXÃO FIXA, ROSCA FÊMEA, METÁLICA, PARA INSTALAÇÕES EM PEX ÁGUA, DN 20 MM X 1/2", COM ANEL DESLIZANTE. FORNECIMENTO E INSTALAÇÃO. AF_02/2023</t>
  </si>
  <si>
    <t xml:space="preserve">96813</t>
  </si>
  <si>
    <t xml:space="preserve">CONEXÃO FIXA, ROSCA FÊMEA, METÁLICA, PARA INSTALAÇÕES EM PEX ÁGUA, DN 20 MM X 3/4", COM ANEL DESLIZANTE. FORNECIMENTO E INSTALAÇÃO. AF_02/2023</t>
  </si>
  <si>
    <t xml:space="preserve">96817</t>
  </si>
  <si>
    <t xml:space="preserve">CONEXÃO FIXA, ROSCA FÊMEA, METÁLICA, PARA INSTALAÇÕES EM PEX ÁGUA, DN 25 MM X 1", COM ANEL DESLIZANTE - FORNECIMENTO E INSTALAÇÃO. AF_02/2023</t>
  </si>
  <si>
    <t xml:space="preserve">96816</t>
  </si>
  <si>
    <t xml:space="preserve">CONEXÃO FIXA, ROSCA FÊMEA, METÁLICA, PARA INSTALAÇÕES EM PEX ÁGUA, DN 25 MM X 3/4", COM ANEL DESLIZANTE - FORNECIMENTO E INSTALAÇÃO. AF_02/2023</t>
  </si>
  <si>
    <t xml:space="preserve">96821</t>
  </si>
  <si>
    <t xml:space="preserve">CONEXÃO FIXA, ROSCA FÊMEA, METÁLICA, PARA INSTALAÇÕES EM PEX ÁGUA, DN 32 MM X 1", COM ANEL DESLIZANTE - FORNECIMENTO E INSTALAÇÃO. AF_02/2023</t>
  </si>
  <si>
    <t xml:space="preserve">96824</t>
  </si>
  <si>
    <t xml:space="preserve">CONEXÃO FIXA, ROSCA FÊMEA, PARA INSTALAÇÕES EM PEX ÁGUA, DN 16MM X 1/2", CONEXÃO POR CRIMPAGEM - FORNECIMENTO E INSTALAÇÃO. AF_02/2023</t>
  </si>
  <si>
    <t xml:space="preserve">96827</t>
  </si>
  <si>
    <t xml:space="preserve">CONEXÃO FIXA, ROSCA FÊMEA, PARA INSTALAÇÕES EM PEX ÁGUA, DN 20MM X 1/2", CONEXÃO POR CRIMPAGEM - FORNECIMENTO E INSTALAÇÃO. AF_02/2023</t>
  </si>
  <si>
    <t xml:space="preserve">96828</t>
  </si>
  <si>
    <t xml:space="preserve">CONEXÃO FIXA, ROSCA FÊMEA, PARA INSTALAÇÕES EM PEX ÁGUA, DN 20MM X 3/4", CONEXÃO POR CRIMPAGEM - FORNECIMENTO E INSTALAÇÃO. AF_02/2023</t>
  </si>
  <si>
    <t xml:space="preserve">96832</t>
  </si>
  <si>
    <t xml:space="preserve">CONEXÃO FIXA, ROSCA FÊMEA, PARA INSTALAÇÕES EM PEX ÁGUA, DN 25MM X 3/4", CONEXÃO POR CRIMPAGEM - FORNECIMENTO E INSTALAÇÃO. AF_02/2023</t>
  </si>
  <si>
    <t xml:space="preserve">96810</t>
  </si>
  <si>
    <t xml:space="preserve">CONEXÃO MÓVEL, ROSCA FÊMEA, METÁLICA, PARA INSTALAÇÕES EM PEX ÁGUA, DN 16 MM X 3/4", COM ANEL DESLIZANTE. FORNECIMENTO E INSTALAÇÃO. AF_02/2023</t>
  </si>
  <si>
    <t xml:space="preserve">96873</t>
  </si>
  <si>
    <t xml:space="preserve">DISTRIBUIDOR 2 SAÍDAS, METÁLICO, PARA INSTALAÇÕES EM PEX ÁGUA, ENTRADA DE 1" X 2 SAÍDAS DE 1/2", CONEXÃO POR ANEL DESLIZANTE - FORNECIMENTO E INSTALAÇÃO. AF_02/2023</t>
  </si>
  <si>
    <t xml:space="preserve">96872</t>
  </si>
  <si>
    <t xml:space="preserve">DISTRIBUIDOR 2 SAÍDAS, METÁLICO, PARA INSTALAÇÕES EM PEX ÁGUA, ENTRADA DE 3/4" X 2 SAÍDAS DE 1/2", CONEXÃO POR ANEL DESLIZANTE - FORNECIMENTO E INSTALAÇÃO. AF_02/2023</t>
  </si>
  <si>
    <t xml:space="preserve">96876</t>
  </si>
  <si>
    <t xml:space="preserve">DISTRIBUIDOR 2 SAÍDAS, PARA INSTALAÇÕES EM PEX ÁGUA, ENTRADA DE 32 MM X 2 SAÍDAS DE 16 MM, CONEXÃO POR CRIMPAGEM FORNECIMENTO E INSTALAÇÃO. AF_02/2023</t>
  </si>
  <si>
    <t xml:space="preserve">96878</t>
  </si>
  <si>
    <t xml:space="preserve">DISTRIBUIDOR 2 SAÍDAS, PARA INSTALAÇÕES EM PEX ÁGUA, ENTRADA DE 32 MM X 2 SAÍDAS DE 25 MM, CONEXÃO POR CRIMPAGEM - FORNECIMENTO E INSTALAÇÃO. AF_02/2023</t>
  </si>
  <si>
    <t xml:space="preserve">96875</t>
  </si>
  <si>
    <t xml:space="preserve">DISTRIBUIDOR 3 SAÍDAS, METÁLICO, PARA INSTALAÇÕES EM PEX ÁGUA, ENTRADA DE 1" X 3 SAÍDAS DE 1/2", CONEXÃO POR ANEL DESLIZANTE - FORNECIMENTO E INSTALAÇÃO. AF_02/2023</t>
  </si>
  <si>
    <t xml:space="preserve">96874</t>
  </si>
  <si>
    <t xml:space="preserve">DISTRIBUIDOR 3 SAÍDAS, METÁLICO, PARA INSTALAÇÕES EM PEX ÁGUA, ENTRADA DE 3/4" X 3 SAÍDAS DE 1/2", CONEXÃO POR ANEL DESLIZANTE - FORNECIMENTO E INSTALAÇÃO. AF_02/2023</t>
  </si>
  <si>
    <t xml:space="preserve">96879</t>
  </si>
  <si>
    <t xml:space="preserve">DISTRIBUIDOR 3 SAÍDAS, PARA INSTALAÇÕES EM PEX ÁGUA, ENTRADA DE 32 MM X 3 SAÍDAS DE 16 MM, CONEXÃO POR CRIMPAGEM - FORNECIMENTO E INSTALAÇÃO. AF_02/2023</t>
  </si>
  <si>
    <t xml:space="preserve">96881</t>
  </si>
  <si>
    <t xml:space="preserve">DISTRIBUIDOR 3 SAÍDAS, PARA INSTALAÇÕES EM PEX ÁGUA, ENTRADA DE 32 MM X 3 SAÍDAS DE 25 MM, CONEXÃO POR CRIMPAGEM - FORNECIMENTO E INSTALAÇÃO. AF_02/2023</t>
  </si>
  <si>
    <t xml:space="preserve">96837</t>
  </si>
  <si>
    <t xml:space="preserve">JOELHO 90 GRAUS, METÁLICO, PARA INSTALAÇÕES EM PEX ÁGUA, DN 16 MM, CONEXÃO POR ANEL DESLIZANTE - FORNECIMENTO E INSTALAÇÃO. AF_02/2023</t>
  </si>
  <si>
    <t xml:space="preserve">96840</t>
  </si>
  <si>
    <t xml:space="preserve">JOELHO 90 GRAUS, METÁLICO, PARA INSTALAÇÕES EM PEX ÁGUA, DN 20 MM, CONEXÃO POR ANEL DESLIZANTE - FORNECIMENTO E INSTALAÇÃO. AF_02/2023</t>
  </si>
  <si>
    <t xml:space="preserve">96845</t>
  </si>
  <si>
    <t xml:space="preserve">JOELHO 90 GRAUS, METÁLICO, PARA INSTALAÇÕES EM PEX ÁGUA, DN 25 MM, CONEXÃO POR ANEL DESLIZANTE - FORNECIMENTO E INSTALAÇÃO. AF_02/2023</t>
  </si>
  <si>
    <t xml:space="preserve">96848</t>
  </si>
  <si>
    <t xml:space="preserve">JOELHO 90 GRAUS, METÁLICO, PARA INSTALAÇÕES EM PEX ÁGUA, DN 32 MM, CONEXÃO POR ANEL DESLIZANTE - FORNECIMENTO E INSTALAÇÃO. AF_02/2023</t>
  </si>
  <si>
    <t xml:space="preserve">96849</t>
  </si>
  <si>
    <t xml:space="preserve">JOELHO 90 GRAUS, PARA INSTALAÇÕES EM PEX ÁGUA, DN 16 MM, CONEXÃO POR CRIMPAGEM - FORNECIMENTO E INSTALAÇÃO. AF_02/2023</t>
  </si>
  <si>
    <t xml:space="preserve">96852</t>
  </si>
  <si>
    <t xml:space="preserve">JOELHO 90 GRAUS, PARA INSTALAÇÕES EM PEX ÁGUA, DN 20 MM, CONEXÃO POR CRIMPAGEM - FORNECIMENTO E INSTALAÇÃO. AF_02/2023</t>
  </si>
  <si>
    <t xml:space="preserve">96855</t>
  </si>
  <si>
    <t xml:space="preserve">JOELHO 90 GRAUS, PARA INSTALAÇÕES EM PEX ÁGUA, DN 25 MM, CONEXÃO POR CRIMPAGEM - FORNECIMENTO E INSTALAÇÃO. AF_02/2023</t>
  </si>
  <si>
    <t xml:space="preserve">96838</t>
  </si>
  <si>
    <t xml:space="preserve">JOELHO 90 GRAUS, ROSCA FÊMEA TERMINAL, METÁLICO, PARA INSTALAÇÕES EM PEX ÁGUA, DN 16MM X 1/2", CONEXÃO POR ANEL DESLIZANTE - FORNECIMENTO E INSTALAÇÃO. AF_02/2023</t>
  </si>
  <si>
    <t xml:space="preserve">96841</t>
  </si>
  <si>
    <t xml:space="preserve">JOELHO 90 GRAUS, ROSCA FÊMEA TERMINAL, METÁLICO, PARA INSTALAÇÕES EM PEX ÁGUA, DN 20 MM X 1/2", CONEXÃO POR ANEL DESLIZANTE - FORNECIMENTO E INSTALAÇÃO. AF_02/2023</t>
  </si>
  <si>
    <t xml:space="preserve">96842</t>
  </si>
  <si>
    <t xml:space="preserve">JOELHO 90 GRAUS, ROSCA FÊMEA TERMINAL, METÁLICO, PARA INSTALAÇÕES EM PEX ÁGUA, DN 20 MM X 3/4", CONEXÃO POR ANEL DESLIZANTE - FORNECIMENTO E INSTALAÇÃO. AF_02/2023</t>
  </si>
  <si>
    <t xml:space="preserve">96846</t>
  </si>
  <si>
    <t xml:space="preserve">JOELHO 90 GRAUS, ROSCA FÊMEA TERMINAL, METÁLICO, PARA INSTALAÇÕES EM PEX ÁGUA, DN 25 MM X 3/4", CONEXÃO POR ANEL DESLIZANTE - FORNECIMENTO E INSTALAÇÃO. AF_02/2023</t>
  </si>
  <si>
    <t xml:space="preserve">96850</t>
  </si>
  <si>
    <t xml:space="preserve">JOELHO 90 GRAUS, ROSCA FÊMEA TERMINAL, PARA INSTALAÇÕES EM PEX ÁGUA, DN 16MM X 1/2", CONEXÃO POR CRIMPAGEM - FORNECIMENTO E INSTALAÇÃO. AF_02/2023</t>
  </si>
  <si>
    <t xml:space="preserve">96853</t>
  </si>
  <si>
    <t xml:space="preserve">JOELHO 90 GRAUS, ROSCA FÊMEA TERMINAL, PARA INSTALAÇÕES EM PEX ÁGUA, DN 20MM X 1/2", CONEXÃO POR CRIMPAGEM - FORNECIMENTO E INSTALAÇÃO. AF_02/2023</t>
  </si>
  <si>
    <t xml:space="preserve">96854</t>
  </si>
  <si>
    <t xml:space="preserve">JOELHO 90 GRAUS, ROSCA FÊMEA TERMINAL, PARA INSTALAÇÕES EM PEX ÁGUA, DN 20MM X 3/4", CONEXÃO POR CRIMPAGEM - FORNECIMENTO E INSTALAÇÃO. AF_02/2023</t>
  </si>
  <si>
    <t xml:space="preserve">96856</t>
  </si>
  <si>
    <t xml:space="preserve">JOELHO 90 GRAUS, ROSCA FÊMEA TERMINAL, PARA INSTALAÇÕES EM PEX ÁGUA, DN 25MM X 1/2", CONEXÃO POR CRIMPAGEM - FORNECIMENTO E INSTALAÇÃO. AF_02/2023</t>
  </si>
  <si>
    <t xml:space="preserve">96843</t>
  </si>
  <si>
    <t xml:space="preserve">JOELHO ROSCA FÊMEA, COM BASE FIXA, METÁLICO, PARA INSTALAÇÕES EM PEX ÁGUA, DN 20MM X 1/2", CONEXÃO POR ANEL DESLIZANTE - FORNECIMENTO E INSTALAÇÃO. AF_02/2023</t>
  </si>
  <si>
    <t xml:space="preserve">96847</t>
  </si>
  <si>
    <t xml:space="preserve">JOELHO ROSCA FÊMEA, COM BASE FIXA, METÁLICO, PARA INSTALAÇÕES EM PEX ÁGUA, DN 25MM X 3/4", CONEXÃO POR ANEL DESLIZANTE - FORNECIMENTO E INSTALAÇÃO. AF_02/2023</t>
  </si>
  <si>
    <t xml:space="preserve">96844</t>
  </si>
  <si>
    <t xml:space="preserve">JOELHO ROSCA FÊMEA, MÓVEL, METÁLICO, PARA INSTALAÇÕES EM PEX ÁGUA, DN 20MM X 3/4", CONEXÃO POR ANEL DESLIZANTE - FORNECIMENTO E INSTALAÇÃO. AF_02/2023</t>
  </si>
  <si>
    <t xml:space="preserve">96839</t>
  </si>
  <si>
    <t xml:space="preserve">JOELHO, ROSCA FÊMEA, COM BASE FIXA, METÁLICO, PARA INSTALAÇÕES EM PEX ÁGUA, DN 16MM X 1/2", CONEXÃO POR ANEL DESLIZANTE - FORNECIMENTO E INSTALAÇÃO. AF_02/2023</t>
  </si>
  <si>
    <t xml:space="preserve">96805</t>
  </si>
  <si>
    <t xml:space="preserve">KIT CHASSI PEX, PRÉ-FABRICADO, PARA CHUVEIRO, INCLUSO QUADRO METÁLICO, TUBOS, REGISTROS DE PRESSÃO E CONEXÕES POR ANEL DESLIZANTE - FORNECIMENTO E INSTALAÇÃO. AF_02/2023</t>
  </si>
  <si>
    <t xml:space="preserve">96802</t>
  </si>
  <si>
    <t xml:space="preserve">KIT CHASSI PEX, PRÉ-FABRICADO, PARA CHUVEIRO, INCLUSO QUADRO METÁLICO, TUBOS, REGISTROS DE PRESSÃO E CONEXÕES POR CRIMPAGEM - FORNECIMENTO E INSTALAÇÃO. AF_02/2023</t>
  </si>
  <si>
    <t xml:space="preserve">96806</t>
  </si>
  <si>
    <t xml:space="preserve">KIT CHASSI PEX, PRÉ-FABRICADO, PARA COZINHA COM CUBA SIMPLES, INCLUSO QUADRO METÁLICO, TUBOS E CONEXÕES POR ANEL DESLIZANTE - FORNECIMENTO E INSTALAÇÃO. AF_02/2023</t>
  </si>
  <si>
    <t xml:space="preserve">96803</t>
  </si>
  <si>
    <t xml:space="preserve">KIT CHASSI PEX, PRÉ-FABRICADO, PARA COZINHA COM CUBA SIMPLES, INCLUSO QUADRO METÁLICO, TUBOS E CONEXÕES POR CRIMPAGEM - FORNECIMENTO E INSTALAÇÃO. AF_02/2023</t>
  </si>
  <si>
    <t xml:space="preserve">96807</t>
  </si>
  <si>
    <t xml:space="preserve">KIT CHASSI PEX, PRÉ-FABRICADO, PARA ÁREA DE SERVIÇO COM TANQUE E MÁQUINA DE LAVAR ROUPA, INCLUSO QUADRO METÁLICO, TUBOS E CONEXÕES POR ANEL DESLIZANTE - FORNECIMENTO E INSTALAÇÃO. AF_02/2023</t>
  </si>
  <si>
    <t xml:space="preserve">96804</t>
  </si>
  <si>
    <t xml:space="preserve">KIT CHASSI PEX, PRÉ-FABRICADO, PARA ÁREA DE SERVIÇO COM TANQUE E MÁQUINA DE LAVAR ROUPA, INCLUSO QUADRO METÁLICO, TUBOS E CONEXÕES POR CRIMPAGEM - FORNECIMENTO E INSTALAÇÃO. AF_02/2023</t>
  </si>
  <si>
    <t xml:space="preserve">96829</t>
  </si>
  <si>
    <t xml:space="preserve">LUVA DE REDUÇÃO PARA INSTALAÇÕES EM PEX ÁGUA, DN 20 X 16 MM, CONEXÃO POR CRIMPAGEM - FORNECIMENTO E INSTALAÇÃO. AF_02/2023</t>
  </si>
  <si>
    <t xml:space="preserve">96833</t>
  </si>
  <si>
    <t xml:space="preserve">LUVA DE REDUÇÃO PARA INSTALAÇÕES EM PEX ÁGUA, DN 25 X 16 MM, CONEXÃO POR CRIMPAGEM - FORNECIMENTO E INSTALAÇÃO. AF_02/2023</t>
  </si>
  <si>
    <t xml:space="preserve">96836</t>
  </si>
  <si>
    <t xml:space="preserve">LUVA DE REDUÇÃO PARA INSTALAÇÕES EM PEX ÁGUA, DN 32 X 25 MM, CONEXÃO POR CRIMPAGEM - FORNECIMENTO E INSTALAÇÃO. AF_02/2023</t>
  </si>
  <si>
    <t xml:space="preserve">104576</t>
  </si>
  <si>
    <t xml:space="preserve">LUVA DE REDUÇÃO, PARA INSTALAÇÕES EM PEX ÁGUA, DN 20 X 16 MM, COM ANEL DESLIZANTE - FORNECIMENTO E INSTALAÇÃO. AF_02/2023</t>
  </si>
  <si>
    <t xml:space="preserve">104577</t>
  </si>
  <si>
    <t xml:space="preserve">LUVA DE REDUÇÃO, PARA INSTALAÇÕES EM PEX ÁGUA, DN 25 X 16 MM, COM ANEL DESLIZANTE - FORNECIMENTO E INSTALAÇÃO. AF_02/2023</t>
  </si>
  <si>
    <t xml:space="preserve">104578</t>
  </si>
  <si>
    <t xml:space="preserve">LUVA DE REDUÇÃO, PARA INSTALAÇÕES EM PEX ÁGUA, DN 25 X 20 MM, COM ANEL DESLIZANTE - FORNECIMENTO E INSTALAÇÃO. AF_02/2023</t>
  </si>
  <si>
    <t xml:space="preserve">104579</t>
  </si>
  <si>
    <t xml:space="preserve">LUVA DE REDUÇÃO, PARA INSTALAÇÕES EM PEX ÁGUA, DN 32 X 25 MM, COM ANEL DESLIZANTE - FORNECIMENTO E INSTALAÇÃO. AF_02/2023</t>
  </si>
  <si>
    <t xml:space="preserve">96823</t>
  </si>
  <si>
    <t xml:space="preserve">LUVA PARA INSTALAÇÕES EM PEX ÁGUA, DN 16 MM, CONEXÃO POR CRIMPAGEM - FORNECIMENTO E INSTALAÇÃO. AF_02/2023</t>
  </si>
  <si>
    <t xml:space="preserve">96826</t>
  </si>
  <si>
    <t xml:space="preserve">LUVA PARA INSTALAÇÕES EM PEX ÁGUA, DN 20 MM, CONEXÃO POR CRIMPAGEM - FORNECIMENTO E INSTALAÇÃO. AF_02/2023</t>
  </si>
  <si>
    <t xml:space="preserve">96830</t>
  </si>
  <si>
    <t xml:space="preserve">LUVA PARA INSTALAÇÕES EM PEX ÁGUA, DN 25 MM, CONEXÃO POR CRIMPAGEM - FORNECIMENTO E INSTALAÇÃO. AF_02/2023</t>
  </si>
  <si>
    <t xml:space="preserve">96834</t>
  </si>
  <si>
    <t xml:space="preserve">LUVA PARA INSTALAÇÕES EM PEX ÁGUA, DN 32 MM, CONEXÃO POR CRIMPAGEM - FORNECIMENTO E INSTALAÇÃO. AF_02/2023</t>
  </si>
  <si>
    <t xml:space="preserve">104581</t>
  </si>
  <si>
    <t xml:space="preserve">LUVA, PARA INSTALAÇÕES EM PEX ÁGUA, DN 16 MM, COM ANEL DESLIZANTE - FORNECIMENTO E INSTALAÇÃO. AF_02/2023</t>
  </si>
  <si>
    <t xml:space="preserve">104582</t>
  </si>
  <si>
    <t xml:space="preserve">LUVA, PARA INSTALAÇÕES EM PEX ÁGUA, DN 20 MM, COM ANEL DESLIZANTE - FORNECIMENTO E INSTALAÇÃO. AF_02/2023</t>
  </si>
  <si>
    <t xml:space="preserve">104583</t>
  </si>
  <si>
    <t xml:space="preserve">LUVA, PARA INSTALAÇÕES EM PEX ÁGUA, DN 25 MM, COM ANEL DESLIZANTE - FORNECIMENTO E INSTALAÇÃO. AF_02/2023</t>
  </si>
  <si>
    <t xml:space="preserve">104584</t>
  </si>
  <si>
    <t xml:space="preserve">LUVA, PARA INSTALAÇÕES EM PEX ÁGUA, DN 32 MM, COM ANEL DESLIZANTE - FORNECIMENTO E INSTALAÇÃO. AF_02/2023</t>
  </si>
  <si>
    <t xml:space="preserve">96798</t>
  </si>
  <si>
    <t xml:space="preserve">TUBO, PEX, MONOCAMADA, DN 16, INSTALADO EM RAMAL/SUB-RAMAL OU DISTRIBUIÇÃO DE ÁGUA - FORNECIMENTO E INSTALAÇÃO. AF_02/2023</t>
  </si>
  <si>
    <t xml:space="preserve">96799</t>
  </si>
  <si>
    <t xml:space="preserve">TUBO, PEX, MONOCAMADA, DN 20, INSTALADO EM RAMAL/SUB-RAMAL OU DISTRIBUIÇÃO DE ÁGUA - FORNECIMENTO E INSTALAÇÃO. AF_02/2023</t>
  </si>
  <si>
    <t xml:space="preserve">96800</t>
  </si>
  <si>
    <t xml:space="preserve">TUBO, PEX, MONOCAMADA, DN 25, INSTALADO EM RAMAL/SUB-RAMAL OU DISTRIBUIÇÃO DE ÁGUA - FORNECIMENTO E INSTALAÇÃO. AF_02/2023</t>
  </si>
  <si>
    <t xml:space="preserve">96801</t>
  </si>
  <si>
    <t xml:space="preserve">TUBO, PEX, MONOCAMADA, DN 32, INSTALADO EM RAMAL/SUB-RAMAL OU DISTRIBUIÇÃO DE ÁGUA - FORNECIMENTO E INSTALAÇÃO. AF_02/2023</t>
  </si>
  <si>
    <t xml:space="preserve">96860</t>
  </si>
  <si>
    <t xml:space="preserve">TÊ, METÁLICO, PARA INSTALAÇÕES EM PEX ÁGUA, DN 16 MM, CONEXÃO POR ANEL DESLIZANTE - FORNECIMENTO E INSTALAÇÃO. AF_02/2023</t>
  </si>
  <si>
    <t xml:space="preserve">96862</t>
  </si>
  <si>
    <t xml:space="preserve">TÊ, METÁLICO, PARA INSTALAÇÕES EM PEX ÁGUA, DN 20 MM, CONEXÃO POR ANEL DESLIZANTE - FORNECIMENTO E INSTALAÇÃO. AF_02/2023</t>
  </si>
  <si>
    <t xml:space="preserve">96864</t>
  </si>
  <si>
    <t xml:space="preserve">TÊ, METÁLICO, PARA INSTALAÇÕES EM PEX ÁGUA, DN 25 MM, CONEXÃO POR ANEL DESLIZANTE - FORNECIMENTO E INSTALAÇÃO. AF_02/2023</t>
  </si>
  <si>
    <t xml:space="preserve">96866</t>
  </si>
  <si>
    <t xml:space="preserve">TÊ, METÁLICO, PARA INSTALAÇÕES EM PEX ÁGUA, DN 32 MM, CONEXÃO POR ANEL DESLIZANTE - FORNECIMENTO E INSTALAÇÃO. AF_02/2023</t>
  </si>
  <si>
    <t xml:space="preserve">96868</t>
  </si>
  <si>
    <t xml:space="preserve">TÊ, PARA INSTALAÇÕES EM PEX ÁGUA, DN 16 MM, CONEXÃO POR CRIMPAGEM - FORNECIMENTO E INSTALAÇÃO. AF_02/2023</t>
  </si>
  <si>
    <t xml:space="preserve">96869</t>
  </si>
  <si>
    <t xml:space="preserve">TÊ, PARA INSTALAÇÕES EM PEX ÁGUA, DN 20 MM, CONEXÃO POR CRIMPAGEM - FORNECIMENTO E INSTALAÇÃO. AF_02/2023</t>
  </si>
  <si>
    <t xml:space="preserve">96870</t>
  </si>
  <si>
    <t xml:space="preserve">TÊ, PARA INSTALAÇÕES EM PEX ÁGUA, DN 25 MM, CONEXÃO POR CRIMPAGEM - FORNECIMENTO E INSTALAÇÃO. AF_02/2023</t>
  </si>
  <si>
    <t xml:space="preserve">96871</t>
  </si>
  <si>
    <t xml:space="preserve">TÊ, PARA INSTALAÇÕES EM PEX ÁGUA, DN 32 MM, CONEXÃO POR CRIMPAGEM - FORNECIMENTO E INSTALAÇÃO. AF_02/2023</t>
  </si>
  <si>
    <t xml:space="preserve">96861</t>
  </si>
  <si>
    <t xml:space="preserve">TÊ, ROSCA FÊMEA, METÁLICO, PARA INSTALAÇÕES EM PEX ÁGUA, DN 16 MM X ½", CONEXÃO POR ANEL DESLIZANTE - FORNECIMENTO E INSTALAÇÃO. AF_02/2023</t>
  </si>
  <si>
    <t xml:space="preserve">96863</t>
  </si>
  <si>
    <t xml:space="preserve">TÊ, ROSCA FÊMEA, METÁLICO, PARA INSTALAÇÕES EM PEX ÁGUA, DN 20 MM X 1/2", CONEXÃO POR ANEL DESLIZANTE - FORNECIMENTO E INSTALAÇÃO. AF_02/2023</t>
  </si>
  <si>
    <t xml:space="preserve">96865</t>
  </si>
  <si>
    <t xml:space="preserve">TÊ, ROSCA FÊMEA, METÁLICO, PARA INSTALAÇÕES EM PEX ÁGUA, DN 25 MM X 3/4", CONEXÃO POR ANEL DESLIZANTE - FORNECIMENTO E INSTALAÇÃO. AF_02/2023</t>
  </si>
  <si>
    <t xml:space="preserve">96814</t>
  </si>
  <si>
    <t xml:space="preserve">UNIÃO DE REDUÇÃO, METÁLICA, PARA INSTALAÇÕES EM PEX ÁGUA, DN 20 X 16 MM, CONEXÃO POR ANEL DESLIZANTE - FORNECIMENTO E INSTALAÇÃO. AF_02/2023</t>
  </si>
  <si>
    <t xml:space="preserve">96818</t>
  </si>
  <si>
    <t xml:space="preserve">UNIÃO DE REDUÇÃO, METÁLICA, PARA INSTALAÇÕES EM PEX ÁGUA, DN 25 X 16 MM, CONEXÃO POR ANEL DESLIZANTE - FORNECIMENTO E INSTALAÇÃO. AF_02/2023</t>
  </si>
  <si>
    <t xml:space="preserve">96819</t>
  </si>
  <si>
    <t xml:space="preserve">UNIÃO DE REDUÇÃO, METÁLICA, PARA INSTALAÇÕES EM PEX ÁGUA, DN 25 X 20 MM, CONEXÃO POR ANEL DESLIZANTE - FORNECIMENTO E INSTALAÇÃO. AF_02/2023</t>
  </si>
  <si>
    <t xml:space="preserve">96822</t>
  </si>
  <si>
    <t xml:space="preserve">UNIÃO DE REDUÇÃO, METÁLICA, PARA INSTALAÇÕES EM PEX ÁGUA, DN 32 X 25 MM, CONEXÃO POR ANEL DESLIZANTE - FORNECIMENTO E INSTALAÇÃO. AF_02/2023</t>
  </si>
  <si>
    <t xml:space="preserve">96808</t>
  </si>
  <si>
    <t xml:space="preserve">UNIÃO METÁLICA PARA INSTALAÇÕES EM PEX ÁGUA, DN 16 MM, COM ANEL DESLIZANTE - FORNECIMENTO E INSTALAÇÃO. AF_02/2023</t>
  </si>
  <si>
    <t xml:space="preserve">96811</t>
  </si>
  <si>
    <t xml:space="preserve">UNIÃO METÁLICA PARA INSTALAÇÕES EM PEX ÁGUA, DN 20 MM, COM ANEL DESLIZANTE - FORNECIMENTO E INSTALAÇÃO. AF_02/2023</t>
  </si>
  <si>
    <t xml:space="preserve">96815</t>
  </si>
  <si>
    <t xml:space="preserve">UNIÃO METÁLICA PARA INSTALAÇÕES EM PEX ÁGUA, DN 25 MM, COM ANEL DESLIZANTE - FORNECIMENTO E INSTALAÇÃO. AF_02/2023</t>
  </si>
  <si>
    <t xml:space="preserve">96820</t>
  </si>
  <si>
    <t xml:space="preserve">UNIÃO METÁLICA PARA INSTALAÇÕES EM PEX ÁGUA, DN 32 MM, COM ANEL DESLIZANTE - FORNECIMENTO E INSTALAÇÃO. AF_02/2023</t>
  </si>
  <si>
    <t xml:space="preserve">96702</t>
  </si>
  <si>
    <t xml:space="preserve">BUCHA DE REDUÇÃO, PPR, 32 X 25, CLASSE PN 25, INSTALADO EM PRUMADA DE ÁGUA FORNECIMENTO E INSTALAÇÃO . AF_08/2022</t>
  </si>
  <si>
    <t xml:space="preserve">96662</t>
  </si>
  <si>
    <t xml:space="preserve">BUCHA DE REDUÇÃO, PPR, 32 X 25, CLASSE PN 25, INSTALADO EM RAMAL DE DISTRIBUIÇÃO DE ÁGUA FORNECIMENTO E INSTALAÇÃO. AF_08/2022</t>
  </si>
  <si>
    <t xml:space="preserve">96704</t>
  </si>
  <si>
    <t xml:space="preserve">BUCHA DE REDUÇÃO, PPR, 40 X 25, CLASSE PN 25, INSTALADO EM PRUMADA DE ÁGUA FORNECIMENTO E INSTALAÇÃO . AF_08/2022</t>
  </si>
  <si>
    <t xml:space="preserve">96664</t>
  </si>
  <si>
    <t xml:space="preserve">BUCHA DE REDUÇÃO, PPR, 40 X 25, CLASSE PN 25, INSTALADO EM RAMAL DE DISTRIBUIÇÃO DE ÁGUA FORNECIMENTO E INSTALAÇÃO. AF_08/2022</t>
  </si>
  <si>
    <t xml:space="preserve">104191</t>
  </si>
  <si>
    <t xml:space="preserve">BUCHA DE REDUÇÃO, PPR, DN 25 X 20 MM, INSTALADO EM RAMAL OU SUB-RAMAL DE ÁGUA - FORNECIMENTO E INSTALAÇÃO. AF_08/2022</t>
  </si>
  <si>
    <t xml:space="preserve">96700</t>
  </si>
  <si>
    <t xml:space="preserve">CONECTOR FÊMEA, PPR, 25 X 1/2", CLASSE PN 25, INSTALADO EM PRUMADA DE ÁGUA FORNECIMENTO E INSTALAÇÃO . AF_08/2022</t>
  </si>
  <si>
    <t xml:space="preserve">96658</t>
  </si>
  <si>
    <t xml:space="preserve">CONECTOR FÊMEA, PPR, 25 X 1/2, CLASSE PN 25, INSTALADO EM RAMAL DE DISTRIBUIÇÃO DE ÁGUA FORNECIMENTO E INSTALAÇÃO. AF_08/2022</t>
  </si>
  <si>
    <t xml:space="preserve">96641</t>
  </si>
  <si>
    <t xml:space="preserve">CONECTOR FÊMEA, PPR, 25 X 1/2, CLASSE PN 25, INSTALADO EM RAMAL OU SUB-RAMAL DE ÁGUA FORNECIMENTO E INSTALAÇÃO. AF_08/2022</t>
  </si>
  <si>
    <t xml:space="preserve">96661</t>
  </si>
  <si>
    <t xml:space="preserve">CONECTOR FÊMEA, PPR, 32 X 3/4", CLASSE PN 25, INSTALADO EM RAMAL DE DISTRIBUIÇÃO DE ÁGUA FORNECIMENTO E INSTALAÇÃO. AF_08/2022</t>
  </si>
  <si>
    <t xml:space="preserve">96699</t>
  </si>
  <si>
    <t xml:space="preserve">CONECTOR MACHO, PPR, 25 X 1/2", CLASSE PN 25, INSTALADO EM PRUMADA DE ÁGUA FORNECIMENTO E INSTALAÇÃO . AF_08/2022</t>
  </si>
  <si>
    <t xml:space="preserve">96657</t>
  </si>
  <si>
    <t xml:space="preserve">CONECTOR MACHO, PPR, 25 X 1/2, CLASSE PN 25, INSTALADO EM RAMAL DE DISTRIBUIÇÃO DE ÁGUA FORNECIMENTO E INSTALAÇÃO. AF_08/2022</t>
  </si>
  <si>
    <t xml:space="preserve">96640</t>
  </si>
  <si>
    <t xml:space="preserve">CONECTOR MACHO, PPR, 25 X 1/2, CLASSE PN 25, INSTALADO EM RAMAL OU SUB-RAMAL DE ÁGUA FORNECIMENTO E INSTALAÇÃO. AF_08/2022</t>
  </si>
  <si>
    <t xml:space="preserve">96660</t>
  </si>
  <si>
    <t xml:space="preserve">CONECTOR MACHO, PPR, 32 X 3/4", CLASSE PN 25, INSTALADO EM RAMAL DE DISTRIBUIÇÃO DE ÁGUA FORNECIMENTO E INSTALAÇÃO. AF_08/2022</t>
  </si>
  <si>
    <t xml:space="preserve">104196</t>
  </si>
  <si>
    <t xml:space="preserve">CURVA 90 GRAUS, PPR, DN 20 MM, INSTALADO EM RAMAL OU SUB-RAMAL DE ÁGUA - FORNECIMENTO E INSTALAÇÃO. AF_08/2022</t>
  </si>
  <si>
    <t xml:space="preserve">104197</t>
  </si>
  <si>
    <t xml:space="preserve">CURVA 90 GRAUS, PPR, DN 25 MM, INSTALADO EM RAMAL OU SUB-RAMAL DE ÁGUA - FORNECIMENTO E INSTALAÇÃO. AF_08/2022</t>
  </si>
  <si>
    <t xml:space="preserve">104198</t>
  </si>
  <si>
    <t xml:space="preserve">JOELHO 45 GRAUS, PPR, DN 20 MM, INSTALADO EM RAMAL OU SUB-RAMAL DE ÁGUA - FORNECIMENTO E INSTALAÇÃO. AF_08/2022</t>
  </si>
  <si>
    <t xml:space="preserve">96685</t>
  </si>
  <si>
    <t xml:space="preserve">JOELHO 45 GRAUS, PPR, DN 25 MM, CLASSE PN 25, INSTALADO EM PRUMADA DE ÁGUA FORNECIMENTO E INSTALAÇÃO . AF_08/2022</t>
  </si>
  <si>
    <t xml:space="preserve">96651</t>
  </si>
  <si>
    <t xml:space="preserve">JOELHO 45 GRAUS, PPR, DN 25 MM, CLASSE PN 25, INSTALADO EM RAMAL DE DISTRIBUIÇÃO DE ÁGUA FORNECIMENTO E INSTALAÇÃO. AF_08/2022</t>
  </si>
  <si>
    <t xml:space="preserve">96638</t>
  </si>
  <si>
    <t xml:space="preserve">JOELHO 45 GRAUS, PPR, DN 25 MM, CLASSE PN 25, INSTALADO EM RAMAL OU SUB-RAMAL DE ÁGUA FORNECIMENTO E INSTALAÇÃO. AF_08/2022</t>
  </si>
  <si>
    <t xml:space="preserve">96687</t>
  </si>
  <si>
    <t xml:space="preserve">JOELHO 45 GRAUS, PPR, DN 32 MM, CLASSE PN 25, INSTALADO EM PRUMADA DE ÁGUA FORNECIMENTO E INSTALAÇÃO . AF_08/2022</t>
  </si>
  <si>
    <t xml:space="preserve">96653</t>
  </si>
  <si>
    <t xml:space="preserve">JOELHO 45 GRAUS, PPR, DN 32 MM, CLASSE PN 25, INSTALADO EM RAMAL DE DISTRIBUIÇÃO DE ÁGUA - FORNECIMENTO E INSTALAÇÃO. AF_08/2022</t>
  </si>
  <si>
    <t xml:space="preserve">96689</t>
  </si>
  <si>
    <t xml:space="preserve">JOELHO 45 GRAUS, PPR, DN 40 MM, CLASSE PN 25, INSTALADO EM PRUMADA DE ÁGUA FORNECIMENTO E INSTALAÇÃO . AF_08/2022</t>
  </si>
  <si>
    <t xml:space="preserve">96655</t>
  </si>
  <si>
    <t xml:space="preserve">JOELHO 45 GRAUS, PPR, DN 40 MM, CLASSE PN 25, INSTALADO EM RAMAL DE DISTRIBUIÇÃO DE ÁGUA - FORNECIMENTO E INSTALAÇÃO. AF_08/2022</t>
  </si>
  <si>
    <t xml:space="preserve">96691</t>
  </si>
  <si>
    <t xml:space="preserve">JOELHO 45 GRAUS, PPR, DN 50 MM, CLASSE PN 25, INSTALADO EM PRUMADA DE ÁGUA FORNECIMENTO E INSTALAÇÃO . AF_08/2022</t>
  </si>
  <si>
    <t xml:space="preserve">96693</t>
  </si>
  <si>
    <t xml:space="preserve">JOELHO 45 GRAUS, PPR, DN 63 MM, CLASSE PN 25, INSTALADO EM PRUMADA DE ÁGUA FORNECIMENTO E INSTALAÇÃO . AF_08/2022</t>
  </si>
  <si>
    <t xml:space="preserve">96695</t>
  </si>
  <si>
    <t xml:space="preserve">JOELHO 45 GRAUS, PPR, DN 75 MM, CLASSE PN 25, INSTALADO EM PRUMADA DE ÁGUA FORNECIMENTO E INSTALAÇÃO . AF_08/2022</t>
  </si>
  <si>
    <t xml:space="preserve">104193</t>
  </si>
  <si>
    <t xml:space="preserve">JOELHO 45 GRAUS, PPR, F/ F, DN 90 MM, INSTALADO EM PRUMADA DE ÁGUA - FORNECIMENTO E INSTALAÇÃO. AF_08/2022</t>
  </si>
  <si>
    <t xml:space="preserve">96697</t>
  </si>
  <si>
    <t xml:space="preserve">JOELHO 90 GRAUS, PPR, DN 110 MM, CLASSE PN 25, INSTALADO EM PRUMADA DE ÁGUA FORNECIMENTO E INSTALAÇÃO . AF_08/2022</t>
  </si>
  <si>
    <t xml:space="preserve">104199</t>
  </si>
  <si>
    <t xml:space="preserve">JOELHO 90 GRAUS, PPR, DN 20 MM, INSTALADO EM RAMAL OU SUB-RAMAL DE ÁGUA - FORNECIMENTO E INSTALAÇÃO. AF_08/2022</t>
  </si>
  <si>
    <t xml:space="preserve">96684</t>
  </si>
  <si>
    <t xml:space="preserve">JOELHO 90 GRAUS, PPR, DN 25 MM, CLASSE PN 25, INSTALADO EM PRUMADA DE ÁGUA FORNECIMENTO E INSTALAÇÃO . AF_08/2022</t>
  </si>
  <si>
    <t xml:space="preserve">96650</t>
  </si>
  <si>
    <t xml:space="preserve">JOELHO 90 GRAUS, PPR, DN 25 MM, CLASSE PN 25, INSTALADO EM RAMAL DE DISTRIBUIÇÃO FORNECIMENTO E INSTALAÇÃO. AF_08/2022</t>
  </si>
  <si>
    <t xml:space="preserve">96637</t>
  </si>
  <si>
    <t xml:space="preserve">JOELHO 90 GRAUS, PPR, DN 25 MM, CLASSE PN 25, INSTALADO EM RAMAL OU SUB-RAMAL DE ÁGUA FORNECIMENTO E INSTALAÇÃO. AF_08/2022</t>
  </si>
  <si>
    <t xml:space="preserve">96686</t>
  </si>
  <si>
    <t xml:space="preserve">JOELHO 90 GRAUS, PPR, DN 32 MM, CLASSE PN 25, INSTALADO EM PRUMADA DE ÁGUA FORNECIMENTO E INSTALAÇÃO . AF_08/2022</t>
  </si>
  <si>
    <t xml:space="preserve">96652</t>
  </si>
  <si>
    <t xml:space="preserve">JOELHO 90 GRAUS, PPR, DN 32 MM, CLASSE PN 25, INSTALADO EM RAMAL DE DISTRIBUIÇÃO - FORNECIMENTO E INSTALAÇÃO. AF_08/2022</t>
  </si>
  <si>
    <t xml:space="preserve">96688</t>
  </si>
  <si>
    <t xml:space="preserve">JOELHO 90 GRAUS, PPR, DN 40 MM, CLASSE PN 25, INSTALADO EM PRUMADA DE ÁGUA FORNECIMENTO E INSTALAÇÃO . AF_08/2022</t>
  </si>
  <si>
    <t xml:space="preserve">96654</t>
  </si>
  <si>
    <t xml:space="preserve">JOELHO 90 GRAUS, PPR, DN 40 MM, CLASSE PN 25, INSTALADO EM RAMAL DE DISTRIBUIÇÃO - FORNECIMENTO E INSTALAÇÃO. AF_08/2022</t>
  </si>
  <si>
    <t xml:space="preserve">96690</t>
  </si>
  <si>
    <t xml:space="preserve">JOELHO 90 GRAUS, PPR, DN 50 MM, CLASSE PN 25, INSTALADO EM PRUMADA DE ÁGUA FORNECIMENTO E INSTALAÇÃO . AF_08/2022</t>
  </si>
  <si>
    <t xml:space="preserve">96692</t>
  </si>
  <si>
    <t xml:space="preserve">JOELHO 90 GRAUS, PPR, DN 63 MM, CLASSE PN 25, INSTALADO EM PRUMADA DE ÁGUA FORNECIMENTO E INSTALAÇÃO . AF_08/2022</t>
  </si>
  <si>
    <t xml:space="preserve">96694</t>
  </si>
  <si>
    <t xml:space="preserve">JOELHO 90 GRAUS, PPR, DN 75 MM, CLASSE PN 25, INSTALADO EM PRUMADA DE ÁGUA FORNECIMENTO E INSTALAÇÃO . AF_08/2022</t>
  </si>
  <si>
    <t xml:space="preserve">96696</t>
  </si>
  <si>
    <t xml:space="preserve">JOELHO 90 GRAUS, PPR, DN 90 MM, CLASSE PN 25, INSTALADO EM PRUMADA DE ÁGUA FORNECIMENTO E INSTALAÇÃO . AF_08/2022</t>
  </si>
  <si>
    <t xml:space="preserve">96709</t>
  </si>
  <si>
    <t xml:space="preserve">LUVA, PPR, DN 110 MM, CLASSE PN 25, INSTALADO EM PRUMADA DE ÁGUA FORNECIMENTO E INSTALAÇÃO. AF_08/2022</t>
  </si>
  <si>
    <t xml:space="preserve">104200</t>
  </si>
  <si>
    <t xml:space="preserve">LUVA, PPR, DN 20 MM, INSTALADO EM RAMAL OU SUB-RAMAL DE ÁGUA - FORNECIMENTO E INSTALAÇÃO. AF_08/2022</t>
  </si>
  <si>
    <t xml:space="preserve">96698</t>
  </si>
  <si>
    <t xml:space="preserve">LUVA, PPR, DN 25 MM, CLASSE PN 25, INSTALADO EM PRUMADA DE ÁGUA FORNECIMENTO E INSTALAÇÃO . AF_08/2022</t>
  </si>
  <si>
    <t xml:space="preserve">96656</t>
  </si>
  <si>
    <t xml:space="preserve">LUVA, PPR, DN 25 MM, CLASSE PN 25, INSTALADO EM RAMAL DE DISTRIBUIÇÃO DE ÁGUA FORNECIMENTO E INSTALAÇÃO. AF_08/2022</t>
  </si>
  <si>
    <t xml:space="preserve">96639</t>
  </si>
  <si>
    <t xml:space="preserve">LUVA, PPR, DN 25 MM, CLASSE PN 25, INSTALADO EM RAMAL OU SUB-RAMAL DE ÁGUA FORNECIMENTO E INSTALAÇÃO. AF_08/2022</t>
  </si>
  <si>
    <t xml:space="preserve">96701</t>
  </si>
  <si>
    <t xml:space="preserve">LUVA, PPR, DN 32 MM, CLASSE PN 25, INSTALADO EM PRUMADA DE ÁGUA FORNECIMENTO E INSTALAÇÃO. AF_08/2022</t>
  </si>
  <si>
    <t xml:space="preserve">96659</t>
  </si>
  <si>
    <t xml:space="preserve">LUVA, PPR, DN 32 MM, CLASSE PN 25, INSTALADO EM RAMAL DE DISTRIBUIÇÃO DE ÁGUA FORNECIMENTO E INSTALAÇÃO. AF_08/2022</t>
  </si>
  <si>
    <t xml:space="preserve">96703</t>
  </si>
  <si>
    <t xml:space="preserve">LUVA, PPR, DN 40 MM, CLASSE PN 25, INSTALADO EM PRUMADA DE ÁGUA FORNECIMENTO E INSTALAÇÃO. AF_08/2022</t>
  </si>
  <si>
    <t xml:space="preserve">96663</t>
  </si>
  <si>
    <t xml:space="preserve">LUVA, PPR, DN 40 MM, CLASSE PN 25, INSTALADO EM RAMAL DE DISTRIBUIÇÃO DE ÁGUA FORNECIMENTO E INSTALAÇÃO. AF_08/2022</t>
  </si>
  <si>
    <t xml:space="preserve">96705</t>
  </si>
  <si>
    <t xml:space="preserve">LUVA, PPR, DN 50 MM, CLASSE PN 25, INSTALADO EM PRUMADA DE ÁGUA FORNECIMENTO E INSTALAÇÃO. AF_08/2022</t>
  </si>
  <si>
    <t xml:space="preserve">96706</t>
  </si>
  <si>
    <t xml:space="preserve">LUVA, PPR, DN 63 MM, CLASSE PN 25, INSTALADO EM PRUMADA DE ÁGUA FORNECIMENTO E INSTALAÇÃO. AF_08/2022</t>
  </si>
  <si>
    <t xml:space="preserve">96707</t>
  </si>
  <si>
    <t xml:space="preserve">LUVA, PPR, DN 75 MM, CLASSE PN 25, INSTALADO EM PRUMADA DE ÁGUA FORNECIMENTO E INSTALAÇÃO. AF_08/2022</t>
  </si>
  <si>
    <t xml:space="preserve">96708</t>
  </si>
  <si>
    <t xml:space="preserve">LUVA, PPR, DN 90 MM, CLASSE PN 25, INSTALADO EM PRUMADA DE ÁGUA FORNECIMENTO E INSTALAÇÃO. AF_08/2022</t>
  </si>
  <si>
    <t xml:space="preserve">96675</t>
  </si>
  <si>
    <t xml:space="preserve">TUBO, PPR, DN 110, CLASSE PN 12, INSTALADO EM PRUMADA DE ÁGUA FORNECIMENTO E INSTALAÇÃO. AF_08/2022</t>
  </si>
  <si>
    <t xml:space="preserve">96683</t>
  </si>
  <si>
    <t xml:space="preserve">TUBO, PPR, DN 110, CLASSE PN 25, INSTALADO EM PRUMADA DE ÁGUA FORNECIMENTO E INSTALAÇÃO. AF_08/2022</t>
  </si>
  <si>
    <t xml:space="preserve">104194</t>
  </si>
  <si>
    <t xml:space="preserve">TUBO, PPR, DN 20, CLASSE PN20, INSTALADO EM RAMAL OU SUB-RAMAL DE ÁGUA - FORNECIMENTO E INSTALAÇÃO. AF_08/2022</t>
  </si>
  <si>
    <t xml:space="preserve">104195</t>
  </si>
  <si>
    <t xml:space="preserve">TUBO, PPR, DN 20, CLASSE PN25, INSTALADO EM RAMAL OU SUB-RAMAL DE ÁGUA - FORNECIMENTO E INSTALAÇÃO. AF_08/2022</t>
  </si>
  <si>
    <t xml:space="preserve">96668</t>
  </si>
  <si>
    <t xml:space="preserve">TUBO, PPR, DN 25, CLASSE PN 20, INSTALADO EM PRUMADA DE ÁGUA FORNECIMENTO E INSTALAÇÃO. AF_08/2022</t>
  </si>
  <si>
    <t xml:space="preserve">96644</t>
  </si>
  <si>
    <t xml:space="preserve">TUBO, PPR, DN 25, CLASSE PN 20, INSTALADO EM RAMAL DE DISTRIBUIÇÃO DE ÁGUA FORNECIMENTO E INSTALAÇÃO. AF_08/2022</t>
  </si>
  <si>
    <t xml:space="preserve">96635</t>
  </si>
  <si>
    <t xml:space="preserve">TUBO, PPR, DN 25, CLASSE PN 20, INSTALADO EM RAMAL OU SUB-RAMAL DE ÁGUA FORNECIMENTO E INSTALAÇÃO. AF_08/2022</t>
  </si>
  <si>
    <t xml:space="preserve">96636</t>
  </si>
  <si>
    <t xml:space="preserve">TUBO, PPR, DN 25, CLASSE PN 25 INSTALADO EM RAMAL OU SUB-RAMAL DE ÁGUA FORNECIMENTO E INSTALAÇÃO. AF_08/2022</t>
  </si>
  <si>
    <t xml:space="preserve">96676</t>
  </si>
  <si>
    <t xml:space="preserve">TUBO, PPR, DN 25, CLASSE PN 25, INSTALADO EM PRUMADA DE ÁGUA FORNECIMENTO E INSTALAÇÃO. AF_08/2022</t>
  </si>
  <si>
    <t xml:space="preserve">96647</t>
  </si>
  <si>
    <t xml:space="preserve">TUBO, PPR, DN 25, CLASSE PN 25, INSTALADO EM RAMAL DE DISTRIBUIÇÃO DE ÁGUA FORNECIMENTO E INSTALAÇÃO. AF_08/2022</t>
  </si>
  <si>
    <t xml:space="preserve">96669</t>
  </si>
  <si>
    <t xml:space="preserve">TUBO, PPR, DN 32, CLASSE PN 12, INSTALADO EM PRUMADA DE ÁGUA FORNECIMENTO E INSTALAÇÃO. AF_08/2022</t>
  </si>
  <si>
    <t xml:space="preserve">96645</t>
  </si>
  <si>
    <t xml:space="preserve">TUBO, PPR, DN 32, CLASSE PN 12, INSTALADO EM RAMAL DE DISTRIBUIÇÃO DE ÁGUA FORNECIMENTO E INSTALAÇÃO. AF_08/2022</t>
  </si>
  <si>
    <t xml:space="preserve">96677</t>
  </si>
  <si>
    <t xml:space="preserve">TUBO, PPR, DN 32, CLASSE PN 25, INSTALADO EM PRUMADA DE ÁGUA FORNECIMENTO E INSTALAÇÃO. AF_08/2022</t>
  </si>
  <si>
    <t xml:space="preserve">96648</t>
  </si>
  <si>
    <t xml:space="preserve">TUBO, PPR, DN 32, CLASSE PN 25, INSTALADO EM RAMAL DE DISTRIBUIÇÃO DE ÁGUA FORNECIMENTO E INSTALAÇÃO. AF_08/2022</t>
  </si>
  <si>
    <t xml:space="preserve">96670</t>
  </si>
  <si>
    <t xml:space="preserve">TUBO, PPR, DN 40, CLASSE PN 12, INSTALADO EM PRUMADA DE ÁGUA FORNECIMENTO E INSTALAÇÃO. AF_08/2022</t>
  </si>
  <si>
    <t xml:space="preserve">96646</t>
  </si>
  <si>
    <t xml:space="preserve">TUBO, PPR, DN 40, CLASSE PN 12, INSTALADO EM RAMAL DE DISTRIBUIÇÃO DE ÁGUA FORNECIMENTO E INSTALAÇÃO. AF_08/2022</t>
  </si>
  <si>
    <t xml:space="preserve">96678</t>
  </si>
  <si>
    <t xml:space="preserve">TUBO, PPR, DN 40, CLASSE PN 25, INSTALADO EM PRUMADA DE ÁGUA FORNECIMENTO E INSTALAÇÃO. AF_08/2022</t>
  </si>
  <si>
    <t xml:space="preserve">96649</t>
  </si>
  <si>
    <t xml:space="preserve">TUBO, PPR, DN 40, CLASSE PN 25, INSTALADO EM RAMAL DE DISTRIBUIÇÃO DE ÁGUA FORNECIMENTO E INSTALAÇÃO. AF_08/2022</t>
  </si>
  <si>
    <t xml:space="preserve">96671</t>
  </si>
  <si>
    <t xml:space="preserve">TUBO, PPR, DN 50, CLASSE PN 12, INSTALADO EM PRUMADA DE ÁGUA FORNECIMENTO E INSTALAÇÃO. AF_08/2022</t>
  </si>
  <si>
    <t xml:space="preserve">96679</t>
  </si>
  <si>
    <t xml:space="preserve">TUBO, PPR, DN 50, CLASSE PN 25, INSTALADO EM PRUMADA DE ÁGUA FORNECIMENTO E INSTALAÇÃO. AF_08/2022</t>
  </si>
  <si>
    <t xml:space="preserve">96672</t>
  </si>
  <si>
    <t xml:space="preserve">TUBO, PPR, DN 63, CLASSE PN 12, INSTALADO EM PRUMADA DE ÁGUA FORNECIMENTO E INSTALAÇÃO. AF_08/2022</t>
  </si>
  <si>
    <t xml:space="preserve">96680</t>
  </si>
  <si>
    <t xml:space="preserve">TUBO, PPR, DN 63, CLASSE PN 25, INSTALADO EM PRUMADA DE ÁGUA FORNECIMENTO E INSTALAÇÃO. AF_08/2022</t>
  </si>
  <si>
    <t xml:space="preserve">96673</t>
  </si>
  <si>
    <t xml:space="preserve">TUBO, PPR, DN 75, CLASSE PN 12, INSTALADO EM PRUMADA DE ÁGUA FORNECIMENTO E INSTALAÇÃO. AF_08/2022</t>
  </si>
  <si>
    <t xml:space="preserve">96681</t>
  </si>
  <si>
    <t xml:space="preserve">TUBO, PPR, DN 75, CLASSE PN 25, INSTALADO EM PRUMADA DE ÁGUA FORNECIMENTO E INSTALAÇÃO. AF_08/2022</t>
  </si>
  <si>
    <t xml:space="preserve">96674</t>
  </si>
  <si>
    <t xml:space="preserve">TUBO, PPR, DN 90, CLASSE PN 12, INSTALADO EM PRUMADA DE ÁGUA FORNECIMENTO E INSTALAÇÃO. AF_08/2022</t>
  </si>
  <si>
    <t xml:space="preserve">96682</t>
  </si>
  <si>
    <t xml:space="preserve">TUBO, PPR, DN 90, CLASSE PN 25, INSTALADO EM PRUMADA DE ÁGUA FORNECIMENTO E INSTALAÇÃO. AF_08/2022</t>
  </si>
  <si>
    <t xml:space="preserve">96643</t>
  </si>
  <si>
    <t xml:space="preserve">TÊ MISTURADOR, PPR, 25 X 3/4, CLASSE PN 25, INSTALADO EM RAMAL OU SUB-RAMAL DE ÁGUA FORNECIMENTO E INSTALAÇÃO. AF_08/2022</t>
  </si>
  <si>
    <t xml:space="preserve">104201</t>
  </si>
  <si>
    <t xml:space="preserve">TÊ MISTURADOR, PPR, F M M, DN 20 X 20 MM, INSTALADO EM RAMAL OU SUB-RAMAL DE ÁGUA - FORNECIMENTO E INSTALAÇÃO. AF_08/2022</t>
  </si>
  <si>
    <t xml:space="preserve">104192</t>
  </si>
  <si>
    <t xml:space="preserve">TÊ MISTURADOR, PPR, F M M, DN 25 X 25 MM, INSTALADO EM RAMAL OU SUB-RAMAL DE ÁGUA - FORNECIMENTO E INSTALAÇÃO. AF_08/2022</t>
  </si>
  <si>
    <t xml:space="preserve">104202</t>
  </si>
  <si>
    <t xml:space="preserve">TÊ NORMAL, PPR, 90 GRAUS, DN 20 X 20 X 20 MM, INSTALADO EM RAMAL OU SUB-RAMAL DE ÁGUA - FORNECIMENTO E INSTALAÇÃO. AF_08/2022</t>
  </si>
  <si>
    <t xml:space="preserve">96717</t>
  </si>
  <si>
    <t xml:space="preserve">TÊ NORMAL, PPR, DN 110 MM, CLASSE PN 25, INSTALADO EM PRUMADA DE ÁGUA FORNECIMENTO E INSTALAÇÃO . AF_08/2022</t>
  </si>
  <si>
    <t xml:space="preserve">96710</t>
  </si>
  <si>
    <t xml:space="preserve">TÊ NORMAL, PPR, DN 25 MM, CLASSE PN 25, INSTALADO EM PRUMADA DE ÁGUA FORNECIMENTO E INSTALAÇÃO . AF_08/2022</t>
  </si>
  <si>
    <t xml:space="preserve">96665</t>
  </si>
  <si>
    <t xml:space="preserve">TÊ NORMAL, PPR, DN 25 MM, CLASSE PN 25, INSTALADO EM RAMAL DE DISTRIBUIÇÃO DE ÁGUA FORNECIMENTO E INSTALAÇÃO. AF_08/2022</t>
  </si>
  <si>
    <t xml:space="preserve">96642</t>
  </si>
  <si>
    <t xml:space="preserve">TÊ NORMAL, PPR, DN 25 MM, CLASSE PN 25, INSTALADO EM RAMAL OU SUB-RAMAL DE ÁGUA FORNECIMENTO E INSTALAÇÃO. AF_08/2022</t>
  </si>
  <si>
    <t xml:space="preserve">96711</t>
  </si>
  <si>
    <t xml:space="preserve">TÊ NORMAL, PPR, DN 32 MM, CLASSE PN 25, INSTALADO EM PRUMADA DE ÁGUA FORNECIMENTO E INSTALAÇÃO . AF_08/2022</t>
  </si>
  <si>
    <t xml:space="preserve">96666</t>
  </si>
  <si>
    <t xml:space="preserve">TÊ NORMAL, PPR, DN 32 MM, CLASSE PN 25, INSTALADO EM RAMAL DE DISTRIBUIÇÃO DE ÁGUA FORNECIMENTO E INSTALAÇÃO. AF_08/2022</t>
  </si>
  <si>
    <t xml:space="preserve">96712</t>
  </si>
  <si>
    <t xml:space="preserve">TÊ NORMAL, PPR, DN 40 MM, CLASSE PN 25, INSTALADO EM PRUMADA DE ÁGUA FORNECIMENTO E INSTALAÇÃO . AF_08/2022</t>
  </si>
  <si>
    <t xml:space="preserve">96667</t>
  </si>
  <si>
    <t xml:space="preserve">TÊ NORMAL, PPR, DN 40 MM, CLASSE PN 25, INSTALADO EM RAMAL DE DISTRIBUIÇÃO DE ÁGUA FORNECIMENTO E INSTALAÇÃO. AF_08/2022</t>
  </si>
  <si>
    <t xml:space="preserve">96713</t>
  </si>
  <si>
    <t xml:space="preserve">TÊ NORMAL, PPR, DN 50 MM, CLASSE PN 25, INSTALADO EM PRUMADA DE ÁGUA FORNECIMENTO E INSTALAÇÃO . AF_08/2022</t>
  </si>
  <si>
    <t xml:space="preserve">96714</t>
  </si>
  <si>
    <t xml:space="preserve">TÊ NORMAL, PPR, DN 63 MM, CLASSE PN 25, INSTALADO EM PRUMADA DE ÁGUA FORNECIMENTO E INSTALAÇÃO . AF_08/2022</t>
  </si>
  <si>
    <t xml:space="preserve">96715</t>
  </si>
  <si>
    <t xml:space="preserve">TÊ NORMAL, PPR, DN 75 MM, CLASSE PN 25, INSTALADO EM PRUMADA DE ÁGUA FORNECIMENTO E INSTALAÇÃO . AF_08/2022</t>
  </si>
  <si>
    <t xml:space="preserve">96716</t>
  </si>
  <si>
    <t xml:space="preserve">TÊ NORMAL, PPR, DN 90 MM, CLASSE PN 25, INSTALADO EM PRUMADA DE ÁGUA FORNECIMENTO E INSTALAÇÃO . AF_08/2022</t>
  </si>
  <si>
    <t xml:space="preserve">104328</t>
  </si>
  <si>
    <t xml:space="preserve">CAIXA SIFONADA, COM GRELHA QUADRADA, PVC, DN 150 X 150 X 50 MM, JUNTA SOLDÁVEL, FORNECIDA E INSTALADA EM RAMAL DE DESCARGA OU EM RAMAL DE ESGOTO SANITÁRIO. AF_08/2022</t>
  </si>
  <si>
    <t xml:space="preserve">89707</t>
  </si>
  <si>
    <t xml:space="preserve">CAIXA SIFONADA, PVC, DN 100 X 100 X 50 MM, JUNTA ELÁSTICA, FORNECIDA E INSTALADA EM RAMAL DE DESCARGA OU EM RAMAL DE ESGOTO SANITÁRIO. AF_08/2022</t>
  </si>
  <si>
    <t xml:space="preserve">89708</t>
  </si>
  <si>
    <t xml:space="preserve">CAIXA SIFONADA, PVC, DN 150 X 185 X 75 MM, JUNTA ELÁSTICA, FORNECIDA E INSTALADA EM RAMAL DE DESCARGA OU EM RAMAL DE ESGOTO SANITÁRIO. AF_08/2022</t>
  </si>
  <si>
    <t xml:space="preserve">104326</t>
  </si>
  <si>
    <t xml:space="preserve">RALO SECO CÔNICO, PVC, DN 100 X 40 MM, JUNTA SOLDÁVEL, FORNECIDO E INSTALADO EM RAMAL DE DESCARGA OU EM RAMAL DE ESGOTO SANITÁRIO. AF_08/2022</t>
  </si>
  <si>
    <t xml:space="preserve">89710</t>
  </si>
  <si>
    <t xml:space="preserve">RALO SECO, PVC, DN 100 X 40 MM, JUNTA SOLDÁVEL, FORNECIDO E INSTALADO EM RAMAL DE DESCARGA OU EM RAMAL DE ESGOTO SANITÁRIO. AF_08/2022</t>
  </si>
  <si>
    <t xml:space="preserve">104327</t>
  </si>
  <si>
    <t xml:space="preserve">RALO SIFONADO REDONDO, PVC, DN 100 X 40 MM, JUNTA SOLDÁVEL, FORNECIDO E INSTALADO EM RAMAL DE DESCARGA OU EM RAMAL DE ESGOTO SANITÁRIO. AF_08/2022</t>
  </si>
  <si>
    <t xml:space="preserve">89709</t>
  </si>
  <si>
    <t xml:space="preserve">RALO SIFONADO, PVC, DN 100 X 40 MM, JUNTA SOLDÁVEL, FORNECIDO E INSTALADO EM RAMAL DE DESCARGA OU EM RAMAL DE ESGOTO SANITÁRIO. AF_08/2022</t>
  </si>
  <si>
    <t xml:space="preserve">104341</t>
  </si>
  <si>
    <t xml:space="preserve">BUCHA DE REDUÇÃO LONGA, PVC, SÉRIE NORMAL, ESGOTO PREDIAL, DN 50 X 40 MM, JUNTA SOLDÁVEL E ELÁSTICA, FORNECIDO E INSTALADO EM RAMAL DE DESCARGA OU RAMAL DE ESGOTO SANITÁRIO. AF_08/2022</t>
  </si>
  <si>
    <t xml:space="preserve">104357</t>
  </si>
  <si>
    <t xml:space="preserve">CAP, PVC, SÉRIE NORMAL, ESGOTO PREDIAL, DN 100 MM, JUNTA ELÁSTICA, FORNECIDO E INSTALADO EM SUBCOLETOR AÉREO DE ESGOTO SANITÁRIO. AF_08/2022</t>
  </si>
  <si>
    <t xml:space="preserve">89811</t>
  </si>
  <si>
    <t xml:space="preserve">CURVA CURTA 90 GRAUS, PVC, SERIE NORMAL, ESGOTO PREDIAL, DN 100 MM, JUNTA ELÁSTICA, FORNECIDO E INSTALADO EM PRUMADA DE ESGOTO SANITÁRIO OU VENTILAÇÃO. AF_08/2022</t>
  </si>
  <si>
    <t xml:space="preserve">89852</t>
  </si>
  <si>
    <t xml:space="preserve">CURVA CURTA 90 GRAUS, PVC, SERIE NORMAL, ESGOTO PREDIAL, DN 100 MM, JUNTA ELÁSTICA, FORNECIDO E INSTALADO EM SUBCOLETOR AÉREO DE ESGOTO SANITÁRIO. AF_08/2022</t>
  </si>
  <si>
    <t xml:space="preserve">89803</t>
  </si>
  <si>
    <t xml:space="preserve">CURVA CURTA 90 GRAUS, PVC, SERIE NORMAL, ESGOTO PREDIAL, DN 50 MM, JUNTA ELÁSTICA, FORNECIDO E INSTALADO EM PRUMADA DE ESGOTO SANITÁRIO OU VENTILAÇÃO. AF_08/2022</t>
  </si>
  <si>
    <t xml:space="preserve">89733</t>
  </si>
  <si>
    <t xml:space="preserve">CURVA CURTA 90 GRAUS, PVC, SERIE NORMAL, ESGOTO PREDIAL, DN 50 MM, JUNTA ELÁSTICA, FORNECIDO E INSTALADO EM RAMAL DE DESCARGA OU RAMAL DE ESGOTO SANITÁRIO. AF_08/2022</t>
  </si>
  <si>
    <t xml:space="preserve">89807</t>
  </si>
  <si>
    <t xml:space="preserve">CURVA CURTA 90 GRAUS, PVC, SERIE NORMAL, ESGOTO PREDIAL, DN 75 MM, JUNTA ELÁSTICA, FORNECIDO E INSTALADO EM PRUMADA DE ESGOTO SANITÁRIO OU VENTILAÇÃO. AF_08/2022</t>
  </si>
  <si>
    <t xml:space="preserve">89742</t>
  </si>
  <si>
    <t xml:space="preserve">CURVA CURTA 90 GRAUS, PVC, SERIE NORMAL, ESGOTO PREDIAL, DN 75 MM, JUNTA ELÁSTICA, FORNECIDO E INSTALADO EM RAMAL DE DESCARGA OU RAMAL DE ESGOTO SANITÁRIO. AF_08/2022</t>
  </si>
  <si>
    <t xml:space="preserve">89812</t>
  </si>
  <si>
    <t xml:space="preserve">CURVA LONGA 90 GRAUS, PVC, SERIE NORMAL, ESGOTO PREDIAL, DN 100 MM, JUNTA ELÁSTICA, FORNECIDO E INSTALADO EM PRUMADA DE ESGOTO SANITÁRIO OU VENTILAÇÃO. AF_08/2022</t>
  </si>
  <si>
    <t xml:space="preserve">89750</t>
  </si>
  <si>
    <t xml:space="preserve">CURVA LONGA 90 GRAUS, PVC, SERIE NORMAL, ESGOTO PREDIAL, DN 100 MM, JUNTA ELÁSTICA, FORNECIDO E INSTALADO EM RAMAL DE DESCARGA OU RAMAL DE ESGOTO SANITÁRIO. AF_08/2022</t>
  </si>
  <si>
    <t xml:space="preserve">89853</t>
  </si>
  <si>
    <t xml:space="preserve">CURVA LONGA 90 GRAUS, PVC, SERIE NORMAL, ESGOTO PREDIAL, DN 100 MM, JUNTA ELÁSTICA, FORNECIDO E INSTALADO EM SUBCOLETOR AÉREO DE ESGOTO SANITÁRIO. AF_08/2022</t>
  </si>
  <si>
    <t xml:space="preserve">89730</t>
  </si>
  <si>
    <t xml:space="preserve">CURVA LONGA 90 GRAUS, PVC, SERIE NORMAL, ESGOTO PREDIAL, DN 40 MM, JUNTA SOLDÁVEL, FORNECIDO E INSTALADO EM RAMAL DE DESCARGA OU RAMAL DE ESGOTO SANITÁRIO. AF_08/2022</t>
  </si>
  <si>
    <t xml:space="preserve">89804</t>
  </si>
  <si>
    <t xml:space="preserve">CURVA LONGA 90 GRAUS, PVC, SERIE NORMAL, ESGOTO PREDIAL, DN 50 MM, JUNTA ELÁSTICA, FORNECIDO E INSTALADO EM PRUMADA DE ESGOTO SANITÁRIO OU VENTILAÇÃO. AF_08/2022</t>
  </si>
  <si>
    <t xml:space="preserve">89735</t>
  </si>
  <si>
    <t xml:space="preserve">CURVA LONGA 90 GRAUS, PVC, SERIE NORMAL, ESGOTO PREDIAL, DN 50 MM, JUNTA ELÁSTICA, FORNECIDO E INSTALADO EM RAMAL DE DESCARGA OU RAMAL DE ESGOTO SANITÁRIO. AF_08/2022</t>
  </si>
  <si>
    <t xml:space="preserve">89808</t>
  </si>
  <si>
    <t xml:space="preserve">CURVA LONGA 90 GRAUS, PVC, SERIE NORMAL, ESGOTO PREDIAL, DN 75 MM, JUNTA ELÁSTICA, FORNECIDO E INSTALADO EM PRUMADA DE ESGOTO SANITÁRIO OU VENTILAÇÃO. AF_08/2022</t>
  </si>
  <si>
    <t xml:space="preserve">89743</t>
  </si>
  <si>
    <t xml:space="preserve">CURVA LONGA 90 GRAUS, PVC, SERIE NORMAL, ESGOTO PREDIAL, DN 75 MM, JUNTA ELÁSTICA, FORNECIDO E INSTALADO EM RAMAL DE DESCARGA OU RAMAL DE ESGOTO SANITÁRIO. AF_08/2022</t>
  </si>
  <si>
    <t xml:space="preserve">89810</t>
  </si>
  <si>
    <t xml:space="preserve">JOELHO 45 GRAUS, PVC, SERIE NORMAL, ESGOTO PREDIAL, DN 100 MM, JUNTA ELÁSTICA, FORNECIDO E INSTALADO EM PRUMADA DE ESGOTO SANITÁRIO OU VENTILAÇÃO. AF_08/2022</t>
  </si>
  <si>
    <t xml:space="preserve">89851</t>
  </si>
  <si>
    <t xml:space="preserve">JOELHO 45 GRAUS, PVC, SERIE NORMAL, ESGOTO PREDIAL, DN 100 MM, JUNTA ELÁSTICA, FORNECIDO E INSTALADO EM SUBCOLETOR AÉREO DE ESGOTO SANITÁRIO. AF_08/2022</t>
  </si>
  <si>
    <t xml:space="preserve">89855</t>
  </si>
  <si>
    <t xml:space="preserve">JOELHO 45 GRAUS, PVC, SERIE NORMAL, ESGOTO PREDIAL, DN 150 MM, JUNTA ELÁSTICA, FORNECIDO E INSTALADO EM SUBCOLETOR AÉREO DE ESGOTO SANITÁRIO. AF_08/2022</t>
  </si>
  <si>
    <t xml:space="preserve">89802</t>
  </si>
  <si>
    <t xml:space="preserve">JOELHO 45 GRAUS, PVC, SERIE NORMAL, ESGOTO PREDIAL, DN 50 MM, JUNTA ELÁSTICA, FORNECIDO E INSTALADO EM PRUMADA DE ESGOTO SANITÁRIO OU VENTILAÇÃO. AF_08/2022</t>
  </si>
  <si>
    <t xml:space="preserve">89806</t>
  </si>
  <si>
    <t xml:space="preserve">JOELHO 45 GRAUS, PVC, SERIE NORMAL, ESGOTO PREDIAL, DN 75 MM, JUNTA ELÁSTICA, FORNECIDO E INSTALADO EM PRUMADA DE ESGOTO SANITÁRIO OU VENTILAÇÃO. AF_08/2022</t>
  </si>
  <si>
    <t xml:space="preserve">89739</t>
  </si>
  <si>
    <t xml:space="preserve">JOELHO 45 GRAUS, PVC, SERIE NORMAL, ESGOTO PREDIAL, DN 75 MM, JUNTA ELÁSTICA, FORNECIDO E INSTALADO EM RAMAL DE DESCARGA OU RAMAL DE ESGOTO SANITÁRIO. AF_08/2022</t>
  </si>
  <si>
    <t xml:space="preserve">89809</t>
  </si>
  <si>
    <t xml:space="preserve">JOELHO 90 GRAUS, PVC, SERIE NORMAL, ESGOTO PREDIAL, DN 100 MM, JUNTA ELÁSTICA, FORNECIDO E INSTALADO EM PRUMADA DE ESGOTO SANITÁRIO OU VENTILAÇÃO. AF_08/2022</t>
  </si>
  <si>
    <t xml:space="preserve">89744</t>
  </si>
  <si>
    <t xml:space="preserve">JOELHO 90 GRAUS, PVC, SERIE NORMAL, ESGOTO PREDIAL, DN 100 MM, JUNTA ELÁSTICA, FORNECIDO E INSTALADO EM RAMAL DE DESCARGA OU RAMAL DE ESGOTO SANITÁRIO. AF_08/2022</t>
  </si>
  <si>
    <t xml:space="preserve">89850</t>
  </si>
  <si>
    <t xml:space="preserve">JOELHO 90 GRAUS, PVC, SERIE NORMAL, ESGOTO PREDIAL, DN 100 MM, JUNTA ELÁSTICA, FORNECIDO E INSTALADO EM SUBCOLETOR AÉREO DE ESGOTO SANITÁRIO. AF_08/2022</t>
  </si>
  <si>
    <t xml:space="preserve">89854</t>
  </si>
  <si>
    <t xml:space="preserve">JOELHO 90 GRAUS, PVC, SERIE NORMAL, ESGOTO PREDIAL, DN 150 MM, JUNTA ELÁSTICA, FORNECIDO E INSTALADO EM SUBCOLETOR AÉREO DE ESGOTO SANITÁRIO. AF_08/2022</t>
  </si>
  <si>
    <t xml:space="preserve">89801</t>
  </si>
  <si>
    <t xml:space="preserve">JOELHO 90 GRAUS, PVC, SERIE NORMAL, ESGOTO PREDIAL, DN 50 MM, JUNTA ELÁSTICA, FORNECIDO E INSTALADO EM PRUMADA DE ESGOTO SANITÁRIO OU VENTILAÇÃO. AF_08/2022</t>
  </si>
  <si>
    <t xml:space="preserve">89731</t>
  </si>
  <si>
    <t xml:space="preserve">JOELHO 90 GRAUS, PVC, SERIE NORMAL, ESGOTO PREDIAL, DN 50 MM, JUNTA ELÁSTICA, FORNECIDO E INSTALADO EM RAMAL DE DESCARGA OU RAMAL DE ESGOTO SANITÁRIO. AF_08/2022</t>
  </si>
  <si>
    <t xml:space="preserve">89805</t>
  </si>
  <si>
    <t xml:space="preserve">JOELHO 90 GRAUS, PVC, SERIE NORMAL, ESGOTO PREDIAL, DN 75 MM, JUNTA ELÁSTICA, FORNECIDO E INSTALADO EM PRUMADA DE ESGOTO SANITÁRIO OU VENTILAÇÃO. AF_08/2022</t>
  </si>
  <si>
    <t xml:space="preserve">89737</t>
  </si>
  <si>
    <t xml:space="preserve">JOELHO 90 GRAUS, PVC, SERIE NORMAL, ESGOTO PREDIAL, DN 75 MM, JUNTA ELÁSTICA, FORNECIDO E INSTALADO EM RAMAL DE DESCARGA OU RAMAL DE ESGOTO SANITÁRIO. AF_08/2022</t>
  </si>
  <si>
    <t xml:space="preserve">104355</t>
  </si>
  <si>
    <t xml:space="preserve">JUNÇÃO DE REDUCAO INVERTIDA, PVC, SÉRIE NORMAL, ESGOTO PREDIAL, DN 100 X 75 MM, JUNTA ELÁSTICA, FORNECIDO E INSTALADO EM PRUMADA DE ESGOTO SANITÁRIO OU VENTILAÇÃO. AF_08/2022</t>
  </si>
  <si>
    <t xml:space="preserve">104347</t>
  </si>
  <si>
    <t xml:space="preserve">JUNÇÃO DE REDUCAO INVERTIDA, PVC, SÉRIE NORMAL, ESGOTO PREDIAL, DN 100 X 75 MM, JUNTA ELÁSTICA, FORNECIDO E INSTALADO EM RAMAL DE DESCARGA OU RAMAL DE ESGOTO SANITÁRIO. AF_08/2022</t>
  </si>
  <si>
    <t xml:space="preserve">104353</t>
  </si>
  <si>
    <t xml:space="preserve">JUNÇÃO DE REDUÇÃO INVERTIDA, PVC, SÉRIE NORMAL, ESGOTO PREDIAL, DN 100 X 50 MM, JUNTA ELÁSTICA, FORNECIDO E INSTALADO EM PRUMADA DE ESGOTO SANITÁRIO OU VENTILAÇÃO. AF_08/2022</t>
  </si>
  <si>
    <t xml:space="preserve">104345</t>
  </si>
  <si>
    <t xml:space="preserve">JUNÇÃO DE REDUÇÃO INVERTIDA, PVC, SÉRIE NORMAL, ESGOTO PREDIAL, DN 100 X 50 MM, JUNTA ELÁSTICA, FORNECIDO E INSTALADO EM RAMAL DE DESCARGA OU RAMAL DE ESGOTO SANITÁRIO. AF_08/2022</t>
  </si>
  <si>
    <t xml:space="preserve">104350</t>
  </si>
  <si>
    <t xml:space="preserve">JUNÇÃO DE REDUÇÃO INVERTIDA, PVC, SÉRIE NORMAL, ESGOTO PREDIAL, DN 75 X 50 MM, JUNTA ELÁSTICA, FORNECIDO E INSTALADO EM PRUMADA DE ESGOTO SANITÁRIO OU VENTILAÇÃO. AF_08/2022</t>
  </si>
  <si>
    <t xml:space="preserve">104343</t>
  </si>
  <si>
    <t xml:space="preserve">JUNÇÃO DE REDUÇÃO INVERTIDA, PVC, SÉRIE NORMAL, ESGOTO PREDIAL, DN 75 X 50 MM, JUNTA ELÁSTICA, FORNECIDO E INSTALADO EM RAMAL DE DESCARGA OU RAMAL DE ESGOTO SANITÁRIO. AF_08/2022</t>
  </si>
  <si>
    <t xml:space="preserve">89834</t>
  </si>
  <si>
    <t xml:space="preserve">JUNÇÃO SIMPLES, PVC, SERIE NORMAL, ESGOTO PREDIAL, DN 100 X 100 MM, JUNTA ELÁSTICA, FORNECIDO E INSTALADO EM PRUMADA DE ESGOTO SANITÁRIO OU VENTILAÇÃO. AF_08/2022</t>
  </si>
  <si>
    <t xml:space="preserve">89861</t>
  </si>
  <si>
    <t xml:space="preserve">JUNÇÃO SIMPLES, PVC, SERIE NORMAL, ESGOTO PREDIAL, DN 100 X 100 MM, JUNTA ELÁSTICA, FORNECIDO E INSTALADO EM SUBCOLETOR AÉREO DE ESGOTO SANITÁRIO. AF_08/2022</t>
  </si>
  <si>
    <t xml:space="preserve">89827</t>
  </si>
  <si>
    <t xml:space="preserve">JUNÇÃO SIMPLES, PVC, SERIE NORMAL, ESGOTO PREDIAL, DN 50 X 50 MM, JUNTA ELÁSTICA, FORNECIDO E INSTALADO EM PRUMADA DE ESGOTO SANITÁRIO OU VENTILAÇÃO. AF_08/2022</t>
  </si>
  <si>
    <t xml:space="preserve">89785</t>
  </si>
  <si>
    <t xml:space="preserve">JUNÇÃO SIMPLES, PVC, SERIE NORMAL, ESGOTO PREDIAL, DN 50 X 50 MM, JUNTA ELÁSTICA, FORNECIDO E INSTALADO EM RAMAL DE DESCARGA OU RAMAL DE ESGOTO SANITÁRIO. AF_08/2022</t>
  </si>
  <si>
    <t xml:space="preserve">89830</t>
  </si>
  <si>
    <t xml:space="preserve">JUNÇÃO SIMPLES, PVC, SERIE NORMAL, ESGOTO PREDIAL, DN 75 X 75 MM, JUNTA ELÁSTICA, FORNECIDO E INSTALADO EM PRUMADA DE ESGOTO SANITÁRIO OU VENTILAÇÃO. AF_08/2022</t>
  </si>
  <si>
    <t xml:space="preserve">89795</t>
  </si>
  <si>
    <t xml:space="preserve">JUNÇÃO SIMPLES, PVC, SERIE NORMAL, ESGOTO PREDIAL, DN 75 X 75 MM, JUNTA ELÁSTICA, FORNECIDO E INSTALADO EM RAMAL DE DESCARGA OU RAMAL DE ESGOTO SANITÁRIO. AF_08/2022</t>
  </si>
  <si>
    <t xml:space="preserve">89823</t>
  </si>
  <si>
    <t xml:space="preserve">LUVA DE CORRER, PVC, SERIE NORMAL, ESGOTO PREDIAL, DN 100 MM, JUNTA ELÁSTICA, FORNECIDO E INSTALADO EM PRUMADA DE ESGOTO SANITÁRIO OU VENTILAÇÃO. AF_08/2022</t>
  </si>
  <si>
    <t xml:space="preserve">89779</t>
  </si>
  <si>
    <t xml:space="preserve">LUVA DE CORRER, PVC, SERIE NORMAL, ESGOTO PREDIAL, DN 100 MM, JUNTA ELÁSTICA, FORNECIDO E INSTALADO EM RAMAL DE DESCARGA OU RAMAL DE ESGOTO SANITÁRIO. AF_08/2022</t>
  </si>
  <si>
    <t xml:space="preserve">89857</t>
  </si>
  <si>
    <t xml:space="preserve">LUVA DE CORRER, PVC, SERIE NORMAL, ESGOTO PREDIAL, DN 100 MM, JUNTA ELÁSTICA, FORNECIDO E INSTALADO EM SUBCOLETOR AÉREO DE ESGOTO SANITÁRIO. AF_08/2022</t>
  </si>
  <si>
    <t xml:space="preserve">89814</t>
  </si>
  <si>
    <t xml:space="preserve">LUVA DE CORRER, PVC, SERIE NORMAL, ESGOTO PREDIAL, DN 50 MM, JUNTA ELÁSTICA, FORNECIDO E INSTALADO EM PRUMADA DE ESGOTO SANITÁRIO OU VENTILAÇÃO. AF_08/2022</t>
  </si>
  <si>
    <t xml:space="preserve">89754</t>
  </si>
  <si>
    <t xml:space="preserve">LUVA DE CORRER, PVC, SERIE NORMAL, ESGOTO PREDIAL, DN 50 MM, JUNTA ELÁSTICA, FORNECIDO E INSTALADO EM RAMAL DE DESCARGA OU RAMAL DE ESGOTO SANITÁRIO. AF_08/2022</t>
  </si>
  <si>
    <t xml:space="preserve">89819</t>
  </si>
  <si>
    <t xml:space="preserve">LUVA DE CORRER, PVC, SERIE NORMAL, ESGOTO PREDIAL, DN 75 MM, JUNTA ELÁSTICA, FORNECIDO E INSTALADO EM PRUMADA DE ESGOTO SANITÁRIO OU VENTILAÇÃO. AF_08/2022</t>
  </si>
  <si>
    <t xml:space="preserve">89776</t>
  </si>
  <si>
    <t xml:space="preserve">LUVA DE CORRER, PVC, SERIE NORMAL, ESGOTO PREDIAL, DN 75 MM, JUNTA ELÁSTICA, FORNECIDO E INSTALADO EM RAMAL DE DESCARGA OU RAMAL DE ESGOTO SANITÁRIO. AF_08/2022</t>
  </si>
  <si>
    <t xml:space="preserve">89821</t>
  </si>
  <si>
    <t xml:space="preserve">LUVA SIMPLES, PVC, SERIE NORMAL, ESGOTO PREDIAL, DN 100 MM, JUNTA ELÁSTICA, FORNECIDO E INSTALADO EM PRUMADA DE ESGOTO SANITÁRIO OU VENTILAÇÃO. AF_08/2022</t>
  </si>
  <si>
    <t xml:space="preserve">89778</t>
  </si>
  <si>
    <t xml:space="preserve">LUVA SIMPLES, PVC, SERIE NORMAL, ESGOTO PREDIAL, DN 100 MM, JUNTA ELÁSTICA, FORNECIDO E INSTALADO EM SUBCOLETOR AÉREO DE ESGOTO SANITÁRIO. AF_08/2022</t>
  </si>
  <si>
    <t xml:space="preserve">89752</t>
  </si>
  <si>
    <t xml:space="preserve">LUVA SIMPLES, PVC, SERIE NORMAL, ESGOTO PREDIAL, DN 40 MM, JUNTA SOLDÁVEL, FORNECIDO E INSTALADO EM RAMAL DE DESCARGA OU RAMAL DE ESGOTO SANITÁRIO. AF_08/2022</t>
  </si>
  <si>
    <t xml:space="preserve">89813</t>
  </si>
  <si>
    <t xml:space="preserve">LUVA SIMPLES, PVC, SERIE NORMAL, ESGOTO PREDIAL, DN 50 MM, JUNTA ELÁSTICA, FORNECIDO E INSTALADO EM PRUMADA DE ESGOTO SANITÁRIO OU VENTILAÇÃO. AF_08/2022</t>
  </si>
  <si>
    <t xml:space="preserve">89753</t>
  </si>
  <si>
    <t xml:space="preserve">LUVA SIMPLES, PVC, SERIE NORMAL, ESGOTO PREDIAL, DN 50 MM, JUNTA ELÁSTICA, FORNECIDO E INSTALADO EM RAMAL DE DESCARGA OU RAMAL DE ESGOTO SANITÁRIO. AF_08/2022</t>
  </si>
  <si>
    <t xml:space="preserve">89817</t>
  </si>
  <si>
    <t xml:space="preserve">LUVA SIMPLES, PVC, SERIE NORMAL, ESGOTO PREDIAL, DN 75 MM, JUNTA ELÁSTICA, FORNECIDO E INSTALADO EM PRUMADA DE ESGOTO SANITÁRIO OU VENTILAÇÃO. AF_08/2022</t>
  </si>
  <si>
    <t xml:space="preserve">89774</t>
  </si>
  <si>
    <t xml:space="preserve">LUVA SIMPLES, PVC, SERIE NORMAL, ESGOTO PREDIAL, DN 75 MM, JUNTA ELÁSTICA, FORNECIDO E INSTALADO EM RAMAL DE DESCARGA OU RAMAL DE ESGOTO SANITÁRIO. AF_08/2022</t>
  </si>
  <si>
    <t xml:space="preserve">95693</t>
  </si>
  <si>
    <t xml:space="preserve">LUVA SIMPLES, PVC, SÉRIE NORMAL, ESGOTO PREDIAL, DN 150 MM, JUNTA ELÁSTICA, FORNECIDO E INSTALADO EM SUBCOLETOR AÉREO DE ESGOTO SANITÁRIO. AF_08/2022</t>
  </si>
  <si>
    <t xml:space="preserve">89833</t>
  </si>
  <si>
    <t xml:space="preserve">TE, PVC, SERIE NORMAL, ESGOTO PREDIAL, DN 100 X 100 MM, JUNTA ELÁSTICA, FORNECIDO E INSTALADO EM PRUMADA DE ESGOTO SANITÁRIO OU VENTILAÇÃO. AF_08/2022</t>
  </si>
  <si>
    <t xml:space="preserve">89796</t>
  </si>
  <si>
    <t xml:space="preserve">TE, PVC, SERIE NORMAL, ESGOTO PREDIAL, DN 100 X 100 MM, JUNTA ELÁSTICA, FORNECIDO E INSTALADO EM RAMAL DE DESCARGA OU RAMAL DE ESGOTO SANITÁRIO. AF_08/2022</t>
  </si>
  <si>
    <t xml:space="preserve">89860</t>
  </si>
  <si>
    <t xml:space="preserve">TE, PVC, SERIE NORMAL, ESGOTO PREDIAL, DN 100 X 100 MM, JUNTA ELÁSTICA, FORNECIDO E INSTALADO EM SUBCOLETOR AÉREO DE ESGOTO SANITÁRIO. AF_08/2022</t>
  </si>
  <si>
    <t xml:space="preserve">89782</t>
  </si>
  <si>
    <t xml:space="preserve">TE, PVC, SERIE NORMAL, ESGOTO PREDIAL, DN 40 X 40 MM, JUNTA SOLDÁVEL, FORNECIDO E INSTALADO EM RAMAL DE DESCARGA OU RAMAL DE ESGOTO SANITÁRIO. AF_08/2022</t>
  </si>
  <si>
    <t xml:space="preserve">89825</t>
  </si>
  <si>
    <t xml:space="preserve">TE, PVC, SERIE NORMAL, ESGOTO PREDIAL, DN 50 X 50 MM, JUNTA ELÁSTICA, FORNECIDO E INSTALADO EM PRUMADA DE ESGOTO SANITÁRIO OU VENTILAÇÃO. AF_08/2022</t>
  </si>
  <si>
    <t xml:space="preserve">89784</t>
  </si>
  <si>
    <t xml:space="preserve">TE, PVC, SERIE NORMAL, ESGOTO PREDIAL, DN 50 X 50 MM, JUNTA ELÁSTICA, FORNECIDO E INSTALADO EM RAMAL DE DESCARGA OU RAMAL DE ESGOTO SANITÁRIO. AF_08/2022</t>
  </si>
  <si>
    <t xml:space="preserve">89829</t>
  </si>
  <si>
    <t xml:space="preserve">TE, PVC, SERIE NORMAL, ESGOTO PREDIAL, DN 75 X 75 MM, JUNTA ELÁSTICA, FORNECIDO E INSTALADO EM PRUMADA DE ESGOTO SANITÁRIO OU VENTILAÇÃO. AF_08/2022</t>
  </si>
  <si>
    <t xml:space="preserve">89786</t>
  </si>
  <si>
    <t xml:space="preserve">TE, PVC, SERIE NORMAL, ESGOTO PREDIAL, DN 75 X 75 MM, JUNTA ELÁSTICA, FORNECIDO E INSTALADO EM RAMAL DE DESCARGA OU RAMAL DE ESGOTO SANITÁRIO. AF_08/2022</t>
  </si>
  <si>
    <t xml:space="preserve">104352</t>
  </si>
  <si>
    <t xml:space="preserve">TE, PVC, SÉRIE NORMAL, ESGOTO PREDIAL, DN 100 X 50 MM, JUNTA ELÁSTICA, FORNECIDO E INSTALADO EM PRUMADA DE ESGOTO SANITÁRIO OU VENTILAÇÃO. AF_08/2022</t>
  </si>
  <si>
    <t xml:space="preserve">104344</t>
  </si>
  <si>
    <t xml:space="preserve">TE, PVC, SÉRIE NORMAL, ESGOTO PREDIAL, DN 100 X 50 MM, JUNTA ELÁSTICA, FORNECIDO E INSTALADO EM RAMAL DE DESCARGA OU RAMAL DE ESGOTO SANITÁRIO. AF_08/2022</t>
  </si>
  <si>
    <t xml:space="preserve">104354</t>
  </si>
  <si>
    <t xml:space="preserve">TE, PVC, SÉRIE NORMAL, ESGOTO PREDIAL, DN 100 X 75 MM, JUNTA ELÁSTICA, FORNECIDO E INSTALADO EM PRUMADA DE ESGOTO SANITÁRIO OU VENTILAÇÃO. AF_08/2022</t>
  </si>
  <si>
    <t xml:space="preserve">104346</t>
  </si>
  <si>
    <t xml:space="preserve">TE, PVC, SÉRIE NORMAL, ESGOTO PREDIAL, DN 100 X 75 MM, JUNTA ELÁSTICA, FORNECIDO E INSTALADO EM RAMAL DE DESCARGA OU RAMAL DE ESGOTO SANITÁRIO. AF_08/2022</t>
  </si>
  <si>
    <t xml:space="preserve">104356</t>
  </si>
  <si>
    <t xml:space="preserve">TERMINAL DE VENTILAÇÃO, PVC, SÉRIE NORMAL, ESGOTO PREDIAL, DN 100 MM, JUNTA SOLDÁVEL, FORNECIDO E INSTALADO EM PRUMADA DE ESGOTO SANITÁRIO OU VENTILAÇÃO. AF_08/2022</t>
  </si>
  <si>
    <t xml:space="preserve">104348</t>
  </si>
  <si>
    <t xml:space="preserve">TERMINAL DE VENTILAÇÃO, PVC, SÉRIE NORMAL, ESGOTO PREDIAL, DN 50 MM, JUNTA SOLDÁVEL, FORNECIDO E INSTALADO EM PRUMADA DE ESGOTO SANITÁRIO OU VENTILAÇÃO. AF_08/2022</t>
  </si>
  <si>
    <t xml:space="preserve">104351</t>
  </si>
  <si>
    <t xml:space="preserve">TERMINAL DE VENTILAÇÃO, PVC, SÉRIE NORMAL, ESGOTO PREDIAL, DN 75 MM, JUNTA SOLDÁVEL, FORNECIDO E INSTALADO EM PRUMADA DE ESGOTO SANITÁRIO OU VENTILAÇÃO. AF_08/2022</t>
  </si>
  <si>
    <t xml:space="preserve">89800</t>
  </si>
  <si>
    <t xml:space="preserve">TUBO PVC, SERIE NORMAL, ESGOTO PREDIAL, DN 100 MM, FORNECIDO E INSTALADO EM PRUMADA DE ESGOTO SANITÁRIO OU VENTILAÇÃO. AF_08/2022</t>
  </si>
  <si>
    <t xml:space="preserve">89848</t>
  </si>
  <si>
    <t xml:space="preserve">TUBO PVC, SERIE NORMAL, ESGOTO PREDIAL, DN 100 MM, FORNECIDO E INSTALADO EM SUBCOLETOR AÉREO DE ESGOTO SANITÁRIO. AF_08/2022</t>
  </si>
  <si>
    <t xml:space="preserve">89849</t>
  </si>
  <si>
    <t xml:space="preserve">TUBO PVC, SERIE NORMAL, ESGOTO PREDIAL, DN 150 MM, FORNECIDO E INSTALADO EM SUBCOLETOR AÉREO DE ESGOTO SANITÁRIO. AF_08/2022</t>
  </si>
  <si>
    <t xml:space="preserve">89798</t>
  </si>
  <si>
    <t xml:space="preserve">TUBO PVC, SERIE NORMAL, ESGOTO PREDIAL, DN 50 MM, FORNECIDO E INSTALADO EM PRUMADA DE ESGOTO SANITÁRIO OU VENTILAÇÃO. AF_08/2022</t>
  </si>
  <si>
    <t xml:space="preserve">89799</t>
  </si>
  <si>
    <t xml:space="preserve">TUBO PVC, SERIE NORMAL, ESGOTO PREDIAL, DN 75 MM, FORNECIDO E INSTALADO EM PRUMADA DE ESGOTO SANITÁRIO OU VENTILAÇÃO. AF_08/2022</t>
  </si>
  <si>
    <t xml:space="preserve">89713</t>
  </si>
  <si>
    <t xml:space="preserve">TUBO PVC, SERIE NORMAL, ESGOTO PREDIAL, DN 75 MM, FORNECIDO E INSTALADO EM RAMAL DE DESCARGA OU RAMAL DE ESGOTO SANITÁRIO. AF_08/2022</t>
  </si>
  <si>
    <t xml:space="preserve">89376</t>
  </si>
  <si>
    <t xml:space="preserve">ADAPTADOR CURTO COM BOLSA E ROSCA PARA REGISTRO, PVC, SOLDÁVEL, DN 20MM X 1/2, INSTALADO EM RAMAL OU SUB-RAMAL DE ÁGUA - FORNECIMENTO E INSTALAÇÃO. AF_06/2022</t>
  </si>
  <si>
    <t xml:space="preserve">89429</t>
  </si>
  <si>
    <t xml:space="preserve">ADAPTADOR CURTO COM BOLSA E ROSCA PARA REGISTRO, PVC, SOLDÁVEL, DN 25MM X 3/4, INSTALADO EM RAMAL DE DISTRIBUIÇÃO DE ÁGUA - FORNECIMENTO E INSTALAÇÃO. AF_06/2022</t>
  </si>
  <si>
    <t xml:space="preserve">ADAPTADOR CURTO COM BOLSA E ROSCA PARA REGISTRO, PVC, SOLDÁVEL, DN 25MM X 3/4, INSTALADO EM RAMAL OU SUB-RAMAL DE ÁGUA - FORNECIMENTO E INSTALAÇÃO. AF_06/2022</t>
  </si>
  <si>
    <t xml:space="preserve">89553</t>
  </si>
  <si>
    <t xml:space="preserve">ADAPTADOR CURTO COM BOLSA E ROSCA PARA REGISTRO, PVC, SOLDÁVEL, DN 32MM X 1, INSTALADO EM PRUMADA DE ÁGUA - FORNECIMENTO E INSTALAÇÃO. AF_06/2022</t>
  </si>
  <si>
    <t xml:space="preserve">89436</t>
  </si>
  <si>
    <t xml:space="preserve">ADAPTADOR CURTO COM BOLSA E ROSCA PARA REGISTRO, PVC, SOLDÁVEL, DN 32MM X 1, INSTALADO EM RAMAL DE DISTRIBUIÇÃO DE ÁGUA - FORNECIMENTO E INSTALAÇÃO. AF_06/2022</t>
  </si>
  <si>
    <t xml:space="preserve">89391</t>
  </si>
  <si>
    <t xml:space="preserve">ADAPTADOR CURTO COM BOLSA E ROSCA PARA REGISTRO, PVC, SOLDÁVEL, DN 32MM X 1, INSTALADO EM RAMAL OU SUB-RAMAL DE ÁGUA - FORNECIMENTO E INSTALAÇÃO. AF_06/2022</t>
  </si>
  <si>
    <t xml:space="preserve">103994</t>
  </si>
  <si>
    <t xml:space="preserve">ADAPTADOR CURTO COM BOLSA E ROSCA PARA REGISTRO, PVC, SOLDÁVEL, DN 40MM X 1.1/2", INSTALADO EM RAMAL DE DISTRIBUIÇÃO DE ÁGUA - FORNECIMENTO E INSTALAÇÃO. AF_06/2022</t>
  </si>
  <si>
    <t xml:space="preserve">89570</t>
  </si>
  <si>
    <t xml:space="preserve">ADAPTADOR CURTO COM BOLSA E ROSCA PARA REGISTRO, PVC, SOLDÁVEL, DN 40MM X 1.1/2, INSTALADO EM PRUMADA DE ÁGUA - FORNECIMENTO E INSTALAÇÃO. AF_06/2022</t>
  </si>
  <si>
    <t xml:space="preserve">103992</t>
  </si>
  <si>
    <t xml:space="preserve">ADAPTADOR CURTO COM BOLSA E ROSCA PARA REGISTRO, PVC, SOLDÁVEL, DN 40MM X 1.1/4", INSTALADO EM RAMAL DE DISTRIBUIÇÃO DE ÁGUA - FORNECIMENTO E INSTALAÇÃO. AF_06/2022</t>
  </si>
  <si>
    <t xml:space="preserve">89572</t>
  </si>
  <si>
    <t xml:space="preserve">ADAPTADOR CURTO COM BOLSA E ROSCA PARA REGISTRO, PVC, SOLDÁVEL, DN 40MM X 1.1/4, INSTALADO EM PRUMADA DE ÁGUA - FORNECIMENTO E INSTALAÇÃO. AF_06/2022</t>
  </si>
  <si>
    <t xml:space="preserve">104001</t>
  </si>
  <si>
    <t xml:space="preserve">ADAPTADOR CURTO COM BOLSA E ROSCA PARA REGISTRO, PVC, SOLDÁVEL, DN 50MM X 1.1/2", INSTALADO EM RAMAL DE DISTRIBUIÇÃO DE ÁGUA - FORNECIMENTO E INSTALAÇÃO. AF_06/2022</t>
  </si>
  <si>
    <t xml:space="preserve">89596</t>
  </si>
  <si>
    <t xml:space="preserve">ADAPTADOR CURTO COM BOLSA E ROSCA PARA REGISTRO, PVC, SOLDÁVEL, DN 50MM X 1.1/2, INSTALADO EM PRUMADA DE ÁGUA - FORNECIMENTO E INSTALAÇÃO. AF_06/2022</t>
  </si>
  <si>
    <t xml:space="preserve">104002</t>
  </si>
  <si>
    <t xml:space="preserve">ADAPTADOR CURTO COM BOLSA E ROSCA PARA REGISTRO, PVC, SOLDÁVEL, DN 50MM X 1.1/4", INSTALADO EM RAMAL DE DISTRIBUIÇÃO DE ÁGUA - FORNECIMENTO E INSTALAÇÃO. AF_06/2022</t>
  </si>
  <si>
    <t xml:space="preserve">89595</t>
  </si>
  <si>
    <t xml:space="preserve">ADAPTADOR CURTO COM BOLSA E ROSCA PARA REGISTRO, PVC, SOLDÁVEL, DN 50MM X 1.1/4, INSTALADO EM PRUMADA DE ÁGUA - FORNECIMENTO E INSTALAÇÃO. AF_06/2022</t>
  </si>
  <si>
    <t xml:space="preserve">89610</t>
  </si>
  <si>
    <t xml:space="preserve">ADAPTADOR CURTO COM BOLSA E ROSCA PARA REGISTRO, PVC, SOLDÁVEL, DN 60MM X 2, INSTALADO EM PRUMADA DE ÁGUA - FORNECIMENTO E INSTALAÇÃO. AF_06/2022</t>
  </si>
  <si>
    <t xml:space="preserve">89613</t>
  </si>
  <si>
    <t xml:space="preserve">ADAPTADOR CURTO COM BOLSA E ROSCA PARA REGISTRO, PVC, SOLDÁVEL, DN 75MM X 2.1/2", INSTALADO EM PRUMADA DE ÁGUA - FORNECIMENTO E INSTALAÇÃO. AF_12/2014</t>
  </si>
  <si>
    <t xml:space="preserve">89616</t>
  </si>
  <si>
    <t xml:space="preserve">ADAPTADOR CURTO COM BOLSA E ROSCA PARA REGISTRO, PVC, SOLDÁVEL, DN 85MM X 3, INSTALADO EM PRUMADA DE ÁGUA - FORNECIMENTO E INSTALAÇÃO. AF_06/2022</t>
  </si>
  <si>
    <t xml:space="preserve">103952</t>
  </si>
  <si>
    <t xml:space="preserve">BUCHA DE REDUÇÃO, CURTA, PVC, SOLDÁVEL, DN 25 X 20 MM, INSTALADO EM RAMAL DE DISTRIBUIÇÃO DE ÁGUA - FORNECIMENTO E INSTALAÇÃO. AF_06/2022</t>
  </si>
  <si>
    <t xml:space="preserve">103947</t>
  </si>
  <si>
    <t xml:space="preserve">BUCHA DE REDUÇÃO, CURTA, PVC, SOLDÁVEL, DN 25 X 20 MM, INSTALADO EM RAMAL OU SUB-RAMAL DE ÁGUA - FORNECIMENTO E INSTALAÇÃO. AF_06/2022</t>
  </si>
  <si>
    <t xml:space="preserve">103957</t>
  </si>
  <si>
    <t xml:space="preserve">BUCHA DE REDUÇÃO, CURTA, PVC, SOLDÁVEL, DN 32 X 25 MM, INSTALADO EM PRUMADA DE ÁGUA - FORNECIMENTO E INSTALAÇÃO. AF_06/2022</t>
  </si>
  <si>
    <t xml:space="preserve">103953</t>
  </si>
  <si>
    <t xml:space="preserve">BUCHA DE REDUÇÃO, CURTA, PVC, SOLDÁVEL, DN 32 X 25 MM, INSTALADO EM RAMAL DE DISTRIBUIÇÃO DE ÁGUA - FORNECIMENTO E INSTALAÇÃO. AF_06/2022</t>
  </si>
  <si>
    <t xml:space="preserve">103948</t>
  </si>
  <si>
    <t xml:space="preserve">BUCHA DE REDUÇÃO, CURTA, PVC, SOLDÁVEL, DN 32 X 25 MM, INSTALADO EM RAMAL OU SUB-RAMAL DE ÁGUA - FORNECIMENTO E INSTALAÇÃO. AF_06/2022</t>
  </si>
  <si>
    <t xml:space="preserve">103958</t>
  </si>
  <si>
    <t xml:space="preserve">BUCHA DE REDUÇÃO, CURTA, PVC, SOLDÁVEL, DN 50 X 40 MM, INSTALADO EM PRUMADA DE ÁGUA - FORNECIMENTO E INSTALAÇÃO. AF_06/2022</t>
  </si>
  <si>
    <t xml:space="preserve">104009</t>
  </si>
  <si>
    <t xml:space="preserve">BUCHA DE REDUÇÃO, CURTA, PVC, SOLDÁVEL, DN 50 X 40 MM, INSTALADO EM RAMAL DE DISTRIBUIÇÃO DE ÁGUA - FORNECIMENTO E INSTALAÇÃO. AF_06/2022</t>
  </si>
  <si>
    <t xml:space="preserve">103959</t>
  </si>
  <si>
    <t xml:space="preserve">BUCHA DE REDUÇÃO, CURTA, PVC, SOLDÁVEL, DN 60 X 50 MM, INSTALADO EM PRUMADA DE ÁGUA - FORNECIMENTO E INSTALAÇÃO. AF_06/2022</t>
  </si>
  <si>
    <t xml:space="preserve">103962</t>
  </si>
  <si>
    <t xml:space="preserve">BUCHA DE REDUÇÃO, LONGA, PVC, SOLDÁVEL, DN 32 X 20 MM, INSTALADO EM PRUMADA DE ÁGUA - FORNECIMENTO E INSTALAÇÃO. AF_06/2022</t>
  </si>
  <si>
    <t xml:space="preserve">103954</t>
  </si>
  <si>
    <t xml:space="preserve">BUCHA DE REDUÇÃO, LONGA, PVC, SOLDÁVEL, DN 32 X 20 MM, INSTALADO EM RAMAL DE DISTRIBUIÇÃO DE ÁGUA - FORNECIMENTO E INSTALAÇÃO. AF_06/2022</t>
  </si>
  <si>
    <t xml:space="preserve">103949</t>
  </si>
  <si>
    <t xml:space="preserve">BUCHA DE REDUÇÃO, LONGA, PVC, SOLDÁVEL, DN 32 X 20 MM, INSTALADO EM RAMAL OU SUB-RAMAL DE ÁGUA - FORNECIMENTO E INSTALAÇÃO. AF_06/2022</t>
  </si>
  <si>
    <t xml:space="preserve">103964</t>
  </si>
  <si>
    <t xml:space="preserve">BUCHA DE REDUÇÃO, LONGA, PVC, SOLDÁVEL, DN 40 X 25 MM, INSTALADO EM PRUMADA DE ÁGUA - FORNECIMENTO E INSTALAÇÃO. AF_06/2022</t>
  </si>
  <si>
    <t xml:space="preserve">104014</t>
  </si>
  <si>
    <t xml:space="preserve">BUCHA DE REDUÇÃO, LONGA, PVC, SOLDÁVEL, DN 40 X 25 MM, INSTALADO EM RAMAL DE DISTRIBUIÇÃO DE ÁGUA - FORNECIMENTO E INSTALAÇÃO. AF_06/2022</t>
  </si>
  <si>
    <t xml:space="preserve">103966</t>
  </si>
  <si>
    <t xml:space="preserve">BUCHA DE REDUÇÃO, LONGA, PVC, SOLDÁVEL, DN 50 X 25 MM, INSTALADO EM PRUMADA DE ÁGUA - FORNECIMENTO E INSTALAÇÃO. AF_06/2022</t>
  </si>
  <si>
    <t xml:space="preserve">103999</t>
  </si>
  <si>
    <t xml:space="preserve">BUCHA DE REDUÇÃO, LONGA, PVC, SOLDÁVEL, DN 50 X 25 MM, INSTALADO EM RAMAL DE DISTRIBUIÇÃO DE ÁGUA - FORNECIMENTO E INSTALAÇÃO. AF_06/2022</t>
  </si>
  <si>
    <t xml:space="preserve">103967</t>
  </si>
  <si>
    <t xml:space="preserve">BUCHA DE REDUÇÃO, LONGA, PVC, SOLDÁVEL, DN 50 X 32 MM, INSTALADO EM PRUMADA DE ÁGUA - FORNECIMENTO E INSTALAÇÃO. AF_06/2022</t>
  </si>
  <si>
    <t xml:space="preserve">104003</t>
  </si>
  <si>
    <t xml:space="preserve">BUCHA DE REDUÇÃO, LONGA, PVC, SOLDÁVEL, DN 50 X 32 MM, INSTALADO EM RAMAL DE DISTRIBUIÇÃO DE ÁGUA - FORNECIMENTO E INSTALAÇÃO. AF_06/2022</t>
  </si>
  <si>
    <t xml:space="preserve">103968</t>
  </si>
  <si>
    <t xml:space="preserve">BUCHA DE REDUÇÃO, LONGA, PVC, SOLDÁVEL, DN 60 X 25 MM, INSTALADO EM PRUMADA DE ÁGUA - FORNECIMENTO E INSTALAÇÃO. AF_06/2022</t>
  </si>
  <si>
    <t xml:space="preserve">103969</t>
  </si>
  <si>
    <t xml:space="preserve">BUCHA DE REDUÇÃO, LONGA, PVC, SOLDÁVEL, DN 60 X 32 MM, INSTALADO EM PRUMADA DE ÁGUA - FORNECIMENTO E INSTALAÇÃO. AF_06/2022</t>
  </si>
  <si>
    <t xml:space="preserve">103971</t>
  </si>
  <si>
    <t xml:space="preserve">BUCHA DE REDUÇÃO, LONGA, PVC, SOLDÁVEL, DN 60 X 50 MM, INSTALADO EM PRUMADA DE ÁGUA - FORNECIMENTO E INSTALAÇÃO. AF_06/2022</t>
  </si>
  <si>
    <t xml:space="preserve">103972</t>
  </si>
  <si>
    <t xml:space="preserve">BUCHA DE REDUÇÃO, LONGA, PVC, SOLDÁVEL, DN 75 X 50 MM, INSTALADO EM PRUMADA DE ÁGUA - FORNECIMENTO E INSTALAÇÃO. AF_06/2022</t>
  </si>
  <si>
    <t xml:space="preserve">103993</t>
  </si>
  <si>
    <t xml:space="preserve">BUCHA DE REDUÇÃO, PVC, SOLDÁVEL, DN 40MM X 32MM, INSTALADO EM RAMAL DE DISTRIBUIÇÃO DE ÁGUA - FORNECIMENTO E INSTALAÇÃO. AF_06/2022</t>
  </si>
  <si>
    <t xml:space="preserve">89407</t>
  </si>
  <si>
    <t xml:space="preserve">CURVA 45 GRAUS, PVC, SOLDÁVEL, DN 20MM, INSTALADO EM RAMAL DE DISTRIBUIÇÃO DE ÁGUA - FORNECIMENTO E INSTALAÇÃO. AF_06/2022</t>
  </si>
  <si>
    <t xml:space="preserve">89361</t>
  </si>
  <si>
    <t xml:space="preserve">CURVA 45 GRAUS, PVC, SOLDÁVEL, DN 20MM, INSTALADO EM RAMAL OU SUB-RAMAL DE ÁGUA - FORNECIMENTO E INSTALAÇÃO. AF_06/2022</t>
  </si>
  <si>
    <t xml:space="preserve">89490</t>
  </si>
  <si>
    <t xml:space="preserve">CURVA 45 GRAUS, PVC, SOLDÁVEL, DN 25MM, INSTALADO EM PRUMADA DE ÁGUA - FORNECIMENTO E INSTALAÇÃO. AF_06/2022</t>
  </si>
  <si>
    <t xml:space="preserve">89411</t>
  </si>
  <si>
    <t xml:space="preserve">CURVA 45 GRAUS, PVC, SOLDÁVEL, DN 25MM, INSTALADO EM RAMAL DE DISTRIBUIÇÃO DE ÁGUA - FORNECIMENTO E INSTALAÇÃO. AF_06/2022</t>
  </si>
  <si>
    <t xml:space="preserve">89365</t>
  </si>
  <si>
    <t xml:space="preserve">CURVA 45 GRAUS, PVC, SOLDÁVEL, DN 25MM, INSTALADO EM RAMAL OU SUB-RAMAL DE ÁGUA - FORNECIMENTO E INSTALAÇÃO. AF_06/2022</t>
  </si>
  <si>
    <t xml:space="preserve">89496</t>
  </si>
  <si>
    <t xml:space="preserve">CURVA 45 GRAUS, PVC, SOLDÁVEL, DN 32MM, INSTALADO EM PRUMADA DE ÁGUA - FORNECIMENTO E INSTALAÇÃO. AF_06/2022</t>
  </si>
  <si>
    <t xml:space="preserve">89416</t>
  </si>
  <si>
    <t xml:space="preserve">CURVA 45 GRAUS, PVC, SOLDÁVEL, DN 32MM, INSTALADO EM RAMAL DE DISTRIBUIÇÃO DE ÁGUA - FORNECIMENTO E INSTALAÇÃO. AF_06/2022</t>
  </si>
  <si>
    <t xml:space="preserve">89370</t>
  </si>
  <si>
    <t xml:space="preserve">CURVA 45 GRAUS, PVC, SOLDÁVEL, DN 32MM, INSTALADO EM RAMAL OU SUB-RAMAL DE ÁGUA - FORNECIMENTO E INSTALAÇÃO. AF_06/2022</t>
  </si>
  <si>
    <t xml:space="preserve">89500</t>
  </si>
  <si>
    <t xml:space="preserve">CURVA 45 GRAUS, PVC, SOLDÁVEL, DN 40MM, INSTALADO EM PRUMADA DE ÁGUA - FORNECIMENTO E INSTALAÇÃO. AF_06/2022</t>
  </si>
  <si>
    <t xml:space="preserve">103983</t>
  </si>
  <si>
    <t xml:space="preserve">CURVA 45 GRAUS, PVC, SOLDÁVEL, DN 40MM, INSTALADO EM RAMAL DE DISTRIBUIÇÃO DE ÁGUA - FORNECIMENTO E INSTALAÇÃO. AF_06/2022</t>
  </si>
  <si>
    <t xml:space="preserve">89504</t>
  </si>
  <si>
    <t xml:space="preserve">CURVA 45 GRAUS, PVC, SOLDÁVEL, DN 50MM, INSTALADO EM PRUMADA DE ÁGUA - FORNECIMENTO E INSTALAÇÃO. AF_06/2022</t>
  </si>
  <si>
    <t xml:space="preserve">103987</t>
  </si>
  <si>
    <t xml:space="preserve">CURVA 45 GRAUS, PVC, SOLDÁVEL, DN 50MM, INSTALADO EM RAMAL DE DISTRIBUIÇÃO DE ÁGUA - FORNECIMENTO E INSTALAÇÃO. AF_06/2022</t>
  </si>
  <si>
    <t xml:space="preserve">89510</t>
  </si>
  <si>
    <t xml:space="preserve">CURVA 45 GRAUS, PVC, SOLDÁVEL, DN 60MM, INSTALADO EM PRUMADA DE ÁGUA - FORNECIMENTO E INSTALAÇÃO. AF_06/2022</t>
  </si>
  <si>
    <t xml:space="preserve">89519</t>
  </si>
  <si>
    <t xml:space="preserve">CURVA 45 GRAUS, PVC, SOLDÁVEL, DN 75MM, INSTALADO EM PRUMADA DE ÁGUA - FORNECIMENTO E INSTALAÇÃO. AF_06/2022</t>
  </si>
  <si>
    <t xml:space="preserve">89527</t>
  </si>
  <si>
    <t xml:space="preserve">CURVA 45 GRAUS, PVC, SOLDÁVEL, DN 85MM, INSTALADO EM PRUMADA DE ÁGUA - FORNECIMENTO E INSTALAÇÃO. AF_06/2022</t>
  </si>
  <si>
    <t xml:space="preserve">89406</t>
  </si>
  <si>
    <t xml:space="preserve">CURVA 90 GRAUS, PVC, SOLDÁVEL, DN 20MM, INSTALADO EM RAMAL DE DISTRIBUIÇÃO DE ÁGUA - FORNECIMENTO E INSTALAÇÃO. AF_06/2022</t>
  </si>
  <si>
    <t xml:space="preserve">89360</t>
  </si>
  <si>
    <t xml:space="preserve">CURVA 90 GRAUS, PVC, SOLDÁVEL, DN 20MM, INSTALADO EM RAMAL OU SUB-RAMAL DE ÁGUA - FORNECIMENTO E INSTALAÇÃO. AF_06/2022</t>
  </si>
  <si>
    <t xml:space="preserve">89489</t>
  </si>
  <si>
    <t xml:space="preserve">CURVA 90 GRAUS, PVC, SOLDÁVEL, DN 25MM, INSTALADO EM PRUMADA DE ÁGUA - FORNECIMENTO E INSTALAÇÃO. AF_06/2022</t>
  </si>
  <si>
    <t xml:space="preserve">89410</t>
  </si>
  <si>
    <t xml:space="preserve">CURVA 90 GRAUS, PVC, SOLDÁVEL, DN 25MM, INSTALADO EM RAMAL DE DISTRIBUIÇÃO DE ÁGUA - FORNECIMENTO E INSTALAÇÃO. AF_06/2022</t>
  </si>
  <si>
    <t xml:space="preserve">89364</t>
  </si>
  <si>
    <t xml:space="preserve">CURVA 90 GRAUS, PVC, SOLDÁVEL, DN 25MM, INSTALADO EM RAMAL OU SUB-RAMAL DE ÁGUA - FORNECIMENTO E INSTALAÇÃO. AF_06/2022</t>
  </si>
  <si>
    <t xml:space="preserve">89494</t>
  </si>
  <si>
    <t xml:space="preserve">CURVA 90 GRAUS, PVC, SOLDÁVEL, DN 32MM, INSTALADO EM PRUMADA DE ÁGUA - FORNECIMENTO E INSTALAÇÃO. AF_06/2022</t>
  </si>
  <si>
    <t xml:space="preserve">89415</t>
  </si>
  <si>
    <t xml:space="preserve">CURVA 90 GRAUS, PVC, SOLDÁVEL, DN 32MM, INSTALADO EM RAMAL DE DISTRIBUIÇÃO DE ÁGUA - FORNECIMENTO E INSTALAÇÃO. AF_06/2022</t>
  </si>
  <si>
    <t xml:space="preserve">89369</t>
  </si>
  <si>
    <t xml:space="preserve">CURVA 90 GRAUS, PVC, SOLDÁVEL, DN 32MM, INSTALADO EM RAMAL OU SUB-RAMAL DE ÁGUA - FORNECIMENTO E INSTALAÇÃO. AF_06/2022</t>
  </si>
  <si>
    <t xml:space="preserve">89499</t>
  </si>
  <si>
    <t xml:space="preserve">CURVA 90 GRAUS, PVC, SOLDÁVEL, DN 40MM, INSTALADO EM PRUMADA DE ÁGUA - FORNECIMENTO E INSTALAÇÃO. AF_06/2022</t>
  </si>
  <si>
    <t xml:space="preserve">103982</t>
  </si>
  <si>
    <t xml:space="preserve">CURVA 90 GRAUS, PVC, SOLDÁVEL, DN 40MM, INSTALADO EM RAMAL DE DISTRIBUIÇÃO DE ÁGUA - FORNECIMENTO E INSTALAÇÃO. AF_06/2022</t>
  </si>
  <si>
    <t xml:space="preserve">89503</t>
  </si>
  <si>
    <t xml:space="preserve">CURVA 90 GRAUS, PVC, SOLDÁVEL, DN 50MM, INSTALADO EM PRUMADA DE ÁGUA - FORNECIMENTO E INSTALAÇÃO. AF_06/2022</t>
  </si>
  <si>
    <t xml:space="preserve">103986</t>
  </si>
  <si>
    <t xml:space="preserve">CURVA 90 GRAUS, PVC, SOLDÁVEL, DN 50MM, INSTALADO EM RAMAL DE DISTRIBUIÇÃO DE ÁGUA - FORNECIMENTO E INSTALAÇÃO. AF_06/2022</t>
  </si>
  <si>
    <t xml:space="preserve">89507</t>
  </si>
  <si>
    <t xml:space="preserve">CURVA 90 GRAUS, PVC, SOLDÁVEL, DN 60MM, INSTALADO EM PRUMADA DE ÁGUA - FORNECIMENTO E INSTALAÇÃO. AF_06/2022</t>
  </si>
  <si>
    <t xml:space="preserve">89517</t>
  </si>
  <si>
    <t xml:space="preserve">CURVA 90 GRAUS, PVC, SOLDÁVEL, DN 75MM, INSTALADO EM PRUMADA DE ÁGUA - FORNECIMENTO E INSTALAÇÃO. AF_06/2022</t>
  </si>
  <si>
    <t xml:space="preserve">89525</t>
  </si>
  <si>
    <t xml:space="preserve">CURVA 90 GRAUS, PVC, SOLDÁVEL, DN 85MM, INSTALADO EM PRUMADA DE ÁGUA - FORNECIMENTO E INSTALAÇÃO. AF_06/2022</t>
  </si>
  <si>
    <t xml:space="preserve">89423</t>
  </si>
  <si>
    <t xml:space="preserve">CURVA DE TRANSPOSIÇÃO, PVC, SOLDÁVEL, DN 20MM, INSTALADO EM RAMAL DE DISTRIBUIÇÃO DE ÁGUA FORNECIMENTO E INSTALAÇÃO. AF_06/2022</t>
  </si>
  <si>
    <t xml:space="preserve">89377</t>
  </si>
  <si>
    <t xml:space="preserve">CURVA DE TRANSPOSIÇÃO, PVC, SOLDÁVEL, DN 20MM, INSTALADO EM RAMAL OU SUB-RAMAL DE ÁGUA - FORNECIMENTO E INSTALAÇÃO. AF_06/2022</t>
  </si>
  <si>
    <t xml:space="preserve">89540</t>
  </si>
  <si>
    <t xml:space="preserve">CURVA DE TRANSPOSIÇÃO, PVC, SOLDÁVEL, DN 25MM, INSTALADO EM PRUMADA DE ÁGUA - FORNECIMENTO E INSTALAÇÃO. AF_06/2022</t>
  </si>
  <si>
    <t xml:space="preserve">89430</t>
  </si>
  <si>
    <t xml:space="preserve">CURVA DE TRANSPOSIÇÃO, PVC, SOLDÁVEL, DN 25MM, INSTALADO EM RAMAL DE DISTRIBUIÇÃO DE ÁGUA FORNECIMENTO E INSTALAÇÃO. AF_06/2022</t>
  </si>
  <si>
    <t xml:space="preserve">89384</t>
  </si>
  <si>
    <t xml:space="preserve">CURVA DE TRANSPOSIÇÃO, PVC, SOLDÁVEL, DN 25MM, INSTALADO EM RAMAL OU SUB-RAMAL DE ÁGUA FORNECIMENTO E INSTALAÇÃO. AF_06/2022</t>
  </si>
  <si>
    <t xml:space="preserve">89555</t>
  </si>
  <si>
    <t xml:space="preserve">CURVA DE TRANSPOSIÇÃO, PVC, SOLDÁVEL, DN 32MM, INSTALADO EM PRUMADA DE ÁGUA FORNECIMENTO E INSTALAÇÃO. AF_06/2022</t>
  </si>
  <si>
    <t xml:space="preserve">89437</t>
  </si>
  <si>
    <t xml:space="preserve">CURVA DE TRANSPOSIÇÃO, PVC, SOLDÁVEL, DN 32MM, INSTALADO EM RAMAL DE DISTRIBUIÇÃO DE ÁGUA FORNECIMENTO E INSTALAÇÃO. AF_06/2022</t>
  </si>
  <si>
    <t xml:space="preserve">89392</t>
  </si>
  <si>
    <t xml:space="preserve">CURVA DE TRANSPOSIÇÃO, PVC, SOLDÁVEL, DN 32MM, INSTALADO EM RAMAL OU SUB-RAMAL DE ÁGUA FORNECIMENTO E INSTALAÇÃO. AF_06/2022</t>
  </si>
  <si>
    <t xml:space="preserve">89405</t>
  </si>
  <si>
    <t xml:space="preserve">JOELHO 45 GRAUS, PVC, SOLDÁVEL, DN 20MM, INSTALADO EM RAMAL DE DISTRIBUIÇÃO DE ÁGUA - FORNECIMENTO E INSTALAÇÃO. AF_06/2022</t>
  </si>
  <si>
    <t xml:space="preserve">89359</t>
  </si>
  <si>
    <t xml:space="preserve">JOELHO 45 GRAUS, PVC, SOLDÁVEL, DN 20MM, INSTALADO EM RAMAL OU SUB-RAMAL DE ÁGUA - FORNECIMENTO E INSTALAÇÃO. AF_06/2022</t>
  </si>
  <si>
    <t xml:space="preserve">89485</t>
  </si>
  <si>
    <t xml:space="preserve">JOELHO 45 GRAUS, PVC, SOLDÁVEL, DN 25MM, INSTALADO EM PRUMADA DE ÁGUA - FORNECIMENTO E INSTALAÇÃO. AF_06/2022</t>
  </si>
  <si>
    <t xml:space="preserve">89409</t>
  </si>
  <si>
    <t xml:space="preserve">JOELHO 45 GRAUS, PVC, SOLDÁVEL, DN 25MM, INSTALADO EM RAMAL DE DISTRIBUIÇÃO DE ÁGUA - FORNECIMENTO E INSTALAÇÃO. AF_06/2022</t>
  </si>
  <si>
    <t xml:space="preserve">89493</t>
  </si>
  <si>
    <t xml:space="preserve">JOELHO 45 GRAUS, PVC, SOLDÁVEL, DN 32MM, INSTALADO EM PRUMADA DE ÁGUA - FORNECIMENTO E INSTALAÇÃO. AF_06/2022</t>
  </si>
  <si>
    <t xml:space="preserve">89414</t>
  </si>
  <si>
    <t xml:space="preserve">JOELHO 45 GRAUS, PVC, SOLDÁVEL, DN 32MM, INSTALADO EM RAMAL DE DISTRIBUIÇÃO DE ÁGUA - FORNECIMENTO E INSTALAÇÃO. AF_06/2022</t>
  </si>
  <si>
    <t xml:space="preserve">89368</t>
  </si>
  <si>
    <t xml:space="preserve">JOELHO 45 GRAUS, PVC, SOLDÁVEL, DN 32MM, INSTALADO EM RAMAL OU SUB-RAMAL DE ÁGUA - FORNECIMENTO E INSTALAÇÃO. AF_06/2022</t>
  </si>
  <si>
    <t xml:space="preserve">89498</t>
  </si>
  <si>
    <t xml:space="preserve">JOELHO 45 GRAUS, PVC, SOLDÁVEL, DN 40MM, INSTALADO EM PRUMADA DE ÁGUA - FORNECIMENTO E INSTALAÇÃO. AF_06/2022</t>
  </si>
  <si>
    <t xml:space="preserve">103981</t>
  </si>
  <si>
    <t xml:space="preserve">JOELHO 45 GRAUS, PVC, SOLDÁVEL, DN 40MM, INSTALADO EM RAMAL DE DISTRIBUIÇÃO DE ÁGUA - FORNECIMENTO E INSTALAÇÃO. AF_06/2022</t>
  </si>
  <si>
    <t xml:space="preserve">89502</t>
  </si>
  <si>
    <t xml:space="preserve">JOELHO 45 GRAUS, PVC, SOLDÁVEL, DN 50MM, INSTALADO EM PRUMADA DE ÁGUA - FORNECIMENTO E INSTALAÇÃO. AF_06/2022</t>
  </si>
  <si>
    <t xml:space="preserve">103985</t>
  </si>
  <si>
    <t xml:space="preserve">JOELHO 45 GRAUS, PVC, SOLDÁVEL, DN 50MM, INSTALADO EM RAMAL DE DISTRIBUIÇÃO DE ÁGUA - FORNECIMENTO E INSTALAÇÃO. AF_06/2022</t>
  </si>
  <si>
    <t xml:space="preserve">89506</t>
  </si>
  <si>
    <t xml:space="preserve">JOELHO 45 GRAUS, PVC, SOLDÁVEL, DN 60MM, INSTALADO EM PRUMADA DE ÁGUA - FORNECIMENTO E INSTALAÇÃO. AF_06/2022</t>
  </si>
  <si>
    <t xml:space="preserve">89515</t>
  </si>
  <si>
    <t xml:space="preserve">JOELHO 45 GRAUS, PVC, SOLDÁVEL, DN 75MM, INSTALADO EM PRUMADA DE ÁGUA - FORNECIMENTO E INSTALAÇÃO. AF_06/2022</t>
  </si>
  <si>
    <t xml:space="preserve">89523</t>
  </si>
  <si>
    <t xml:space="preserve">JOELHO 45 GRAUS, PVC, SOLDÁVEL, DN 85MM, INSTALADO EM PRUMADA DE ÁGUA - FORNECIMENTO E INSTALAÇÃO. AF_06/2022</t>
  </si>
  <si>
    <t xml:space="preserve">90373</t>
  </si>
  <si>
    <t xml:space="preserve">JOELHO 90 GRAUS COM BUCHA DE LATÃO, PVC, SOLDÁVEL, DN 25MM, X 1/2 INSTALADO EM RAMAL OU SUB-RAMAL DE ÁGUA - FORNECIMENTO E INSTALAÇÃO. AF_06/2022</t>
  </si>
  <si>
    <t xml:space="preserve">JOELHO 90 GRAUS COM BUCHA DE LATÃO, PVC, SOLDÁVEL, DN 25MM, X 3/4 INSTALADO EM RAMAL OU SUB-RAMAL DE ÁGUA - FORNECIMENTO E INSTALAÇÃO. AF_06/2022</t>
  </si>
  <si>
    <t xml:space="preserve">89404</t>
  </si>
  <si>
    <t xml:space="preserve">JOELHO 90 GRAUS, PVC, SOLDÁVEL, DN 20MM, INSTALADO EM RAMAL DE DISTRIBUIÇÃO DE ÁGUA - FORNECIMENTO E INSTALAÇÃO. AF_06/2022</t>
  </si>
  <si>
    <t xml:space="preserve">89481</t>
  </si>
  <si>
    <t xml:space="preserve">JOELHO 90 GRAUS, PVC, SOLDÁVEL, DN 25MM, INSTALADO EM PRUMADA DE ÁGUA - FORNECIMENTO E INSTALAÇÃO. AF_06/2022</t>
  </si>
  <si>
    <t xml:space="preserve">89408</t>
  </si>
  <si>
    <t xml:space="preserve">JOELHO 90 GRAUS, PVC, SOLDÁVEL, DN 25MM, INSTALADO EM RAMAL DE DISTRIBUIÇÃO DE ÁGUA - FORNECIMENTO E INSTALAÇÃO. AF_06/2022</t>
  </si>
  <si>
    <t xml:space="preserve">89412</t>
  </si>
  <si>
    <t xml:space="preserve">JOELHO 90 GRAUS, PVC, SOLDÁVEL, DN 25MM, X 3/4 INSTALADO EM RAMAL DE DISTRIBUIÇÃO DE ÁGUA - FORNECIMENTO E INSTALAÇÃO. AF_06/2022</t>
  </si>
  <si>
    <t xml:space="preserve">89492</t>
  </si>
  <si>
    <t xml:space="preserve">JOELHO 90 GRAUS, PVC, SOLDÁVEL, DN 32MM, INSTALADO EM PRUMADA DE ÁGUA - FORNECIMENTO E INSTALAÇÃO. AF_06/2022</t>
  </si>
  <si>
    <t xml:space="preserve">89413</t>
  </si>
  <si>
    <t xml:space="preserve">JOELHO 90 GRAUS, PVC, SOLDÁVEL, DN 32MM, INSTALADO EM RAMAL DE DISTRIBUIÇÃO DE ÁGUA - FORNECIMENTO E INSTALAÇÃO. AF_06/2022</t>
  </si>
  <si>
    <t xml:space="preserve">89367</t>
  </si>
  <si>
    <t xml:space="preserve">JOELHO 90 GRAUS, PVC, SOLDÁVEL, DN 32MM, INSTALADO EM RAMAL OU SUB-RAMAL DE ÁGUA - FORNECIMENTO E INSTALAÇÃO. AF_06/2022</t>
  </si>
  <si>
    <t xml:space="preserve">89497</t>
  </si>
  <si>
    <t xml:space="preserve">JOELHO 90 GRAUS, PVC, SOLDÁVEL, DN 40MM, INSTALADO EM PRUMADA DE ÁGUA - FORNECIMENTO E INSTALAÇÃO. AF_06/2022</t>
  </si>
  <si>
    <t xml:space="preserve">103980</t>
  </si>
  <si>
    <t xml:space="preserve">JOELHO 90 GRAUS, PVC, SOLDÁVEL, DN 40MM, INSTALADO EM RAMAL DE DISTRIBUIÇÃO DE ÁGUA - FORNECIMENTO E INSTALAÇÃO. AF_06/2022</t>
  </si>
  <si>
    <t xml:space="preserve">89501</t>
  </si>
  <si>
    <t xml:space="preserve">JOELHO 90 GRAUS, PVC, SOLDÁVEL, DN 50MM, INSTALADO EM PRUMADA DE ÁGUA - FORNECIMENTO E INSTALAÇÃO. AF_06/2022</t>
  </si>
  <si>
    <t xml:space="preserve">103984</t>
  </si>
  <si>
    <t xml:space="preserve">JOELHO 90 GRAUS, PVC, SOLDÁVEL, DN 50MM, INSTALADO EM RAMAL DE DISTRIBUIÇÃO DE ÁGUA - FORNECIMENTO E INSTALAÇÃO. AF_06/2022</t>
  </si>
  <si>
    <t xml:space="preserve">89505</t>
  </si>
  <si>
    <t xml:space="preserve">JOELHO 90 GRAUS, PVC, SOLDÁVEL, DN 60MM, INSTALADO EM PRUMADA DE ÁGUA - FORNECIMENTO E INSTALAÇÃO. AF_06/2022</t>
  </si>
  <si>
    <t xml:space="preserve">89513</t>
  </si>
  <si>
    <t xml:space="preserve">JOELHO 90 GRAUS, PVC, SOLDÁVEL, DN 75MM, INSTALADO EM PRUMADA DE ÁGUA - FORNECIMENTO E INSTALAÇÃO. AF_06/2022</t>
  </si>
  <si>
    <t xml:space="preserve">89521</t>
  </si>
  <si>
    <t xml:space="preserve">JOELHO 90 GRAUS, PVC, SOLDÁVEL, DN 85MM, INSTALADO EM PRUMADA DE ÁGUA - FORNECIMENTO E INSTALAÇÃO. AF_06/2022</t>
  </si>
  <si>
    <t xml:space="preserve">103955</t>
  </si>
  <si>
    <t xml:space="preserve">JOELHO DE REDUÇÃO, 90 GRAUS, PVC, SOLDÁVEL, DN 25 MM X 20 MM, INSTALADO EM RAMAL DE DISTRIBUIÇÃO DE ÁGUA - FORNECIMENTO E INSTALAÇÃO. AF_06/2022</t>
  </si>
  <si>
    <t xml:space="preserve">103974</t>
  </si>
  <si>
    <t xml:space="preserve">JOELHO DE REDUÇÃO, 90 GRAUS, PVC, SOLDÁVEL, DN 32 MM X 25 MM, INSTALADO EM PRUMADA DE ÁGUA - FORNECIMENTO E INSTALAÇÃO. AF_06/2022</t>
  </si>
  <si>
    <t xml:space="preserve">103956</t>
  </si>
  <si>
    <t xml:space="preserve">JOELHO DE REDUÇÃO, 90 GRAUS, PVC, SOLDÁVEL, DN 32 MM X 25 MM, INSTALADO EM RAMAL DE DISTRIBUIÇÃO DE ÁGUA - FORNECIMENTO E INSTALAÇÃO. AF_06/2022</t>
  </si>
  <si>
    <t xml:space="preserve">103951</t>
  </si>
  <si>
    <t xml:space="preserve">JOELHO DE REDUÇÃO, 90 GRAUS, PVC, SOLDÁVEL, DN 32 MM X 25 MM, INSTALADO EM RAMAL OU SUB-RAMAL DE ÁGUA - FORNECIMENTO E INSTALAÇÃO. AF_06/2022</t>
  </si>
  <si>
    <t xml:space="preserve">89374</t>
  </si>
  <si>
    <t xml:space="preserve">LUVA COM BUCHA DE LATÃO, PVC, SOLDÁVEL, DN 20MM X 1/2", INSTALADO EM RAMAL OU SUB-RAMAL DE ÁGUA - FORNECIMENTO E INSTALAÇÃO. AF_06/2022</t>
  </si>
  <si>
    <t xml:space="preserve">89427</t>
  </si>
  <si>
    <t xml:space="preserve">LUVA COM BUCHA DE LATÃO, PVC, SOLDÁVEL, DN 25MM X 3/4, INSTALADO EM RAMAL DE DISTRIBUIÇÃO DE ÁGUA - FORNECIMENTO E INSTALAÇÃO. AF_06/2022</t>
  </si>
  <si>
    <t xml:space="preserve">89381</t>
  </si>
  <si>
    <t xml:space="preserve">LUVA COM BUCHA DE LATÃO, PVC, SOLDÁVEL, DN 25MM X 3/4, INSTALADO EM RAMAL OU SUB-RAMAL DE ÁGUA - FORNECIMENTO E INSTALAÇÃO. AF_06/2022</t>
  </si>
  <si>
    <t xml:space="preserve">95237</t>
  </si>
  <si>
    <t xml:space="preserve">LUVA COM BUCHA DE LATÃO, PVC, SOLDÁVEL, DN 32MM X 1, INSTALADO EM RAMAL DE DISTRIBUIÇÃO DE ÁGUA FORNECIMENTO E INSTALAÇÃO. AF_06/2022</t>
  </si>
  <si>
    <t xml:space="preserve">89979</t>
  </si>
  <si>
    <t xml:space="preserve">LUVA COM BUCHA DE LATÃO, PVC, SOLDÁVEL, DN 32MM X 1, INSTALADO EM RAMAL OU SUB-RAMAL DE ÁGUA FORNECIMENTO E INSTALAÇÃO. AF_06/2022</t>
  </si>
  <si>
    <t xml:space="preserve">103991</t>
  </si>
  <si>
    <t xml:space="preserve">LUVA COM ROSCA, PVC, SOLDÁVEL, DN 40MM X 1.1/4", INSTALADO EM RAMAL DE DISTRIBUIÇÃO DE ÁGUA - FORNECIMENTO E INSTALAÇÃO. AF_06/2022</t>
  </si>
  <si>
    <t xml:space="preserve">89564</t>
  </si>
  <si>
    <t xml:space="preserve">LUVA COM ROSCA, PVC, SOLDÁVEL, DN 40MM X 1.1/4, INSTALADO EM PRUMADA DE ÁGUA - FORNECIMENTO E INSTALAÇÃO. AF_06/2022</t>
  </si>
  <si>
    <t xml:space="preserve">104000</t>
  </si>
  <si>
    <t xml:space="preserve">LUVA COM ROSCA, PVC, SOLDÁVEL, DN 50MM X 1.1/2", INSTALADO EM RAMAL DE DISTRIBUIÇÃO DE ÁGUA - FORNECIMENTO E INSTALAÇÃO. AF_06/2022</t>
  </si>
  <si>
    <t xml:space="preserve">89593</t>
  </si>
  <si>
    <t xml:space="preserve">LUVA COM ROSCA, PVC, SOLDÁVEL, DN 50MM X 1.1/2, INSTALADO EM PRUMADA DE ÁGUA - FORNECIMENTO E INSTALAÇÃO. AF_06/2022</t>
  </si>
  <si>
    <t xml:space="preserve">89418</t>
  </si>
  <si>
    <t xml:space="preserve">LUVA DE CORRER, PVC, SOLDÁVEL, DN 20MM, INSTALADO EM RAMAL DE DISTRIBUIÇÃO DE ÁGUA - FORNECIMENTO E INSTALAÇÃO. AF_06/2022</t>
  </si>
  <si>
    <t xml:space="preserve">89372</t>
  </si>
  <si>
    <t xml:space="preserve">LUVA DE CORRER, PVC, SOLDÁVEL, DN 20MM, INSTALADO EM RAMAL OU SUB-RAMAL DE ÁGUA - FORNECIMENTO E INSTALAÇÃO. AF_06/2022</t>
  </si>
  <si>
    <t xml:space="preserve">89530</t>
  </si>
  <si>
    <t xml:space="preserve">LUVA DE CORRER, PVC, SOLDÁVEL, DN 25MM, INSTALADO EM PRUMADA DE ÁGUA - FORNECIMENTO E INSTALAÇÃO. AF_06/2022</t>
  </si>
  <si>
    <t xml:space="preserve">89425</t>
  </si>
  <si>
    <t xml:space="preserve">LUVA DE CORRER, PVC, SOLDÁVEL, DN 25MM, INSTALADO EM RAMAL DE DISTRIBUIÇÃO DE ÁGUA - FORNECIMENTO E INSTALAÇÃO. AF_06/2022</t>
  </si>
  <si>
    <t xml:space="preserve">89379</t>
  </si>
  <si>
    <t xml:space="preserve">LUVA DE CORRER, PVC, SOLDÁVEL, DN 25MM, INSTALADO EM RAMAL OU SUB-RAMAL DE ÁGUA - FORNECIMENTO E INSTALAÇÃO. AF_12/2014</t>
  </si>
  <si>
    <t xml:space="preserve">89542</t>
  </si>
  <si>
    <t xml:space="preserve">LUVA DE CORRER, PVC, SOLDÁVEL, DN 32MM, INSTALADO EM PRUMADA DE ÁGUA - FORNECIMENTO E INSTALAÇÃO. AF_06/2022</t>
  </si>
  <si>
    <t xml:space="preserve">89432</t>
  </si>
  <si>
    <t xml:space="preserve">LUVA DE CORRER, PVC, SOLDÁVEL, DN 32MM, INSTALADO EM RAMAL DE DISTRIBUIÇÃO DE ÁGUA FORNECIMENTO E INSTALAÇÃO. AF_06/2022</t>
  </si>
  <si>
    <t xml:space="preserve">89387</t>
  </si>
  <si>
    <t xml:space="preserve">LUVA DE CORRER, PVC, SOLDÁVEL, DN 32MM, INSTALADO EM RAMAL OU SUB-RAMAL DE ÁGUA FORNECIMENTO E INSTALAÇÃO. AF_06/2022</t>
  </si>
  <si>
    <t xml:space="preserve">89560</t>
  </si>
  <si>
    <t xml:space="preserve">LUVA DE CORRER, PVC, SOLDÁVEL, DN 40MM, INSTALADO EM PRUMADA DE ÁGUA FORNECIMENTO E INSTALAÇÃO. AF_06/2022</t>
  </si>
  <si>
    <t xml:space="preserve">104159</t>
  </si>
  <si>
    <t xml:space="preserve">LUVA DE CORRER, PVC, SOLDÁVEL, DN 40MM, INSTALADO EM RAMAL DE DISTRIBUIÇÃO DE ÁGUA - FORNECIMENTO E INSTALAÇÃO. AF_06/2022</t>
  </si>
  <si>
    <t xml:space="preserve">89577</t>
  </si>
  <si>
    <t xml:space="preserve">LUVA DE CORRER, PVC, SOLDÁVEL, DN 50MM, INSTALADO EM PRUMADA DE ÁGUA - FORNECIMENTO E INSTALAÇÃO. AF_06/2022</t>
  </si>
  <si>
    <t xml:space="preserve">103996</t>
  </si>
  <si>
    <t xml:space="preserve">LUVA DE CORRER, PVC, SOLDÁVEL, DN 50MM, INSTALADO EM RAMAL DE DISTRIBUIÇÃO DE ÁGUA - FORNECIMENTO E INSTALAÇÃO. AF_06/2022</t>
  </si>
  <si>
    <t xml:space="preserve">89598</t>
  </si>
  <si>
    <t xml:space="preserve">LUVA DE CORRER, PVC, SOLDÁVEL, DN 60MM, INSTALADO EM PRUMADA DE ÁGUA FORNECIMENTO E INSTALAÇÃO. AF_06/2022</t>
  </si>
  <si>
    <t xml:space="preserve">89419</t>
  </si>
  <si>
    <t xml:space="preserve">LUVA DE REDUÇÃO, PVC, SOLDÁVEL, DN 25MM X 20MM, INSTALADO EM RAMAL DE DISTRIBUIÇÃO DE ÁGUA - FORNECIMENTO E INSTALAÇÃO. AF_06/2022</t>
  </si>
  <si>
    <t xml:space="preserve">89373</t>
  </si>
  <si>
    <t xml:space="preserve">LUVA DE REDUÇÃO, PVC, SOLDÁVEL, DN 25MM X 20MM, INSTALADO EM RAMAL OU SUB-RAMAL DE ÁGUA - FORNECIMENTO E INSTALAÇÃO. AF_06/2022</t>
  </si>
  <si>
    <t xml:space="preserve">89532</t>
  </si>
  <si>
    <t xml:space="preserve">LUVA DE REDUÇÃO, PVC, SOLDÁVEL, DN 32MM X 25MM, INSTALADO EM PRUMADA DE ÁGUA - FORNECIMENTO E INSTALAÇÃO. AF_06/2022</t>
  </si>
  <si>
    <t xml:space="preserve">89426</t>
  </si>
  <si>
    <t xml:space="preserve">LUVA DE REDUÇÃO, PVC, SOLDÁVEL, DN 32MM X 25MM, INSTALADO EM RAMAL DE DISTRIBUIÇÃO DE ÁGUA - FORNECIMENTO E INSTALAÇÃO. AF_06/2022</t>
  </si>
  <si>
    <t xml:space="preserve">89380</t>
  </si>
  <si>
    <t xml:space="preserve">LUVA DE REDUÇÃO, PVC, SOLDÁVEL, DN 32MM X 25MM, INSTALADO EM RAMAL OU SUB-RAMAL DE ÁGUA - FORNECIMENTO E INSTALAÇÃO. AF_06/2022</t>
  </si>
  <si>
    <t xml:space="preserve">89562</t>
  </si>
  <si>
    <t xml:space="preserve">LUVA DE REDUÇÃO, PVC, SOLDÁVEL, DN 40MM X 32MM, INSTALADO EM PRUMADA DE ÁGUA - FORNECIMENTO E INSTALAÇÃO. AF_06/2022</t>
  </si>
  <si>
    <t xml:space="preserve">89433</t>
  </si>
  <si>
    <t xml:space="preserve">LUVA DE REDUÇÃO, PVC, SOLDÁVEL, DN 40MM X 32MM, INSTALADO EM RAMAL DE DISTRIBUIÇÃO DE ÁGUA - FORNECIMENTO E INSTALAÇÃO. AF_06/2022</t>
  </si>
  <si>
    <t xml:space="preserve">89579</t>
  </si>
  <si>
    <t xml:space="preserve">LUVA DE REDUÇÃO, PVC, SOLDÁVEL, DN 50MM X 25MM, INSTALADO EM PRUMADA DE ÁGUA FORNECIMENTO E INSTALAÇÃO. AF_06/2022</t>
  </si>
  <si>
    <t xml:space="preserve">103998</t>
  </si>
  <si>
    <t xml:space="preserve">LUVA DE REDUÇÃO, PVC, SOLDÁVEL, DN 50MM X 25MM, INSTALADO EM RAMAL DE DISTRIBUIÇÃO DE ÁGUA FORNECIMENTO E INSTALAÇÃO. AF_06/2022</t>
  </si>
  <si>
    <t xml:space="preserve">89605</t>
  </si>
  <si>
    <t xml:space="preserve">LUVA DE REDUÇÃO, PVC, SOLDÁVEL, DN 60MM X 50MM, INSTALADO EM PRUMADA DE ÁGUA - FORNECIMENTO E INSTALAÇÃO. AF_06/2022</t>
  </si>
  <si>
    <t xml:space="preserve">89981</t>
  </si>
  <si>
    <t xml:space="preserve">LUVA SOLDÁVEL E COM BUCHA DE LATÃO, PVC, SOLDÁVEL, DN 32MM X 1, INSTALADO EM PRUMADA DE ÁGUA FORNECIMENTO E INSTALAÇÃO. AF_06/2022</t>
  </si>
  <si>
    <t xml:space="preserve">89385</t>
  </si>
  <si>
    <t xml:space="preserve">LUVA SOLDÁVEL E COM ROSCA, PVC, SOLDÁVEL, DN 25MM X 3/4, INSTALADO EM RAMAL OU SUB-RAMAL DE ÁGUA - FORNECIMENTO E INSTALAÇÃO. AF_06/2022</t>
  </si>
  <si>
    <t xml:space="preserve">89551</t>
  </si>
  <si>
    <t xml:space="preserve">LUVA SOLDÁVEL E COM ROSCA, PVC, SOLDÁVEL, DN 32MM X 1, INSTALADO EM PRUMADA DE ÁGUA - FORNECIMENTO E INSTALAÇÃO. AF_06/2022</t>
  </si>
  <si>
    <t xml:space="preserve">89434</t>
  </si>
  <si>
    <t xml:space="preserve">LUVA SOLDÁVEL E COM ROSCA, PVC, SOLDÁVEL, DN 32MM X 1, INSTALADO EM RAMAL DE DISTRIBUIÇÃO DE ÁGUA - FORNECIMENTO E INSTALAÇÃO. AF_06/2022</t>
  </si>
  <si>
    <t xml:space="preserve">89389</t>
  </si>
  <si>
    <t xml:space="preserve">LUVA SOLDÁVEL E COM ROSCA, PVC, SOLDÁVEL, DN 32MM X 1, INSTALADO EM RAMAL OU SUB-RAMAL DE ÁGUA - FORNECIMENTO E INSTALAÇÃO. AF_06/2022</t>
  </si>
  <si>
    <t xml:space="preserve">89417</t>
  </si>
  <si>
    <t xml:space="preserve">LUVA, PVC, SOLDÁVEL, DN 20MM, INSTALADO EM RAMAL DE DISTRIBUIÇÃO DE ÁGUA - FORNECIMENTO E INSTALAÇÃO. AF_06/2022</t>
  </si>
  <si>
    <t xml:space="preserve">89371</t>
  </si>
  <si>
    <t xml:space="preserve">LUVA, PVC, SOLDÁVEL, DN 20MM, INSTALADO EM RAMAL OU SUB-RAMAL DE ÁGUA - FORNECIMENTO E INSTALAÇÃO. AF_06/2022</t>
  </si>
  <si>
    <t xml:space="preserve">89528</t>
  </si>
  <si>
    <t xml:space="preserve">LUVA, PVC, SOLDÁVEL, DN 25MM, INSTALADO EM PRUMADA DE ÁGUA - FORNECIMENTO E INSTALAÇÃO. AF_06/2022</t>
  </si>
  <si>
    <t xml:space="preserve">89424</t>
  </si>
  <si>
    <t xml:space="preserve">LUVA, PVC, SOLDÁVEL, DN 25MM, INSTALADO EM RAMAL DE DISTRIBUIÇÃO DE ÁGUA - FORNECIMENTO E INSTALAÇÃO. AF_06/2022</t>
  </si>
  <si>
    <t xml:space="preserve">89378</t>
  </si>
  <si>
    <t xml:space="preserve">LUVA, PVC, SOLDÁVEL, DN 25MM, INSTALADO EM RAMAL OU SUB-RAMAL DE ÁGUA - FORNECIMENTO E INSTALAÇÃO. AF_06/2022</t>
  </si>
  <si>
    <t xml:space="preserve">89541</t>
  </si>
  <si>
    <t xml:space="preserve">LUVA, PVC, SOLDÁVEL, DN 32MM, INSTALADO EM PRUMADA DE ÁGUA - FORNECIMENTO E INSTALAÇÃO. AF_06/2022</t>
  </si>
  <si>
    <t xml:space="preserve">89431</t>
  </si>
  <si>
    <t xml:space="preserve">LUVA, PVC, SOLDÁVEL, DN 32MM, INSTALADO EM RAMAL DE DISTRIBUIÇÃO DE ÁGUA - FORNECIMENTO E INSTALAÇÃO. AF_06/2022</t>
  </si>
  <si>
    <t xml:space="preserve">89386</t>
  </si>
  <si>
    <t xml:space="preserve">LUVA, PVC, SOLDÁVEL, DN 32MM, INSTALADO EM RAMAL OU SUB-RAMAL DE ÁGUA - FORNECIMENTO E INSTALAÇÃO. AF_06/2022</t>
  </si>
  <si>
    <t xml:space="preserve">89558</t>
  </si>
  <si>
    <t xml:space="preserve">LUVA, PVC, SOLDÁVEL, DN 40MM, INSTALADO EM PRUMADA DE ÁGUA - FORNECIMENTO E INSTALAÇÃO. AF_06/2022</t>
  </si>
  <si>
    <t xml:space="preserve">103988</t>
  </si>
  <si>
    <t xml:space="preserve">LUVA, PVC, SOLDÁVEL, DN 40MM, INSTALADO EM RAMAL DE DISTRIBUIÇÃO DE ÁGUA - FORNECIMENTO E INSTALAÇÃO. AF_06/2022</t>
  </si>
  <si>
    <t xml:space="preserve">89575</t>
  </si>
  <si>
    <t xml:space="preserve">LUVA, PVC, SOLDÁVEL, DN 50MM, INSTALADO EM PRUMADA DE ÁGUA - FORNECIMENTO E INSTALAÇÃO. AF_06/2022</t>
  </si>
  <si>
    <t xml:space="preserve">103995</t>
  </si>
  <si>
    <t xml:space="preserve">LUVA, PVC, SOLDÁVEL, DN 50MM, INSTALADO EM RAMAL DE DISTRIBUIÇÃO DE ÁGUA - FORNECIMENTO E INSTALAÇÃO. AF_06/2022</t>
  </si>
  <si>
    <t xml:space="preserve">89597</t>
  </si>
  <si>
    <t xml:space="preserve">LUVA, PVC, SOLDÁVEL, DN 60MM, INSTALADO EM PRUMADA DE ÁGUA - FORNECIMENTO E INSTALAÇÃO. AF_06/2022</t>
  </si>
  <si>
    <t xml:space="preserve">89611</t>
  </si>
  <si>
    <t xml:space="preserve">LUVA, PVC, SOLDÁVEL, DN 75MM, INSTALADO EM PRUMADA DE ÁGUA - FORNECIMENTO E INSTALAÇÃO. AF_06/2022</t>
  </si>
  <si>
    <t xml:space="preserve">89614</t>
  </si>
  <si>
    <t xml:space="preserve">LUVA, PVC, SOLDÁVEL, DN 85MM, INSTALADO EM PRUMADA DE ÁGUA - FORNECIMENTO E INSTALAÇÃO. AF_06/2022</t>
  </si>
  <si>
    <t xml:space="preserve">103975</t>
  </si>
  <si>
    <t xml:space="preserve">TE DE REDUÇÃO, 90 GRAUS, PVC, SOLDÁVEL, DN 50 MM X 20 MM, INSTALADO EM PRUMADA DE ÁGUA - FORNECIMENTO E INSTALAÇÃO. AF_06/2022</t>
  </si>
  <si>
    <t xml:space="preserve">104007</t>
  </si>
  <si>
    <t xml:space="preserve">TE DE REDUÇÃO, 90 GRAUS, PVC, SOLDÁVEL, DN 50 MM X 20 MM, INSTALADO EM RAMAL DE DISTRIBUIÇÃO DE ÁGUA - FORNECIMENTO E INSTALAÇÃO. AF_06/2022</t>
  </si>
  <si>
    <t xml:space="preserve">103976</t>
  </si>
  <si>
    <t xml:space="preserve">TE DE REDUÇÃO, 90 GRAUS, PVC, SOLDÁVEL, DN 50 MM X 32 MM, INSTALADO EM PRUMADA DE ÁGUA - FORNECIMENTO E INSTALAÇÃO. AF_06/2022</t>
  </si>
  <si>
    <t xml:space="preserve">104008</t>
  </si>
  <si>
    <t xml:space="preserve">TE DE REDUÇÃO, 90 GRAUS, PVC, SOLDÁVEL, DN 50 MM X 32 MM, INSTALADO EM RAMAL DE DISTRIBUIÇÃO DE ÁGUA - FORNECIMENTO E INSTALAÇÃO. AF_06/2022</t>
  </si>
  <si>
    <t xml:space="preserve">89630</t>
  </si>
  <si>
    <t xml:space="preserve">TE DE REDUÇÃO, PVC, SOLDÁVEL, DN 75MM X 50MM, INSTALADO EM PRUMADA DE ÁGUA - FORNECIMENTO E INSTALAÇÃO. AF_06/2022</t>
  </si>
  <si>
    <t xml:space="preserve">89632</t>
  </si>
  <si>
    <t xml:space="preserve">TE DE REDUÇÃO, PVC, SOLDÁVEL, DN 85MM X 60MM, INSTALADO EM PRUMADA DE ÁGUA - FORNECIMENTO E INSTALAÇÃO. AF_06/2022</t>
  </si>
  <si>
    <t xml:space="preserve">89438</t>
  </si>
  <si>
    <t xml:space="preserve">TE, PVC, SOLDÁVEL, DN 20MM, INSTALADO EM RAMAL DE DISTRIBUIÇÃO DE ÁGUA - FORNECIMENTO E INSTALAÇÃO. AF_06/2022</t>
  </si>
  <si>
    <t xml:space="preserve">89617</t>
  </si>
  <si>
    <t xml:space="preserve">TE, PVC, SOLDÁVEL, DN 25MM, INSTALADO EM PRUMADA DE ÁGUA - FORNECIMENTO E INSTALAÇÃO. AF_06/2022</t>
  </si>
  <si>
    <t xml:space="preserve">89440</t>
  </si>
  <si>
    <t xml:space="preserve">TE, PVC, SOLDÁVEL, DN 25MM, INSTALADO EM RAMAL DE DISTRIBUIÇÃO DE ÁGUA - FORNECIMENTO E INSTALAÇÃO. AF_06/2022</t>
  </si>
  <si>
    <t xml:space="preserve">89620</t>
  </si>
  <si>
    <t xml:space="preserve">TE, PVC, SOLDÁVEL, DN 32MM, INSTALADO EM PRUMADA DE ÁGUA - FORNECIMENTO E INSTALAÇÃO. AF_06/2022</t>
  </si>
  <si>
    <t xml:space="preserve">89443</t>
  </si>
  <si>
    <t xml:space="preserve">TE, PVC, SOLDÁVEL, DN 32MM, INSTALADO EM RAMAL DE DISTRIBUIÇÃO DE ÁGUA - FORNECIMENTO E INSTALAÇÃO. AF_06/2022</t>
  </si>
  <si>
    <t xml:space="preserve">89398</t>
  </si>
  <si>
    <t xml:space="preserve">TE, PVC, SOLDÁVEL, DN 32MM, INSTALADO EM RAMAL OU SUB-RAMAL DE ÁGUA - FORNECIMENTO E INSTALAÇÃO. AF_06/2022</t>
  </si>
  <si>
    <t xml:space="preserve">89623</t>
  </si>
  <si>
    <t xml:space="preserve">TE, PVC, SOLDÁVEL, DN 40MM, INSTALADO EM PRUMADA DE ÁGUA - FORNECIMENTO E INSTALAÇÃO. AF_06/2022</t>
  </si>
  <si>
    <t xml:space="preserve">104011</t>
  </si>
  <si>
    <t xml:space="preserve">TE, PVC, SOLDÁVEL, DN 40MM, INSTALADO EM RAMAL DE DISTRIBUIÇÃO DE ÁGUA - FORNECIMENTO E INSTALAÇÃO. AF_06/2022</t>
  </si>
  <si>
    <t xml:space="preserve">89625</t>
  </si>
  <si>
    <t xml:space="preserve">TE, PVC, SOLDÁVEL, DN 50MM, INSTALADO EM PRUMADA DE ÁGUA - FORNECIMENTO E INSTALAÇÃO. AF_06/2022</t>
  </si>
  <si>
    <t xml:space="preserve">104004</t>
  </si>
  <si>
    <t xml:space="preserve">TE, PVC, SOLDÁVEL, DN 50MM, INSTALADO EM RAMAL DE DISTRIBUIÇÃO DE ÁGUA - FORNECIMENTO E INSTALAÇÃO. AF_06/2022</t>
  </si>
  <si>
    <t xml:space="preserve">89628</t>
  </si>
  <si>
    <t xml:space="preserve">TE, PVC, SOLDÁVEL, DN 60MM, INSTALADO EM PRUMADA DE ÁGUA - FORNECIMENTO E INSTALAÇÃO. AF_06/2022</t>
  </si>
  <si>
    <t xml:space="preserve">89629</t>
  </si>
  <si>
    <t xml:space="preserve">TE, PVC, SOLDÁVEL, DN 75MM, INSTALADO EM PRUMADA DE ÁGUA - FORNECIMENTO E INSTALAÇÃO. AF_06/2022</t>
  </si>
  <si>
    <t xml:space="preserve">89631</t>
  </si>
  <si>
    <t xml:space="preserve">TE, PVC, SOLDÁVEL, DN 85MM, INSTALADO EM PRUMADA DE ÁGUA - FORNECIMENTO E INSTALAÇÃO. AF_06/2022</t>
  </si>
  <si>
    <t xml:space="preserve">89401</t>
  </si>
  <si>
    <t xml:space="preserve">TUBO, PVC, SOLDÁVEL, DE 20MM, INSTALADO EM RAMAL DE DISTRIBUIÇÃO DE ÁGUA - FORNECIMENTO E INSTALAÇÃO. AF_06/2022</t>
  </si>
  <si>
    <t xml:space="preserve">89446</t>
  </si>
  <si>
    <t xml:space="preserve">TUBO, PVC, SOLDÁVEL, DE 25MM, INSTALADO EM PRUMADA DE ÁGUA - FORNECIMENTO E INSTALAÇÃO. AF_06/2022</t>
  </si>
  <si>
    <t xml:space="preserve">89402</t>
  </si>
  <si>
    <t xml:space="preserve">TUBO, PVC, SOLDÁVEL, DE 25MM, INSTALADO EM RAMAL DE DISTRIBUIÇÃO DE ÁGUA - FORNECIMENTO E INSTALAÇÃO. AF_06/2022</t>
  </si>
  <si>
    <t xml:space="preserve">89447</t>
  </si>
  <si>
    <t xml:space="preserve">TUBO, PVC, SOLDÁVEL, DE 32MM, INSTALADO EM PRUMADA DE ÁGUA - FORNECIMENTO E INSTALAÇÃO. AF_06/2022</t>
  </si>
  <si>
    <t xml:space="preserve">89403</t>
  </si>
  <si>
    <t xml:space="preserve">TUBO, PVC, SOLDÁVEL, DE 32MM, INSTALADO EM RAMAL DE DISTRIBUIÇÃO DE ÁGUA - FORNECIMENTO E INSTALAÇÃO. AF_06/2022</t>
  </si>
  <si>
    <t xml:space="preserve">89357</t>
  </si>
  <si>
    <t xml:space="preserve">TUBO, PVC, SOLDÁVEL, DE 32MM, INSTALADO EM RAMAL OU SUB-RAMAL DE ÁGUA - FORNECIMENTO E INSTALAÇÃO. AF_06/2022</t>
  </si>
  <si>
    <t xml:space="preserve">89448</t>
  </si>
  <si>
    <t xml:space="preserve">TUBO, PVC, SOLDÁVEL, DE 40MM, INSTALADO EM PRUMADA DE ÁGUA - FORNECIMENTO E INSTALAÇÃO. AF_06/2022</t>
  </si>
  <si>
    <t xml:space="preserve">103978</t>
  </si>
  <si>
    <t xml:space="preserve">TUBO, PVC, SOLDÁVEL, DE 40MM, INSTALADO EM RAMAL DE DISTRIBUIÇÃO DE ÁGUA - FORNECIMENTO E INSTALAÇÃO. AF_06/2022</t>
  </si>
  <si>
    <t xml:space="preserve">89449</t>
  </si>
  <si>
    <t xml:space="preserve">TUBO, PVC, SOLDÁVEL, DE 50MM, INSTALADO EM PRUMADA DE ÁGUA - FORNECIMENTO E INSTALAÇÃO. AF_06/2022</t>
  </si>
  <si>
    <t xml:space="preserve">103979</t>
  </si>
  <si>
    <t xml:space="preserve">TUBO, PVC, SOLDÁVEL, DE 50MM, INSTALADO EM RAMAL DE DISTRIBUIÇÃO DE ÁGUA - FORNECIMENTO E INSTALAÇÃO. AF_06/2022</t>
  </si>
  <si>
    <t xml:space="preserve">89450</t>
  </si>
  <si>
    <t xml:space="preserve">TUBO, PVC, SOLDÁVEL, DE 60MM, INSTALADO EM PRUMADA DE ÁGUA - FORNECIMENTO E INSTALAÇÃO. AF_06/2022</t>
  </si>
  <si>
    <t xml:space="preserve">89451</t>
  </si>
  <si>
    <t xml:space="preserve">TUBO, PVC, SOLDÁVEL, DE 75MM, INSTALADO EM PRUMADA DE ÁGUA - FORNECIMENTO E INSTALAÇÃO. AF_06/2022</t>
  </si>
  <si>
    <t xml:space="preserve">89452</t>
  </si>
  <si>
    <t xml:space="preserve">TUBO, PVC, SOLDÁVEL, DE 85MM, INSTALADO EM PRUMADA DE ÁGUA - FORNECIMENTO E INSTALAÇÃO. AF_06/2022</t>
  </si>
  <si>
    <t xml:space="preserve">89394</t>
  </si>
  <si>
    <t xml:space="preserve">TÊ COM BUCHA DE LATÃO NA BOLSA CENTRAL, PVC, SOLDÁVEL, DN 20MM X 1/2, INSTALADO EM RAMAL OU SUB-RAMAL DE ÁGUA - FORNECIMENTO E INSTALAÇÃO. AF_06/2022</t>
  </si>
  <si>
    <t xml:space="preserve">89396</t>
  </si>
  <si>
    <t xml:space="preserve">TÊ COM BUCHA DE LATÃO NA BOLSA CENTRAL, PVC, SOLDÁVEL, DN 25MM X 1/2, INSTALADO EM RAMAL OU SUB-RAMAL DE ÁGUA - FORNECIMENTO E INSTALAÇÃO. AF_06/2022</t>
  </si>
  <si>
    <t xml:space="preserve">90374</t>
  </si>
  <si>
    <t xml:space="preserve">TÊ COM BUCHA DE LATÃO NA BOLSA CENTRAL, PVC, SOLDÁVEL, DN 25MM X 3/4, INSTALADO EM RAMAL OU SUB-RAMAL DE ÁGUA - FORNECIMENTO E INSTALAÇÃO. AF_06/2022</t>
  </si>
  <si>
    <t xml:space="preserve">89444</t>
  </si>
  <si>
    <t xml:space="preserve">TÊ COM BUCHA DE LATÃO NA BOLSA CENTRAL, PVC, SOLDÁVEL, DN 32MM X 3/4, INSTALADO EM RAMAL DE DISTRIBUIÇÃO DE ÁGUA - FORNECIMENTO E INSTALAÇÃO. AF_06/2022</t>
  </si>
  <si>
    <t xml:space="preserve">89399</t>
  </si>
  <si>
    <t xml:space="preserve">TÊ COM BUCHA DE LATÃO NA BOLSA CENTRAL, PVC, SOLDÁVEL, DN 32MM X 3/4, INSTALADO EM RAMAL OU SUB-RAMAL DE ÁGUA - FORNECIMENTO E INSTALAÇÃO. AF_06/2022</t>
  </si>
  <si>
    <t xml:space="preserve">89442</t>
  </si>
  <si>
    <t xml:space="preserve">TÊ DE REDUÇÃO, PVC, SOLDÁVEL, DN 25MM X 20MM, INSTALADO EM RAMAL DE DISTRIBUIÇÃO DE ÁGUA - FORNECIMENTO E INSTALAÇÃO. AF_06/2022</t>
  </si>
  <si>
    <t xml:space="preserve">89397</t>
  </si>
  <si>
    <t xml:space="preserve">TÊ DE REDUÇÃO, PVC, SOLDÁVEL, DN 25MM X 20MM, INSTALADO EM RAMAL OU SUB-RAMAL DE ÁGUA - FORNECIMENTO E INSTALAÇÃO. AF_06/2022</t>
  </si>
  <si>
    <t xml:space="preserve">89622</t>
  </si>
  <si>
    <t xml:space="preserve">TÊ DE REDUÇÃO, PVC, SOLDÁVEL, DN 32MM X 25MM, INSTALADO EM PRUMADA DE ÁGUA - FORNECIMENTO E INSTALAÇÃO. AF_06/2022</t>
  </si>
  <si>
    <t xml:space="preserve">89445</t>
  </si>
  <si>
    <t xml:space="preserve">TÊ DE REDUÇÃO, PVC, SOLDÁVEL, DN 32MM X 25MM, INSTALADO EM RAMAL DE DISTRIBUIÇÃO DE ÁGUA - FORNECIMENTO E INSTALAÇÃO. AF_06/2022</t>
  </si>
  <si>
    <t xml:space="preserve">89400</t>
  </si>
  <si>
    <t xml:space="preserve">TÊ DE REDUÇÃO, PVC, SOLDÁVEL, DN 32MM X 25MM, INSTALADO EM RAMAL OU SUB-RAMAL DE ÁGUA - FORNECIMENTO E INSTALAÇÃO. AF_06/2022</t>
  </si>
  <si>
    <t xml:space="preserve">89624</t>
  </si>
  <si>
    <t xml:space="preserve">TÊ DE REDUÇÃO, PVC, SOLDÁVEL, DN 40MM X 32MM, INSTALADO EM PRUMADA DE ÁGUA - FORNECIMENTO E INSTALAÇÃO. AF_06/2022</t>
  </si>
  <si>
    <t xml:space="preserve">104012</t>
  </si>
  <si>
    <t xml:space="preserve">TÊ DE REDUÇÃO, PVC, SOLDÁVEL, DN 40MM X 32MM, INSTALADO EM RAMAL DE DISTRIBUIÇÃO DE ÁGUA - FORNECIMENTO E INSTALAÇÃO. AF_06/2022</t>
  </si>
  <si>
    <t xml:space="preserve">89627</t>
  </si>
  <si>
    <t xml:space="preserve">TÊ DE REDUÇÃO, PVC, SOLDÁVEL, DN 50MM X 25MM, INSTALADO EM PRUMADA DE ÁGUA - FORNECIMENTO E INSTALAÇÃO. AF_06/2022</t>
  </si>
  <si>
    <t xml:space="preserve">104006</t>
  </si>
  <si>
    <t xml:space="preserve">TÊ DE REDUÇÃO, PVC, SOLDÁVEL, DN 50MM X 25MM, INSTALADO EM RAMAL DE DISTRIBUIÇÃO DE ÁGUA - FORNECIMENTO E INSTALAÇÃO. AF_06/2022</t>
  </si>
  <si>
    <t xml:space="preserve">89626</t>
  </si>
  <si>
    <t xml:space="preserve">TÊ DE REDUÇÃO, PVC, SOLDÁVEL, DN 50MM X 40MM, INSTALADO EM PRUMADA DE ÁGUA - FORNECIMENTO E INSTALAÇÃO. AF_06/2022</t>
  </si>
  <si>
    <t xml:space="preserve">104005</t>
  </si>
  <si>
    <t xml:space="preserve">TÊ DE REDUÇÃO, PVC, SOLDÁVEL, DN 50MM X 40MM, INSTALADO EM RAMAL DE DISTRIBUIÇÃO DE ÁGUA - FORNECIMENTO E INSTALAÇÃO. AF_06/2022</t>
  </si>
  <si>
    <t xml:space="preserve">89439</t>
  </si>
  <si>
    <t xml:space="preserve">TÊ SOLDÁVEL E COM ROSCA NA BOLSA CENTRAL, PVC, SOLDÁVEL, DN 20MM X 1/2, INSTALADO EM RAMAL DE DISTRIBUIÇÃO DE ÁGUA - FORNECIMENTO E INSTALAÇÃO. AF_06/2022</t>
  </si>
  <si>
    <t xml:space="preserve">89421</t>
  </si>
  <si>
    <t xml:space="preserve">UNIÃO, PVC, SOLDÁVEL, DN 20MM, INSTALADO EM RAMAL DE DISTRIBUIÇÃO DE ÁGUA - FORNECIMENTO E INSTALAÇÃO. AF_06/2022</t>
  </si>
  <si>
    <t xml:space="preserve">89375</t>
  </si>
  <si>
    <t xml:space="preserve">UNIÃO, PVC, SOLDÁVEL, DN 20MM, INSTALADO EM RAMAL OU SUB-RAMAL DE ÁGUA - FORNECIMENTO E INSTALAÇÃO. AF_06/2022</t>
  </si>
  <si>
    <t xml:space="preserve">89536</t>
  </si>
  <si>
    <t xml:space="preserve">UNIÃO, PVC, SOLDÁVEL, DN 25MM, INSTALADO EM PRUMADA DE ÁGUA - FORNECIMENTO E INSTALAÇÃO. AF_06/2022</t>
  </si>
  <si>
    <t xml:space="preserve">89428</t>
  </si>
  <si>
    <t xml:space="preserve">UNIÃO, PVC, SOLDÁVEL, DN 25MM, INSTALADO EM RAMAL DE DISTRIBUIÇÃO DE ÁGUA - FORNECIMENTO E INSTALAÇÃO. AF_06/2022</t>
  </si>
  <si>
    <t xml:space="preserve">89382</t>
  </si>
  <si>
    <t xml:space="preserve">UNIÃO, PVC, SOLDÁVEL, DN 25MM, INSTALADO EM RAMAL OU SUB-RAMAL DE ÁGUA - FORNECIMENTO E INSTALAÇÃO. AF_06/2022</t>
  </si>
  <si>
    <t xml:space="preserve">89552</t>
  </si>
  <si>
    <t xml:space="preserve">UNIÃO, PVC, SOLDÁVEL, DN 32MM, INSTALADO EM PRUMADA DE ÁGUA - FORNECIMENTO E INSTALAÇÃO. AF_06/2022</t>
  </si>
  <si>
    <t xml:space="preserve">89435</t>
  </si>
  <si>
    <t xml:space="preserve">UNIÃO, PVC, SOLDÁVEL, DN 32MM, INSTALADO EM RAMAL DE DISTRIBUIÇÃO DE ÁGUA - FORNECIMENTO E INSTALAÇÃO. AF_06/2022</t>
  </si>
  <si>
    <t xml:space="preserve">89390</t>
  </si>
  <si>
    <t xml:space="preserve">UNIÃO, PVC, SOLDÁVEL, DN 32MM, INSTALADO EM RAMAL OU SUB-RAMAL DE ÁGUA - FORNECIMENTO E INSTALAÇÃO. AF_06/2022</t>
  </si>
  <si>
    <t xml:space="preserve">89568</t>
  </si>
  <si>
    <t xml:space="preserve">UNIÃO, PVC, SOLDÁVEL, DN 40MM, INSTALADO EM PRUMADA DE ÁGUA - FORNECIMENTO E INSTALAÇÃO. AF_06/2022</t>
  </si>
  <si>
    <t xml:space="preserve">103990</t>
  </si>
  <si>
    <t xml:space="preserve">UNIÃO, PVC, SOLDÁVEL, DN 40MM, INSTALADO EM RAMAL DE DISTRIBUIÇÃO DE ÁGUA - FORNECIMENTO E INSTALAÇÃO. AF_06/2022</t>
  </si>
  <si>
    <t xml:space="preserve">89594</t>
  </si>
  <si>
    <t xml:space="preserve">UNIÃO, PVC, SOLDÁVEL, DN 50MM, INSTALADO EM PRUMADA DE ÁGUA - FORNECIMENTO E INSTALAÇÃO. AF_06/2022</t>
  </si>
  <si>
    <t xml:space="preserve">103997</t>
  </si>
  <si>
    <t xml:space="preserve">UNIÃO, PVC, SOLDÁVEL, DN 50MM, INSTALADO EM RAMAL DE DISTRIBUIÇÃO DE ÁGUA - FORNECIMENTO E INSTALAÇÃO. AF_06/2022</t>
  </si>
  <si>
    <t xml:space="preserve">89609</t>
  </si>
  <si>
    <t xml:space="preserve">UNIÃO, PVC, SOLDÁVEL, DN 60MM, INSTALADO EM PRUMADA DE ÁGUA - FORNECIMENTO E INSTALAÇÃO. AF_06/2022</t>
  </si>
  <si>
    <t xml:space="preserve">89612</t>
  </si>
  <si>
    <t xml:space="preserve">UNIÃO, PVC, SOLDÁVEL, DN 75MM, INSTALADO EM PRUMADA DE ÁGUA - FORNECIMENTO E INSTALAÇÃO. AF_06/2022</t>
  </si>
  <si>
    <t xml:space="preserve">89615</t>
  </si>
  <si>
    <t xml:space="preserve">UNIÃO, PVC, SOLDÁVEL, DN 85MM, INSTALADO EM PRUMADA DE ÁGUA - FORNECIMENTO E INSTALAÇÃO. AF_06/2022</t>
  </si>
  <si>
    <t xml:space="preserve">89747</t>
  </si>
  <si>
    <t xml:space="preserve">ADAPTADOR, CPVC, SOLDÁVEL, DN 22MM, INSTALADO EM RAMAL DE DISTRIBUIÇÃO DE ÁGUA FORNECIMENTO E INSTALAÇÃO. AF_06/2022</t>
  </si>
  <si>
    <t xml:space="preserve">89656</t>
  </si>
  <si>
    <t xml:space="preserve">ADAPTADOR, CPVC, SOLDÁVEL, DN15MM, INSTALADO EM RAMAL OU SUB-RAMAL DE ÁGUA FORNECIMENTO E INSTALAÇÃO. AF_06/2022</t>
  </si>
  <si>
    <t xml:space="preserve">89663</t>
  </si>
  <si>
    <t xml:space="preserve">ADAPTADOR, CPVC, SOLDÁVEL, DN22MM, INSTALADO EM RAMAL OU SUB-RAMAL DE ÁGUA FORNECIMENTO E INSTALAÇÃO. AF_06/2022</t>
  </si>
  <si>
    <t xml:space="preserve">89759</t>
  </si>
  <si>
    <t xml:space="preserve">BUCHA DE REDUÇÃO, CPVC, SOLDÁVEL, DN 28MM X 22MM, INSTALADO EM RAMAL DE DISTRIBUIÇÃO DE ÁGUA - FORNECIMENTO E INSTALAÇÃO. AF_06/2022</t>
  </si>
  <si>
    <t xml:space="preserve">89832</t>
  </si>
  <si>
    <t xml:space="preserve">BUCHA DE REDUÇÃO, CPVC, SOLDÁVEL, DN 42MM X 22MM, INSTALADO EM RAMAL DE DISTRIBUIÇÃO DE ÁGUA - FORNECIMENTO E INSTALAÇÃO. AF_06/2022</t>
  </si>
  <si>
    <t xml:space="preserve">89666</t>
  </si>
  <si>
    <t xml:space="preserve">BUCHA DE REDUÇÃO, CPVC, SOLDÁVEL, DN22MM X 15MM, INSTALADO EM RAMAL OU SUB-RAMAL DE ÁGUA FORNECIMENTO E INSTALAÇÃO. AF_06/2022</t>
  </si>
  <si>
    <t xml:space="preserve">89678</t>
  </si>
  <si>
    <t xml:space="preserve">BUCHA DE REDUÇÃO, CPVC, SOLDÁVEL, DN28MM X 22MM, INSTALADO EM RAMAL OU SUB-RAMAL DE ÁGUA FORNECIMENTO E INSTALAÇÃO. AF_06/2022</t>
  </si>
  <si>
    <t xml:space="preserve">89764</t>
  </si>
  <si>
    <t xml:space="preserve">BUCHA DE REDUÇÃO, CPVC, SOLDÁVEL, DN35MM X 28MM, INSTALADO EM RAMAL DE DISTRIBUIÇÃO DE ÁGUA - FORNECIMENTO E INSTALAÇÃO. AF_06/2022</t>
  </si>
  <si>
    <t xml:space="preserve">89689</t>
  </si>
  <si>
    <t xml:space="preserve">BUCHA DE REDUÇÃO, CPVC, SOLDÁVEL, DN35MM X 28MM, INSTALADO EM RAMAL OU SUB-RAMAL DE ÁGUA FORNECIMENTO E INSTALAÇÃO. AF_06/2022</t>
  </si>
  <si>
    <t xml:space="preserve">89655</t>
  </si>
  <si>
    <t xml:space="preserve">CONECTOR, CPVC, SOLDÁVEL, DN 15MM X 1/2, INSTALADO EM RAMAL OU SUB-RAMAL DE ÁGUA FORNECIMENTO E INSTALAÇÃO. AF_06/2022</t>
  </si>
  <si>
    <t xml:space="preserve">89662</t>
  </si>
  <si>
    <t xml:space="preserve">CONECTOR, CPVC, SOLDÁVEL, DN 22MM X 1/2, INSTALADO EM RAMAL OU SUB-RAMAL DE ÁGUA FORNECIMENTO E INSTALAÇÃO. AF_06/2022</t>
  </si>
  <si>
    <t xml:space="preserve">89758</t>
  </si>
  <si>
    <t xml:space="preserve">CONECTOR, CPVC, SOLDÁVEL, DN 28MM X 1, INSTALADO EM RAMAL DE DISTRIBUIÇÃO DE ÁGUA FORNECIMENTO E INSTALAÇÃO. AF_06/2022</t>
  </si>
  <si>
    <t xml:space="preserve">89676</t>
  </si>
  <si>
    <t xml:space="preserve">CONECTOR, CPVC, SOLDÁVEL, DN 28MM X 1, INSTALADO EM RAMAL OU SUB-RAMAL DE ÁGUA FORNECIMENTO E INSTALAÇÃO. AF_06/2022</t>
  </si>
  <si>
    <t xml:space="preserve">89818</t>
  </si>
  <si>
    <t xml:space="preserve">CONECTOR, CPVC, SOLDÁVEL, DN 35MM X 1 1/4, INSTALADO EM PRUMADA DE ÁGUA FORNECIMENTO E INSTALAÇÃO. AF_06/2022</t>
  </si>
  <si>
    <t xml:space="preserve">89763</t>
  </si>
  <si>
    <t xml:space="preserve">CONECTOR, CPVC, SOLDÁVEL, DN 35MM X 1 1/4, INSTALADO EM RAMAL DE DISTRIBUIÇÃO DE ÁGUA - FORNECIMENTO E INSTALAÇÃO. AF_06/2022</t>
  </si>
  <si>
    <t xml:space="preserve">89686</t>
  </si>
  <si>
    <t xml:space="preserve">CONECTOR, CPVC, SOLDÁVEL, DN 35MM X 1 1/4, INSTALADO EM RAMAL OU SUB-RAMAL DE ÁGUA FORNECIMENTO E INSTALAÇÃO. AF_06/2022</t>
  </si>
  <si>
    <t xml:space="preserve">104029</t>
  </si>
  <si>
    <t xml:space="preserve">CONECTOR, CPVC, SOLDÁVEL, DN 42MM X 1.1/2", INSTALADO EM RAMAL DE DISTRIBUIÇÃO DE ÁGUA - FORNECIMENTO E INSTALAÇÃO. AF_06/2022</t>
  </si>
  <si>
    <t xml:space="preserve">89831</t>
  </si>
  <si>
    <t xml:space="preserve">CONECTOR, CPVC, SOLDÁVEL, DN 42MM X 1.1/2, INSTALADO EM PRUMADA DE ÁGUA FORNECIMENTO E INSTALAÇÃO. AF_06/2022</t>
  </si>
  <si>
    <t xml:space="preserve">89668</t>
  </si>
  <si>
    <t xml:space="preserve">CONECTOR, CPVC, SOLDÁVEL, DN22MM X 3/4", INSTALADO EM RAMAL OU SUB-RAMAL DE ÁGUA - FORNECIMENTO E INSTALAÇÃO. AF_06/2022</t>
  </si>
  <si>
    <t xml:space="preserve">89639</t>
  </si>
  <si>
    <t xml:space="preserve">CURVA 90 GRAUS, CPVC, SOLDÁVEL, DN 15MM, INSTALADO EM RAMAL OU SUB-RAMAL DE ÁGUA - FORNECIMENTO E INSTALAÇÃO. AF_06/2022</t>
  </si>
  <si>
    <t xml:space="preserve">89721</t>
  </si>
  <si>
    <t xml:space="preserve">CURVA 90 GRAUS, CPVC, SOLDÁVEL, DN 22MM, INSTALADO EM RAMAL DE DISTRIBUIÇÃO DE ÁGUA - FORNECIMENTO E INSTALAÇÃO. AF_06/2022</t>
  </si>
  <si>
    <t xml:space="preserve">89643</t>
  </si>
  <si>
    <t xml:space="preserve">CURVA 90 GRAUS, CPVC, SOLDÁVEL, DN 22MM, INSTALADO EM RAMAL OU SUB-RAMAL DE ÁGUA - FORNECIMENTO E INSTALAÇÃO. AF_06/2022</t>
  </si>
  <si>
    <t xml:space="preserve">89727</t>
  </si>
  <si>
    <t xml:space="preserve">CURVA 90 GRAUS, CPVC, SOLDÁVEL, DN 28MM, INSTALADO EM RAMAL DE DISTRIBUIÇÃO DE ÁGUA FORNECIMENTO E INSTALAÇÃO. AF_06/2022</t>
  </si>
  <si>
    <t xml:space="preserve">89648</t>
  </si>
  <si>
    <t xml:space="preserve">CURVA 90 GRAUS, CPVC, SOLDÁVEL, DN 28MM, INSTALADO EM RAMAL OU SUB-RAMAL DE ÁGUA FORNECIMENTO E INSTALAÇÃO. AF_06/2022</t>
  </si>
  <si>
    <t xml:space="preserve">89749</t>
  </si>
  <si>
    <t xml:space="preserve">CURVA DE TRANSPOSIÇÃO, CPVC, SOLDÁVEL, DN 22MM, INSTALADO EM RAMAL DE DISTRIBUIÇÃO DE ÁGUA FORNECIMENTO E INSTALAÇÃO. AF_06/2022</t>
  </si>
  <si>
    <t xml:space="preserve">89657</t>
  </si>
  <si>
    <t xml:space="preserve">CURVA DE TRANSPOSIÇÃO, CPVC, SOLDÁVEL, DN15MM, INSTALADO EM RAMAL OU SUB-RAMAL DE ÁGUA FORNECIMENTO E INSTALAÇÃO. AF_06/2022</t>
  </si>
  <si>
    <t xml:space="preserve">89664</t>
  </si>
  <si>
    <t xml:space="preserve">CURVA DE TRANSPOSIÇÃO, CPVC, SOLDÁVEL, DN22MM, INSTALADO EM RAMAL OU SUB-RAMAL DE ÁGUA FORNECIMENTO E INSTALAÇÃO. AF_06/2022</t>
  </si>
  <si>
    <t xml:space="preserve">89638</t>
  </si>
  <si>
    <t xml:space="preserve">JOELHO 45 GRAUS, CPVC, SOLDÁVEL, DN 15MM, INSTALADO EM RAMAL OU SUB-RAMAL DE ÁGUA - FORNECIMENTO E INSTALAÇÃO. AF_06/2022</t>
  </si>
  <si>
    <t xml:space="preserve">89720</t>
  </si>
  <si>
    <t xml:space="preserve">JOELHO 45 GRAUS, CPVC, SOLDÁVEL, DN 22MM, INSTALADO EM RAMAL DE DISTRIBUIÇÃO DE ÁGUA FORNECIMENTO E INSTALAÇÃO. AF_06/2022</t>
  </si>
  <si>
    <t xml:space="preserve">89642</t>
  </si>
  <si>
    <t xml:space="preserve">JOELHO 45 GRAUS, CPVC, SOLDÁVEL, DN 22MM, INSTALADO EM RAMAL OU SUB-RAMAL DE ÁGUA - FORNECIMENTO E INSTALAÇÃO. AF_06/2022</t>
  </si>
  <si>
    <t xml:space="preserve">89725</t>
  </si>
  <si>
    <t xml:space="preserve">JOELHO 45 GRAUS, CPVC, SOLDÁVEL, DN 28MM, INSTALADO EM RAMAL DE DISTRIBUIÇÃO DE ÁGUA FORNECIMENTO E INSTALAÇÃO. AF_06/2022</t>
  </si>
  <si>
    <t xml:space="preserve">89647</t>
  </si>
  <si>
    <t xml:space="preserve">JOELHO 45 GRAUS, CPVC, SOLDÁVEL, DN 28MM, INSTALADO EM RAMAL OU SUB-RAMAL DE ÁGUA FORNECIMENTO E INSTALAÇÃO. AF_06/2022</t>
  </si>
  <si>
    <t xml:space="preserve">89780</t>
  </si>
  <si>
    <t xml:space="preserve">JOELHO 45 GRAUS, CPVC, SOLDÁVEL, DN 35MM, INSTALADO EM PRUMADA DE ÁGUA - FORNECIMENTO E INSTALAÇÃO. AF_06/2022</t>
  </si>
  <si>
    <t xml:space="preserve">89734</t>
  </si>
  <si>
    <t xml:space="preserve">JOELHO 45 GRAUS, CPVC, SOLDÁVEL, DN 35MM, INSTALADO EM RAMAL DE DISTRIBUIÇÃO DE ÁGUA FORNECIMENTO E INSTALAÇÃO. AF_06/2022</t>
  </si>
  <si>
    <t xml:space="preserve">89650</t>
  </si>
  <si>
    <t xml:space="preserve">JOELHO 45 GRAUS, CPVC, SOLDÁVEL, DN 35MM, INSTALADO EM RAMAL OU SUB-RAMAL DE ÁGUA FORNECIMENTO E INSTALAÇÃO. AF_06/2022</t>
  </si>
  <si>
    <t xml:space="preserve">89787</t>
  </si>
  <si>
    <t xml:space="preserve">JOELHO 45 GRAUS, CPVC, SOLDÁVEL, DN 42MM, INSTALADO EM PRUMADA DE ÁGUA FORNECIMENTO E INSTALAÇÃO. AF_06/2022</t>
  </si>
  <si>
    <t xml:space="preserve">104024</t>
  </si>
  <si>
    <t xml:space="preserve">JOELHO 45 GRAUS, CPVC, SOLDÁVEL, DN 42MM, INSTALADO EM RAMAL DE DISTRIBUIÇÃO DE ÁGUA - FORNECIMENTO E INSTALAÇÃO. AF_06/2022</t>
  </si>
  <si>
    <t xml:space="preserve">89789</t>
  </si>
  <si>
    <t xml:space="preserve">JOELHO 45 GRAUS, CPVC, SOLDÁVEL, DN 54MM, INSTALADO EM PRUMADA DE ÁGUA FORNECIMENTO E INSTALAÇÃO. AF_06/2022</t>
  </si>
  <si>
    <t xml:space="preserve">89791</t>
  </si>
  <si>
    <t xml:space="preserve">JOELHO 45 GRAUS, CPVC, SOLDÁVEL, DN 73MM, INSTALADO EM PRUMADA DE ÁGUA FORNECIMENTO E INSTALAÇÃO. AF_06/2022</t>
  </si>
  <si>
    <t xml:space="preserve">89793</t>
  </si>
  <si>
    <t xml:space="preserve">JOELHO 45 GRAUS, CPVC, SOLDÁVEL, DN 89MM, INSTALADO EM PRUMADA DE ÁGUA FORNECIMENTO E INSTALAÇÃO. AF_06/2022</t>
  </si>
  <si>
    <t xml:space="preserve">89637</t>
  </si>
  <si>
    <t xml:space="preserve">JOELHO 90 GRAUS, CPVC, SOLDÁVEL, DN 15MM, INSTALADO EM RAMAL OU SUB-RAMAL DE ÁGUA - FORNECIMENTO E INSTALAÇÃO. AF_06/2022</t>
  </si>
  <si>
    <t xml:space="preserve">89719</t>
  </si>
  <si>
    <t xml:space="preserve">JOELHO 90 GRAUS, CPVC, SOLDÁVEL, DN 22MM, INSTALADO EM RAMAL DE DISTRIBUIÇÃO DE ÁGUA FORNECIMENTO E INSTALAÇÃO. AF_06/2022</t>
  </si>
  <si>
    <t xml:space="preserve">89641</t>
  </si>
  <si>
    <t xml:space="preserve">JOELHO 90 GRAUS, CPVC, SOLDÁVEL, DN 22MM, INSTALADO EM RAMAL OU SUB-RAMAL DE ÁGUA - FORNECIMENTO E INSTALAÇÃO. AF_06/2022</t>
  </si>
  <si>
    <t xml:space="preserve">89723</t>
  </si>
  <si>
    <t xml:space="preserve">JOELHO 90 GRAUS, CPVC, SOLDÁVEL, DN 28MM, INSTALADO EM RAMAL DE DISTRIBUIÇÃO DE ÁGUA FORNECIMENTO E INSTALAÇÃO. AF_06/2022</t>
  </si>
  <si>
    <t xml:space="preserve">89646</t>
  </si>
  <si>
    <t xml:space="preserve">JOELHO 90 GRAUS, CPVC, SOLDÁVEL, DN 28MM, INSTALADO EM RAMAL OU SUB-RAMAL DE ÁGUA - FORNECIMENTO E INSTALAÇÃO. AF_06/2022</t>
  </si>
  <si>
    <t xml:space="preserve">89777</t>
  </si>
  <si>
    <t xml:space="preserve">JOELHO 90 GRAUS, CPVC, SOLDÁVEL, DN 35MM, INSTALADO EM PRUMADA DE ÁGUA FORNECIMENTO E INSTALAÇÃO. AF_06/2022</t>
  </si>
  <si>
    <t xml:space="preserve">89729</t>
  </si>
  <si>
    <t xml:space="preserve">JOELHO 90 GRAUS, CPVC, SOLDÁVEL, DN 35MM, INSTALADO EM RAMAL DE DISTRIBUIÇÃO DE ÁGUA FORNECIMENTO E INSTALAÇÃO. AF_06/2022</t>
  </si>
  <si>
    <t xml:space="preserve">89649</t>
  </si>
  <si>
    <t xml:space="preserve">JOELHO 90 GRAUS, CPVC, SOLDÁVEL, DN 35MM, INSTALADO EM RAMAL OU SUB-RAMAL DE ÁGUA FORNECIMENTO E INSTALAÇÃO. AF_06/2022</t>
  </si>
  <si>
    <t xml:space="preserve">89781</t>
  </si>
  <si>
    <t xml:space="preserve">JOELHO 90 GRAUS, CPVC, SOLDÁVEL, DN 42MM, INSTALADO EM PRUMADA DE ÁGUA FORNECIMENTO E INSTALAÇÃO. AF_06/2022</t>
  </si>
  <si>
    <t xml:space="preserve">104023</t>
  </si>
  <si>
    <t xml:space="preserve">JOELHO 90 GRAUS, CPVC, SOLDÁVEL, DN 42MM, INSTALADO EM RAMAL DE DISTRIBUIÇÃO DE ÁGUA - FORNECIMENTO E INSTALAÇÃO. AF_06/2022</t>
  </si>
  <si>
    <t xml:space="preserve">89788</t>
  </si>
  <si>
    <t xml:space="preserve">JOELHO 90 GRAUS, CPVC, SOLDÁVEL, DN 54MM, INSTALADO EM PRUMADA DE ÁGUA FORNECIMENTO E INSTALAÇÃO. AF_06/2022</t>
  </si>
  <si>
    <t xml:space="preserve">89790</t>
  </si>
  <si>
    <t xml:space="preserve">JOELHO 90 GRAUS, CPVC, SOLDÁVEL, DN 73MM, INSTALADO EM PRUMADA DE ÁGUA FORNECIMENTO E INSTALAÇÃO. AF_06/2022</t>
  </si>
  <si>
    <t xml:space="preserve">89792</t>
  </si>
  <si>
    <t xml:space="preserve">JOELHO 90 GRAUS, CPVC, SOLDÁVEL, DN 89MM, INSTALADO EM PRUMADA DE ÁGUA FORNECIMENTO E INSTALAÇÃO. AF_06/2022</t>
  </si>
  <si>
    <t xml:space="preserve">89640</t>
  </si>
  <si>
    <t xml:space="preserve">JOELHO DE TRANSIÇÃO, 90 GRAUS, CPVC, SOLDÁVEL, DN 15MM X 1/2", INSTALADO EM RAMAL OU SUB-RAMAL DE ÁGUA - FORNECIMENTO E INSTALAÇÃO. AF_06/2022</t>
  </si>
  <si>
    <t xml:space="preserve">89644</t>
  </si>
  <si>
    <t xml:space="preserve">JOELHO DE TRANSIÇÃO, 90 GRAUS, CPVC, SOLDÁVEL, DN 22MM X 1/2", INSTALADO EM RAMAL OU SUB-RAMAL DE ÁGUA - FORNECIMENTO E INSTALAÇÃO. AF_06/2022</t>
  </si>
  <si>
    <t xml:space="preserve">89645</t>
  </si>
  <si>
    <t xml:space="preserve">JOELHO DE TRANSIÇÃO, 90 GRAUS, CPVC, SOLDÁVEL, DN 22MM X 3/4", INSTALADO EM RAMAL OU SUB-RAMAL DE ÁGUA - FORNECIMENTO E INSTALAÇÃO. AF_06/2022</t>
  </si>
  <si>
    <t xml:space="preserve">89652</t>
  </si>
  <si>
    <t xml:space="preserve">LUVA DE CORRER, CPVC, SOLDÁVEL, DN 15MM, INSTALADO EM RAMAL OU SUB-RAMAL DE ÁGUA FORNECIMENTO E INSTALAÇÃO. AF_06/2022</t>
  </si>
  <si>
    <t xml:space="preserve">89738</t>
  </si>
  <si>
    <t xml:space="preserve">LUVA DE CORRER, CPVC, SOLDÁVEL, DN 22MM, INSTALADO EM RAMAL DE DISTRIBUIÇÃO DE ÁGUA FORNECIMENTO E INSTALAÇÃO. AF_12/2014</t>
  </si>
  <si>
    <t xml:space="preserve">89659</t>
  </si>
  <si>
    <t xml:space="preserve">LUVA DE CORRER, CPVC, SOLDÁVEL, DN 22MM, INSTALADO EM RAMAL OU SUB-RAMAL DE ÁGUA FORNECIMENTO E INSTALAÇÃO. AF_06/2022</t>
  </si>
  <si>
    <t xml:space="preserve">89756</t>
  </si>
  <si>
    <t xml:space="preserve">LUVA DE CORRER, CPVC, SOLDÁVEL, DN 28MM, INSTALADO EM RAMAL DE DISTRIBUIÇÃO DE ÁGUA FORNECIMENTO E INSTALAÇÃO. AF_06/2022</t>
  </si>
  <si>
    <t xml:space="preserve">89672</t>
  </si>
  <si>
    <t xml:space="preserve">LUVA DE CORRER, CPVC, SOLDÁVEL, DN 28MM, INSTALADO EM RAMAL OU SUB-RAMAL DE ÁGUA FORNECIMENTO E INSTALAÇÃO. AF_06/2022</t>
  </si>
  <si>
    <t xml:space="preserve">89815</t>
  </si>
  <si>
    <t xml:space="preserve">LUVA DE CORRER, CPVC, SOLDÁVEL, DN 35MM, INSTALADO EM PRUMADA DE ÁGUA FORNECIMENTO E INSTALAÇÃO. AF_06/2022</t>
  </si>
  <si>
    <t xml:space="preserve">89761</t>
  </si>
  <si>
    <t xml:space="preserve">LUVA DE CORRER, CPVC, SOLDÁVEL, DN 35MM, INSTALADO EM RAMAL DE DISTRIBUIÇÃO DE ÁGUA - FORNECIMENTO E INSTALAÇÃO. AF_06/2022</t>
  </si>
  <si>
    <t xml:space="preserve">89682</t>
  </si>
  <si>
    <t xml:space="preserve">LUVA DE CORRER, CPVC, SOLDÁVEL, DN 35MM, INSTALADO EM RAMAL OU SUB-RAMAL DE ÁGUA FORNECIMENTO E INSTALAÇÃO. AF_06/2022</t>
  </si>
  <si>
    <t xml:space="preserve">89824</t>
  </si>
  <si>
    <t xml:space="preserve">LUVA DE CORRER, CPVC, SOLDÁVEL, DN 42MM, INSTALADO EM PRUMADA DE ÁGUA FORNECIMENTO E INSTALAÇÃO. AF_06/2022</t>
  </si>
  <si>
    <t xml:space="preserve">104026</t>
  </si>
  <si>
    <t xml:space="preserve">LUVA DE CORRER, CPVC, SOLDÁVEL, DN 42MM, INSTALADO EM RAMAL DE DISTRIBUIÇÃO DE ÁGUA - FORNECIMENTO E INSTALAÇÃO. AF_06/2022</t>
  </si>
  <si>
    <t xml:space="preserve">89740</t>
  </si>
  <si>
    <t xml:space="preserve">LUVA DE TRANSIÇÃO, CPVC, SOLDÁVEL, DN 22MM X 25MM, INSTALADO EM RAMAL DE DISTRIBUIÇÃO DE ÁGUA FORNECIMENTO E INSTALAÇÃO. AF_06/2022</t>
  </si>
  <si>
    <t xml:space="preserve">89836</t>
  </si>
  <si>
    <t xml:space="preserve">LUVA DE TRANSIÇÃO, CPVC, SOLDÁVEL, DN 54MM X 2, INSTALADO EM PRUMADA DE ÁGUA FORNECIMENTO E INSTALAÇÃO. AF_06/2022</t>
  </si>
  <si>
    <t xml:space="preserve">89653</t>
  </si>
  <si>
    <t xml:space="preserve">LUVA DE TRANSIÇÃO, CPVC, SOLDÁVEL, DN15MM X 1/2", INSTALADO EM RAMAL OU SUB-RAMAL DE ÁGUA - FORNECIMENTO E INSTALAÇÃO. AF_06/2022</t>
  </si>
  <si>
    <t xml:space="preserve">89660</t>
  </si>
  <si>
    <t xml:space="preserve">LUVA DE TRANSIÇÃO, CPVC, SOLDÁVEL, DN22MM X 25MM, INSTALADO EM RAMAL OU SUB-RAMAL DE ÁGUA - FORNECIMENTO E INSTALAÇÃO. AF_06/2022</t>
  </si>
  <si>
    <t xml:space="preserve">104028</t>
  </si>
  <si>
    <t xml:space="preserve">LUVA DE TRANSIÇÃO, CPVC, SOLDÁVEL, DN42MM X 1.1/2", INSTALADO EM RAMAL DE DISTRIBUIÇÃO DE ÁGUA - FORNECIMENTO E INSTALAÇÃO. AF_06/2022</t>
  </si>
  <si>
    <t xml:space="preserve">89826</t>
  </si>
  <si>
    <t xml:space="preserve">LUVA DE TRANSIÇÃO, CPVC, SOLDÁVEL, DN42MM X 1.1/2, INSTALADO EM PRUMADA DE ÁGUA FORNECIMENTO E INSTALAÇÃO. AF_06/2022</t>
  </si>
  <si>
    <t xml:space="preserve">89651</t>
  </si>
  <si>
    <t xml:space="preserve">LUVA, CPVC, SOLDÁVEL, DN 15MM, INSTALADO EM RAMAL OU SUB-RAMAL DE ÁGUA - FORNECIMENTO E INSTALAÇÃO. AF_06/2022</t>
  </si>
  <si>
    <t xml:space="preserve">89736</t>
  </si>
  <si>
    <t xml:space="preserve">LUVA, CPVC, SOLDÁVEL, DN 22MM, INSTALADO EM RAMAL DE DISTRIBUIÇÃO DE ÁGUA FORNECIMENTO E INSTALAÇÃO. AF_06/2022</t>
  </si>
  <si>
    <t xml:space="preserve">89658</t>
  </si>
  <si>
    <t xml:space="preserve">LUVA, CPVC, SOLDÁVEL, DN 22MM, INSTALADO EM RAMAL OU SUB-RAMAL DE ÁGUA FORNECIMENTO E INSTALAÇÃO. AF_06/2022</t>
  </si>
  <si>
    <t xml:space="preserve">89755</t>
  </si>
  <si>
    <t xml:space="preserve">LUVA, CPVC, SOLDÁVEL, DN 28MM, INSTALADO EM RAMAL DE DISTRIBUIÇÃO DE ÁGUA FORNECIMENTO E INSTALAÇÃO. AF_06/2022</t>
  </si>
  <si>
    <t xml:space="preserve">89670</t>
  </si>
  <si>
    <t xml:space="preserve">LUVA, CPVC, SOLDÁVEL, DN 28MM, INSTALADO EM RAMAL OU SUB-RAMAL DE ÁGUA FORNECIMENTO E INSTALAÇÃO. AF_06/2022</t>
  </si>
  <si>
    <t xml:space="preserve">89794</t>
  </si>
  <si>
    <t xml:space="preserve">LUVA, CPVC, SOLDÁVEL, DN 35MM, INSTALADO EM PRUMADA DE ÁGUA FORNECIMENTO E INSTALAÇÃO. AF_06/2022</t>
  </si>
  <si>
    <t xml:space="preserve">89760</t>
  </si>
  <si>
    <t xml:space="preserve">LUVA, CPVC, SOLDÁVEL, DN 35MM, INSTALADO EM RAMAL DE DISTRIBUIÇÃO DE ÁGUA - FORNECIMENTO E INSTALAÇÃO. AF_06/2022</t>
  </si>
  <si>
    <t xml:space="preserve">89680</t>
  </si>
  <si>
    <t xml:space="preserve">LUVA, CPVC, SOLDÁVEL, DN 35MM, INSTALADO EM RAMAL OU SUB-RAMAL DE ÁGUA FORNECIMENTO E INSTALAÇÃO. AF_06/2022</t>
  </si>
  <si>
    <t xml:space="preserve">89822</t>
  </si>
  <si>
    <t xml:space="preserve">LUVA, CPVC, SOLDÁVEL, DN 42MM, INSTALADO EM PRUMADA DE ÁGUA FORNECIMENTO E INSTALAÇÃO. AF_06/2022</t>
  </si>
  <si>
    <t xml:space="preserve">104025</t>
  </si>
  <si>
    <t xml:space="preserve">LUVA, CPVC, SOLDÁVEL, DN 42MM, INSTALADO EM RAMAL DE DISTRIBUIÇÃO DE ÁGUA - FORNECIMENTO E INSTALAÇÃO. AF_06/2022</t>
  </si>
  <si>
    <t xml:space="preserve">89835</t>
  </si>
  <si>
    <t xml:space="preserve">LUVA, CPVC, SOLDÁVEL, DN 54MM, INSTALADO EM PRUMADA DE ÁGUA FORNECIMENTO E INSTALAÇÃO. AF_06/2022</t>
  </si>
  <si>
    <t xml:space="preserve">89838</t>
  </si>
  <si>
    <t xml:space="preserve">LUVA, CPVC, SOLDÁVEL, DN 73MM, INSTALADO EM PRUMADA DE ÁGUA FORNECIMENTO E INSTALAÇÃO. AF_06/2022</t>
  </si>
  <si>
    <t xml:space="preserve">89840</t>
  </si>
  <si>
    <t xml:space="preserve">LUVA, CPVC, SOLDÁVEL, DN 89MM, INSTALADO EM PRUMADA DE ÁGUA FORNECIMENTO E INSTALAÇÃO. AF_06/2022</t>
  </si>
  <si>
    <t xml:space="preserve">104015</t>
  </si>
  <si>
    <t xml:space="preserve">TE DE REDUÇÃO, CPVC, SOLDÁVEL, DN 22 X 15 MM, INSTALADO EM RAMAL OU SUB-RAMAL DE ÁGUA - FORNECIMENTO E INSTALAÇÃO. AF_06/2022</t>
  </si>
  <si>
    <t xml:space="preserve">104018</t>
  </si>
  <si>
    <t xml:space="preserve">TE DE REDUÇÃO, CPVC, SOLDÁVEL, DN 28 X 22 MM, INSTALADO EM RAMAL DE DISTRIBUIÇÃO DE ÁGUA - FORNECIMENTO E INSTALAÇÃO. AF_06/2022</t>
  </si>
  <si>
    <t xml:space="preserve">104016</t>
  </si>
  <si>
    <t xml:space="preserve">TE DE REDUÇÃO, CPVC, SOLDÁVEL, DN 28 X 22 MM, INSTALADO EM RAMAL OU SUB-RAMAL DE ÁGUA - FORNECIMENTO E INSTALAÇÃO. AF_06/2022</t>
  </si>
  <si>
    <t xml:space="preserve">104019</t>
  </si>
  <si>
    <t xml:space="preserve">TE DE REDUÇÃO, CPVC, SOLDÁVEL, DN 35 X 28 MM, INSTALADO EM RAMAL DE DISTRIBUIÇÃO DE ÁGUA - FORNECIMENTO E INSTALAÇÃO. AF_06/2022</t>
  </si>
  <si>
    <t xml:space="preserve">104017</t>
  </si>
  <si>
    <t xml:space="preserve">TE DE REDUÇÃO, CPVC, SOLDÁVEL, DN 35 X 28 MM, INSTALADO EM RAMAL OU SUB-RAMAL DE ÁGUA - FORNECIMENTO E INSTALAÇÃO. AF_06/2022</t>
  </si>
  <si>
    <t xml:space="preserve">104020</t>
  </si>
  <si>
    <t xml:space="preserve">TE DE REDUÇÃO, CPVC, SOLDÁVEL, DN 42 X 35 MM, INSTALADO EM PRUMADA DE ÁGUA - FORNECIMENTO E INSTALAÇÃO. AF_06/2022</t>
  </si>
  <si>
    <t xml:space="preserve">104030</t>
  </si>
  <si>
    <t xml:space="preserve">TE DE REDUÇÃO, CPVC, SOLDÁVEL, DN 42 X 35 MM, INSTALADO EM RAMAL DE DISTRIBUIÇÃO DE ÁGUA - FORNECIMENTO E INSTALAÇÃO. AF_06/2022</t>
  </si>
  <si>
    <t xml:space="preserve">89694</t>
  </si>
  <si>
    <t xml:space="preserve">TE DE TRANSIÇÃO, CPVC, SOLDÁVEL, DN 15MM X 1/2, INSTALADO EM RAMAL OU SUB-RAMAL DE ÁGUA FORNECIMENTO E INSTALAÇÃO. AF_06/2022</t>
  </si>
  <si>
    <t xml:space="preserve">89700</t>
  </si>
  <si>
    <t xml:space="preserve">TE DE TRANSIÇÃO, CPVC, SOLDÁVEL, DN 22MM X 1/2, INSTALADO EM RAMAL OU SUB-RAMAL DE ÁGUA FORNECIMENTO E INSTALAÇÃO. AF_06/2022</t>
  </si>
  <si>
    <t xml:space="preserve">89703</t>
  </si>
  <si>
    <t xml:space="preserve">TE MISTURADOR DE TRANSIÇÃO, CPVC, SOLDÁVEL, DN 22MM X 3/4", INSTALADO EM RAMAL OU SUB-RAMAL DE ÁGUA - FORNECIMENTO E INSTALAÇÃO. AF_06/2022</t>
  </si>
  <si>
    <t xml:space="preserve">89691</t>
  </si>
  <si>
    <t xml:space="preserve">TE, CPVC, SOLDÁVEL, DN 15MM, INSTALADO EM RAMAL OU SUB-RAMAL DE ÁGUA - FORNECIMENTO E INSTALAÇÃO. AF_06/2022</t>
  </si>
  <si>
    <t xml:space="preserve">89765</t>
  </si>
  <si>
    <t xml:space="preserve">TE, CPVC, SOLDÁVEL, DN 22MM, INSTALADO EM RAMAL DE DISTRIBUIÇÃO DE ÁGUA - FORNECIMENTO E INSTALAÇÃO. AF_06/2022</t>
  </si>
  <si>
    <t xml:space="preserve">89697</t>
  </si>
  <si>
    <t xml:space="preserve">TE, CPVC, SOLDÁVEL, DN 22MM, INSTALADO EM RAMAL OU SUB-RAMAL DE ÁGUA - FORNECIMENTO E INSTALAÇÃO. AF_06/2022</t>
  </si>
  <si>
    <t xml:space="preserve">89844</t>
  </si>
  <si>
    <t xml:space="preserve">TE, CPVC, SOLDÁVEL, DN 42MM, INSTALADO EM PRUMADA DE ÁGUA FORNECIMENTO E INSTALAÇÃO. AF_06/2022</t>
  </si>
  <si>
    <t xml:space="preserve">104022</t>
  </si>
  <si>
    <t xml:space="preserve">TE, CPVC, SOLDÁVEL, DN 42MM, INSTALADO EM RAMAL DE DISTRIBUIÇÃO DE ÁGUA - FORNECIMENTO E INSTALAÇÃO. AF_06/2022</t>
  </si>
  <si>
    <t xml:space="preserve">89633</t>
  </si>
  <si>
    <t xml:space="preserve">TUBO, CPVC, SOLDÁVEL, DN 15MM, INSTALADO EM RAMAL OU SUB-RAMAL DE ÁGUA - FORNECIMENTO E INSTALAÇÃO. AF_06/2022</t>
  </si>
  <si>
    <t xml:space="preserve">89716</t>
  </si>
  <si>
    <t xml:space="preserve">TUBO, CPVC, SOLDÁVEL, DN 22MM, INSTALADO EM RAMAL DE DISTRIBUIÇÃO DE ÁGUA - FORNECIMENTO E INSTALAÇÃO. AF_06/2022</t>
  </si>
  <si>
    <t xml:space="preserve">89634</t>
  </si>
  <si>
    <t xml:space="preserve">TUBO, CPVC, SOLDÁVEL, DN 22MM, INSTALADO EM RAMAL OU SUB-RAMAL DE ÁGUA - FORNECIMENTO E INSTALAÇÃO. AF_06/2022</t>
  </si>
  <si>
    <t xml:space="preserve">89717</t>
  </si>
  <si>
    <t xml:space="preserve">TUBO, CPVC, SOLDÁVEL, DN 28MM, INSTALADO EM RAMAL DE DISTRIBUIÇÃO DE ÁGUA - FORNECIMENTO E INSTALAÇÃO. AF_06/2022</t>
  </si>
  <si>
    <t xml:space="preserve">89635</t>
  </si>
  <si>
    <t xml:space="preserve">TUBO, CPVC, SOLDÁVEL, DN 28MM, INSTALADO EM RAMAL OU SUB-RAMAL DE ÁGUA - FORNECIMENTO E INSTALAÇÃO. AF_06/2022</t>
  </si>
  <si>
    <t xml:space="preserve">89770</t>
  </si>
  <si>
    <t xml:space="preserve">TUBO, CPVC, SOLDÁVEL, DN 35MM, INSTALADO EM PRUMADA DE ÁGUA FORNECIMENTO E INSTALAÇÃO. AF_06/2022</t>
  </si>
  <si>
    <t xml:space="preserve">89718</t>
  </si>
  <si>
    <t xml:space="preserve">TUBO, CPVC, SOLDÁVEL, DN 35MM, INSTALADO EM RAMAL DE DISTRIBUIÇÃO DE ÁGUA FORNECIMENTO E INSTALAÇÃO. AF_06/2022</t>
  </si>
  <si>
    <t xml:space="preserve">89636</t>
  </si>
  <si>
    <t xml:space="preserve">TUBO, CPVC, SOLDÁVEL, DN 35MM, INSTALADO EM RAMAL OU SUB-RAMAL DE ÁGUA FORNECIMENTO E INSTALAÇÃO. AF_06/2022</t>
  </si>
  <si>
    <t xml:space="preserve">89771</t>
  </si>
  <si>
    <t xml:space="preserve">TUBO, CPVC, SOLDÁVEL, DN 42MM, INSTALADO EM PRUMADA DE ÁGUA FORNECIMENTO E INSTALAÇÃO. AF_06/2022</t>
  </si>
  <si>
    <t xml:space="preserve">104021</t>
  </si>
  <si>
    <t xml:space="preserve">TUBO, CPVC, SOLDÁVEL, DN 42MM, INSTALADO EM RAMAL DE DISTRIBUIÇÃO DE ÁGUA - FORNECIMENTO E INSTALAÇÃO. AF_06/2022</t>
  </si>
  <si>
    <t xml:space="preserve">89772</t>
  </si>
  <si>
    <t xml:space="preserve">TUBO, CPVC, SOLDÁVEL, DN 54MM, INSTALADO EM PRUMADA DE ÁGUA FORNECIMENTO E INSTALAÇÃO. AF_06/2022</t>
  </si>
  <si>
    <t xml:space="preserve">89773</t>
  </si>
  <si>
    <t xml:space="preserve">TUBO, CPVC, SOLDÁVEL, DN 73MM, INSTALADO EM PRUMADA DE ÁGUA FORNECIMENTO E INSTALAÇÃO. AF_06/2022</t>
  </si>
  <si>
    <t xml:space="preserve">89775</t>
  </si>
  <si>
    <t xml:space="preserve">TUBO, CPVC, SOLDÁVEL, DN 89MM, INSTALADO EM PRUMADA DE ÁGUA FORNECIMENTO E INSTALAÇÃO. AF_06/2022</t>
  </si>
  <si>
    <t xml:space="preserve">89767</t>
  </si>
  <si>
    <t xml:space="preserve">TÊ MISTURADOR, CPVC, SOLDÁVEL, DN 22MM, INSTALADO EM RAMAL DE DISTRIBUIÇÃO DE ÁGUA - FORNECIMENTO E INSTALAÇÃO. AF_06/2022</t>
  </si>
  <si>
    <t xml:space="preserve">89695</t>
  </si>
  <si>
    <t xml:space="preserve">TÊ MISTURADOR, CPVC, SOLDÁVEL, DN15MM, INSTALADO EM RAMAL OU SUB-RAMAL DE ÁGUA FORNECIMENTO E INSTALAÇÃO. AF_06/2022</t>
  </si>
  <si>
    <t xml:space="preserve">89702</t>
  </si>
  <si>
    <t xml:space="preserve">TÊ MISTURADOR, CPVC, SOLDÁVEL, DN22MM, INSTALADO EM RAMAL OU SUB-RAMAL DE ÁGUA FORNECIMENTO E INSTALAÇÃO. AF_06/2022</t>
  </si>
  <si>
    <t xml:space="preserve">89768</t>
  </si>
  <si>
    <t xml:space="preserve">TÊ, CPVC, SOLDÁVEL, DN 28MM, INSTALADO EM RAMAL DE DISTRIBUIÇÃO DE ÁGUA - FORNECIMENTO E INSTALAÇÃO. AF_06/2022</t>
  </si>
  <si>
    <t xml:space="preserve">89842</t>
  </si>
  <si>
    <t xml:space="preserve">TÊ, CPVC, SOLDÁVEL, DN 35MM, INSTALADO EM PRUMADA DE ÁGUA FORNECIMENTO E INSTALAÇÃO. AF_06/2022</t>
  </si>
  <si>
    <t xml:space="preserve">89845</t>
  </si>
  <si>
    <t xml:space="preserve">TÊ, CPVC, SOLDÁVEL, DN 54 MM, INSTALADO EM PRUMADA DE ÁGUA FORNECIMENTO E INSTALAÇÃO. AF_06/2022</t>
  </si>
  <si>
    <t xml:space="preserve">89846</t>
  </si>
  <si>
    <t xml:space="preserve">TÊ, CPVC, SOLDÁVEL, DN 73MM, INSTALADO EM PRUMADA DE ÁGUA FORNECIMENTO E INSTALAÇÃO. AF_06/2022</t>
  </si>
  <si>
    <t xml:space="preserve">89847</t>
  </si>
  <si>
    <t xml:space="preserve">TÊ, CPVC, SOLDÁVEL, DN 89MM, INSTALADO EM PRUMADA DE ÁGUA FORNECIMENTO E INSTALAÇÃO. AF_06/2022</t>
  </si>
  <si>
    <t xml:space="preserve">89705</t>
  </si>
  <si>
    <t xml:space="preserve">TÊ, CPVC, SOLDÁVEL, DN28MM, INSTALADO EM RAMAL OU SUB-RAMAL DE ÁGUA FORNECIMENTO E INSTALAÇÃO. AF_06/2022</t>
  </si>
  <si>
    <t xml:space="preserve">89769</t>
  </si>
  <si>
    <t xml:space="preserve">TÊ, CPVC, SOLDÁVEL, DN35MM, INSTALADO EM RAMAL DE DISTRIBUIÇÃO DE ÁGUA - FORNECIMENTO E INSTALAÇÃO. AF_06/2022</t>
  </si>
  <si>
    <t xml:space="preserve">89706</t>
  </si>
  <si>
    <t xml:space="preserve">TÊ, CPVC, SOLDÁVEL, DN35MM, INSTALADO EM RAMAL OU SUB-RAMAL DE ÁGUA FORNECIMENTO E INSTALAÇÃO. AF_06/2022</t>
  </si>
  <si>
    <t xml:space="preserve">89741</t>
  </si>
  <si>
    <t xml:space="preserve">UNIÃO, CPVC, SOLDÁVEL, DN 22MM, INSTALADO EM RAMAL DE DISTRIBUIÇÃO DE ÁGUA FORNECIMENTO E INSTALAÇÃO. AF_06/2022</t>
  </si>
  <si>
    <t xml:space="preserve">89757</t>
  </si>
  <si>
    <t xml:space="preserve">UNIÃO, CPVC, SOLDÁVEL, DN 28MM, INSTALADO EM RAMAL DE DISTRIBUIÇÃO DE ÁGUA FORNECIMENTO E INSTALAÇÃO. AF_06/2022</t>
  </si>
  <si>
    <t xml:space="preserve">104027</t>
  </si>
  <si>
    <t xml:space="preserve">UNIÃO, CPVC, SOLDÁVEL, DN 42MM, INSTALADO EM RAMAL DE DISTRIBUIÇÃO DE ÁGUA FORNECIMENTO E INSTALAÇÃO. AF_06/2022</t>
  </si>
  <si>
    <t xml:space="preserve">89837</t>
  </si>
  <si>
    <t xml:space="preserve">UNIÃO, CPVC, SOLDÁVEL, DN 54MM, INSTALADO EM PRUMADA DE ÁGUA FORNECIMENTO E INSTALAÇÃO. AF_06/2022</t>
  </si>
  <si>
    <t xml:space="preserve">89839</t>
  </si>
  <si>
    <t xml:space="preserve">UNIÃO, CPVC, SOLDÁVEL, DN 73MM, INSTALADO EM PRUMADA DE ÁGUA FORNECIMENTO E INSTALAÇÃO. AF_06/2022</t>
  </si>
  <si>
    <t xml:space="preserve">89841</t>
  </si>
  <si>
    <t xml:space="preserve">UNIÃO, CPVC, SOLDÁVEL, DN 89MM, INSTALADO EM PRUMADA DE ÁGUA FORNECIMENTO E INSTALAÇÃO. AF_06/2022</t>
  </si>
  <si>
    <t xml:space="preserve">89654</t>
  </si>
  <si>
    <t xml:space="preserve">UNIÃO, CPVC, SOLDÁVEL, DN15MM, INSTALADO EM RAMAL OU SUB-RAMAL DE ÁGUA FORNECIMENTO E INSTALAÇÃO. AF_06/2022</t>
  </si>
  <si>
    <t xml:space="preserve">89661</t>
  </si>
  <si>
    <t xml:space="preserve">UNIÃO, CPVC, SOLDÁVEL, DN22MM, INSTALADO EM RAMAL OU SUB-RAMAL DE ÁGUA FORNECIMENTO E INSTALAÇÃO. AF_06/2022</t>
  </si>
  <si>
    <t xml:space="preserve">89674</t>
  </si>
  <si>
    <t xml:space="preserve">UNIÃO, CPVC, SOLDÁVEL, DN28MM, INSTALADO EM RAMAL OU SUB-RAMAL DE ÁGUA FORNECIMENTO E INSTALAÇÃO. AF_06/2022</t>
  </si>
  <si>
    <t xml:space="preserve">89816</t>
  </si>
  <si>
    <t xml:space="preserve">UNIÃO, CPVC, SOLDÁVEL, DN35MM, INSTALADO EM PRUMADA DE ÁGUA FORNECIMENTO E INSTALAÇÃO. AF_06/2022</t>
  </si>
  <si>
    <t xml:space="preserve">89762</t>
  </si>
  <si>
    <t xml:space="preserve">UNIÃO, CPVC, SOLDÁVEL, DN35MM, INSTALADO EM RAMAL DE DISTRIBUIÇÃO DE ÁGUA - FORNECIMENTO E INSTALAÇÃO. AF_06/2022</t>
  </si>
  <si>
    <t xml:space="preserve">89684</t>
  </si>
  <si>
    <t xml:space="preserve">UNIÃO, CPVC, SOLDÁVEL, DN35MM, INSTALADO EM RAMAL OU SUB-RAMAL DE ÁGUA FORNECIMENTO E INSTALAÇÃO. AF_06/2022</t>
  </si>
  <si>
    <t xml:space="preserve">89828</t>
  </si>
  <si>
    <t xml:space="preserve">UNIÃO, CPVC, SOLDÁVEL, DN42MM, INSTALADO EM PRUMADA DE ÁGUA FORNECIMENTO E INSTALAÇÃO. AF_06/2022</t>
  </si>
  <si>
    <t xml:space="preserve">89546</t>
  </si>
  <si>
    <t xml:space="preserve">BUCHA DE REDUÇÃO LONGA, PVC, SERIE R, ÁGUA PLUVIAL, DN 50 X 40 MM, JUNTA ELÁSTICA, FORNECIDO E INSTALADO EM RAMAL DE ENCAMINHAMENTO. AF_06/2022</t>
  </si>
  <si>
    <t xml:space="preserve">89482</t>
  </si>
  <si>
    <t xml:space="preserve">CAIXA SIFONADA, PVC, DN 100 X 100 X 50 MM, FORNECIDA E INSTALADA EM RAMAIS DE ENCAMINHAMENTO DE ÁGUA PLUVIAL. AF_06/2022</t>
  </si>
  <si>
    <t xml:space="preserve">89491</t>
  </si>
  <si>
    <t xml:space="preserve">CAIXA SIFONADA, PVC, DN 150 X 185 X 75 MM, FORNECIDA E INSTALADA EM RAMAIS DE ENCAMINHAMENTO DE ÁGUA PLUVIAL. AF_06/2022</t>
  </si>
  <si>
    <t xml:space="preserve">104178</t>
  </si>
  <si>
    <t xml:space="preserve">CAP, PVC, SERIE R, ÁGUA PLUVIAL, DN 100 MM, JUNTA ELÁSTICA, FORNECIDO E INSTALADO EM RAMAL DE ENCAMINHAMENTO. AF_06/2022</t>
  </si>
  <si>
    <t xml:space="preserve">104179</t>
  </si>
  <si>
    <t xml:space="preserve">CAP, PVC, SERIE R, ÁGUA PLUVIAL, DN 150 MM, JUNTA ELÁSTICA, FORNECIDO E INSTALADO EM RAMAL DE ENCAMINHAMENTO. AF_06/2022</t>
  </si>
  <si>
    <t xml:space="preserve">89587</t>
  </si>
  <si>
    <t xml:space="preserve">CURVA 87 GRAUS E 30 MINUTOS, PVC, SERIE R, ÁGUA PLUVIAL, DN 100 MM, JUNTA ELÁSTICA, FORNECIDO E INSTALADO EM CONDUTORES VERTICAIS DE ÁGUAS PLUVIAIS. AF_06/2022</t>
  </si>
  <si>
    <t xml:space="preserve">89535</t>
  </si>
  <si>
    <t xml:space="preserve">CURVA 87 GRAUS E 30 MINUTOS, PVC, SERIE R, ÁGUA PLUVIAL, DN 100 MM, JUNTA ELÁSTICA, FORNECIDO E INSTALADO EM RAMAL DE ENCAMINHAMENTO. AF_06/2022</t>
  </si>
  <si>
    <t xml:space="preserve">89592</t>
  </si>
  <si>
    <t xml:space="preserve">CURVA 87 GRAUS E 30 MINUTOS, PVC, SERIE R, ÁGUA PLUVIAL, DN 150 MM, JUNTA ELÁSTICA, FORNECIDO E INSTALADO EM CONDUTORES VERTICAIS DE ÁGUAS PLUVIAIS. AF_06/2022</t>
  </si>
  <si>
    <t xml:space="preserve">104169</t>
  </si>
  <si>
    <t xml:space="preserve">CURVA 87 GRAUS E 30 MINUTOS, PVC, SERIE R, ÁGUA PLUVIAL, DN 150 MM, JUNTA ELÁSTICA, FORNECIDO E INSTALADO EM RAMAL DE ENCAMINHAMENTO. AF_06/2022</t>
  </si>
  <si>
    <t xml:space="preserve">89583</t>
  </si>
  <si>
    <t xml:space="preserve">CURVA 87 GRAUS E 30 MINUTOS, PVC, SERIE R, ÁGUA PLUVIAL, DN 75 MM, JUNTA ELÁSTICA, FORNECIDO E INSTALADO EM CONDUTORES VERTICAIS DE ÁGUAS PLUVIAIS. AF_06/2022</t>
  </si>
  <si>
    <t xml:space="preserve">89526</t>
  </si>
  <si>
    <t xml:space="preserve">CURVA 87 GRAUS E 30 MINUTOS, PVC, SERIE R, ÁGUA PLUVIAL, DN 75 MM, JUNTA ELÁSTICA, FORNECIDO E INSTALADO EM RAMAL DE ENCAMINHAMENTO. AF_06/2022</t>
  </si>
  <si>
    <t xml:space="preserve">95695</t>
  </si>
  <si>
    <t xml:space="preserve">CURVA 90 GRAUS, PVC, SERIE R, ÁGUA PLUVIAL, DN 100 MM, JUNTA ELÁSTICA, FORNECIDO E INSTALADO EM CONDUTORES VERTICAIS DE ÁGUAS PLUVIAIS. AF_06/2022</t>
  </si>
  <si>
    <t xml:space="preserve">95694</t>
  </si>
  <si>
    <t xml:space="preserve">CURVA 90 GRAUS, PVC, SERIE R, ÁGUA PLUVIAL, DN 100 MM, JUNTA ELÁSTICA, FORNECIDO E INSTALADO EM RAMAL DE ENCAMINHAMENTO. AF_06/2022</t>
  </si>
  <si>
    <t xml:space="preserve">89585</t>
  </si>
  <si>
    <t xml:space="preserve">JOELHO 45 GRAUS, PVC, SERIE R, ÁGUA PLUVIAL, DN 100 MM, JUNTA ELÁSTICA, FORNECIDO E INSTALADO EM CONDUTORES VERTICAIS DE ÁGUAS PLUVIAIS. AF_06/2022</t>
  </si>
  <si>
    <t xml:space="preserve">89531</t>
  </si>
  <si>
    <t xml:space="preserve">JOELHO 45 GRAUS, PVC, SERIE R, ÁGUA PLUVIAL, DN 100 MM, JUNTA ELÁSTICA, FORNECIDO E INSTALADO EM RAMAL DE ENCAMINHAMENTO. AF_06/2022</t>
  </si>
  <si>
    <t xml:space="preserve">89591</t>
  </si>
  <si>
    <t xml:space="preserve">JOELHO 45 GRAUS, PVC, SERIE R, ÁGUA PLUVIAL, DN 150 MM, JUNTA ELÁSTICA, FORNECIDO E INSTALADO EM CONDUTORES VERTICAIS DE ÁGUAS PLUVIAIS. AF_06/2022</t>
  </si>
  <si>
    <t xml:space="preserve">104168</t>
  </si>
  <si>
    <t xml:space="preserve">JOELHO 45 GRAUS, PVC, SERIE R, ÁGUA PLUVIAL, DN 150 MM, JUNTA ELÁSTICA, FORNECIDO E INSTALADO EM RAMAL DE ENCAMINHAMENTO. AF_06/2022</t>
  </si>
  <si>
    <t xml:space="preserve">89516</t>
  </si>
  <si>
    <t xml:space="preserve">JOELHO 45 GRAUS, PVC, SERIE R, ÁGUA PLUVIAL, DN 40 MM, JUNTA SOLDÁVEL, FORNECIDO E INSTALADO EM RAMAL DE ENCAMINHAMENTO. AF_06/2022</t>
  </si>
  <si>
    <t xml:space="preserve">89520</t>
  </si>
  <si>
    <t xml:space="preserve">JOELHO 45 GRAUS, PVC, SERIE R, ÁGUA PLUVIAL, DN 50 MM, JUNTA ELÁSTICA, FORNECIDO E INSTALADO EM RAMAL DE ENCAMINHAMENTO. AF_06/2022</t>
  </si>
  <si>
    <t xml:space="preserve">89582</t>
  </si>
  <si>
    <t xml:space="preserve">JOELHO 45 GRAUS, PVC, SERIE R, ÁGUA PLUVIAL, DN 75 MM, JUNTA ELÁSTICA, FORNECIDO E INSTALADO EM CONDUTORES VERTICAIS DE ÁGUAS PLUVIAIS. AF_06/2022</t>
  </si>
  <si>
    <t xml:space="preserve">89524</t>
  </si>
  <si>
    <t xml:space="preserve">JOELHO 45 GRAUS, PVC, SERIE R, ÁGUA PLUVIAL, DN 75 MM, JUNTA ELÁSTICA, FORNECIDO E INSTALADO EM RAMAL DE ENCAMINHAMENTO. AF_06/2022</t>
  </si>
  <si>
    <t xml:space="preserve">89584</t>
  </si>
  <si>
    <t xml:space="preserve">JOELHO 90 GRAUS, PVC, SERIE R, ÁGUA PLUVIAL, DN 100 MM, JUNTA ELÁSTICA, FORNECIDO E INSTALADO EM CONDUTORES VERTICAIS DE ÁGUAS PLUVIAIS. AF_06/2022</t>
  </si>
  <si>
    <t xml:space="preserve">89529</t>
  </si>
  <si>
    <t xml:space="preserve">JOELHO 90 GRAUS, PVC, SERIE R, ÁGUA PLUVIAL, DN 100 MM, JUNTA ELÁSTICA, FORNECIDO E INSTALADO EM RAMAL DE ENCAMINHAMENTO. AF_06/2022</t>
  </si>
  <si>
    <t xml:space="preserve">89590</t>
  </si>
  <si>
    <t xml:space="preserve">JOELHO 90 GRAUS, PVC, SERIE R, ÁGUA PLUVIAL, DN 150 MM, JUNTA ELÁSTICA, FORNECIDO E INSTALADO EM CONDUTORES VERTICAIS DE ÁGUAS PLUVIAIS. AF_06/2022</t>
  </si>
  <si>
    <t xml:space="preserve">104167</t>
  </si>
  <si>
    <t xml:space="preserve">JOELHO 90 GRAUS, PVC, SERIE R, ÁGUA PLUVIAL, DN 150 MM, JUNTA ELÁSTICA, FORNECIDO E INSTALADO EM RAMAL DE ENCAMINHAMENTO. AF_06/2022</t>
  </si>
  <si>
    <t xml:space="preserve">89514</t>
  </si>
  <si>
    <t xml:space="preserve">JOELHO 90 GRAUS, PVC, SERIE R, ÁGUA PLUVIAL, DN 40 MM, JUNTA SOLDÁVEL, FORNECIDO E INSTALADO EM RAMAL DE ENCAMINHAMENTO. AF_06/2022</t>
  </si>
  <si>
    <t xml:space="preserve">89518</t>
  </si>
  <si>
    <t xml:space="preserve">JOELHO 90 GRAUS, PVC, SERIE R, ÁGUA PLUVIAL, DN 50 MM, JUNTA ELÁSTICA, FORNECIDO E INSTALADO EM RAMAL DE ENCAMINHAMENTO. AF_06/2022</t>
  </si>
  <si>
    <t xml:space="preserve">89581</t>
  </si>
  <si>
    <t xml:space="preserve">JOELHO 90 GRAUS, PVC, SERIE R, ÁGUA PLUVIAL, DN 75 MM, JUNTA ELÁSTICA, FORNECIDO E INSTALADO EM CONDUTORES VERTICAIS DE ÁGUAS PLUVIAIS. AF_06/2022</t>
  </si>
  <si>
    <t xml:space="preserve">89522</t>
  </si>
  <si>
    <t xml:space="preserve">JOELHO 90 GRAUS, PVC, SERIE R, ÁGUA PLUVIAL, DN 75 MM, JUNTA ELÁSTICA, FORNECIDO E INSTALADO EM RAMAL DE ENCAMINHAMENTO. AF_06/2022</t>
  </si>
  <si>
    <t xml:space="preserve">89574</t>
  </si>
  <si>
    <t xml:space="preserve">JUNÇÃO DUPLA, PVC, SERIE R, ÁGUA PLUVIAL, DN 100 X 100 X 100 MM, JUNTA ELÁSTICA, FORNECIDO E INSTALADO EM RAMAL DE ENCAMINHAMENTO. AF_06/2022</t>
  </si>
  <si>
    <t xml:space="preserve">89690</t>
  </si>
  <si>
    <t xml:space="preserve">JUNÇÃO SIMPLES, PVC, SERIE R, ÁGUA PLUVIAL, DN 100 X 100 MM, JUNTA ELÁSTICA, FORNECIDO E INSTALADO EM CONDUTORES VERTICAIS DE ÁGUAS PLUVIAIS. AF_06/2022</t>
  </si>
  <si>
    <t xml:space="preserve">89567</t>
  </si>
  <si>
    <t xml:space="preserve">JUNÇÃO SIMPLES, PVC, SERIE R, ÁGUA PLUVIAL, DN 100 X 100 MM, JUNTA ELÁSTICA, FORNECIDO E INSTALADO EM RAMAL DE ENCAMINHAMENTO. AF_06/2022</t>
  </si>
  <si>
    <t xml:space="preserve">89692</t>
  </si>
  <si>
    <t xml:space="preserve">JUNÇÃO SIMPLES, PVC, SERIE R, ÁGUA PLUVIAL, DN 100 X 75 MM, JUNTA ELÁSTICA, FORNECIDO E INSTALADO EM CONDUTORES VERTICAIS DE ÁGUAS PLUVIAIS. AF_06/2022</t>
  </si>
  <si>
    <t xml:space="preserve">89569</t>
  </si>
  <si>
    <t xml:space="preserve">JUNÇÃO SIMPLES, PVC, SERIE R, ÁGUA PLUVIAL, DN 100 X 75 MM, JUNTA ELÁSTICA, FORNECIDO E INSTALADO EM RAMAL DE ENCAMINHAMENTO. AF_06/2022</t>
  </si>
  <si>
    <t xml:space="preserve">89699</t>
  </si>
  <si>
    <t xml:space="preserve">JUNÇÃO SIMPLES, PVC, SERIE R, ÁGUA PLUVIAL, DN 150 X 100 MM, JUNTA ELÁSTICA, FORNECIDO E INSTALADO EM CONDUTORES VERTICAIS DE ÁGUAS PLUVIAIS. AF_06/2022</t>
  </si>
  <si>
    <t xml:space="preserve">104174</t>
  </si>
  <si>
    <t xml:space="preserve">JUNÇÃO SIMPLES, PVC, SERIE R, ÁGUA PLUVIAL, DN 150 X 100 MM, JUNTA ELÁSTICA, FORNECIDO E INSTALADO EM RAMAL DE ENCAMINHAMENTO. AF_06/2022</t>
  </si>
  <si>
    <t xml:space="preserve">89698</t>
  </si>
  <si>
    <t xml:space="preserve">JUNÇÃO SIMPLES, PVC, SERIE R, ÁGUA PLUVIAL, DN 150 X 150 MM, JUNTA ELÁSTICA, FORNECIDO E INSTALADO EM CONDUTORES VERTICAIS DE ÁGUAS PLUVIAIS. AF_06/2022</t>
  </si>
  <si>
    <t xml:space="preserve">104176</t>
  </si>
  <si>
    <t xml:space="preserve">JUNÇÃO SIMPLES, PVC, SERIE R, ÁGUA PLUVIAL, DN 150 X 150 MM, JUNTA ELÁSTICA, FORNECIDO E INSTALADO EM RAMAL DE ENCAMINHAMENTO. AF_06/2022</t>
  </si>
  <si>
    <t xml:space="preserve">89561</t>
  </si>
  <si>
    <t xml:space="preserve">JUNÇÃO SIMPLES, PVC, SERIE R, ÁGUA PLUVIAL, DN 40 MM, JUNTA SOLDÁVEL, FORNECIDO E INSTALADO EM RAMAL DE ENCAMINHAMENTO. AF_06/2022</t>
  </si>
  <si>
    <t xml:space="preserve">89563</t>
  </si>
  <si>
    <t xml:space="preserve">JUNÇÃO SIMPLES, PVC, SERIE R, ÁGUA PLUVIAL, DN 50 MM, JUNTA ELÁSTICA, FORNECIDO E INSTALADO EM RAMAL DE ENCAMINHAMENTO. AF_06/2022</t>
  </si>
  <si>
    <t xml:space="preserve">89685</t>
  </si>
  <si>
    <t xml:space="preserve">JUNÇÃO SIMPLES, PVC, SERIE R, ÁGUA PLUVIAL, DN 75 X 75 MM, JUNTA ELÁSTICA, FORNECIDO E INSTALADO EM CONDUTORES VERTICAIS DE ÁGUAS PLUVIAIS. AF_06/2022</t>
  </si>
  <si>
    <t xml:space="preserve">89565</t>
  </si>
  <si>
    <t xml:space="preserve">JUNÇÃO SIMPLES, PVC, SERIE R, ÁGUA PLUVIAL, DN 75 X 75 MM, JUNTA ELÁSTICA, FORNECIDO E INSTALADO EM RAMAL DE ENCAMINHAMENTO. AF_06/2022</t>
  </si>
  <si>
    <t xml:space="preserve">89671</t>
  </si>
  <si>
    <t xml:space="preserve">LUVA DE CORRER, PVC, SERIE R, ÁGUA PLUVIAL, DN 100 MM, JUNTA ELÁSTICA, FORNECIDO E INSTALADO EM CONDUTORES VERTICAIS DE ÁGUAS PLUVIAIS. AF_06/2022</t>
  </si>
  <si>
    <t xml:space="preserve">89556</t>
  </si>
  <si>
    <t xml:space="preserve">LUVA DE CORRER, PVC, SERIE R, ÁGUA PLUVIAL, DN 100 MM, JUNTA ELÁSTICA, FORNECIDO E INSTALADO EM RAMAL DE ENCAMINHAMENTO. AF_06/2022</t>
  </si>
  <si>
    <t xml:space="preserve">89679</t>
  </si>
  <si>
    <t xml:space="preserve">LUVA DE CORRER, PVC, SERIE R, ÁGUA PLUVIAL, DN 150 MM, JUNTA ELÁSTICA, FORNECIDO E INSTALADO EM CONDUTORES VERTICAIS DE ÁGUAS PLUVIAIS. AF_06/2022</t>
  </si>
  <si>
    <t xml:space="preserve">104171</t>
  </si>
  <si>
    <t xml:space="preserve">LUVA DE CORRER, PVC, SERIE R, ÁGUA PLUVIAL, DN 150 MM, JUNTA ELÁSTICA, FORNECIDO E INSTALADO EM RAMAL DE ENCAMINHAMENTO. AF_06/2022</t>
  </si>
  <si>
    <t xml:space="preserve">89600</t>
  </si>
  <si>
    <t xml:space="preserve">LUVA DE CORRER, PVC, SERIE R, ÁGUA PLUVIAL, DN 75 MM, JUNTA ELÁSTICA, FORNECIDO E INSTALADO EM CONDUTORES VERTICAIS DE ÁGUAS PLUVIAIS. AF_06/2022</t>
  </si>
  <si>
    <t xml:space="preserve">89548</t>
  </si>
  <si>
    <t xml:space="preserve">LUVA DE CORRER, PVC, SERIE R, ÁGUA PLUVIAL, DN 75 MM, JUNTA ELÁSTICA, FORNECIDO E INSTALADO EM RAMAL DE ENCAMINHAMENTO. AF_06/2022</t>
  </si>
  <si>
    <t xml:space="preserve">89669</t>
  </si>
  <si>
    <t xml:space="preserve">LUVA SIMPLES, PVC, SERIE R, ÁGUA PLUVIAL, DN 100 MM, JUNTA ELÁSTICA, FORNECIDO E INSTALADO EM CONDUTORES VERTICAIS DE ÁGUAS PLUVIAIS. AF_06/2022</t>
  </si>
  <si>
    <t xml:space="preserve">89554</t>
  </si>
  <si>
    <t xml:space="preserve">LUVA SIMPLES, PVC, SERIE R, ÁGUA PLUVIAL, DN 100 MM, JUNTA ELÁSTICA, FORNECIDO E INSTALADO EM RAMAL DE ENCAMINHAMENTO. AF_06/2022</t>
  </si>
  <si>
    <t xml:space="preserve">89677</t>
  </si>
  <si>
    <t xml:space="preserve">LUVA SIMPLES, PVC, SERIE R, ÁGUA PLUVIAL, DN 150 MM, JUNTA ELÁSTICA, FORNECIDO E INSTALADO EM CONDUTORES VERTICAIS DE ÁGUAS PLUVIAIS. AF_06/2022</t>
  </si>
  <si>
    <t xml:space="preserve">104170</t>
  </si>
  <si>
    <t xml:space="preserve">LUVA SIMPLES, PVC, SERIE R, ÁGUA PLUVIAL, DN 150 MM, JUNTA ELÁSTICA, FORNECIDO E INSTALADO EM RAMAL DE ENCAMINHAMENTO. AF_06/2022</t>
  </si>
  <si>
    <t xml:space="preserve">89544</t>
  </si>
  <si>
    <t xml:space="preserve">LUVA SIMPLES, PVC, SERIE R, ÁGUA PLUVIAL, DN 40 MM, JUNTA SOLDÁVEL, FORNECIDO E INSTALADO EM RAMAL DE ENCAMINHAMENTO. AF_06/2022</t>
  </si>
  <si>
    <t xml:space="preserve">89545</t>
  </si>
  <si>
    <t xml:space="preserve">LUVA SIMPLES, PVC, SERIE R, ÁGUA PLUVIAL, DN 50 MM, JUNTA ELÁSTICA, FORNECIDO E INSTALADO EM RAMAL DE ENCAMINHAMENTO. AF_06/2022</t>
  </si>
  <si>
    <t xml:space="preserve">89599</t>
  </si>
  <si>
    <t xml:space="preserve">LUVA SIMPLES, PVC, SERIE R, ÁGUA PLUVIAL, DN 75 MM, JUNTA ELÁSTICA, FORNECIDO E INSTALADO EM CONDUTORES VERTICAIS DE ÁGUAS PLUVIAIS. AF_06/2022</t>
  </si>
  <si>
    <t xml:space="preserve">89547</t>
  </si>
  <si>
    <t xml:space="preserve">LUVA SIMPLES, PVC, SERIE R, ÁGUA PLUVIAL, DN 75 MM, JUNTA ELÁSTICA, FORNECIDO E INSTALADO EM RAMAL DE ENCAMINHAMENTO. AF_06/2022</t>
  </si>
  <si>
    <t xml:space="preserve">89495</t>
  </si>
  <si>
    <t xml:space="preserve">RALO SIFONADO, PVC, DN 100 X 40 MM, JUNTA SOLDÁVEL, FORNECIDO E INSTALADO EM RAMAIS DE ENCAMINHAMENTO DE ÁGUA PLUVIAL. AF_06/2022</t>
  </si>
  <si>
    <t xml:space="preserve">89673</t>
  </si>
  <si>
    <t xml:space="preserve">REDUÇÃO EXCÊNTRICA, PVC, SERIE R, ÁGUA PLUVIAL, DN 100 X 75 MM, JUNTA ELÁSTICA, FORNECIDO E INSTALADO EM CONDUTORES VERTICAIS DE ÁGUAS PLUVIAIS. AF_06/2022</t>
  </si>
  <si>
    <t xml:space="preserve">89557</t>
  </si>
  <si>
    <t xml:space="preserve">REDUÇÃO EXCÊNTRICA, PVC, SERIE R, ÁGUA PLUVIAL, DN 100 X 75 MM, JUNTA ELÁSTICA, FORNECIDO E INSTALADO EM RAMAL DE ENCAMINHAMENTO. AF_06/2022</t>
  </si>
  <si>
    <t xml:space="preserve">89681</t>
  </si>
  <si>
    <t xml:space="preserve">REDUÇÃO EXCÊNTRICA, PVC, SERIE R, ÁGUA PLUVIAL, DN 150 X 100 MM, JUNTA ELÁSTICA, FORNECIDO E INSTALADO EM CONDUTORES VERTICAIS DE ÁGUAS PLUVIAIS. AF_06/2022</t>
  </si>
  <si>
    <t xml:space="preserve">104173</t>
  </si>
  <si>
    <t xml:space="preserve">REDUÇÃO EXCÊNTRICA, PVC, SERIE R, ÁGUA PLUVIAL, DN 150 X 100 MM, JUNTA ELÁSTICA, FORNECIDO E INSTALADO EM RAMAL DE ENCAMINHAMENTO. AF_06/2022</t>
  </si>
  <si>
    <t xml:space="preserve">89549</t>
  </si>
  <si>
    <t xml:space="preserve">REDUÇÃO EXCÊNTRICA, PVC, SERIE R, ÁGUA PLUVIAL, DN 75 X 50 MM, JUNTA ELÁSTICA, FORNECIDO E INSTALADO EM RAMAL DE ENCAMINHAMENTO. AF_06/2022</t>
  </si>
  <si>
    <t xml:space="preserve">89578</t>
  </si>
  <si>
    <t xml:space="preserve">TUBO PVC, SÉRIE R, ÁGUA PLUVIAL, DN 100 MM, FORNECIDO E INSTALADO EM CONDUTORES VERTICAIS DE ÁGUAS PLUVIAIS. AF_06/2022</t>
  </si>
  <si>
    <t xml:space="preserve">89512</t>
  </si>
  <si>
    <t xml:space="preserve">TUBO PVC, SÉRIE R, ÁGUA PLUVIAL, DN 100 MM, FORNECIDO E INSTALADO EM RAMAL DE ENCAMINHAMENTO. AF_06/2022</t>
  </si>
  <si>
    <t xml:space="preserve">89580</t>
  </si>
  <si>
    <t xml:space="preserve">TUBO PVC, SÉRIE R, ÁGUA PLUVIAL, DN 150 MM, FORNECIDO E INSTALADO EM CONDUTORES VERTICAIS DE ÁGUAS PLUVIAIS. AF_06/2022</t>
  </si>
  <si>
    <t xml:space="preserve">104166</t>
  </si>
  <si>
    <t xml:space="preserve">TUBO PVC, SÉRIE R, ÁGUA PLUVIAL, DN 150 MM, FORNECIDO E INSTALADO EM RAMAL DE ENCAMINHAMENTO. AF_06/2022</t>
  </si>
  <si>
    <t xml:space="preserve">89508</t>
  </si>
  <si>
    <t xml:space="preserve">TUBO PVC, SÉRIE R, ÁGUA PLUVIAL, DN 40 MM, FORNECIDO E INSTALADO EM RAMAL DE ENCAMINHAMENTO. AF_06/2022</t>
  </si>
  <si>
    <t xml:space="preserve">89509</t>
  </si>
  <si>
    <t xml:space="preserve">TUBO PVC, SÉRIE R, ÁGUA PLUVIAL, DN 50 MM, FORNECIDO E INSTALADO EM RAMAL DE ENCAMINHAMENTO. AF_06/2022</t>
  </si>
  <si>
    <t xml:space="preserve">89576</t>
  </si>
  <si>
    <t xml:space="preserve">TUBO PVC, SÉRIE R, ÁGUA PLUVIAL, DN 75 MM, FORNECIDO E INSTALADO EM CONDUTORES VERTICAIS DE ÁGUAS PLUVIAIS. AF_06/2022</t>
  </si>
  <si>
    <t xml:space="preserve">89511</t>
  </si>
  <si>
    <t xml:space="preserve">TUBO PVC, SÉRIE R, ÁGUA PLUVIAL, DN 75 MM, FORNECIDO E INSTALADO EM RAMAL DE ENCAMINHAMENTO. AF_06/2022</t>
  </si>
  <si>
    <t xml:space="preserve">89675</t>
  </si>
  <si>
    <t xml:space="preserve">TÊ DE INSPEÇÃO, PVC, SERIE R, ÁGUA PLUVIAL, DN 100 MM, JUNTA ELÁSTICA, FORNECIDO E INSTALADO EM CONDUTORES VERTICAIS DE ÁGUAS PLUVIAIS. AF_06/2022</t>
  </si>
  <si>
    <t xml:space="preserve">89559</t>
  </si>
  <si>
    <t xml:space="preserve">TÊ DE INSPEÇÃO, PVC, SERIE R, ÁGUA PLUVIAL, DN 100 MM, JUNTA ELÁSTICA, FORNECIDO E INSTALADO EM RAMAL DE ENCAMINHAMENTO. AF_06/2022</t>
  </si>
  <si>
    <t xml:space="preserve">104172</t>
  </si>
  <si>
    <t xml:space="preserve">TÊ DE INSPEÇÃO, PVC, SERIE R, ÁGUA PLUVIAL, DN 150 MM, JUNTA ELÁSTICA, FORNECIDO E INSTALADO EM RAMAL DE ENCAMINHAMENTO. AF_06/2022</t>
  </si>
  <si>
    <t xml:space="preserve">89683</t>
  </si>
  <si>
    <t xml:space="preserve">TÊ DE INSPEÇÃO, PVC, SERIE R, ÁGUA PLUVIAL, DN 150 X 100 MM, JUNTA ELÁSTICA, FORNECIDO E INSTALADO EM CONDUTORES VERTICAIS DE ÁGUAS PLUVIAIS. AF_06/2022</t>
  </si>
  <si>
    <t xml:space="preserve">89667</t>
  </si>
  <si>
    <t xml:space="preserve">TÊ DE INSPEÇÃO, PVC, SERIE R, ÁGUA PLUVIAL, DN 75 MM, JUNTA ELÁSTICA, FORNECIDO E INSTALADO EM CONDUTORES VERTICAIS DE ÁGUAS PLUVIAIS. AF_06/2022</t>
  </si>
  <si>
    <t xml:space="preserve">89550</t>
  </si>
  <si>
    <t xml:space="preserve">TÊ DE INSPEÇÃO, PVC, SERIE R, ÁGUA PLUVIAL, DN 75 MM, JUNTA ELÁSTICA, FORNECIDO E INSTALADO EM RAMAL DE ENCAMINHAMENTO. AF_06/2022</t>
  </si>
  <si>
    <t xml:space="preserve">89693</t>
  </si>
  <si>
    <t xml:space="preserve">TÊ, PVC, SERIE R, ÁGUA PLUVIAL, DN 100 X 100 MM, JUNTA ELÁSTICA, FORNECIDO E INSTALADO EM CONDUTORES VERTICAIS DE ÁGUAS PLUVIAIS. AF_06/2022</t>
  </si>
  <si>
    <t xml:space="preserve">89571</t>
  </si>
  <si>
    <t xml:space="preserve">TÊ, PVC, SERIE R, ÁGUA PLUVIAL, DN 100 X 100 MM, JUNTA ELÁSTICA, FORNECIDO E INSTALADO EM RAMAL DE ENCAMINHAMENTO. AF_06/2022</t>
  </si>
  <si>
    <t xml:space="preserve">89696</t>
  </si>
  <si>
    <t xml:space="preserve">TÊ, PVC, SERIE R, ÁGUA PLUVIAL, DN 100 X 75 MM, JUNTA ELÁSTICA, FORNECIDO E INSTALADO EM CONDUTORES VERTICAIS DE ÁGUAS PLUVIAIS. AF_06/2022</t>
  </si>
  <si>
    <t xml:space="preserve">89573</t>
  </si>
  <si>
    <t xml:space="preserve">TÊ, PVC, SERIE R, ÁGUA PLUVIAL, DN 100 X 75 MM, JUNTA ELÁSTICA, FORNECIDO E INSTALADO EM RAMAL DE ENCAMINHAMENTO. AF_06/2022</t>
  </si>
  <si>
    <t xml:space="preserve">89704</t>
  </si>
  <si>
    <t xml:space="preserve">TÊ, PVC, SERIE R, ÁGUA PLUVIAL, DN 150 X 100 MM, JUNTA ELÁSTICA, FORNECIDO E INSTALADO EM CONDUTORES VERTICAIS DE ÁGUAS PLUVIAIS. AF_06/2022</t>
  </si>
  <si>
    <t xml:space="preserve">104175</t>
  </si>
  <si>
    <t xml:space="preserve">TÊ, PVC, SERIE R, ÁGUA PLUVIAL, DN 150 X 100 MM, JUNTA ELÁSTICA, FORNECIDO E INSTALADO EM RAMAL DE ENCAMINHAMENTO. AF_06/2022</t>
  </si>
  <si>
    <t xml:space="preserve">89701</t>
  </si>
  <si>
    <t xml:space="preserve">TÊ, PVC, SERIE R, ÁGUA PLUVIAL, DN 150 X 150 MM, JUNTA ELÁSTICA, FORNECIDO E INSTALADO EM CONDUTORES VERTICAIS DE ÁGUAS PLUVIAIS. AF_06/2022</t>
  </si>
  <si>
    <t xml:space="preserve">104177</t>
  </si>
  <si>
    <t xml:space="preserve">TÊ, PVC, SERIE R, ÁGUA PLUVIAL, DN 150 X 150 MM, JUNTA ELÁSTICA, FORNECIDO E INSTALADO EM RAMAL DE ENCAMINHAMENTO. AF_06/2022</t>
  </si>
  <si>
    <t xml:space="preserve">89566</t>
  </si>
  <si>
    <t xml:space="preserve">TÊ, PVC, SERIE R, ÁGUA PLUVIAL, DN 75 MM, JUNTA ELÁSTICA, FORNECIDO E INSTALADO EM RAMAL DE ENCAMINHAMENTO. AF_06/2022</t>
  </si>
  <si>
    <t xml:space="preserve">89687</t>
  </si>
  <si>
    <t xml:space="preserve">TÊ, PVC, SERIE R, ÁGUA PLUVIAL, DN 75 X 75 MM, JUNTA ELÁSTICA, FORNECIDO E INSTALADO EM CONDUTORES VERTICAIS DE ÁGUAS PLUVIAIS. AF_06/2022</t>
  </si>
  <si>
    <t xml:space="preserve">102253</t>
  </si>
  <si>
    <t xml:space="preserve">DIVISORIA SANITÁRIA, TIPO CABINE, EM GRANITO CINZA POLIDO, ESP = 3CM, ASSENTADO COM ARGAMASSA COLANTE AC III-E, EXCLUSIVE FERRAGENS. AF_01/2021</t>
  </si>
  <si>
    <t xml:space="preserve">102254</t>
  </si>
  <si>
    <t xml:space="preserve">DIVISORIA SANITÁRIA, TIPO CABINE, EM MÁRMORE BRANCO POLIDO, ESP = 3CM, ASSENTADO COM ARGAMASSA COLANTE AC III-E, EXCLUSIVE FERRAGENS. AF_01/2021</t>
  </si>
  <si>
    <t xml:space="preserve">102257</t>
  </si>
  <si>
    <t xml:space="preserve">DIVISORIA SANITÁRIA, TIPO CABINE, EM PAINEL DE GRANILITE, ESP = 3CM, ASSENTADO COM ARGAMASSA COLANTE AC III-E, EXCLUSIVE FERRAGENS. AF_01/2021</t>
  </si>
  <si>
    <t xml:space="preserve">102235</t>
  </si>
  <si>
    <t xml:space="preserve">DIVISÓRIA FIXA EM VIDRO TEMPERADO 10 MM, SEM ABERTURA. AF_01/2021_PS</t>
  </si>
  <si>
    <t xml:space="preserve">102255</t>
  </si>
  <si>
    <t xml:space="preserve">TAPA VISTA DE MICTÓRIO EM GRANITO CINZA POLIDO, ESP = 3CM, ASSENTADO COM ARGAMASSA COLANTE AC III-E . AF_01/2021</t>
  </si>
  <si>
    <t xml:space="preserve">102256</t>
  </si>
  <si>
    <t xml:space="preserve">TAPA VISTA DE MICTÓRIO EM MÁRMORE BRANCO POLIDO, ESP = 3CM, ASSENTADO COM ARGAMASSA COLANTE AC III-E . AF_01/2021</t>
  </si>
  <si>
    <t xml:space="preserve">102258</t>
  </si>
  <si>
    <t xml:space="preserve">TAPA VISTA DE MICTÓRIO EM PAINEL DE GRANILITE, ESP = 3CM, ASSENTADO COM ARGAMASSA COLANTE AC III-E . AF_01/2021</t>
  </si>
  <si>
    <t xml:space="preserve">101912</t>
  </si>
  <si>
    <t xml:space="preserve">ABRIGO PARA HIDRANTE, 75X45X17CM, COM REGISTRO GLOBO ANGULAR 45 GRAUS 2 1/2", ADAPTADOR STORZ 2 1/2", MANGUEIRA DE INCÊNDIO 15M 2 1/2" E ESGUICHO EM LATÃO 2 1/2" - FORNECIMENTO E INSTALAÇÃO. AF_10/2020</t>
  </si>
  <si>
    <t xml:space="preserve">96765</t>
  </si>
  <si>
    <t xml:space="preserve">ABRIGO PARA HIDRANTE, 90X60X17CM, COM REGISTRO GLOBO ANGULAR 45 GRAUS 2 1/2", ADAPTADOR STORZ 2 1/2", MANGUEIRA DE INCÊNDIO 20M, REDUÇÃO 2 1/2" X 1 1/2" E ESGUICHO EM LATÃO 1 1/2" - FORNECIMENTO E INSTALAÇÃO. AF_10/2020</t>
  </si>
  <si>
    <t xml:space="preserve">97430</t>
  </si>
  <si>
    <t xml:space="preserve">ACOPLAMENTO RÍGIDO EM AÇO, CONEXÃO RANHURADA, DN 50 (2"), INSTALADO EM PRUMADAS - FORNECIMENTO E INSTALAÇÃO. AF_10/2020</t>
  </si>
  <si>
    <t xml:space="preserve">97431</t>
  </si>
  <si>
    <t xml:space="preserve">ACOPLAMENTO RÍGIDO EM AÇO, CONEXÃO RANHURADA, DN 65 (2 1/2"), INSTALADO EM PRUMADAS - FORNECIMENTO E INSTALAÇÃO. AF_10/2020</t>
  </si>
  <si>
    <t xml:space="preserve">97432</t>
  </si>
  <si>
    <t xml:space="preserve">ACOPLAMENTO RÍGIDO EM AÇO, CONEXÃO RANHURADA, DN 80 (3"), INSTALADO EM PRUMADAS - FORNECIMENTO E INSTALAÇÃO. AF_10/2020</t>
  </si>
  <si>
    <t xml:space="preserve">101913</t>
  </si>
  <si>
    <t xml:space="preserve">CAIXA DE INCÊNDIO 45X75X17CM - FORNECIMENTO E INSTALAÇÃO. AF_10/2020</t>
  </si>
  <si>
    <t xml:space="preserve">101914</t>
  </si>
  <si>
    <t xml:space="preserve">CAIXA DE INCÊNDIO 60X90X17CM - FORNECIMENTO E INSTALAÇÃO. AF_10/2020</t>
  </si>
  <si>
    <t xml:space="preserve">101915</t>
  </si>
  <si>
    <t xml:space="preserve">CONJUNTO DE MANGUEIRA PARA COMBATE A INCÊNDIO EM FIBRA DE POLIESTER PURA, COM 1.1/2", REVESTIDA INTERNAMENTE, COMPRIMENTO DE 15M - FORNECIMENTO E INSTALAÇÃO. AF_10/2020</t>
  </si>
  <si>
    <t xml:space="preserve">97433</t>
  </si>
  <si>
    <t xml:space="preserve">CURVA 45 GRAUS, EM AÇO, CONEXÃO RANHURADA, DN 50 (2"), INSTALADO EM PRUMADAS - FORNECIMENTO E INSTALAÇÃO. AF_10/2020</t>
  </si>
  <si>
    <t xml:space="preserve">97435</t>
  </si>
  <si>
    <t xml:space="preserve">CURVA 45 GRAUS, EM AÇO, CONEXÃO RANHURADA, DN 65 (2 1/2"), INSTALADO EM PRUMADAS - FORNECIMENTO E INSTALAÇÃO. AF_10/2020</t>
  </si>
  <si>
    <t xml:space="preserve">97437</t>
  </si>
  <si>
    <t xml:space="preserve">CURVA 45 GRAUS, EM AÇO, CONEXÃO RANHURADA, DN 80 (3"), INSTALADO EM PRUMADAS - FORNECIMENTO E INSTALAÇÃO. AF_10/2020</t>
  </si>
  <si>
    <t xml:space="preserve">97546</t>
  </si>
  <si>
    <t xml:space="preserve">CURVA 45 GRAUS, EM AÇO, CONEXÃO SOLDADA, DN 15 (1/2"), INSTALADO EM RAMAIS E SUB-RAMAIS DE GÁS - FORNECIMENTO E INSTALAÇÃO. AF_10/2020</t>
  </si>
  <si>
    <t xml:space="preserve">97548</t>
  </si>
  <si>
    <t xml:space="preserve">CURVA 45 GRAUS, EM AÇO, CONEXÃO SOLDADA, DN 20 (3/4"), INSTALADO EM RAMAIS E SUB-RAMAIS DE GÁS - FORNECIMENTO E INSTALAÇÃO. AF_10/2020</t>
  </si>
  <si>
    <t xml:space="preserve">97550</t>
  </si>
  <si>
    <t xml:space="preserve">CURVA 45 GRAUS, EM AÇO, CONEXÃO SOLDADA, DN 25 (1"), INSTALADO EM RAMAIS E SUB-RAMAIS DE GÁS - FORNECIMENTO E INSTALAÇÃO. AF_10/2020</t>
  </si>
  <si>
    <t xml:space="preserve">97479</t>
  </si>
  <si>
    <t xml:space="preserve">CURVA 45 GRAUS, EM AÇO, CONEXÃO SOLDADA, DN 25 (1"), INSTALADO EM REDE DE ALIMENTAÇÃO PARA HIDRANTE - FORNECIMENTO E INSTALAÇÃO. AF_10/2020</t>
  </si>
  <si>
    <t xml:space="preserve">97517</t>
  </si>
  <si>
    <t xml:space="preserve">CURVA 45 GRAUS, EM AÇO, CONEXÃO SOLDADA, DN 25 (1"), INSTALADO EM REDE DE ALIMENTAÇÃO PARA SPRINKLER - FORNECIMENTO E INSTALAÇÃO. AF_10/2020</t>
  </si>
  <si>
    <t xml:space="preserve">97481</t>
  </si>
  <si>
    <t xml:space="preserve">CURVA 45 GRAUS, EM AÇO, CONEXÃO SOLDADA, DN 32 (1 1/4"), INSTALADO EM REDE DE ALIMENTAÇÃO PARA HIDRANTE - FORNECIMENTO E INSTALAÇÃO. AF_10/2020</t>
  </si>
  <si>
    <t xml:space="preserve">97519</t>
  </si>
  <si>
    <t xml:space="preserve">CURVA 45 GRAUS, EM AÇO, CONEXÃO SOLDADA, DN 32 (1 1/4"), INSTALADO EM REDE DE ALIMENTAÇÃO PARA SPRINKLER - FORNECIMENTO E INSTALAÇÃO. AF_10/2020</t>
  </si>
  <si>
    <t xml:space="preserve">97483</t>
  </si>
  <si>
    <t xml:space="preserve">CURVA 45 GRAUS, EM AÇO, CONEXÃO SOLDADA, DN 40 (1 1/2"), INSTALADO EM REDE DE ALIMENTAÇÃO PARA HIDRANTE - FORNECIMENTO E INSTALAÇÃO. AF_10/2020</t>
  </si>
  <si>
    <t xml:space="preserve">97521</t>
  </si>
  <si>
    <t xml:space="preserve">CURVA 45 GRAUS, EM AÇO, CONEXÃO SOLDADA, DN 40 (1 1/2"), INSTALADO EM REDE DE ALIMENTAÇÃO PARA SPRINKLER - FORNECIMENTO E INSTALAÇÃO. AF_10/2020</t>
  </si>
  <si>
    <t xml:space="preserve">97452</t>
  </si>
  <si>
    <t xml:space="preserve">CURVA 45 GRAUS, EM AÇO, CONEXÃO SOLDADA, DN 50 (2"), INSTALADO EM PRUMADAS - FORNECIMENTO E INSTALAÇÃO. AF_10/2020</t>
  </si>
  <si>
    <t xml:space="preserve">97485</t>
  </si>
  <si>
    <t xml:space="preserve">CURVA 45 GRAUS, EM AÇO, CONEXÃO SOLDADA, DN 50 (2"), INSTALADO EM REDE DE ALIMENTAÇÃO PARA HIDRANTE - FORNECIMENTO E INSTALAÇÃO. AF_10/2020</t>
  </si>
  <si>
    <t xml:space="preserve">97523</t>
  </si>
  <si>
    <t xml:space="preserve">CURVA 45 GRAUS, EM AÇO, CONEXÃO SOLDADA, DN 50 (2"), INSTALADO EM REDE DE ALIMENTAÇÃO PARA SPRINKLER - FORNECIMENTO E INSTALAÇÃO. AF_10/2020</t>
  </si>
  <si>
    <t xml:space="preserve">97454</t>
  </si>
  <si>
    <t xml:space="preserve">CURVA 45 GRAUS, EM AÇO, CONEXÃO SOLDADA, DN 65 (2 1/2"), INSTALADO EM PRUMADAS - FORNECIMENTO E INSTALAÇÃO. AF_10/2020</t>
  </si>
  <si>
    <t xml:space="preserve">97487</t>
  </si>
  <si>
    <t xml:space="preserve">CURVA 45 GRAUS, EM AÇO, CONEXÃO SOLDADA, DN 65 (2 1/2"), INSTALADO EM REDE DE ALIMENTAÇÃO PARA HIDRANTE - FORNECIMENTO E INSTALAÇÃO. AF_10/2020</t>
  </si>
  <si>
    <t xml:space="preserve">97525</t>
  </si>
  <si>
    <t xml:space="preserve">CURVA 45 GRAUS, EM AÇO, CONEXÃO SOLDADA, DN 65 (2 1/2"), INSTALADO EM REDE DE ALIMENTAÇÃO PARA SPRINKLER - FORNECIMENTO E INSTALAÇÃO. AF_10/2020</t>
  </si>
  <si>
    <t xml:space="preserve">97456</t>
  </si>
  <si>
    <t xml:space="preserve">CURVA 45 GRAUS, EM AÇO, CONEXÃO SOLDADA, DN 80 (3"), INSTALADO EM PRUMADAS - FORNECIMENTO E INSTALAÇÃO. AF_10/2020</t>
  </si>
  <si>
    <t xml:space="preserve">97489</t>
  </si>
  <si>
    <t xml:space="preserve">CURVA 45 GRAUS, EM AÇO, CONEXÃO SOLDADA, DN 80 (3"), INSTALADO EM REDE DE ALIMENTAÇÃO PARA HIDRANTE - FORNECIMENTO E INSTALAÇÃO. AF_10/2020</t>
  </si>
  <si>
    <t xml:space="preserve">97527</t>
  </si>
  <si>
    <t xml:space="preserve">CURVA 45 GRAUS, EM AÇO, CONEXÃO SOLDADA, DN 80 (3"), INSTALADO EM REDE DE ALIMENTAÇÃO PARA SPRINKLER - FORNECIMENTO E INSTALAÇÃO. AF_10/2020</t>
  </si>
  <si>
    <t xml:space="preserve">97434</t>
  </si>
  <si>
    <t xml:space="preserve">CURVA 90 GRAUS, EM AÇO, CONEXÃO RANHURADA, DN 50 (2"), INSTALADO EM PRUMADAS - FORNECIMENTO E INSTALAÇÃO. AF_10/2020</t>
  </si>
  <si>
    <t xml:space="preserve">97436</t>
  </si>
  <si>
    <t xml:space="preserve">CURVA 90 GRAUS, EM AÇO, CONEXÃO RANHURADA, DN 65 (2 1/2"), INSTALADO EM PRUMADAS - FORNECIMENTO E INSTALAÇÃO. AF_10/2020</t>
  </si>
  <si>
    <t xml:space="preserve">97438</t>
  </si>
  <si>
    <t xml:space="preserve">CURVA 90 GRAUS, EM AÇO, CONEXÃO RANHURADA, DN 80 (3"), INSTALADO EM PRUMADAS - FORNECIMENTO E INSTALAÇÃO. AF_10/2020</t>
  </si>
  <si>
    <t xml:space="preserve">97547</t>
  </si>
  <si>
    <t xml:space="preserve">CURVA 90 GRAUS, EM AÇO, CONEXÃO SOLDADA, DN 15 (1/2"), INSTALADO EM RAMAIS E SUB-RAMAIS DE GÁS - FORNECIMENTO E INSTALAÇÃO. AF_10/2020</t>
  </si>
  <si>
    <t xml:space="preserve">97549</t>
  </si>
  <si>
    <t xml:space="preserve">CURVA 90 GRAUS, EM AÇO, CONEXÃO SOLDADA, DN 20 (3/4"), INSTALADO EM RAMAIS E SUB-RAMAIS DE GÁS - FORNECIMENTO E INSTALAÇÃO. AF_10/2020</t>
  </si>
  <si>
    <t xml:space="preserve">97551</t>
  </si>
  <si>
    <t xml:space="preserve">CURVA 90 GRAUS, EM AÇO, CONEXÃO SOLDADA, DN 25 (1"), INSTALADO EM RAMAIS E SUB-RAMAIS DE GÁS - FORNECIMENTO E INSTALAÇÃO. AF_10/2020</t>
  </si>
  <si>
    <t xml:space="preserve">97480</t>
  </si>
  <si>
    <t xml:space="preserve">CURVA 90 GRAUS, EM AÇO, CONEXÃO SOLDADA, DN 25 (1"), INSTALADO EM REDE DE ALIMENTAÇÃO PARA HIDRANTE - FORNECIMENTO E INSTALAÇÃO. AF_10/2020</t>
  </si>
  <si>
    <t xml:space="preserve">97518</t>
  </si>
  <si>
    <t xml:space="preserve">CURVA 90 GRAUS, EM AÇO, CONEXÃO SOLDADA, DN 25 (1"), INSTALADO EM REDE DE ALIMENTAÇÃO PARA SPRINKLER - FORNECIMENTO E INSTALAÇÃO. AF_10/2020</t>
  </si>
  <si>
    <t xml:space="preserve">97482</t>
  </si>
  <si>
    <t xml:space="preserve">CURVA 90 GRAUS, EM AÇO, CONEXÃO SOLDADA, DN 32 (1 1/4"), INSTALADO EM REDE DE ALIMENTAÇÃO PARA HIDRANTE - FORNECIMENTO E INSTALAÇÃO. AF_10/2020</t>
  </si>
  <si>
    <t xml:space="preserve">97520</t>
  </si>
  <si>
    <t xml:space="preserve">CURVA 90 GRAUS, EM AÇO, CONEXÃO SOLDADA, DN 32 (1 1/4"), INSTALADO EM REDE DE ALIMENTAÇÃO PARA SPRINKLER - FORNECIMENTO E INSTALAÇÃO. AF_10/2020</t>
  </si>
  <si>
    <t xml:space="preserve">97484</t>
  </si>
  <si>
    <t xml:space="preserve">CURVA 90 GRAUS, EM AÇO, CONEXÃO SOLDADA, DN 40 (1 1/2"), INSTALADO EM REDE DE ALIMENTAÇÃO PARA HIDRANTE - FORNECIMENTO E INSTALAÇÃO. AF_10/2020</t>
  </si>
  <si>
    <t xml:space="preserve">97522</t>
  </si>
  <si>
    <t xml:space="preserve">CURVA 90 GRAUS, EM AÇO, CONEXÃO SOLDADA, DN 40 (1 1/2"), INSTALADO EM REDE DE ALIMENTAÇÃO PARA SPRINKLER - FORNECIMENTO E INSTALAÇÃO. AF_10/2020</t>
  </si>
  <si>
    <t xml:space="preserve">97453</t>
  </si>
  <si>
    <t xml:space="preserve">CURVA 90 GRAUS, EM AÇO, CONEXÃO SOLDADA, DN 50 (2"), INSTALADO EM PRUMADAS - FORNECIMENTO E INSTALAÇÃO. AF_10/2020</t>
  </si>
  <si>
    <t xml:space="preserve">97486</t>
  </si>
  <si>
    <t xml:space="preserve">CURVA 90 GRAUS, EM AÇO, CONEXÃO SOLDADA, DN 50 (2"), INSTALADO EM REDE DE ALIMENTAÇÃO PARA HIDRANTE - FORNECIMENTO E INSTALAÇÃO. AF_10/2020</t>
  </si>
  <si>
    <t xml:space="preserve">97524</t>
  </si>
  <si>
    <t xml:space="preserve">CURVA 90 GRAUS, EM AÇO, CONEXÃO SOLDADA, DN 50 (2"), INSTALADO EM REDE DE ALIMENTAÇÃO PARA SPRINKLER - FORNECIMENTO E INSTALAÇÃO. AF_10/2020</t>
  </si>
  <si>
    <t xml:space="preserve">97455</t>
  </si>
  <si>
    <t xml:space="preserve">CURVA 90 GRAUS, EM AÇO, CONEXÃO SOLDADA, DN 65 (2 1/2"), INSTALADO EM PRUMADAS - FORNECIMENTO E INSTALAÇÃO. AF_10/2020</t>
  </si>
  <si>
    <t xml:space="preserve">97488</t>
  </si>
  <si>
    <t xml:space="preserve">CURVA 90 GRAUS, EM AÇO, CONEXÃO SOLDADA, DN 65 (2 1/2"), INSTALADO EM REDE DE ALIMENTAÇÃO PARA HIDRANTE - FORNECIMENTO E INSTALAÇÃO. AF_10/2020</t>
  </si>
  <si>
    <t xml:space="preserve">97526</t>
  </si>
  <si>
    <t xml:space="preserve">CURVA 90 GRAUS, EM AÇO, CONEXÃO SOLDADA, DN 65 (2 1/2"), INSTALADO EM REDE DE ALIMENTAÇÃO PARA SPRINKLER - FORNECIMENTO E INSTALAÇÃO. AF_10/2020</t>
  </si>
  <si>
    <t xml:space="preserve">97457</t>
  </si>
  <si>
    <t xml:space="preserve">CURVA 90 GRAUS, EM AÇO, CONEXÃO SOLDADA, DN 80 (3"), INSTALADO EM PRUMADAS - FORNECIMENTO E INSTALAÇÃO. AF_10/2020</t>
  </si>
  <si>
    <t xml:space="preserve">97490</t>
  </si>
  <si>
    <t xml:space="preserve">CURVA 90 GRAUS, EM AÇO, CONEXÃO SOLDADA, DN 80 (3"), INSTALADO EM REDE DE ALIMENTAÇÃO PARA HIDRANTE - FORNECIMENTO E INSTALAÇÃO. AF_10/2020</t>
  </si>
  <si>
    <t xml:space="preserve">97528</t>
  </si>
  <si>
    <t xml:space="preserve">CURVA 90 GRAUS, EM AÇO, CONEXÃO SOLDADA, DN 80 (3"), INSTALADO EM REDE DE ALIMENTAÇÃO PARA SPRINKLER - FORNECIMENTO E INSTALAÇÃO. AF_10/2020</t>
  </si>
  <si>
    <t xml:space="preserve">101906</t>
  </si>
  <si>
    <t xml:space="preserve">EXTINTOR DE INCÊNDIO PORTÁTIL COM CARGA DE CO2 DE 4 KG, CLASSE BC - FORNECIMENTO E INSTALAÇÃO. AF_10/2020_PE</t>
  </si>
  <si>
    <t xml:space="preserve">101907</t>
  </si>
  <si>
    <t xml:space="preserve">EXTINTOR DE INCÊNDIO PORTÁTIL COM CARGA DE CO2 DE 6 KG, CLASSE BC - FORNECIMENTO E INSTALAÇÃO. AF_10/2020_PE</t>
  </si>
  <si>
    <t xml:space="preserve">101911</t>
  </si>
  <si>
    <t xml:space="preserve">EXTINTOR DE INCÊNDIO PORTÁTIL COM CARGA DE PQS DE 12 KG, CLASSE BC - FORNECIMENTO E INSTALAÇÃO. AF_10/2020_PE</t>
  </si>
  <si>
    <t xml:space="preserve">101908</t>
  </si>
  <si>
    <t xml:space="preserve">EXTINTOR DE INCÊNDIO PORTÁTIL COM CARGA DE PQS DE 4 KG, CLASSE BC - FORNECIMENTO E INSTALAÇÃO. AF_10/2020_PE</t>
  </si>
  <si>
    <t xml:space="preserve">101909</t>
  </si>
  <si>
    <t xml:space="preserve">EXTINTOR DE INCÊNDIO PORTÁTIL COM CARGA DE PQS DE 6 KG, CLASSE BC - FORNECIMENTO E INSTALAÇÃO. AF_10/2020_PE</t>
  </si>
  <si>
    <t xml:space="preserve">101910</t>
  </si>
  <si>
    <t xml:space="preserve">EXTINTOR DE INCÊNDIO PORTÁTIL COM CARGA DE PQS DE 8 KG, CLASSE BC - FORNECIMENTO E INSTALAÇÃO. AF_10/2020_PE</t>
  </si>
  <si>
    <t xml:space="preserve">101905</t>
  </si>
  <si>
    <t xml:space="preserve">EXTINTOR DE INCÊNDIO PORTÁTIL COM CARGA DE ÁGUA PRESSURIZADA DE 10 L, CLASSE A - FORNECIMENTO E INSTALAÇÃO. AF_10/2020_PE</t>
  </si>
  <si>
    <t xml:space="preserve">101916</t>
  </si>
  <si>
    <t xml:space="preserve">HIDRANTE SUBTERRÂNEO PREDIAL (COM CURVA LONGA E CAIXA), DN 75 MM - FORNECIMENTO E INSTALAÇÃO. AF_10/2020</t>
  </si>
  <si>
    <t xml:space="preserve">101936</t>
  </si>
  <si>
    <t xml:space="preserve">INSTALAÇÃO DE TUBOS E CONEXÕES, EM AÇO/FERRO GALVANIZADO, PARA O CENTRO DE MEDIÇÃO DE GÁS DE EDIFÍCIO RESIDENCIAL, COM 4 PAVIMENTOS, 16 UNIDADES HABITACIONAIS, DN 32 (1 1/4") - FORNECIMENTO E INSTALAÇÃO. AF_10/2020</t>
  </si>
  <si>
    <t xml:space="preserve">101937</t>
  </si>
  <si>
    <t xml:space="preserve">INSTALAÇÃO DE TUBOS E CONEXÕES, EM AÇO/FERRO GALVANIZADO, PARA O CENTRO DE MEDIÇÃO DE GÁS DE EDIFÍCIO RESIDENCIAL, COM 4 PAVIMENTOS, 16 UNIDADES HABITACIONAIS, DN 50 (2") - FORNECIMENTO E INSTALAÇÃO. AF_10/2020</t>
  </si>
  <si>
    <t xml:space="preserve">92698</t>
  </si>
  <si>
    <t xml:space="preserve">JOELHO 45 GRAUS, EM FERRO GALVANIZADO, CONEXÃO ROSQUEADA, DN 15 (1/2"), INSTALADO EM RAMAIS E SUB-RAMAIS DE GÁS - FORNECIMENTO E INSTALAÇÃO. AF_10/2020</t>
  </si>
  <si>
    <t xml:space="preserve">92700</t>
  </si>
  <si>
    <t xml:space="preserve">JOELHO 45 GRAUS, EM FERRO GALVANIZADO, CONEXÃO ROSQUEADA, DN 20 (3/4"), INSTALADO EM RAMAIS E SUB-RAMAIS DE GÁS - FORNECIMENTO E INSTALAÇÃO. AF_10/2020</t>
  </si>
  <si>
    <t xml:space="preserve">92702</t>
  </si>
  <si>
    <t xml:space="preserve">JOELHO 45 GRAUS, EM FERRO GALVANIZADO, CONEXÃO ROSQUEADA, DN 25 (1"), INSTALADO EM RAMAIS E SUB-RAMAIS DE GÁS - FORNECIMENTO E INSTALAÇÃO. AF_10/2020</t>
  </si>
  <si>
    <t xml:space="preserve">92669</t>
  </si>
  <si>
    <t xml:space="preserve">JOELHO 45 GRAUS, EM FERRO GALVANIZADO, CONEXÃO ROSQUEADA, DN 25 (1"), INSTALADO EM REDE DE ALIMENTAÇÃO PARA SPRINKLER - FORNECIMENTO E INSTALAÇÃO. AF_10/2020</t>
  </si>
  <si>
    <t xml:space="preserve">92671</t>
  </si>
  <si>
    <t xml:space="preserve">JOELHO 45 GRAUS, EM FERRO GALVANIZADO, CONEXÃO ROSQUEADA, DN 32 (1 1/4"), INSTALADO EM REDE DE ALIMENTAÇÃO PARA SPRINKLER - FORNECIMENTO E INSTALAÇÃO. AF_10/2020</t>
  </si>
  <si>
    <t xml:space="preserve">92673</t>
  </si>
  <si>
    <t xml:space="preserve">JOELHO 45 GRAUS, EM FERRO GALVANIZADO, CONEXÃO ROSQUEADA, DN 40 (1 1/2"), INSTALADO EM REDE DE ALIMENTAÇÃO PARA SPRINKLER - FORNECIMENTO E INSTALAÇÃO. AF_10/2020</t>
  </si>
  <si>
    <t xml:space="preserve">92675</t>
  </si>
  <si>
    <t xml:space="preserve">JOELHO 45 GRAUS, EM FERRO GALVANIZADO, CONEXÃO ROSQUEADA, DN 50 (2"), INSTALADO EM REDE DE ALIMENTAÇÃO PARA SPRINKLER - FORNECIMENTO E INSTALAÇÃO. AF_10/2020</t>
  </si>
  <si>
    <t xml:space="preserve">92677</t>
  </si>
  <si>
    <t xml:space="preserve">JOELHO 45 GRAUS, EM FERRO GALVANIZADO, CONEXÃO ROSQUEADA, DN 65 (2 1/2"), INSTALADO EM REDE DE ALIMENTAÇÃO PARA SPRINKLER - FORNECIMENTO E INSTALAÇÃO. AF_10/2020</t>
  </si>
  <si>
    <t xml:space="preserve">92635</t>
  </si>
  <si>
    <t xml:space="preserve">JOELHO 45 GRAUS, EM FERRO GALVANIZADO, CONEXÃO ROSQUEADA, DN 80 (3"), INSTALADO EM REDE DE ALIMENTAÇÃO PARA HIDRANTE - FORNECIMENTO E INSTALAÇÃO. AF_10/2020</t>
  </si>
  <si>
    <t xml:space="preserve">92679</t>
  </si>
  <si>
    <t xml:space="preserve">JOELHO 45 GRAUS, EM FERRO GALVANIZADO, CONEXÃO ROSQUEADA, DN 80 (3"), INSTALADO EM REDE DE ALIMENTAÇÃO PARA SPRINKLER - FORNECIMENTO E INSTALAÇÃO. AF_10/2020</t>
  </si>
  <si>
    <t xml:space="preserve">92381</t>
  </si>
  <si>
    <t xml:space="preserve">JOELHO 45 GRAUS, EM FERRO GALVANIZADO, DN 25 (1"), CONEXÃO ROSQUEADA, INSTALADO EM REDE DE ALIMENTAÇÃO PARA HIDRANTE - FORNECIMENTO E INSTALAÇÃO. AF_10/2020</t>
  </si>
  <si>
    <t xml:space="preserve">92383</t>
  </si>
  <si>
    <t xml:space="preserve">JOELHO 45 GRAUS, EM FERRO GALVANIZADO, DN 32 (1 1/4"), CONEXÃO ROSQUEADA, INSTALADO EM REDE DE ALIMENTAÇÃO PARA HIDRANTE - FORNECIMENTO E INSTALAÇÃO. AF_10/2020</t>
  </si>
  <si>
    <t xml:space="preserve">92385</t>
  </si>
  <si>
    <t xml:space="preserve">JOELHO 45 GRAUS, EM FERRO GALVANIZADO, DN 40 (1 1/2"), CONEXÃO ROSQUEADA, INSTALADO EM REDE DE ALIMENTAÇÃO PARA HIDRANTE - FORNECIMENTO E INSTALAÇÃO. AF_10/2020</t>
  </si>
  <si>
    <t xml:space="preserve">92350</t>
  </si>
  <si>
    <t xml:space="preserve">JOELHO 45 GRAUS, EM FERRO GALVANIZADO, DN 50 (2"), CONEXÃO ROSQUEADA, INSTALADO EM PRUMADAS - FORNECIMENTO E INSTALAÇÃO. AF_10/2020</t>
  </si>
  <si>
    <t xml:space="preserve">92387</t>
  </si>
  <si>
    <t xml:space="preserve">JOELHO 45 GRAUS, EM FERRO GALVANIZADO, DN 50 (2"), CONEXÃO ROSQUEADA, INSTALADO EM REDE DE ALIMENTAÇÃO PARA HIDRANTE - FORNECIMENTO E INSTALAÇÃO. AF_10/2020</t>
  </si>
  <si>
    <t xml:space="preserve">92352</t>
  </si>
  <si>
    <t xml:space="preserve">JOELHO 45 GRAUS, EM FERRO GALVANIZADO, DN 65 (2 1/2"), CONEXÃO ROSQUEADA, INSTALADO EM PRUMADAS - FORNECIMENTO E INSTALAÇÃO. AF_10/2020</t>
  </si>
  <si>
    <t xml:space="preserve">92389</t>
  </si>
  <si>
    <t xml:space="preserve">JOELHO 45 GRAUS, EM FERRO GALVANIZADO, DN 65 (2 1/2"), CONEXÃO ROSQUEADA, INSTALADO EM REDE DE ALIMENTAÇÃO PARA HIDRANTE - FORNECIMENTO E INSTALAÇÃO. AF_10/2020</t>
  </si>
  <si>
    <t xml:space="preserve">92354</t>
  </si>
  <si>
    <t xml:space="preserve">JOELHO 45 GRAUS, EM FERRO GALVANIZADO, DN 80 (3"), CONEXÃO ROSQUEADA, INSTALADO EM PRUMADAS - FORNECIMENTO E INSTALAÇÃO. AF_10/2020</t>
  </si>
  <si>
    <t xml:space="preserve">92699</t>
  </si>
  <si>
    <t xml:space="preserve">JOELHO 90 GRAUS, EM FERRO GALVANIZADO, CONEXÃO ROSQUEADA, DN 15 (1/2"), INSTALADO EM RAMAIS E SUB-RAMAIS DE GÁS - FORNECIMENTO E INSTALAÇÃO. AF_10/2020</t>
  </si>
  <si>
    <t xml:space="preserve">92701</t>
  </si>
  <si>
    <t xml:space="preserve">JOELHO 90 GRAUS, EM FERRO GALVANIZADO, CONEXÃO ROSQUEADA, DN 20 (3/4"), INSTALADO EM RAMAIS E SUB-RAMAIS DE GÁS - FORNECIMENTO E INSTALAÇÃO. AF_10/2020</t>
  </si>
  <si>
    <t xml:space="preserve">92703</t>
  </si>
  <si>
    <t xml:space="preserve">JOELHO 90 GRAUS, EM FERRO GALVANIZADO, CONEXÃO ROSQUEADA, DN 25 (1"), INSTALADO EM RAMAIS E SUB-RAMAIS DE GÁS - FORNECIMENTO E INSTALAÇÃO. AF_10/2020</t>
  </si>
  <si>
    <t xml:space="preserve">92670</t>
  </si>
  <si>
    <t xml:space="preserve">JOELHO 90 GRAUS, EM FERRO GALVANIZADO, CONEXÃO ROSQUEADA, DN 25 (1"), INSTALADO EM REDE DE ALIMENTAÇÃO PARA SPRINKLER - FORNECIMENTO E INSTALAÇÃO. AF_10/2020</t>
  </si>
  <si>
    <t xml:space="preserve">92672</t>
  </si>
  <si>
    <t xml:space="preserve">JOELHO 90 GRAUS, EM FERRO GALVANIZADO, CONEXÃO ROSQUEADA, DN 32 (1 1/4"), INSTALADO EM REDE DE ALIMENTAÇÃO PARA SPRINKLER - FORNECIMENTO E INSTALAÇÃO. AF_10/2020</t>
  </si>
  <si>
    <t xml:space="preserve">92674</t>
  </si>
  <si>
    <t xml:space="preserve">JOELHO 90 GRAUS, EM FERRO GALVANIZADO, CONEXÃO ROSQUEADA, DN 40 (1 1/2"), INSTALADO EM REDE DE ALIMENTAÇÃO PARA SPRINKLER - FORNECIMENTO E INSTALAÇÃO. AF_10/2020</t>
  </si>
  <si>
    <t xml:space="preserve">92676</t>
  </si>
  <si>
    <t xml:space="preserve">JOELHO 90 GRAUS, EM FERRO GALVANIZADO, CONEXÃO ROSQUEADA, DN 50 (2"), INSTALADO EM REDE DE ALIMENTAÇÃO PARA SPRINKLER - FORNECIMENTO E INSTALAÇÃO. AF_10/2020</t>
  </si>
  <si>
    <t xml:space="preserve">92678</t>
  </si>
  <si>
    <t xml:space="preserve">JOELHO 90 GRAUS, EM FERRO GALVANIZADO, CONEXÃO ROSQUEADA, DN 65 (2 1/2"), INSTALADO EM REDE DE ALIMENTAÇÃO PARA SPRINKLER - FORNECIMENTO E INSTALAÇÃO. AF_10/2020</t>
  </si>
  <si>
    <t xml:space="preserve">92636</t>
  </si>
  <si>
    <t xml:space="preserve">JOELHO 90 GRAUS, EM FERRO GALVANIZADO, CONEXÃO ROSQUEADA, DN 80 (3"), INSTALADO EM REDE DE ALIMENTAÇÃO PARA HIDRANTE - FORNECIMENTO E INSTALAÇÃO. AF_10/2020</t>
  </si>
  <si>
    <t xml:space="preserve">92680</t>
  </si>
  <si>
    <t xml:space="preserve">JOELHO 90 GRAUS, EM FERRO GALVANIZADO, CONEXÃO ROSQUEADA, DN 80 (3"), INSTALADO EM REDE DE ALIMENTAÇÃO PARA SPRINKLER - FORNECIMENTO E INSTALAÇÃO. AF_10/2020</t>
  </si>
  <si>
    <t xml:space="preserve">92382</t>
  </si>
  <si>
    <t xml:space="preserve">JOELHO 90 GRAUS, EM FERRO GALVANIZADO, DN 25 (1"), CONEXÃO ROSQUEADA, INSTALADO EM REDE DE ALIMENTAÇÃO PARA HIDRANTE - FORNECIMENTO E INSTALAÇÃO. AF_10/2020</t>
  </si>
  <si>
    <t xml:space="preserve">92384</t>
  </si>
  <si>
    <t xml:space="preserve">JOELHO 90 GRAUS, EM FERRO GALVANIZADO, DN 32 (1 1/4"), CONEXÃO ROSQUEADA, INSTALADO EM REDE DE ALIMENTAÇÃO PARA HIDRANTE - FORNECIMENTO E INSTALAÇÃO. AF_10/2020</t>
  </si>
  <si>
    <t xml:space="preserve">92386</t>
  </si>
  <si>
    <t xml:space="preserve">JOELHO 90 GRAUS, EM FERRO GALVANIZADO, DN 40 (1 1/2"), CONEXÃO ROSQUEADA, INSTALADO EM REDE DE ALIMENTAÇÃO PARA HIDRANTE - FORNECIMENTO E INSTALAÇÃO. AF_10/2020</t>
  </si>
  <si>
    <t xml:space="preserve">92351</t>
  </si>
  <si>
    <t xml:space="preserve">JOELHO 90 GRAUS, EM FERRO GALVANIZADO, DN 50 (2"), CONEXÃO ROSQUEADA, INSTALADO EM PRUMADAS - FORNECIMENTO E INSTALAÇÃO. AF_10/2020</t>
  </si>
  <si>
    <t xml:space="preserve">92388</t>
  </si>
  <si>
    <t xml:space="preserve">JOELHO 90 GRAUS, EM FERRO GALVANIZADO, DN 50 (2"), CONEXÃO ROSQUEADA, INSTALADO EM REDE DE ALIMENTAÇÃO PARA HIDRANTE - FORNECIMENTO E INSTALAÇÃO. AF_10/2020</t>
  </si>
  <si>
    <t xml:space="preserve">92353</t>
  </si>
  <si>
    <t xml:space="preserve">JOELHO 90 GRAUS, EM FERRO GALVANIZADO, DN 65 (2 1/2"), CONEXÃO ROSQUEADA, INSTALADO EM PRUMADAS - FORNECIMENTO E INSTALAÇÃO. AF_10/2020</t>
  </si>
  <si>
    <t xml:space="preserve">92390</t>
  </si>
  <si>
    <t xml:space="preserve">JOELHO 90 GRAUS, EM FERRO GALVANIZADO, DN 65 (2 1/2"), CONEXÃO ROSQUEADA, INSTALADO EM REDE DE ALIMENTAÇÃO PARA HIDRANTE - FORNECIMENTO E INSTALAÇÃO. AF_10/2020</t>
  </si>
  <si>
    <t xml:space="preserve">92355</t>
  </si>
  <si>
    <t xml:space="preserve">JOELHO 90 GRAUS, EM FERRO GALVANIZADO, DN 80 (3"), CONEXÃO ROSQUEADA, INSTALADO EM PRUMADAS - FORNECIMENTO E INSTALAÇÃO. AF_10/2020</t>
  </si>
  <si>
    <t xml:space="preserve">101925</t>
  </si>
  <si>
    <t xml:space="preserve">JOELHO 90°, EM FERRO GALVANIZADO, 4", CONEXÃO ROSQUEADA, INSTALADO EM PRUMADAS - FORNECIMENTO E INSTALAÇÃO. AF_10/2020</t>
  </si>
  <si>
    <t xml:space="preserve">101934</t>
  </si>
  <si>
    <t xml:space="preserve">JOELHO 90°, EM FERRO GALVANIZADO, 4", CONEXÃO ROSQUEADA, INSTALADO EM REDE DE ALIMENTAÇÃO PARA HIDRANTE - FORNECIMENTO E INSTALAÇÃO. AF_10/2020</t>
  </si>
  <si>
    <t xml:space="preserve">97541</t>
  </si>
  <si>
    <t xml:space="preserve">LUVA COM REDUÇÃO, EM AÇO, CONEXÃO SOLDADA, DN 20 X 15 MM (3/4" X 1/2"), INSTALADO EM RAMAIS E SUB-RAMAIS DE GÁS - FORNECIMENTO E INSTALAÇÃO. AF_10/2020</t>
  </si>
  <si>
    <t xml:space="preserve">97462</t>
  </si>
  <si>
    <t xml:space="preserve">LUVA COM REDUÇÃO, EM AÇO, CONEXÃO SOLDADA, DN 25 X 20 MM (1 X 3/4"), INSTALADO EM REDE DE ALIMENTAÇÃO PARA HIDRANTE - FORNECIMENTO E INSTALAÇÃO. AF_10/2020</t>
  </si>
  <si>
    <t xml:space="preserve">97544</t>
  </si>
  <si>
    <t xml:space="preserve">LUVA COM REDUÇÃO, EM AÇO, CONEXÃO SOLDADA, DN 25 X 20 MM (1" X 3/4"), INSTALADO EM RAMAIS E SUB-RAMAIS DE GÁS - FORNECIMENTO E INSTALAÇÃO. AF_10/2020</t>
  </si>
  <si>
    <t xml:space="preserve">97500</t>
  </si>
  <si>
    <t xml:space="preserve">LUVA COM REDUÇÃO, EM AÇO, CONEXÃO SOLDADA, DN 25 X 20 MM (1" X 3/4"), INSTALADO EM REDE DE ALIMENTAÇÃO PARA SPRINKLER - FORNECIMENTO E INSTALAÇÃO. AF_10/2020</t>
  </si>
  <si>
    <t xml:space="preserve">97465</t>
  </si>
  <si>
    <t xml:space="preserve">LUVA COM REDUÇÃO, EM AÇO, CONEXÃO SOLDADA, DN 32 X 25 MM (1 1/4" X 1"), INSTALADO EM REDE DE ALIMENTAÇÃO PARA HIDRANTE - FORNECIMENTO E INSTALAÇÃO. AF_10/2020</t>
  </si>
  <si>
    <t xml:space="preserve">97503</t>
  </si>
  <si>
    <t xml:space="preserve">LUVA COM REDUÇÃO, EM AÇO, CONEXÃO SOLDADA, DN 32 X 25 MM (1 1/4" X 1"), INSTALADO EM REDE DE ALIMENTAÇÃO PARA SPRINKLER - FORNECIMENTO E INSTALAÇÃO. AF_10/2020</t>
  </si>
  <si>
    <t xml:space="preserve">97468</t>
  </si>
  <si>
    <t xml:space="preserve">LUVA COM REDUÇÃO, EM AÇO, CONEXÃO SOLDADA, DN 40 X 32 MM (1 1/2" X 1 1/4"), INSTALADO EM REDE DE ALIMENTAÇÃO PARA HIDRANTE - FORNECIMENTO E INSTALAÇÃO. AF_10/2020</t>
  </si>
  <si>
    <t xml:space="preserve">97506</t>
  </si>
  <si>
    <t xml:space="preserve">LUVA COM REDUÇÃO, EM AÇO, CONEXÃO SOLDADA, DN 40 X 32 MM (1 1/2" X 1 1/4"), INSTALADO EM REDE DE ALIMENTAÇÃO PARA SPRINKLER - FORNECIMENTO E INSTALAÇÃO. AF_10/2020</t>
  </si>
  <si>
    <t xml:space="preserve">97444</t>
  </si>
  <si>
    <t xml:space="preserve">LUVA COM REDUÇÃO, EM AÇO, CONEXÃO SOLDADA, DN 50 X 40 MM (2 X 1 1/2"), INSTALADO EM PRUMADAS - FORNECIMENTO E INSTALAÇÃO. AF_10/2020</t>
  </si>
  <si>
    <t xml:space="preserve">97471</t>
  </si>
  <si>
    <t xml:space="preserve">LUVA COM REDUÇÃO, EM AÇO, CONEXÃO SOLDADA, DN 50 X 40 MM (2" X 1 1/2"), INSTALADO EM REDE DE ALIMENTAÇÃO PARA HIDRANTE - FORNECIMENTO E INSTALAÇÃO. AF_10/2020</t>
  </si>
  <si>
    <t xml:space="preserve">97509</t>
  </si>
  <si>
    <t xml:space="preserve">LUVA COM REDUÇÃO, EM AÇO, CONEXÃO SOLDADA, DN 50 X 40 MM (2" X 1 1/2"), INSTALADO EM REDE DE ALIMENTAÇÃO PARA SPRINKLER - FORNECIMENTO E INSTALAÇÃO. AF_10/2020</t>
  </si>
  <si>
    <t xml:space="preserve">97447</t>
  </si>
  <si>
    <t xml:space="preserve">LUVA COM REDUÇÃO, EM AÇO, CONEXÃO SOLDADA, DN 65 X 50 MM (2 1/2" X 2"), INSTALADO EM PRUMADAS - FORNECIMENTO E INSTALAÇÃO. AF_10/2020</t>
  </si>
  <si>
    <t xml:space="preserve">97475</t>
  </si>
  <si>
    <t xml:space="preserve">LUVA COM REDUÇÃO, EM AÇO, CONEXÃO SOLDADA, DN 65 X 50 MM (2 1/2" X 2"), INSTALADO EM REDE DE ALIMENTAÇÃO PARA HIDRANTE - FORNECIMENTO E INSTALAÇÃO. AF_10/2020</t>
  </si>
  <si>
    <t xml:space="preserve">97512</t>
  </si>
  <si>
    <t xml:space="preserve">LUVA COM REDUÇÃO, EM AÇO, CONEXÃO SOLDADA, DN 65 X 50 MM (2 1/2" X 2"), INSTALADO EM REDE DE ALIMENTAÇÃO PARA SPRINKLER - FORNECIMENTO E INSTALAÇÃO. AF_10/2020</t>
  </si>
  <si>
    <t xml:space="preserve">97450</t>
  </si>
  <si>
    <t xml:space="preserve">LUVA COM REDUÇÃO, EM AÇO, CONEXÃO SOLDADA, DN 80 X 65 MM (3" X 2 1/2"), INSTALADO EM PRUMADAS - FORNECIMENTO E INSTALAÇÃO. AF_10/2020</t>
  </si>
  <si>
    <t xml:space="preserve">97478</t>
  </si>
  <si>
    <t xml:space="preserve">LUVA COM REDUÇÃO, EM AÇO, CONEXÃO SOLDADA, DN 80 X 65 MM (3" X 2 1/2"), INSTALADO EM REDE DE ALIMENTAÇÃO PARA HIDRANTE - FORNECIMENTO E INSTALAÇÃO. AF_10/2020</t>
  </si>
  <si>
    <t xml:space="preserve">97515</t>
  </si>
  <si>
    <t xml:space="preserve">LUVA COM REDUÇÃO, EM AÇO, CONEXÃO SOLDADA, DN 80 X 65 MM (3" X 2 1/2"), INSTALADO EM REDE DE ALIMENTAÇÃO PARA SPRINKLER - FORNECIMENTO E INSTALAÇÃO. AF_10/2020</t>
  </si>
  <si>
    <t xml:space="preserve">92928</t>
  </si>
  <si>
    <t xml:space="preserve">LUVA DE REDUÇÃO, EM FERRO GALVANIZADO, 1 1/2" X 1 1/4", CONEXÃO ROSQUEADA, INSTALADO EM REDE DE ALIMENTAÇÃO PARA HIDRANTE - FORNECIMENTO E INSTALAÇÃO. AF_10/2020</t>
  </si>
  <si>
    <t xml:space="preserve">92943</t>
  </si>
  <si>
    <t xml:space="preserve">LUVA DE REDUÇÃO, EM FERRO GALVANIZADO, 1 1/2" X 1 1/4", CONEXÃO ROSQUEADA, INSTALADO EM REDE DE ALIMENTAÇÃO PARA SPRINKLER - FORNECIMENTO E INSTALAÇÃO. AF_10/2020</t>
  </si>
  <si>
    <t xml:space="preserve">92929</t>
  </si>
  <si>
    <t xml:space="preserve">LUVA DE REDUÇÃO, EM FERRO GALVANIZADO, 1 1/2" X 1", CONEXÃO ROSQUEADA, INSTALADO EM REDE DE ALIMENTAÇÃO PARA HIDRANTE - FORNECIMENTO E INSTALAÇÃO. AF_10/2020</t>
  </si>
  <si>
    <t xml:space="preserve">92944</t>
  </si>
  <si>
    <t xml:space="preserve">LUVA DE REDUÇÃO, EM FERRO GALVANIZADO, 1 1/2" X 1", CONEXÃO ROSQUEADA, INSTALADO EM REDE DE ALIMENTAÇÃO PARA SPRINKLER - FORNECIMENTO E INSTALAÇÃO. AF_10/2020</t>
  </si>
  <si>
    <t xml:space="preserve">92930</t>
  </si>
  <si>
    <t xml:space="preserve">LUVA DE REDUÇÃO, EM FERRO GALVANIZADO, 1 1/2" X 3/4", CONEXÃO ROSQUEADA, INSTALADO EM REDE DE ALIMENTAÇÃO PARA HIDRANTE - FORNECIMENTO E INSTALAÇÃO. AF_10/2020</t>
  </si>
  <si>
    <t xml:space="preserve">92945</t>
  </si>
  <si>
    <t xml:space="preserve">LUVA DE REDUÇÃO, EM FERRO GALVANIZADO, 1 1/2" X 3/4", CONEXÃO ROSQUEADA, INSTALADO EM REDE DE ALIMENTAÇÃO PARA SPRINKLER - FORNECIMENTO E INSTALAÇÃO. AF_10/2020</t>
  </si>
  <si>
    <t xml:space="preserve">92925</t>
  </si>
  <si>
    <t xml:space="preserve">LUVA DE REDUÇÃO, EM FERRO GALVANIZADO, 1 1/4" X 1", CONEXÃO ROSQUEADA, INSTALADO EM REDE DE ALIMENTAÇÃO PARA HIDRANTE - FORNECIMENTO E INSTALAÇÃO. AF_10/2020</t>
  </si>
  <si>
    <t xml:space="preserve">92940</t>
  </si>
  <si>
    <t xml:space="preserve">LUVA DE REDUÇÃO, EM FERRO GALVANIZADO, 1 1/4" X 1", CONEXÃO ROSQUEADA, INSTALADO EM REDE DE ALIMENTAÇÃO PARA SPRINKLER - FORNECIMENTO E INSTALAÇÃO. AF_10/2020</t>
  </si>
  <si>
    <t xml:space="preserve">92926</t>
  </si>
  <si>
    <t xml:space="preserve">LUVA DE REDUÇÃO, EM FERRO GALVANIZADO, 1 1/4" X 1/2", CONEXÃO ROSQUEADA, INSTALADO EM REDE DE ALIMENTAÇÃO PARA HIDRANTE - FORNECIMENTO E INSTALAÇÃO. AF_10/2020</t>
  </si>
  <si>
    <t xml:space="preserve">92941</t>
  </si>
  <si>
    <t xml:space="preserve">LUVA DE REDUÇÃO, EM FERRO GALVANIZADO, 1 1/4" X 1/2", CONEXÃO ROSQUEADA, INSTALADO EM REDE DE ALIMENTAÇÃO PARA SPRINKLER - FORNECIMENTO E INSTALAÇÃO. AF_10/2020</t>
  </si>
  <si>
    <t xml:space="preserve">92927</t>
  </si>
  <si>
    <t xml:space="preserve">LUVA DE REDUÇÃO, EM FERRO GALVANIZADO, 1 1/4" X 3/4", CONEXÃO ROSQUEADA, INSTALADO EM REDE DE ALIMENTAÇÃO PARA HIDRANTE - FORNECIMENTO E INSTALAÇÃO. AF_10/2020</t>
  </si>
  <si>
    <t xml:space="preserve">92942</t>
  </si>
  <si>
    <t xml:space="preserve">LUVA DE REDUÇÃO, EM FERRO GALVANIZADO, 1 1/4" X 3/4", CONEXÃO ROSQUEADA, INSTALADO EM REDE DE ALIMENTAÇÃO PARA SPRINKLER - FORNECIMENTO E INSTALAÇÃO. AF_10/2020</t>
  </si>
  <si>
    <t xml:space="preserve">92918</t>
  </si>
  <si>
    <t xml:space="preserve">LUVA DE REDUÇÃO, EM FERRO GALVANIZADO, 1" X 1/2", CONEXÃO ROSQUEADA, INSTALADO EM REDE DE ALIMENTAÇÃO PARA HIDRANTE - FORNECIMENTO E INSTALAÇÃO. AF_10/2020</t>
  </si>
  <si>
    <t xml:space="preserve">92938</t>
  </si>
  <si>
    <t xml:space="preserve">LUVA DE REDUÇÃO, EM FERRO GALVANIZADO, 1" X 1/2", CONEXÃO ROSQUEADA, INSTALADO EM REDE DE ALIMENTAÇÃO PARA SPRINKLER - FORNECIMENTO E INSTALAÇÃO. AF_10/2020</t>
  </si>
  <si>
    <t xml:space="preserve">92920</t>
  </si>
  <si>
    <t xml:space="preserve">LUVA DE REDUÇÃO, EM FERRO GALVANIZADO, 1" X 3/4", CONEXÃO ROSQUEADA, INSTALADO EM REDE DE ALIMENTAÇÃO PARA HIDRANTE - FORNECIMENTO E INSTALAÇÃO. AF_10/2020</t>
  </si>
  <si>
    <t xml:space="preserve">92939</t>
  </si>
  <si>
    <t xml:space="preserve">LUVA DE REDUÇÃO, EM FERRO GALVANIZADO, 1" X 3/4", CONEXÃO ROSQUEADA, INSTALADO EM REDE DE ALIMENTAÇÃO PARA SPRINKLER - FORNECIMENTO E INSTALAÇÃO. AF_10/2020</t>
  </si>
  <si>
    <t xml:space="preserve">92910</t>
  </si>
  <si>
    <t xml:space="preserve">LUVA DE REDUÇÃO, EM FERRO GALVANIZADO, 2 1/2" X 1 1/2", CONEXÃO ROSQUEADA, INSTALADO EM PRUMADAS - FORNECIMENTO E INSTALAÇÃO. AF_10/2020</t>
  </si>
  <si>
    <t xml:space="preserve">92934</t>
  </si>
  <si>
    <t xml:space="preserve">LUVA DE REDUÇÃO, EM FERRO GALVANIZADO, 2 1/2" X 1 1/2", CONEXÃO ROSQUEADA, INSTALADO EM REDE DE ALIMENTAÇÃO PARA HIDRANTE - FORNECIMENTO E INSTALAÇÃO. AF_10/2020</t>
  </si>
  <si>
    <t xml:space="preserve">92949</t>
  </si>
  <si>
    <t xml:space="preserve">LUVA DE REDUÇÃO, EM FERRO GALVANIZADO, 2 1/2" X 1 1/2", CONEXÃO ROSQUEADA, INSTALADO EM REDE DE ALIMENTAÇÃO PARA SPRINKLER - FORNECIMENTO E INSTALAÇÃO. AF_10/2020</t>
  </si>
  <si>
    <t xml:space="preserve">92911</t>
  </si>
  <si>
    <t xml:space="preserve">LUVA DE REDUÇÃO, EM FERRO GALVANIZADO, 2 1/2" X 2", CONEXÃO ROSQUEADA, INSTALADO EM PRUMADAS - FORNECIMENTO E INSTALAÇÃO. AF_10/2020</t>
  </si>
  <si>
    <t xml:space="preserve">92935</t>
  </si>
  <si>
    <t xml:space="preserve">LUVA DE REDUÇÃO, EM FERRO GALVANIZADO, 2 1/2" X 2", CONEXÃO ROSQUEADA, INSTALADO EM REDE DE ALIMENTAÇÃO PARA HIDRANTE - FORNECIMENTO E INSTALAÇÃO. AF_10/2020</t>
  </si>
  <si>
    <t xml:space="preserve">92950</t>
  </si>
  <si>
    <t xml:space="preserve">LUVA DE REDUÇÃO, EM FERRO GALVANIZADO, 2 1/2" X 2", CONEXÃO ROSQUEADA, INSTALADO EM REDE DE ALIMENTAÇÃO PARA SPRINKLER - FORNECIMENTO E INSTALAÇÃO. AF_10/2020</t>
  </si>
  <si>
    <t xml:space="preserve">92907</t>
  </si>
  <si>
    <t xml:space="preserve">LUVA DE REDUÇÃO, EM FERRO GALVANIZADO, 2" X 1 1/2", CONEXÃO ROSQUEADA, INSTALADO EM PRUMADAS - FORNECIMENTO E INSTALAÇÃO. AF_10/2020</t>
  </si>
  <si>
    <t xml:space="preserve">92931</t>
  </si>
  <si>
    <t xml:space="preserve">LUVA DE REDUÇÃO, EM FERRO GALVANIZADO, 2" X 1 1/2", CONEXÃO ROSQUEADA, INSTALADO EM REDE DE ALIMENTAÇÃO PARA HIDRANTE - FORNECIMENTO E INSTALAÇÃO. AF_10/2020</t>
  </si>
  <si>
    <t xml:space="preserve">92946</t>
  </si>
  <si>
    <t xml:space="preserve">LUVA DE REDUÇÃO, EM FERRO GALVANIZADO, 2" X 1 1/2", CONEXÃO ROSQUEADA, INSTALADO EM REDE DE ALIMENTAÇÃO PARA SPRINKLER - FORNECIMENTO E INSTALAÇÃO. AF_10/2020</t>
  </si>
  <si>
    <t xml:space="preserve">92908</t>
  </si>
  <si>
    <t xml:space="preserve">LUVA DE REDUÇÃO, EM FERRO GALVANIZADO, 2" X 1 1/4", CONEXÃO ROSQUEADA, INSTALADO EM PRUMADAS - FORNECIMENTO E INSTALAÇÃO. AF_10/2020</t>
  </si>
  <si>
    <t xml:space="preserve">92932</t>
  </si>
  <si>
    <t xml:space="preserve">LUVA DE REDUÇÃO, EM FERRO GALVANIZADO, 2" X 1 1/4", CONEXÃO ROSQUEADA, INSTALADO EM REDE DE ALIMENTAÇÃO PARA HIDRANTE - FORNECIMENTO E INSTALAÇÃO. AF_10/2020</t>
  </si>
  <si>
    <t xml:space="preserve">92947</t>
  </si>
  <si>
    <t xml:space="preserve">LUVA DE REDUÇÃO, EM FERRO GALVANIZADO, 2" X 1 1/4", CONEXÃO ROSQUEADA, INSTALADO EM REDE DE ALIMENTAÇÃO PARA SPRINKLER - FORNECIMENTO E INSTALAÇÃO. AF_10/2020</t>
  </si>
  <si>
    <t xml:space="preserve">92909</t>
  </si>
  <si>
    <t xml:space="preserve">LUVA DE REDUÇÃO, EM FERRO GALVANIZADO, 2" X 1", CONEXÃO ROSQUEADA, INSTALADO EM PRUMADAS - FORNECIMENTO E INSTALAÇÃO. AF_10/2020</t>
  </si>
  <si>
    <t xml:space="preserve">92933</t>
  </si>
  <si>
    <t xml:space="preserve">LUVA DE REDUÇÃO, EM FERRO GALVANIZADO, 2" X 1", CONEXÃO ROSQUEADA, INSTALADO EM REDE DE ALIMENTAÇÃO PARA HIDRANTE - FORNECIMENTO E INSTALAÇÃO. AF_10/2020</t>
  </si>
  <si>
    <t xml:space="preserve">92948</t>
  </si>
  <si>
    <t xml:space="preserve">LUVA DE REDUÇÃO, EM FERRO GALVANIZADO, 2" X 1", CONEXÃO ROSQUEADA, INSTALADO EM REDE DE ALIMENTAÇÃO PARA SPRINKLER - FORNECIMENTO E INSTALAÇÃO. AF_10/2020</t>
  </si>
  <si>
    <t xml:space="preserve">92912</t>
  </si>
  <si>
    <t xml:space="preserve">LUVA DE REDUÇÃO, EM FERRO GALVANIZADO, 3" X 1 1/2", CONEXÃO ROSQUEADA, INSTALADO EM PRUMADAS - FORNECIMENTO E INSTALAÇÃO. AF_10/2020</t>
  </si>
  <si>
    <t xml:space="preserve">92913</t>
  </si>
  <si>
    <t xml:space="preserve">LUVA DE REDUÇÃO, EM FERRO GALVANIZADO, 3" X 2 1/2", CONEXÃO ROSQUEADA, INSTALADO EM PRUMADAS - FORNECIMENTO E INSTALAÇÃO. AF_10/2020</t>
  </si>
  <si>
    <t xml:space="preserve">92936</t>
  </si>
  <si>
    <t xml:space="preserve">LUVA DE REDUÇÃO, EM FERRO GALVANIZADO, 3" X 2 1/2", CONEXÃO ROSQUEADA, INSTALADO EM REDE DE ALIMENTAÇÃO PARA HIDRANTE - FORNECIMENTO E INSTALAÇÃO. AF_10/2020</t>
  </si>
  <si>
    <t xml:space="preserve">92951</t>
  </si>
  <si>
    <t xml:space="preserve">LUVA DE REDUÇÃO, EM FERRO GALVANIZADO, 3" X 2 1/2", CONEXÃO ROSQUEADA, INSTALADO EM REDE DE ALIMENTAÇÃO PARA SPRINKLER - FORNECIMENTO E INSTALAÇÃO. AF_10/2020</t>
  </si>
  <si>
    <t xml:space="preserve">92914</t>
  </si>
  <si>
    <t xml:space="preserve">LUVA DE REDUÇÃO, EM FERRO GALVANIZADO, 3" X 2", CONEXÃO ROSQUEADA, INSTALADO EM PRUMADAS - FORNECIMENTO E INSTALAÇÃO. AF_10/2020</t>
  </si>
  <si>
    <t xml:space="preserve">92937</t>
  </si>
  <si>
    <t xml:space="preserve">LUVA DE REDUÇÃO, EM FERRO GALVANIZADO, 3" X 2", CONEXÃO ROSQUEADA, INSTALADO EM REDE DE ALIMENTAÇÃO PARA HIDRANTE - FORNECIMENTO E INSTALAÇÃO. AF_10/2020</t>
  </si>
  <si>
    <t xml:space="preserve">92952</t>
  </si>
  <si>
    <t xml:space="preserve">LUVA DE REDUÇÃO, EM FERRO GALVANIZADO, 3" X 2", CONEXÃO ROSQUEADA, INSTALADO EM REDE DE ALIMENTAÇÃO PARA SPRINKLER - FORNECIMENTO E INSTALAÇÃO. AF_10/2020</t>
  </si>
  <si>
    <t xml:space="preserve">92953</t>
  </si>
  <si>
    <t xml:space="preserve">LUVA DE REDUÇÃO, EM FERRO GALVANIZADO, 3/4" X 1/2", CONEXÃO ROSQUEADA, INSTALADO EM RAMAIS E SUB-RAMAIS DE GÁS - FORNECIMENTO E INSTALAÇÃO. AF_10/2020</t>
  </si>
  <si>
    <t xml:space="preserve">101921</t>
  </si>
  <si>
    <t xml:space="preserve">LUVA DE REDUÇÃO, EM FERRO GALVANIZADO, 4" X 2 1/2", CONEXÃO ROSQUEADA, INSTALADO EM PRUMADAS - FORNECIMENTO E INSTALAÇÃO. AF_10/2020</t>
  </si>
  <si>
    <t xml:space="preserve">101930</t>
  </si>
  <si>
    <t xml:space="preserve">LUVA DE REDUÇÃO, EM FERRO GALVANIZADO, 4" X 2 1/2", CONEXÃO ROSQUEADA, INSTALADO EM REDE DE ALIMENTAÇÃO PARA HIDRANTE - FORNECIMENTO E INSTALAÇÃO. AF_10/2020</t>
  </si>
  <si>
    <t xml:space="preserve">101922</t>
  </si>
  <si>
    <t xml:space="preserve">LUVA DE REDUÇÃO, EM FERRO GALVANIZADO, 4" X 2", CONEXÃO ROSQUEADA, INSTALADO EM PRUMADAS - FORNECIMENTO E INSTALAÇÃO. AF_10/2020</t>
  </si>
  <si>
    <t xml:space="preserve">101931</t>
  </si>
  <si>
    <t xml:space="preserve">LUVA DE REDUÇÃO, EM FERRO GALVANIZADO, 4" X 2", CONEXÃO ROSQUEADA, INSTALADO EM REDE DE ALIMENTAÇÃO PARA HIDRANTE - FORNECIMENTO E INSTALAÇÃO. AF_10/2020</t>
  </si>
  <si>
    <t xml:space="preserve">101923</t>
  </si>
  <si>
    <t xml:space="preserve">LUVA DE REDUÇÃO, EM FERRO GALVANIZADO, 4" X 3", CONEXÃO ROSQUEADA, INSTALADO EM PRUMADAS - FORNECIMENTO E INSTALAÇÃO. AF_10/2020</t>
  </si>
  <si>
    <t xml:space="preserve">101932</t>
  </si>
  <si>
    <t xml:space="preserve">LUVA DE REDUÇÃO, EM FERRO GALVANIZADO, 4" X 3", CONEXÃO ROSQUEADA, INSTALADO EM REDE DE ALIMENTAÇÃO PARA HIDRANTE - FORNECIMENTO E INSTALAÇÃO. AF_10/2020</t>
  </si>
  <si>
    <t xml:space="preserve">97537</t>
  </si>
  <si>
    <t xml:space="preserve">LUVA, EM AÇO, CONEXÃO SOLDADA, DN 15 (1/2"), INSTALADO EM RAMAIS E SUB-RAMAIS DE GÁS - FORNECIMENTO E INSTALAÇÃO. AF_10/2020</t>
  </si>
  <si>
    <t xml:space="preserve">97540</t>
  </si>
  <si>
    <t xml:space="preserve">LUVA, EM AÇO, CONEXÃO SOLDADA, DN 20 (3/4"), INSTALADO EM RAMAIS E SUB-RAMAIS DE GÁS - FORNECIMENTO E INSTALAÇÃO. AF_10/2020</t>
  </si>
  <si>
    <t xml:space="preserve">97543</t>
  </si>
  <si>
    <t xml:space="preserve">LUVA, EM AÇO, CONEXÃO SOLDADA, DN 25 (1"), INSTALADO EM RAMAIS E SUB-RAMAIS DE GÁS - FORNECIMENTO E INSTALAÇÃO. AF_10/2020</t>
  </si>
  <si>
    <t xml:space="preserve">97461</t>
  </si>
  <si>
    <t xml:space="preserve">LUVA, EM AÇO, CONEXÃO SOLDADA, DN 25 (1"), INSTALADO EM REDE DE ALIMENTAÇÃO PARA HIDRANTE - FORNECIMENTO E INSTALAÇÃO. AF_10/2020</t>
  </si>
  <si>
    <t xml:space="preserve">97499</t>
  </si>
  <si>
    <t xml:space="preserve">LUVA, EM AÇO, CONEXÃO SOLDADA, DN 25 (1"), INSTALADO EM REDE DE ALIMENTAÇÃO PARA SPRINKLER - FORNECIMENTO E INSTALAÇÃO. AF_10/2020</t>
  </si>
  <si>
    <t xml:space="preserve">97464</t>
  </si>
  <si>
    <t xml:space="preserve">LUVA, EM AÇO, CONEXÃO SOLDADA, DN 32 (1 1/4"), INSTALADO EM REDE DE ALIMENTAÇÃO PARA HIDRANTE - FORNECIMENTO E INSTALAÇÃO. AF_10/2020</t>
  </si>
  <si>
    <t xml:space="preserve">97502</t>
  </si>
  <si>
    <t xml:space="preserve">LUVA, EM AÇO, CONEXÃO SOLDADA, DN 32 (1 1/4"), INSTALADO EM REDE DE ALIMENTAÇÃO PARA SPRINKLER - FORNECIMENTO E INSTALAÇÃO. AF_10/2020</t>
  </si>
  <si>
    <t xml:space="preserve">97467</t>
  </si>
  <si>
    <t xml:space="preserve">LUVA, EM AÇO, CONEXÃO SOLDADA, DN 40 (1 1/2"), INSTALADO EM REDE DE ALIMENTAÇÃO PARA HIDRANTE - FORNECIMENTO E INSTALAÇÃO. AF_10/2020</t>
  </si>
  <si>
    <t xml:space="preserve">97505</t>
  </si>
  <si>
    <t xml:space="preserve">LUVA, EM AÇO, CONEXÃO SOLDADA, DN 40 (1 1/2"), INSTALADO EM REDE DE ALIMENTAÇÃO PARA SPRINKLER - FORNECIMENTO E INSTALAÇÃO. AF_10/2020</t>
  </si>
  <si>
    <t xml:space="preserve">97443</t>
  </si>
  <si>
    <t xml:space="preserve">LUVA, EM AÇO, CONEXÃO SOLDADA, DN 50 (2"), INSTALADO EM PRUMADAS - FORNECIMENTO E INSTALAÇÃO. AF_10/2020</t>
  </si>
  <si>
    <t xml:space="preserve">97470</t>
  </si>
  <si>
    <t xml:space="preserve">LUVA, EM AÇO, CONEXÃO SOLDADA, DN 50 (2"), INSTALADO EM REDE DE ALIMENTAÇÃO PARA HIDRANTE - FORNECIMENTO E INSTALAÇÃO. AF_10/2020</t>
  </si>
  <si>
    <t xml:space="preserve">97508</t>
  </si>
  <si>
    <t xml:space="preserve">LUVA, EM AÇO, CONEXÃO SOLDADA, DN 50 (2"), INSTALADO EM REDE DE ALIMENTAÇÃO PARA SPRINKLER - FORNECIMENTO E INSTALAÇÃO. AF_10/2020</t>
  </si>
  <si>
    <t xml:space="preserve">97446</t>
  </si>
  <si>
    <t xml:space="preserve">LUVA, EM AÇO, CONEXÃO SOLDADA, DN 65 (2 1/2"), INSTALADO EM PRUMADAS - FORNECIMENTO E INSTALAÇÃO. AF_10/2020</t>
  </si>
  <si>
    <t xml:space="preserve">97474</t>
  </si>
  <si>
    <t xml:space="preserve">LUVA, EM AÇO, CONEXÃO SOLDADA, DN 65 (2 1/2"), INSTALADO EM REDE DE ALIMENTAÇÃO PARA HIDRANTE - FORNECIMENTO E INSTALAÇÃO. AF_10/2020</t>
  </si>
  <si>
    <t xml:space="preserve">97511</t>
  </si>
  <si>
    <t xml:space="preserve">LUVA, EM AÇO, CONEXÃO SOLDADA, DN 65 (2 1/2"), INSTALADO EM REDE DE ALIMENTAÇÃO PARA SPRINKLER - FORNECIMENTO E INSTALAÇÃO. AF_10/2020</t>
  </si>
  <si>
    <t xml:space="preserve">97449</t>
  </si>
  <si>
    <t xml:space="preserve">LUVA, EM AÇO, CONEXÃO SOLDADA, DN 80 (3"), INSTALADO EM PRUMADAS - FORNECIMENTO E INSTALAÇÃO. AF_10/2020</t>
  </si>
  <si>
    <t xml:space="preserve">97477</t>
  </si>
  <si>
    <t xml:space="preserve">LUVA, EM AÇO, CONEXÃO SOLDADA, DN 80 (3"), INSTALADO EM REDE DE ALIMENTAÇÃO PARA HIDRANTE - FORNECIMENTO E INSTALAÇÃO. AF_10/2020</t>
  </si>
  <si>
    <t xml:space="preserve">97514</t>
  </si>
  <si>
    <t xml:space="preserve">LUVA, EM AÇO, CONEXÃO SOLDADA, DN 80 (3"), INSTALADO EM REDE DE ALIMENTAÇÃO PARA SPRINKLER - FORNECIMENTO E INSTALAÇÃO. AF_10/2020</t>
  </si>
  <si>
    <t xml:space="preserve">101920</t>
  </si>
  <si>
    <t xml:space="preserve">LUVA, EM FERRO GALVANIZADO, 4", CONEXÃO ROSQUEADA, INSTALADO EM PRUMADAS - FORNECIMENTO E INSTALAÇÃO. AF_10/2020</t>
  </si>
  <si>
    <t xml:space="preserve">101929</t>
  </si>
  <si>
    <t xml:space="preserve">LUVA, EM FERRO GALVANIZADO, 4", CONEXÃO ROSQUEADA, INSTALADO EM REDE DE ALIMENTAÇÃO PARA HIDRANTE - FORNECIMENTO E INSTALAÇÃO. AF_10/2020</t>
  </si>
  <si>
    <t xml:space="preserve">92693</t>
  </si>
  <si>
    <t xml:space="preserve">LUVA, EM FERRO GALVANIZADO, CONEXÃO ROSQUEADA, DN 15 (1/2"), INSTALADO EM RAMAIS E SUB-RAMAIS DE GÁS - FORNECIMENTO E INSTALAÇÃO. AF_10/2020</t>
  </si>
  <si>
    <t xml:space="preserve">92695</t>
  </si>
  <si>
    <t xml:space="preserve">LUVA, EM FERRO GALVANIZADO, CONEXÃO ROSQUEADA, DN 20 (3/4"), INSTALADO EM RAMAIS E SUB-RAMAIS DE GÁS - FORNECIMENTO E INSTALAÇÃO. AF_10/2020</t>
  </si>
  <si>
    <t xml:space="preserve">92697</t>
  </si>
  <si>
    <t xml:space="preserve">LUVA, EM FERRO GALVANIZADO, CONEXÃO ROSQUEADA, DN 25 (1"), INSTALADO EM RAMAIS E SUB-RAMAIS DE GÁS - FORNECIMENTO E INSTALAÇÃO. AF_10/2020</t>
  </si>
  <si>
    <t xml:space="preserve">92658</t>
  </si>
  <si>
    <t xml:space="preserve">LUVA, EM FERRO GALVANIZADO, CONEXÃO ROSQUEADA, DN 25 (1"), INSTALADO EM REDE DE ALIMENTAÇÃO PARA SPRINKLER - FORNECIMENTO E INSTALAÇÃO. AF_10/2020</t>
  </si>
  <si>
    <t xml:space="preserve">92660</t>
  </si>
  <si>
    <t xml:space="preserve">LUVA, EM FERRO GALVANIZADO, CONEXÃO ROSQUEADA, DN 32 (1 1/4"), INSTALADO EM REDE DE ALIMENTAÇÃO PARA SPRINKLER - FORNECIMENTO E INSTALAÇÃO. AF_10/2020</t>
  </si>
  <si>
    <t xml:space="preserve">92662</t>
  </si>
  <si>
    <t xml:space="preserve">LUVA, EM FERRO GALVANIZADO, CONEXÃO ROSQUEADA, DN 40 (1 1/2"), INSTALADO EM REDE DE ALIMENTAÇÃO PARA SPRINKLER - FORNECIMENTO E INSTALAÇÃO. AF_10/2020</t>
  </si>
  <si>
    <t xml:space="preserve">92664</t>
  </si>
  <si>
    <t xml:space="preserve">LUVA, EM FERRO GALVANIZADO, CONEXÃO ROSQUEADA, DN 50 (2"), INSTALADO EM REDE DE ALIMENTAÇÃO PARA SPRINKLER - FORNECIMENTO E INSTALAÇÃO. AF_10/2020</t>
  </si>
  <si>
    <t xml:space="preserve">92666</t>
  </si>
  <si>
    <t xml:space="preserve">LUVA, EM FERRO GALVANIZADO, CONEXÃO ROSQUEADA, DN 65 (2 1/2"), INSTALADO EM REDE DE ALIMENTAÇÃO PARA SPRINKLER - FORNECIMENTO E INSTALAÇÃO. AF_10/2020</t>
  </si>
  <si>
    <t xml:space="preserve">92668</t>
  </si>
  <si>
    <t xml:space="preserve">LUVA, EM FERRO GALVANIZADO, CONEXÃO ROSQUEADA, DN 80 (3"), INSTALADO EM REDE DE ALIMENTAÇÃO PARA SPRINKLER - FORNECIMENTO E INSTALAÇÃO. AF_10/2020</t>
  </si>
  <si>
    <t xml:space="preserve">92370</t>
  </si>
  <si>
    <t xml:space="preserve">LUVA, EM FERRO GALVANIZADO, DN 25 (1"), CONEXÃO ROSQUEADA, INSTALADO EM REDE DE ALIMENTAÇÃO PARA HIDRANTE - FORNECIMENTO E INSTALAÇÃO. AF_10/2020</t>
  </si>
  <si>
    <t xml:space="preserve">92372</t>
  </si>
  <si>
    <t xml:space="preserve">LUVA, EM FERRO GALVANIZADO, DN 32 (1 1/4"), CONEXÃO ROSQUEADA, INSTALADO EM REDE DE ALIMENTAÇÃO PARA HIDRANTE - FORNECIMENTO E INSTALAÇÃO. AF_10/2020</t>
  </si>
  <si>
    <t xml:space="preserve">92374</t>
  </si>
  <si>
    <t xml:space="preserve">LUVA, EM FERRO GALVANIZADO, DN 40 (1 1/2"), CONEXÃO ROSQUEADA, INSTALADO EM REDE DE ALIMENTAÇÃO PARA HIDRANTE - FORNECIMENTO E INSTALAÇÃO. AF_10/2020</t>
  </si>
  <si>
    <t xml:space="preserve">92345</t>
  </si>
  <si>
    <t xml:space="preserve">LUVA, EM FERRO GALVANIZADO, DN 50 (2"), CONEXÃO ROSQUEADA, INSTALADO EM PRUMADAS - FORNECIMENTO E INSTALAÇÃO. AF_10/2020</t>
  </si>
  <si>
    <t xml:space="preserve">92376</t>
  </si>
  <si>
    <t xml:space="preserve">LUVA, EM FERRO GALVANIZADO, DN 50 (2"), CONEXÃO ROSQUEADA, INSTALADO EM REDE DE ALIMENTAÇÃO PARA HIDRANTE - FORNECIMENTO E INSTALAÇÃO. AF_10/2020</t>
  </si>
  <si>
    <t xml:space="preserve">92347</t>
  </si>
  <si>
    <t xml:space="preserve">LUVA, EM FERRO GALVANIZADO, DN 65 (2 1/2"), CONEXÃO ROSQUEADA, INSTALADO EM PRUMADAS - FORNECIMENTO E INSTALAÇÃO. AF_10/2020</t>
  </si>
  <si>
    <t xml:space="preserve">92378</t>
  </si>
  <si>
    <t xml:space="preserve">LUVA, EM FERRO GALVANIZADO, DN 65 (2 1/2"), CONEXÃO ROSQUEADA, INSTALADO EM REDE DE ALIMENTAÇÃO PARA HIDRANTE - FORNECIMENTO E INSTALAÇÃO. AF_10/2020</t>
  </si>
  <si>
    <t xml:space="preserve">92349</t>
  </si>
  <si>
    <t xml:space="preserve">LUVA, EM FERRO GALVANIZADO, DN 80 (3"), CONEXÃO ROSQUEADA, INSTALADO EM PRUMADAS - FORNECIMENTO E INSTALAÇÃO. AF_10/2020</t>
  </si>
  <si>
    <t xml:space="preserve">92380</t>
  </si>
  <si>
    <t xml:space="preserve">LUVA, EM FERRO GALVANIZADO, DN 80 (3"), CONEXÃO ROSQUEADA, INSTALADO EM REDE DE ALIMENTAÇÃO PARA HIDRANTE - FORNECIMENTO E INSTALAÇÃO. AF_10/2020</t>
  </si>
  <si>
    <t xml:space="preserve">101917</t>
  </si>
  <si>
    <t xml:space="preserve">MANÔMETRO 0 A 200 PSI (0 A 14 KGF/CM2), D = 50MM - FORNECIMENTO E INSTALAÇÃO. AF_10/2020</t>
  </si>
  <si>
    <t xml:space="preserve">101924</t>
  </si>
  <si>
    <t xml:space="preserve">NIPLE, EM FERRO GALVANIZADO, 4", CONEXÃO ROSQUEADA, INSTALADO EM PRUMADAS - FORNECIMENTO E INSTALAÇÃO. AF_10/2020</t>
  </si>
  <si>
    <t xml:space="preserve">101933</t>
  </si>
  <si>
    <t xml:space="preserve">NIPLE, EM FERRO GALVANIZADO, 4", CONEXÃO ROSQUEADA, INSTALADO EM REDE DE ALIMENTAÇÃO PARA HIDRANTE - FORNECIMENTO E INSTALAÇÃO. AF_10/2020</t>
  </si>
  <si>
    <t xml:space="preserve">92692</t>
  </si>
  <si>
    <t xml:space="preserve">NIPLE, EM FERRO GALVANIZADO, CONEXÃO ROSQUEADA, DN 15 (1/2"), INSTALADO EM RAMAIS E SUB-RAMAIS DE GÁS - FORNECIMENTO E INSTALAÇÃO. AF_10/2020</t>
  </si>
  <si>
    <t xml:space="preserve">92694</t>
  </si>
  <si>
    <t xml:space="preserve">NIPLE, EM FERRO GALVANIZADO, CONEXÃO ROSQUEADA, DN 20 (3/4"), INSTALADO EM RAMAIS E SUB-RAMAIS DE GÁS - FORNECIMENTO E INSTALAÇÃO. AF_10/2020</t>
  </si>
  <si>
    <t xml:space="preserve">92696</t>
  </si>
  <si>
    <t xml:space="preserve">NIPLE, EM FERRO GALVANIZADO, CONEXÃO ROSQUEADA, DN 25 (1"), INSTALADO EM RAMAIS E SUB-RAMAIS DE GÁS - FORNECIMENTO E INSTALAÇÃO. AF_10/2020</t>
  </si>
  <si>
    <t xml:space="preserve">92657</t>
  </si>
  <si>
    <t xml:space="preserve">NIPLE, EM FERRO GALVANIZADO, CONEXÃO ROSQUEADA, DN 25 (1"), INSTALADO EM REDE DE ALIMENTAÇÃO PARA SPRINKLER - FORNECIMENTO E INSTALAÇÃO. AF_10/2020</t>
  </si>
  <si>
    <t xml:space="preserve">92659</t>
  </si>
  <si>
    <t xml:space="preserve">NIPLE, EM FERRO GALVANIZADO, CONEXÃO ROSQUEADA, DN 32 (1 1/4"), INSTALADO EM REDE DE ALIMENTAÇÃO PARA SPRINKLER - FORNECIMENTO E INSTALAÇÃO. AF_10/2020</t>
  </si>
  <si>
    <t xml:space="preserve">92661</t>
  </si>
  <si>
    <t xml:space="preserve">NIPLE, EM FERRO GALVANIZADO, CONEXÃO ROSQUEADA, DN 40 (1 1/2"), INSTALADO EM REDE DE ALIMENTAÇÃO PARA SPRINKLER - FORNECIMENTO E INSTALAÇÃO. AF_10/2020</t>
  </si>
  <si>
    <t xml:space="preserve">92663</t>
  </si>
  <si>
    <t xml:space="preserve">NIPLE, EM FERRO GALVANIZADO, CONEXÃO ROSQUEADA, DN 50 (2"), INSTALADO EM REDE DE ALIMENTAÇÃO PARA SPRINKLER - FORNECIMENTO E INSTALAÇÃO. AF_10/2020</t>
  </si>
  <si>
    <t xml:space="preserve">92665</t>
  </si>
  <si>
    <t xml:space="preserve">NIPLE, EM FERRO GALVANIZADO, CONEXÃO ROSQUEADA, DN 65 (2 1/2"), INSTALADO EM REDE DE ALIMENTAÇÃO PARA SPRINKLER - FORNECIMENTO E INSTALAÇÃO. AF_10/2020</t>
  </si>
  <si>
    <t xml:space="preserve">92667</t>
  </si>
  <si>
    <t xml:space="preserve">NIPLE, EM FERRO GALVANIZADO, CONEXÃO ROSQUEADA, DN 80 (3"), INSTALADO EM REDE DE ALIMENTAÇÃO PARA SPRINKLER - FORNECIMENTO E INSTALAÇÃO. AF_10/2020</t>
  </si>
  <si>
    <t xml:space="preserve">92369</t>
  </si>
  <si>
    <t xml:space="preserve">NIPLE, EM FERRO GALVANIZADO, DN 25 (1"), CONEXÃO ROSQUEADA, INSTALADO EM REDE DE ALIMENTAÇÃO PARA HIDRANTE - FORNECIMENTO E INSTALAÇÃO. AF_10/2020</t>
  </si>
  <si>
    <t xml:space="preserve">92371</t>
  </si>
  <si>
    <t xml:space="preserve">NIPLE, EM FERRO GALVANIZADO, DN 32 (1 1/4"), CONEXÃO ROSQUEADA, INSTALADO EM REDE DE ALIMENTAÇÃO PARA HIDRANTE - FORNECIMENTO E INSTALAÇÃO. AF_10/2020</t>
  </si>
  <si>
    <t xml:space="preserve">92373</t>
  </si>
  <si>
    <t xml:space="preserve">NIPLE, EM FERRO GALVANIZADO, DN 40 (1 1/2"), CONEXÃO ROSQUEADA, INSTALADO EM REDE DE ALIMENTAÇÃO PARA HIDRANTE - FORNECIMENTO E INSTALAÇÃO. AF_10/2020</t>
  </si>
  <si>
    <t xml:space="preserve">92344</t>
  </si>
  <si>
    <t xml:space="preserve">NIPLE, EM FERRO GALVANIZADO, DN 50 (2"), CONEXÃO ROSQUEADA, INSTALADO EM PRUMADAS - FORNECIMENTO E INSTALAÇÃO. AF_10/2020</t>
  </si>
  <si>
    <t xml:space="preserve">92375</t>
  </si>
  <si>
    <t xml:space="preserve">NIPLE, EM FERRO GALVANIZADO, DN 50 (2"), CONEXÃO ROSQUEADA, INSTALADO EM REDE DE ALIMENTAÇÃO PARA HIDRANTE - FORNECIMENTO E INSTALAÇÃO. AF_10/2020</t>
  </si>
  <si>
    <t xml:space="preserve">92346</t>
  </si>
  <si>
    <t xml:space="preserve">NIPLE, EM FERRO GALVANIZADO, DN 65 (2 1/2"), CONEXÃO ROSQUEADA, INSTALADO EM PRUMADAS - FORNECIMENTO E INSTALAÇÃO. AF_10/2020</t>
  </si>
  <si>
    <t xml:space="preserve">92377</t>
  </si>
  <si>
    <t xml:space="preserve">NIPLE, EM FERRO GALVANIZADO, DN 65 (2 1/2"), CONEXÃO ROSQUEADA, INSTALADO EM REDE DE ALIMENTAÇÃO PARA HIDRANTE - FORNECIMENTO E INSTALAÇÃO. AF_10/2020</t>
  </si>
  <si>
    <t xml:space="preserve">92348</t>
  </si>
  <si>
    <t xml:space="preserve">NIPLE, EM FERRO GALVANIZADO, DN 80 (3"), CONEXÃO ROSQUEADA, INSTALADO EM PRUMADAS - FORNECIMENTO E INSTALAÇÃO. AF_10/2020</t>
  </si>
  <si>
    <t xml:space="preserve">92379</t>
  </si>
  <si>
    <t xml:space="preserve">NIPLE, EM FERRO GALVANIZADO, DN 80 (3"), CONEXÃO ROSQUEADA, INSTALADO EM REDE DE ALIMENTAÇÃO PARA HIDRANTE - FORNECIMENTO E INSTALAÇÃO. AF_10/2020</t>
  </si>
  <si>
    <t xml:space="preserve">95696</t>
  </si>
  <si>
    <t xml:space="preserve">SPRINKLER TIPO PENDENTE, 68 °C, UNIÃO POR ROSCA DN 15 (1/2") - FORNECIMENTO E INSTALAÇÃO. AF_10/2020</t>
  </si>
  <si>
    <t xml:space="preserve">92335</t>
  </si>
  <si>
    <t xml:space="preserve">TUBO DE AÇO GALVANIZADO COM COSTURA, CLASSE MÉDIA, CONEXÃO RANHURADA, DN 50 (2"), INSTALADO EM PRUMADAS - FORNECIMENTO E INSTALAÇÃO. AF_10/2020</t>
  </si>
  <si>
    <t xml:space="preserve">92336</t>
  </si>
  <si>
    <t xml:space="preserve">TUBO DE AÇO GALVANIZADO COM COSTURA, CLASSE MÉDIA, CONEXÃO RANHURADA, DN 65 (2 1/2"), INSTALADO EM PRUMADAS - FORNECIMENTO E INSTALAÇÃO. AF_10/2020</t>
  </si>
  <si>
    <t xml:space="preserve">92337</t>
  </si>
  <si>
    <t xml:space="preserve">TUBO DE AÇO GALVANIZADO COM COSTURA, CLASSE MÉDIA, CONEXÃO RANHURADA, DN 80 (3"), INSTALADO EM PRUMADAS - FORNECIMENTO E INSTALAÇÃO. AF_10/2020</t>
  </si>
  <si>
    <t xml:space="preserve">92687</t>
  </si>
  <si>
    <t xml:space="preserve">TUBO DE AÇO GALVANIZADO COM COSTURA, CLASSE MÉDIA, CONEXÃO ROSQUEADA, DN 15 (1/2"), INSTALADO EM RAMAIS E SUB-RAMAIS DE GÁS - FORNECIMENTO E INSTALAÇÃO. AF_10/2020</t>
  </si>
  <si>
    <t xml:space="preserve">92688</t>
  </si>
  <si>
    <t xml:space="preserve">TUBO DE AÇO GALVANIZADO COM COSTURA, CLASSE MÉDIA, CONEXÃO ROSQUEADA, DN 20 (3/4"), INSTALADO EM RAMAIS E SUB-RAMAIS DE GÁS - FORNECIMENTO E INSTALAÇÃO. AF_10/2020</t>
  </si>
  <si>
    <t xml:space="preserve">97536</t>
  </si>
  <si>
    <t xml:space="preserve">TUBO DE AÇO GALVANIZADO COM COSTURA, CLASSE MÉDIA, CONEXÃO ROSQUEADA, DN 25 (1"), INSTALADO EM RAMAIS E SUB-RAMAIS DE GÁS - FORNECIMENTO E INSTALAÇÃO. AF_10/2020</t>
  </si>
  <si>
    <t xml:space="preserve">97535</t>
  </si>
  <si>
    <t xml:space="preserve">TUBO DE AÇO GALVANIZADO COM COSTURA, CLASSE MÉDIA, CONEXÃO ROSQUEADA, DN 25 (1"), INSTALADO EM REDE DE ALIMENTAÇÃO PARA SPRINKLER - FORNECIMENTO E INSTALAÇÃO. AF_10/2020</t>
  </si>
  <si>
    <t xml:space="preserve">92652</t>
  </si>
  <si>
    <t xml:space="preserve">TUBO DE AÇO GALVANIZADO COM COSTURA, CLASSE MÉDIA, CONEXÃO ROSQUEADA, DN 32 (1 1/4"), INSTALADO EM REDE DE ALIMENTAÇÃO PARA SPRINKLER - FORNECIMENTO E INSTALAÇÃO. AF_10/2020</t>
  </si>
  <si>
    <t xml:space="preserve">92653</t>
  </si>
  <si>
    <t xml:space="preserve">TUBO DE AÇO GALVANIZADO COM COSTURA, CLASSE MÉDIA, CONEXÃO ROSQUEADA, DN 40 (1 1/2"), INSTALADO EM REDE DE ALIMENTAÇÃO PARA SPRINKLER - FORNECIMENTO E INSTALAÇÃO. AF_10/2020</t>
  </si>
  <si>
    <t xml:space="preserve">92654</t>
  </si>
  <si>
    <t xml:space="preserve">TUBO DE AÇO GALVANIZADO COM COSTURA, CLASSE MÉDIA, CONEXÃO ROSQUEADA, DN 50 (2"), INSTALADO EM REDE DE ALIMENTAÇÃO PARA SPRINKLER - FORNECIMENTO E INSTALAÇÃO. AF_10/2020</t>
  </si>
  <si>
    <t xml:space="preserve">92655</t>
  </si>
  <si>
    <t xml:space="preserve">TUBO DE AÇO GALVANIZADO COM COSTURA, CLASSE MÉDIA, CONEXÃO ROSQUEADA, DN 65 (2 1/2"), INSTALADO EM REDE DE ALIMENTAÇÃO PARA SPRINKLER - FORNECIMENTO E INSTALAÇÃO. AF_10/2020</t>
  </si>
  <si>
    <t xml:space="preserve">92656</t>
  </si>
  <si>
    <t xml:space="preserve">TUBO DE AÇO GALVANIZADO COM COSTURA, CLASSE MÉDIA, CONEXÃO ROSQUEADA, DN 80 (3"), INSTALADO EM REDE DE ALIMENTAÇÃO PARA SPRINKLER - FORNECIMENTO E INSTALAÇÃO. AF_10/2020</t>
  </si>
  <si>
    <t xml:space="preserve">101918</t>
  </si>
  <si>
    <t xml:space="preserve">TUBO DE AÇO GALVANIZADO COM COSTURA, CLASSE MÉDIA, DN 100 (4"), CONEXÃO ROSQUEADA, INSTALADO EM PRUMADAS - FORNECIMENTO E INSTALAÇÃO. AF_10/2020</t>
  </si>
  <si>
    <t xml:space="preserve">101927</t>
  </si>
  <si>
    <t xml:space="preserve">TUBO DE AÇO GALVANIZADO COM COSTURA, CLASSE MÉDIA, DN 100 (4"), CONEXÃO ROSQUEADA, INSTALADO EM REDE DE ALIMENTAÇÃO PARA HIDRANTE - FORNECIMENTO E INSTALAÇÃO. AF_10/2020</t>
  </si>
  <si>
    <t xml:space="preserve">97498</t>
  </si>
  <si>
    <t xml:space="preserve">TUBO DE AÇO GALVANIZADO COM COSTURA, CLASSE MÉDIA, DN 25 (1"), CONEXÃO ROSQUEADA, INSTALADO EM REDE DE ALIMENTAÇÃO PARA HIDRANTE - FORNECIMENTO E INSTALAÇÃO. AF_10/2020</t>
  </si>
  <si>
    <t xml:space="preserve">92364</t>
  </si>
  <si>
    <t xml:space="preserve">TUBO DE AÇO GALVANIZADO COM COSTURA, CLASSE MÉDIA, DN 32 (1 1/4"), CONEXÃO ROSQUEADA, INSTALADO EM REDE DE ALIMENTAÇÃO PARA HIDRANTE - FORNECIMENTO E INSTALAÇÃO. AF_10/2020</t>
  </si>
  <si>
    <t xml:space="preserve">92365</t>
  </si>
  <si>
    <t xml:space="preserve">TUBO DE AÇO GALVANIZADO COM COSTURA, CLASSE MÉDIA, DN 40 (1 1/2"), CONEXÃO ROSQUEADA, INSTALADO EM REDE DE ALIMENTAÇÃO PARA HIDRANTE - FORNECIMENTO E INSTALAÇÃO. AF_10/2020</t>
  </si>
  <si>
    <t xml:space="preserve">92341</t>
  </si>
  <si>
    <t xml:space="preserve">TUBO DE AÇO GALVANIZADO COM COSTURA, CLASSE MÉDIA, DN 50 (2"), CONEXÃO ROSQUEADA, INSTALADO EM PRUMADAS - FORNECIMENTO E INSTALAÇÃO. AF_10/2020</t>
  </si>
  <si>
    <t xml:space="preserve">92366</t>
  </si>
  <si>
    <t xml:space="preserve">TUBO DE AÇO GALVANIZADO COM COSTURA, CLASSE MÉDIA, DN 50 (2"), CONEXÃO ROSQUEADA, INSTALADO EM REDE DE ALIMENTAÇÃO PARA HIDRANTE - FORNECIMENTO E INSTALAÇÃO. AF_10/2020</t>
  </si>
  <si>
    <t xml:space="preserve">92342</t>
  </si>
  <si>
    <t xml:space="preserve">TUBO DE AÇO GALVANIZADO COM COSTURA, CLASSE MÉDIA, DN 65 (2 1/2"), CONEXÃO ROSQUEADA, INSTALADO EM PRUMADAS - FORNECIMENTO E INSTALAÇÃO. AF_10/2020</t>
  </si>
  <si>
    <t xml:space="preserve">92367</t>
  </si>
  <si>
    <t xml:space="preserve">TUBO DE AÇO GALVANIZADO COM COSTURA, CLASSE MÉDIA, DN 65 (2 1/2"), CONEXÃO ROSQUEADA, INSTALADO EM REDE DE ALIMENTAÇÃO PARA HIDRANTE - FORNECIMENTO E INSTALAÇÃO. AF_10/2020</t>
  </si>
  <si>
    <t xml:space="preserve">92343</t>
  </si>
  <si>
    <t xml:space="preserve">TUBO DE AÇO GALVANIZADO COM COSTURA, CLASSE MÉDIA, DN 80 (3"), CONEXÃO ROSQUEADA, INSTALADO EM PRUMADAS - FORNECIMENTO E INSTALAÇÃO. AF_10/2020</t>
  </si>
  <si>
    <t xml:space="preserve">92368</t>
  </si>
  <si>
    <t xml:space="preserve">TUBO DE AÇO GALVANIZADO COM COSTURA, CLASSE MÉDIA, DN 80 (3"), CONEXÃO ROSQUEADA, INSTALADO EM REDE DE ALIMENTAÇÃO PARA HIDRANTE - FORNECIMENTO E INSTALAÇÃO. AF_10/2020</t>
  </si>
  <si>
    <t xml:space="preserve">92689</t>
  </si>
  <si>
    <t xml:space="preserve">TUBO DE AÇO PRETO SEM COSTURA, CLASSE MÉDIA, CONEXÃO SOLDADA, DN 15 (1/2"), INSTALADO EM RAMAIS E SUB-RAMAIS DE GÁS - FORNECIMENTO E INSTALAÇÃO. AF_10/2020</t>
  </si>
  <si>
    <t xml:space="preserve">92690</t>
  </si>
  <si>
    <t xml:space="preserve">TUBO DE AÇO PRETO SEM COSTURA, CLASSE MÉDIA, CONEXÃO SOLDADA, DN 20 (3/4"), INSTALADO EM RAMAIS E SUB-RAMAIS DE GÁS - FORNECIMENTO E INSTALAÇÃO. AF_10/2020</t>
  </si>
  <si>
    <t xml:space="preserve">92691</t>
  </si>
  <si>
    <t xml:space="preserve">TUBO DE AÇO PRETO SEM COSTURA, CLASSE MÉDIA, CONEXÃO SOLDADA, DN 25 (1"), INSTALADO EM RAMAIS E SUB-RAMAIS DE GÁS - FORNECIMENTO E INSTALAÇÃO. AF_10/2020</t>
  </si>
  <si>
    <t xml:space="preserve">92359</t>
  </si>
  <si>
    <t xml:space="preserve">TUBO DE AÇO PRETO SEM COSTURA, CONEXÃO SOLDADA, DN 25 (1"), INSTALADO EM REDE DE ALIMENTAÇÃO PARA HIDRANTE - FORNECIMENTO E INSTALAÇÃO. AF_10/2020</t>
  </si>
  <si>
    <t xml:space="preserve">92645</t>
  </si>
  <si>
    <t xml:space="preserve">TUBO DE AÇO PRETO SEM COSTURA, CONEXÃO SOLDADA, DN 25 (1"), INSTALADO EM REDE DE ALIMENTAÇÃO PARA SPRINKLER - FORNECIMENTO E INSTALAÇÃO. AF_10/2020</t>
  </si>
  <si>
    <t xml:space="preserve">92360</t>
  </si>
  <si>
    <t xml:space="preserve">TUBO DE AÇO PRETO SEM COSTURA, CONEXÃO SOLDADA, DN 32 (1 1/4"), INSTALADO EM REDE DE ALIMENTAÇÃO PARA HIDRANTE - FORNECIMENTO E INSTALAÇÃO. AF_10/2020</t>
  </si>
  <si>
    <t xml:space="preserve">92646</t>
  </si>
  <si>
    <t xml:space="preserve">TUBO DE AÇO PRETO SEM COSTURA, CONEXÃO SOLDADA, DN 32 (1 1/4"), INSTALADO EM REDE DE ALIMENTAÇÃO PARA SPRINKLER - FORNECIMENTO E INSTALAÇÃO. AF_10/2020</t>
  </si>
  <si>
    <t xml:space="preserve">95697</t>
  </si>
  <si>
    <t xml:space="preserve">TUBO DE AÇO PRETO SEM COSTURA, CONEXÃO SOLDADA, DN 40 (1 1/2"), INSTALADO EM REDE DE ALIMENTAÇÃO PARA HIDRANTE - FORNECIMENTO E INSTALAÇÃO. AF_10/2020</t>
  </si>
  <si>
    <t xml:space="preserve">92648</t>
  </si>
  <si>
    <t xml:space="preserve">TUBO DE AÇO PRETO SEM COSTURA, CONEXÃO SOLDADA, DN 40 (1 1/2"), INSTALADO EM REDE DE ALIMENTAÇÃO PARA SPRINKLER - FORNECIMENTO E INSTALAÇÃO. AF_10/2020</t>
  </si>
  <si>
    <t xml:space="preserve">92338</t>
  </si>
  <si>
    <t xml:space="preserve">TUBO DE AÇO PRETO SEM COSTURA, CONEXÃO SOLDADA, DN 50 (2"), INSTALADO EM PRUMADAS - FORNECIMENTO E INSTALAÇÃO. AF_10/2020</t>
  </si>
  <si>
    <t xml:space="preserve">92361</t>
  </si>
  <si>
    <t xml:space="preserve">TUBO DE AÇO PRETO SEM COSTURA, CONEXÃO SOLDADA, DN 50 (2"), INSTALADO EM REDE DE ALIMENTAÇÃO PARA HIDRANTE - FORNECIMENTO E INSTALAÇÃO. AF_10/2020</t>
  </si>
  <si>
    <t xml:space="preserve">92649</t>
  </si>
  <si>
    <t xml:space="preserve">TUBO DE AÇO PRETO SEM COSTURA, CONEXÃO SOLDADA, DN 50 (2"), INSTALADO EM REDE DE ALIMENTAÇÃO PARA SPRINKLER - FORNECIMENTO E INSTALAÇÃO. AF_10/2020</t>
  </si>
  <si>
    <t xml:space="preserve">92339</t>
  </si>
  <si>
    <t xml:space="preserve">TUBO DE AÇO PRETO SEM COSTURA, CONEXÃO SOLDADA, DN 65 (2 1/2"), INSTALADO EM PRUMADAS - FORNECIMENTO E INSTALAÇÃO. AF_10/2020</t>
  </si>
  <si>
    <t xml:space="preserve">92362</t>
  </si>
  <si>
    <t xml:space="preserve">TUBO DE AÇO PRETO SEM COSTURA, CONEXÃO SOLDADA, DN 65 (2 1/2"), INSTALADO EM REDE DE ALIMENTAÇÃO PARA HIDRANTE - FORNECIMENTO E INSTALAÇÃO. AF_10/2020</t>
  </si>
  <si>
    <t xml:space="preserve">92650</t>
  </si>
  <si>
    <t xml:space="preserve">TUBO DE AÇO PRETO SEM COSTURA, CONEXÃO SOLDADA, DN 65 (2 1/2"), INSTALADO EM REDE DE ALIMENTAÇÃO PARA SPRINKLER - FORNECIMENTO E INSTALAÇÃO. AF_10/2020</t>
  </si>
  <si>
    <t xml:space="preserve">97439</t>
  </si>
  <si>
    <t xml:space="preserve">TÊ, EM AÇO, CONEXÃO RANHURADA, DN 50 (2"), INSTALADO EM PRUMADAS - FORNECIMENTO E INSTALAÇÃO. AF_10/2020</t>
  </si>
  <si>
    <t xml:space="preserve">97440</t>
  </si>
  <si>
    <t xml:space="preserve">TÊ, EM AÇO, CONEXÃO RANHURADA, DN 65 (2 1/2"), INSTALADO EM PRUMADAS - FORNECIMENTO E INSTALAÇÃO. AF_10/2020</t>
  </si>
  <si>
    <t xml:space="preserve">97442</t>
  </si>
  <si>
    <t xml:space="preserve">TÊ, EM AÇO, CONEXÃO RANHURADA, DN 80 (3"), INSTALADO EM PRUMADAS - FORNECIMENTO E INSTALAÇÃO. AF_10/2020</t>
  </si>
  <si>
    <t xml:space="preserve">97552</t>
  </si>
  <si>
    <t xml:space="preserve">TÊ, EM AÇO, CONEXÃO SOLDADA, DN 15 (1/2"), INSTALADO EM RAMAIS E SUB-RAMAIS DE GÁS - FORNECIMENTO E INSTALAÇÃO. AF_10/2020</t>
  </si>
  <si>
    <t xml:space="preserve">97553</t>
  </si>
  <si>
    <t xml:space="preserve">TÊ, EM AÇO, CONEXÃO SOLDADA, DN 20 (3/4"), INSTALADO EM RAMAIS E SUB-RAMAIS DE GÁS - FORNECIMENTO E INSTALAÇÃO. AF_10/2020</t>
  </si>
  <si>
    <t xml:space="preserve">97554</t>
  </si>
  <si>
    <t xml:space="preserve">TÊ, EM AÇO, CONEXÃO SOLDADA, DN 25 (1"), INSTALADO EM RAMAIS E SUB-RAMAIS DE GÁS - FORNECIMENTO E INSTALAÇÃO. AF_10/2020</t>
  </si>
  <si>
    <t xml:space="preserve">97491</t>
  </si>
  <si>
    <t xml:space="preserve">TÊ, EM AÇO, CONEXÃO SOLDADA, DN 25 (1"), INSTALADO EM REDE DE ALIMENTAÇÃO PARA HIDRANTE - FORNECIMENTO E INSTALAÇÃO. AF_10/2020</t>
  </si>
  <si>
    <t xml:space="preserve">97529</t>
  </si>
  <si>
    <t xml:space="preserve">TÊ, EM AÇO, CONEXÃO SOLDADA, DN 25 (1"), INSTALADO EM REDE DE ALIMENTAÇÃO PARA SPRINKLER - FORNECIMENTO E INSTALAÇÃO. AF_10/2020</t>
  </si>
  <si>
    <t xml:space="preserve">97492</t>
  </si>
  <si>
    <t xml:space="preserve">TÊ, EM AÇO, CONEXÃO SOLDADA, DN 32 (1 1/4"), INSTALADO EM REDE DE ALIMENTAÇÃO PARA HIDRANTE - FORNECIMENTO E INSTALAÇÃO. AF_10/2020</t>
  </si>
  <si>
    <t xml:space="preserve">97530</t>
  </si>
  <si>
    <t xml:space="preserve">TÊ, EM AÇO, CONEXÃO SOLDADA, DN 32 (1 1/4"), INSTALADO EM REDE DE ALIMENTAÇÃO PARA SPRINKLER - FORNECIMENTO E INSTALAÇÃO. AF_10/2020</t>
  </si>
  <si>
    <t xml:space="preserve">97493</t>
  </si>
  <si>
    <t xml:space="preserve">TÊ, EM AÇO, CONEXÃO SOLDADA, DN 40 (1 1/2"), INSTALADO EM REDE DE ALIMENTAÇÃO PARA HIDRANTE - FORNECIMENTO E INSTALAÇÃO. AF_10/2020</t>
  </si>
  <si>
    <t xml:space="preserve">97531</t>
  </si>
  <si>
    <t xml:space="preserve">TÊ, EM AÇO, CONEXÃO SOLDADA, DN 40 (1 1/2"), INSTALADO EM REDE DE ALIMENTAÇÃO PARA SPRINKLER - FORNECIMENTO E INSTALAÇÃO. AF_10/2020</t>
  </si>
  <si>
    <t xml:space="preserve">97458</t>
  </si>
  <si>
    <t xml:space="preserve">TÊ, EM AÇO, CONEXÃO SOLDADA, DN 50 (2"), INSTALADO EM PRUMADAS - FORNECIMENTO E INSTALAÇÃO. AF_10/2020</t>
  </si>
  <si>
    <t xml:space="preserve">97494</t>
  </si>
  <si>
    <t xml:space="preserve">TÊ, EM AÇO, CONEXÃO SOLDADA, DN 50 (2"), INSTALADO EM REDE DE ALIMENTAÇÃO PARA HIDRANTE - FORNECIMENTO E INSTALAÇÃO. AF_10/2020</t>
  </si>
  <si>
    <t xml:space="preserve">97532</t>
  </si>
  <si>
    <t xml:space="preserve">TÊ, EM AÇO, CONEXÃO SOLDADA, DN 50 (2"), INSTALADO EM REDE DE ALIMENTAÇÃO PARA SPRINKLER - FORNECIMENTO E INSTALAÇÃO. AF_10/2020</t>
  </si>
  <si>
    <t xml:space="preserve">97459</t>
  </si>
  <si>
    <t xml:space="preserve">TÊ, EM AÇO, CONEXÃO SOLDADA, DN 65 (2 1/2"), INSTALADO EM PRUMADAS - FORNECIMENTO E INSTALAÇÃO. AF_10/2020</t>
  </si>
  <si>
    <t xml:space="preserve">97495</t>
  </si>
  <si>
    <t xml:space="preserve">TÊ, EM AÇO, CONEXÃO SOLDADA, DN 65 (2 1/2"), INSTALADO EM REDE DE ALIMENTAÇÃO PARA HIDRANTE - FORNECIMENTO E INSTALAÇÃO. AF_10/2020</t>
  </si>
  <si>
    <t xml:space="preserve">97533</t>
  </si>
  <si>
    <t xml:space="preserve">TÊ, EM AÇO, CONEXÃO SOLDADA, DN 65 (2 1/2"), INSTALADO EM REDE DE ALIMENTAÇÃO PARA SPRINKLER - FORNECIMENTO E INSTALAÇÃO. AF_10/2020</t>
  </si>
  <si>
    <t xml:space="preserve">97460</t>
  </si>
  <si>
    <t xml:space="preserve">TÊ, EM AÇO, CONEXÃO SOLDADA, DN 80 (3"), INSTALADO EM PRUMADAS - FORNECIMENTO E INSTALAÇÃO. AF_10/2020</t>
  </si>
  <si>
    <t xml:space="preserve">97496</t>
  </si>
  <si>
    <t xml:space="preserve">TÊ, EM AÇO, CONEXÃO SOLDADA, DN 80 (3"), INSTALADO EM REDE DE ALIMENTAÇÃO PARA HIDRANTE - FORNECIMENTO E INSTALAÇÃO. AF_10/2020</t>
  </si>
  <si>
    <t xml:space="preserve">97534</t>
  </si>
  <si>
    <t xml:space="preserve">TÊ, EM AÇO, CONEXÃO SOLDADA, DN 80 (3"), INSTALADO EM REDE DE ALIMENTAÇÃO PARA SPRINKLER - FORNECIMENTO E INSTALAÇÃO. AF_10/2020</t>
  </si>
  <si>
    <t xml:space="preserve">101926</t>
  </si>
  <si>
    <t xml:space="preserve">TÊ, EM FERRO GALVANIZADO, 4", CONEXÃO ROSQUEADA, INSTALADO EM PRUMADAS - FORNECIMENTO E INSTALAÇÃO. AF_10/2020</t>
  </si>
  <si>
    <t xml:space="preserve">101935</t>
  </si>
  <si>
    <t xml:space="preserve">TÊ, EM FERRO GALVANIZADO, 4", CONEXÃO ROSQUEADA, INSTALADO EM REDE DE ALIMENTAÇÃO PARA HIDRANTE - FORNECIMENTO E INSTALAÇÃO. AF_10/2020</t>
  </si>
  <si>
    <t xml:space="preserve">92704</t>
  </si>
  <si>
    <t xml:space="preserve">TÊ, EM FERRO GALVANIZADO, CONEXÃO ROSQUEADA, DN 15 (1/2"), INSTALADO EM RAMAIS E SUB-RAMAIS DE GÁS - FORNECIMENTO E INSTALAÇÃO. AF_10/2020</t>
  </si>
  <si>
    <t xml:space="preserve">92705</t>
  </si>
  <si>
    <t xml:space="preserve">TÊ, EM FERRO GALVANIZADO, CONEXÃO ROSQUEADA, DN 20 (3/4"), INSTALADO EM RAMAIS E SUB-RAMAIS DE GÁS - FORNECIMENTO E INSTALAÇÃO. AF_10/2020</t>
  </si>
  <si>
    <t xml:space="preserve">92706</t>
  </si>
  <si>
    <t xml:space="preserve">TÊ, EM FERRO GALVANIZADO, CONEXÃO ROSQUEADA, DN 25 (1"), INSTALADO EM RAMAIS E SUB-RAMAIS DE GÁS - FORNECIMENTO E INSTALAÇÃO. AF_10/2020</t>
  </si>
  <si>
    <t xml:space="preserve">92637</t>
  </si>
  <si>
    <t xml:space="preserve">TÊ, EM FERRO GALVANIZADO, CONEXÃO ROSQUEADA, DN 25 (1"), INSTALADO EM REDE DE ALIMENTAÇÃO PARA HIDRANTE - FORNECIMENTO E INSTALAÇÃO. AF_10/2020</t>
  </si>
  <si>
    <t xml:space="preserve">92681</t>
  </si>
  <si>
    <t xml:space="preserve">TÊ, EM FERRO GALVANIZADO, CONEXÃO ROSQUEADA, DN 25 (1"), INSTALADO EM REDE DE ALIMENTAÇÃO PARA SPRINKLER - FORNECIMENTO E INSTALAÇÃO. AF_10/2020</t>
  </si>
  <si>
    <t xml:space="preserve">92638</t>
  </si>
  <si>
    <t xml:space="preserve">TÊ, EM FERRO GALVANIZADO, CONEXÃO ROSQUEADA, DN 32 (1 1/4"), INSTALADO EM REDE DE ALIMENTAÇÃO PARA HIDRANTE - FORNECIMENTO E INSTALAÇÃO. AF_10/2020</t>
  </si>
  <si>
    <t xml:space="preserve">92682</t>
  </si>
  <si>
    <t xml:space="preserve">TÊ, EM FERRO GALVANIZADO, CONEXÃO ROSQUEADA, DN 32 (1 1/4"), INSTALADO EM REDE DE ALIMENTAÇÃO PARA SPRINKLER - FORNECIMENTO E INSTALAÇÃO. AF_10/2020</t>
  </si>
  <si>
    <t xml:space="preserve">92639</t>
  </si>
  <si>
    <t xml:space="preserve">TÊ, EM FERRO GALVANIZADO, CONEXÃO ROSQUEADA, DN 40 (1 1/2"), INSTALADO EM REDE DE ALIMENTAÇÃO PARA HIDRANTE - FORNECIMENTO E INSTALAÇÃO. AF_10/2020</t>
  </si>
  <si>
    <t xml:space="preserve">92683</t>
  </si>
  <si>
    <t xml:space="preserve">TÊ, EM FERRO GALVANIZADO, CONEXÃO ROSQUEADA, DN 40 (1 1/2"), INSTALADO EM REDE DE ALIMENTAÇÃO PARA SPRINKLER - FORNECIMENTO E INSTALAÇÃO. AF_10/2020</t>
  </si>
  <si>
    <t xml:space="preserve">92640</t>
  </si>
  <si>
    <t xml:space="preserve">TÊ, EM FERRO GALVANIZADO, CONEXÃO ROSQUEADA, DN 50 (2"), INSTALADO EM REDE DE ALIMENTAÇÃO PARA HIDRANTE - FORNECIMENTO E INSTALAÇÃO. AF_10/2020</t>
  </si>
  <si>
    <t xml:space="preserve">92684</t>
  </si>
  <si>
    <t xml:space="preserve">TÊ, EM FERRO GALVANIZADO, CONEXÃO ROSQUEADA, DN 50 (2"), INSTALADO EM REDE DE ALIMENTAÇÃO PARA SPRINKLER - FORNECIMENTO E INSTALAÇÃO. AF_10/2020</t>
  </si>
  <si>
    <t xml:space="preserve">92642</t>
  </si>
  <si>
    <t xml:space="preserve">TÊ, EM FERRO GALVANIZADO, CONEXÃO ROSQUEADA, DN 65 (2 1/2"), INSTALADO EM REDE DE ALIMENTAÇÃO PARA HIDRANTE - FORNECIMENTO E INSTALAÇÃO. AF_10/2020</t>
  </si>
  <si>
    <t xml:space="preserve">92685</t>
  </si>
  <si>
    <t xml:space="preserve">TÊ, EM FERRO GALVANIZADO, CONEXÃO ROSQUEADA, DN 65 (2 1/2"), INSTALADO EM REDE DE ALIMENTAÇÃO PARA SPRINKLER - FORNECIMENTO E INSTALAÇÃO. AF_10/2020</t>
  </si>
  <si>
    <t xml:space="preserve">92644</t>
  </si>
  <si>
    <t xml:space="preserve">TÊ, EM FERRO GALVANIZADO, CONEXÃO ROSQUEADA, DN 80 (3"), INSTALADO EM REDE DE ALIMENTAÇÃO PARA HIDRANTE - FORNECIMENTO E INSTALAÇÃO. AF_10/2020</t>
  </si>
  <si>
    <t xml:space="preserve">92686</t>
  </si>
  <si>
    <t xml:space="preserve">TÊ, EM FERRO GALVANIZADO, CONEXÃO ROSQUEADA, DN 80 (3"), INSTALADO EM REDE DE ALIMENTAÇÃO PARA SPRINKLER - FORNECIMENTO E INSTALAÇÃO. AF_10/2020</t>
  </si>
  <si>
    <t xml:space="preserve">92356</t>
  </si>
  <si>
    <t xml:space="preserve">TÊ, EM FERRO GALVANIZADO, DN 50 (2"), CONEXÃO ROSQUEADA, INSTALADO EM PRUMADAS - FORNECIMENTO E INSTALAÇÃO. AF_10/2020</t>
  </si>
  <si>
    <t xml:space="preserve">92357</t>
  </si>
  <si>
    <t xml:space="preserve">TÊ, EM FERRO GALVANIZADO, DN 65 (2 1/2"), CONEXÃO ROSQUEADA, INSTALADO EM PRUMADAS - FORNECIMENTO E INSTALAÇÃO. AF_10/2020</t>
  </si>
  <si>
    <t xml:space="preserve">92358</t>
  </si>
  <si>
    <t xml:space="preserve">TÊ, EM FERRO GALVANIZADO, DN 80 (3"), CONEXÃO ROSQUEADA, INSTALADO EM PRUMADAS - FORNECIMENTO E INSTALAÇÃO. AF_10/2020</t>
  </si>
  <si>
    <t xml:space="preserve">101919</t>
  </si>
  <si>
    <t xml:space="preserve">UNIÃO, EM FERRO GALVANIZADO, 4", CONEXÃO ROSQUEADA, INSTALADO EM PRUMADAS - FORNECIMENTO E INSTALAÇÃO. AF_10/2020</t>
  </si>
  <si>
    <t xml:space="preserve">101928</t>
  </si>
  <si>
    <t xml:space="preserve">UNIÃO, EM FERRO GALVANIZADO, 4", CONEXÃO ROSQUEADA, INSTALADO EM REDE DE ALIMENTAÇÃO PARA HIDRANTE - FORNECIMENTO E INSTALAÇÃO. AF_10/2020</t>
  </si>
  <si>
    <t xml:space="preserve">92904</t>
  </si>
  <si>
    <t xml:space="preserve">UNIÃO, EM FERRO GALVANIZADO, CONEXÃO ROSQUEADA, DN 15 (1/2"), INSTALADO EM RAMAIS E SUB-RAMAIS DE GÁS - FORNECIMENTO E INSTALAÇÃO. AF_10/2020</t>
  </si>
  <si>
    <t xml:space="preserve">92905</t>
  </si>
  <si>
    <t xml:space="preserve">UNIÃO, EM FERRO GALVANIZADO, CONEXÃO ROSQUEADA, DN 20 (3/4"), INSTALADO EM RAMAIS E SUB-RAMAIS DE GÁS - FORNECIMENTO E INSTALAÇÃO. AF_10/2020</t>
  </si>
  <si>
    <t xml:space="preserve">92906</t>
  </si>
  <si>
    <t xml:space="preserve">UNIÃO, EM FERRO GALVANIZADO, CONEXÃO ROSQUEADA, DN 25 (1"), INSTALADO EM RAMAIS E SUB-RAMAIS DE GÁS - FORNECIMENTO E INSTALAÇÃO. AF_10/2020</t>
  </si>
  <si>
    <t xml:space="preserve">92898</t>
  </si>
  <si>
    <t xml:space="preserve">UNIÃO, EM FERRO GALVANIZADO, CONEXÃO ROSQUEADA, DN 25 (1"), INSTALADO EM REDE DE ALIMENTAÇÃO PARA SPRINKLER - FORNECIMENTO E INSTALAÇÃO. AF_10/2020</t>
  </si>
  <si>
    <t xml:space="preserve">92899</t>
  </si>
  <si>
    <t xml:space="preserve">UNIÃO, EM FERRO GALVANIZADO, CONEXÃO ROSQUEADA, DN 32 (1 1/4"), INSTALADO EM REDE DE ALIMENTAÇÃO PARA SPRINKLER - FORNECIMENTO E INSTALAÇÃO. AF_10/2020</t>
  </si>
  <si>
    <t xml:space="preserve">92900</t>
  </si>
  <si>
    <t xml:space="preserve">UNIÃO, EM FERRO GALVANIZADO, CONEXÃO ROSQUEADA, DN 40 (1 1/2"), INSTALADO EM REDE DE ALIMENTAÇÃO PARA SPRINKLER - FORNECIMENTO E INSTALAÇÃO. AF_10/2020</t>
  </si>
  <si>
    <t xml:space="preserve">92901</t>
  </si>
  <si>
    <t xml:space="preserve">UNIÃO, EM FERRO GALVANIZADO, CONEXÃO ROSQUEADA, DN 50 (2"), INSTALADO EM REDE DE ALIMENTAÇÃO PARA SPRINKLER - FORNECIMENTO E INSTALAÇÃO. AF_10/2020</t>
  </si>
  <si>
    <t xml:space="preserve">92902</t>
  </si>
  <si>
    <t xml:space="preserve">UNIÃO, EM FERRO GALVANIZADO, CONEXÃO ROSQUEADA, DN 65 (2 1/2"), INSTALADO EM REDE DE ALIMENTAÇÃO PARA SPRINKLER - FORNECIMENTO E INSTALAÇÃO. AF_10/2020</t>
  </si>
  <si>
    <t xml:space="preserve">92903</t>
  </si>
  <si>
    <t xml:space="preserve">UNIÃO, EM FERRO GALVANIZADO, CONEXÃO ROSQUEADA, DN 80 (3"), INSTALADO EM REDE DE ALIMENTAÇÃO PARA SPRINKLER - FORNECIMENTO E INSTALAÇÃO. AF_10/2020</t>
  </si>
  <si>
    <t xml:space="preserve">92892</t>
  </si>
  <si>
    <t xml:space="preserve">UNIÃO, EM FERRO GALVANIZADO, DN 25 (1"), CONEXÃO ROSQUEADA, INSTALADO EM REDE DE ALIMENTAÇÃO PARA HIDRANTE - FORNECIMENTO E INSTALAÇÃO. AF_10/2020</t>
  </si>
  <si>
    <t xml:space="preserve">92893</t>
  </si>
  <si>
    <t xml:space="preserve">UNIÃO, EM FERRO GALVANIZADO, DN 32 (1 1/4"), CONEXÃO ROSQUEADA, INSTALADO EM REDE DE ALIMENTAÇÃO PARA HIDRANTE - FORNECIMENTO E INSTALAÇÃO. AF_10/2020</t>
  </si>
  <si>
    <t xml:space="preserve">92894</t>
  </si>
  <si>
    <t xml:space="preserve">UNIÃO, EM FERRO GALVANIZADO, DN 40 (1 1/2"), CONEXÃO ROSQUEADA, INSTALADO EM REDE DE ALIMENTAÇÃO PARA HIDRANTE - FORNECIMENTO E INSTALAÇÃO. AF_10/2020</t>
  </si>
  <si>
    <t xml:space="preserve">92889</t>
  </si>
  <si>
    <t xml:space="preserve">UNIÃO, EM FERRO GALVANIZADO, DN 50 (2"), CONEXÃO ROSQUEADA, INSTALADO EM PRUMADAS - FORNECIMENTO E INSTALAÇÃO. AF_10/2020</t>
  </si>
  <si>
    <t xml:space="preserve">92895</t>
  </si>
  <si>
    <t xml:space="preserve">UNIÃO, EM FERRO GALVANIZADO, DN 50 (2"), CONEXÃO ROSQUEADA, INSTALADO EM REDE DE ALIMENTAÇÃO PARA HIDRANTE - FORNECIMENTO E INSTALAÇÃO. AF_10/2020</t>
  </si>
  <si>
    <t xml:space="preserve">92890</t>
  </si>
  <si>
    <t xml:space="preserve">UNIÃO, EM FERRO GALVANIZADO, DN 65 (2 1/2"), CONEXÃO ROSQUEADA, INSTALADO EM PRUMADAS - FORNECIMENTO E INSTALAÇÃO. AF_10/2020</t>
  </si>
  <si>
    <t xml:space="preserve">92896</t>
  </si>
  <si>
    <t xml:space="preserve">UNIÃO, EM FERRO GALVANIZADO, DN 65 (2 1/2"), CONEXÃO ROSQUEADA, INSTALADO EM REDE DE ALIMENTAÇÃO PARA HIDRANTE - FORNECIMENTO E INSTALAÇÃO. AF_10/2020</t>
  </si>
  <si>
    <t xml:space="preserve">92891</t>
  </si>
  <si>
    <t xml:space="preserve">UNIÃO, EM FERRO GALVANIZADO, DN 80 (3"), CONEXÃO ROSQUEADA, INSTALADO EM PRUMADAS - FORNECIMENTO E INSTALAÇÃO. AF_10/2020</t>
  </si>
  <si>
    <t xml:space="preserve">92897</t>
  </si>
  <si>
    <t xml:space="preserve">UNIÃO, EM FERRO GALVANIZADO, DN 80 (3"), CONEXÃO ROSQUEADA, INSTALADO EM REDE DE ALIMENTAÇÃO PARA HIDRANTE - FORNECIMENTO E INSTALAÇÃO. AF_10/2020</t>
  </si>
  <si>
    <t xml:space="preserve">100788</t>
  </si>
  <si>
    <t xml:space="preserve">KIT CAVALETE PARA GÁS - SEM MEDIDOR OU REGULADOR - ENTRADA INDIVIDUAL PRINCIPAL, EM AÇO GALVANIZADO DN 15 E 25 MM (1/2" E 1") - FORNECIMENTO E INSTALAÇÃO. AF_01/2020</t>
  </si>
  <si>
    <t xml:space="preserve">100799</t>
  </si>
  <si>
    <t xml:space="preserve">TUBO, PEX, MULTICAMADA, COM TUBO LUVA, DN 16, INSTALADO EM IMPLANTAÇÃO DE INSTALAÇÕES DE GÁS - FORNECIMENTO E INSTALAÇÃO. AF_01/2020</t>
  </si>
  <si>
    <t xml:space="preserve">100807</t>
  </si>
  <si>
    <t xml:space="preserve">TUBO, PEX, MULTICAMADA, COM TUBO LUVA, DN 16, INSTALADO EM RAMAL INTERNO DE INSTALAÇÕES DE GÁS - FORNECIMENTO E INSTALAÇÃO. AF_01/2020</t>
  </si>
  <si>
    <t xml:space="preserve">100800</t>
  </si>
  <si>
    <t xml:space="preserve">TUBO, PEX, MULTICAMADA, COM TUBO LUVA, DN 20, INSTALADO EM IMPLANTAÇÃO DE INSTALAÇÕES DE GÁS - FORNECIMENTO E INSTALAÇÃO. AF_01/2020</t>
  </si>
  <si>
    <t xml:space="preserve">100808</t>
  </si>
  <si>
    <t xml:space="preserve">TUBO, PEX, MULTICAMADA, COM TUBO LUVA, DN 20, INSTALADO EM RAMAL INTERNO DE INSTALAÇÕES DE GÁS - FORNECIMENTO E INSTALAÇÃO. AF_01/2020</t>
  </si>
  <si>
    <t xml:space="preserve">100801</t>
  </si>
  <si>
    <t xml:space="preserve">TUBO, PEX, MULTICAMADA, COM TUBO LUVA, DN 26, INSTALADO EM IMPLANTAÇÃO DE INSTALAÇÕES DE GÁS - FORNECIMENTO E INSTALAÇÃO. AF_01/2020</t>
  </si>
  <si>
    <t xml:space="preserve">100809</t>
  </si>
  <si>
    <t xml:space="preserve">TUBO, PEX, MULTICAMADA, COM TUBO LUVA, DN 26, INSTALADO EM RAMAL INTERNO DE INSTALAÇÕES DE GÁS - FORNECIMENTO E INSTALAÇÃO. AF_01/2020</t>
  </si>
  <si>
    <t xml:space="preserve">100802</t>
  </si>
  <si>
    <t xml:space="preserve">TUBO, PEX, MULTICAMADA, COM TUBO LUVA, DN 32, INSTALADO EM IMPLANTAÇÃO DE INSTALAÇÕES DE GÁS - FORNECIMENTO E INSTALAÇÃO. AF_01/2020</t>
  </si>
  <si>
    <t xml:space="preserve">100810</t>
  </si>
  <si>
    <t xml:space="preserve">TUBO, PEX, MULTICAMADA, COM TUBO LUVA, DN 32, INSTALADO EM RAMAL INTERNO DE INSTALAÇÕES DE GÁS - FORNECIMENTO E INSTALAÇÃO. AF_01/2020</t>
  </si>
  <si>
    <t xml:space="preserve">100791</t>
  </si>
  <si>
    <t xml:space="preserve">TUBO, PEX, MULTICAMADA, DN 16, INSTALADO EM IMPLANTAÇÃO DE INSTALAÇÕES DE GÁS - FORNECIMENTO E INSTALAÇÃO. AF_01/2020</t>
  </si>
  <si>
    <t xml:space="preserve">100803</t>
  </si>
  <si>
    <t xml:space="preserve">TUBO, PEX, MULTICAMADA, DN 16, INSTALADO EM RAMAL INTERNO DE INSTALAÇÕES DE GÁS - FORNECIMENTO E INSTALAÇÃO. AF_01/2020</t>
  </si>
  <si>
    <t xml:space="preserve">100792</t>
  </si>
  <si>
    <t xml:space="preserve">TUBO, PEX, MULTICAMADA, DN 20, INSTALADO EM IMPLANTAÇÃO DE INSTALAÇÕES DE GÁS - FORNECIMENTO E INSTALAÇÃO. AF_01/2020</t>
  </si>
  <si>
    <t xml:space="preserve">100804</t>
  </si>
  <si>
    <t xml:space="preserve">TUBO, PEX, MULTICAMADA, DN 20, INSTALADO EM RAMAL INTERNO DE INSTALAÇÕES DE GÁS - FORNECIMENTO E INSTALAÇÃO. AF_01/2020</t>
  </si>
  <si>
    <t xml:space="preserve">100793</t>
  </si>
  <si>
    <t xml:space="preserve">TUBO, PEX, MULTICAMADA, DN 26, INSTALADO EM IMPLANTAÇÃO DE INSTALAÇÕES DE GÁS - FORNECIMENTO E INSTALAÇÃO. AF_01/2020</t>
  </si>
  <si>
    <t xml:space="preserve">100805</t>
  </si>
  <si>
    <t xml:space="preserve">TUBO, PEX, MULTICAMADA, DN 26, INSTALADO EM RAMAL INTERNO DE INSTALAÇÕES DE GÁS - FORNECIMENTO E INSTALAÇÃO. AF_01/2020</t>
  </si>
  <si>
    <t xml:space="preserve">100794</t>
  </si>
  <si>
    <t xml:space="preserve">TUBO, PEX, MULTICAMADA, DN 32, INSTALADO EM IMPLANTAÇÃO DE INSTALAÇÕES DE GÁS - FORNECIMENTO E INSTALAÇÃO. AF_01/2020</t>
  </si>
  <si>
    <t xml:space="preserve">100806</t>
  </si>
  <si>
    <t xml:space="preserve">TUBO, PEX, MULTICAMADA, DN 32, INSTALADO EM RAMAL INTERNO DE INSTALAÇÕES DE GÁS - FORNECIMENTO E INSTALAÇÃO. AF_01/2020</t>
  </si>
  <si>
    <t xml:space="preserve">103247</t>
  </si>
  <si>
    <t xml:space="preserve">AR CONDICIONADO SPLIT INVERTER, HI-WALL (PAREDE), 12000 BTU/H, CICLO FRIO - FORNECIMENTO E INSTALAÇÃO. AF_11/2021_PE</t>
  </si>
  <si>
    <t xml:space="preserve">103250</t>
  </si>
  <si>
    <t xml:space="preserve">AR CONDICIONADO SPLIT INVERTER, HI-WALL (PAREDE), 18000 BTU/H, CICLO FRIO - FORNECIMENTO E INSTALAÇÃO. AF_11/2021_PE</t>
  </si>
  <si>
    <t xml:space="preserve">103253</t>
  </si>
  <si>
    <t xml:space="preserve">AR CONDICIONADO SPLIT INVERTER, HI-WALL (PAREDE), 24000 BTU/H, CICLO FRIO - FORNECIMENTO E INSTALAÇÃO. AF_11/2021_PE</t>
  </si>
  <si>
    <t xml:space="preserve">103244</t>
  </si>
  <si>
    <t xml:space="preserve">AR CONDICIONADO SPLIT INVERTER, HI-WALL (PAREDE), 9000 BTU/H, CICLO FRIO - FORNECIMENTO E INSTALAÇÃO. AF_11/2021_PE</t>
  </si>
  <si>
    <t xml:space="preserve">103256</t>
  </si>
  <si>
    <t xml:space="preserve">AR CONDICIONADO SPLIT INVERTER, PISO TETO, 18000 BTU/H, CICLO FRIO - FORNECIMENTO E INSTALAÇÃO. AF_11/2021_PSE</t>
  </si>
  <si>
    <t xml:space="preserve">103258</t>
  </si>
  <si>
    <t xml:space="preserve">AR CONDICIONADO SPLIT INVERTER, PISO TETO, 24000 BTU/H, CICLO FRIO - FORNECIMENTO E INSTALAÇÃO. AF_11/2021_PSE</t>
  </si>
  <si>
    <t xml:space="preserve">103260</t>
  </si>
  <si>
    <t xml:space="preserve">AR CONDICIONADO SPLIT INVERTER, PISO TETO, 24000 BTU/H, QUENTE/FRIO - FORNECIMENTO E INSTALAÇÃO. AF_11/2021_PSE</t>
  </si>
  <si>
    <t xml:space="preserve">103261</t>
  </si>
  <si>
    <t xml:space="preserve">AR CONDICIONADO SPLIT INVERTER, PISO TETO, 36000 BTU/H, CICLO FRIO - FORNECIMENTO E INSTALAÇÃO. AF_11/2021_PSE</t>
  </si>
  <si>
    <t xml:space="preserve">103263</t>
  </si>
  <si>
    <t xml:space="preserve">AR CONDICIONADO SPLIT INVERTER, PISO TETO, 48000 BTU/H, CICLO FRIO - FORNECIMENTO E INSTALAÇÃO. AF_11/2021_PE</t>
  </si>
  <si>
    <t xml:space="preserve">103265</t>
  </si>
  <si>
    <t xml:space="preserve">AR CONDICIONADO SPLIT INVERTER, PISO TETO, APRESENTANDO ENTRE 54000 E 58000 BTU/H, CICLO FRIO - FORNECIMENTO E INSTALAÇÃO. AF_11/2021_PE</t>
  </si>
  <si>
    <t xml:space="preserve">103268</t>
  </si>
  <si>
    <t xml:space="preserve">AR CONDICIONADO SPLIT ON/OFF, CASSETE (TETO), 18000 BTU/H, CICLO QUENTE/FRIO - FORNECIMENTO E INSTALAÇÃO. AF_11/2021_PE</t>
  </si>
  <si>
    <t xml:space="preserve">103270</t>
  </si>
  <si>
    <t xml:space="preserve">AR CONDICIONADO SPLIT ON/OFF, CASSETE (TETO), 24000 BTU/H, CICLO QUENTE/FRIO - FORNECIMENTO E INSTALAÇÃO. AF_11/2021_PE</t>
  </si>
  <si>
    <t xml:space="preserve">103272</t>
  </si>
  <si>
    <t xml:space="preserve">AR CONDICIONADO SPLIT ON/OFF, CASSETE (TETO), 36000 BTU/H, CICLO QUENTE/FRIO - FORNECIMENTO E INSTALAÇÃO. AF_11/2021_PE</t>
  </si>
  <si>
    <t xml:space="preserve">103274</t>
  </si>
  <si>
    <t xml:space="preserve">AR CONDICIONADO SPLIT ON/OFF, CASSETE (TETO), 48000 BTU/H, CICLO QUENTE/FRIO - FORNECIMENTO E INSTALAÇÃO. AF_11/2021_PE</t>
  </si>
  <si>
    <t xml:space="preserve">103276</t>
  </si>
  <si>
    <t xml:space="preserve">AR CONDICIONADO SPLIT ON/OFF, CASSETE (TETO), 60000 BTU/H, CICLO QUENTE/FRIO - FORNECIMENTO E INSTALAÇÃO. AF_11/2021_PE</t>
  </si>
  <si>
    <t xml:space="preserve">103267</t>
  </si>
  <si>
    <t xml:space="preserve">AR CONDICIONADO SPLIT ON/OFF, CASSETE (TETO), FRIO 4 VIAS 18000 BTU/H - FORNECIMENTO E INSTALAÇÃO. AF_11/2021_PE</t>
  </si>
  <si>
    <t xml:space="preserve">103269</t>
  </si>
  <si>
    <t xml:space="preserve">AR CONDICIONADO SPLIT ON/OFF, CASSETE (TETO), FRIO 4 VIAS 24000 BTU/H - FORNECIMENTO E INSTALAÇÃO. AF_11/2021_PE</t>
  </si>
  <si>
    <t xml:space="preserve">103271</t>
  </si>
  <si>
    <t xml:space="preserve">AR CONDICIONADO SPLIT ON/OFF, CASSETE (TETO), FRIO 4 VIAS 36000 BTU/H - FORNECIMENTO E INSTALAÇÃO. AF_11/2021_PE</t>
  </si>
  <si>
    <t xml:space="preserve">103273</t>
  </si>
  <si>
    <t xml:space="preserve">AR CONDICIONADO SPLIT ON/OFF, CASSETE (TETO), FRIO 4 VIAS 48000 BTU/H - FORNECIMENTO E INSTALAÇÃO. AF_11/2021_PE</t>
  </si>
  <si>
    <t xml:space="preserve">103275</t>
  </si>
  <si>
    <t xml:space="preserve">AR CONDICIONADO SPLIT ON/OFF, CASSETE (TETO), FRIO 4 VIAS 60000 BTU/H - FORNECIMENTO E INSTALAÇÃO. AF_11/2021_PE</t>
  </si>
  <si>
    <t xml:space="preserve">103248</t>
  </si>
  <si>
    <t xml:space="preserve">AR CONDICIONADO SPLIT ON/OFF, HI-WALL (PAREDE), 12000 BTUS/H, CICLO FRIO - FORNECIMENTO E INSTALAÇÃO. AF_11/2021_PE</t>
  </si>
  <si>
    <t xml:space="preserve">103249</t>
  </si>
  <si>
    <t xml:space="preserve">AR CONDICIONADO SPLIT ON/OFF, HI-WALL (PAREDE), 12000 BTUS/H, CICLO QUENTE/FRIO - FORNECIMENTO E INSTALAÇÃO. AF_11/2021_PE</t>
  </si>
  <si>
    <t xml:space="preserve">103251</t>
  </si>
  <si>
    <t xml:space="preserve">AR CONDICIONADO SPLIT ON/OFF, HI-WALL (PAREDE), 18000 BTUS/H, CICLO FRIO - FORNECIMENTO E INSTALAÇÃO. AF_11/2021_PE</t>
  </si>
  <si>
    <t xml:space="preserve">103252</t>
  </si>
  <si>
    <t xml:space="preserve">AR CONDICIONADO SPLIT ON/OFF, HI-WALL (PAREDE), 18000 BTUS/H, CICLO QUENTE/FRIO - FORNECIMENTO E INSTALAÇÃO. AF_11/2021_PE</t>
  </si>
  <si>
    <t xml:space="preserve">103254</t>
  </si>
  <si>
    <t xml:space="preserve">AR CONDICIONADO SPLIT ON/OFF, HI-WALL (PAREDE), 24000 BTUS/H, CICLO FRIO - FORNECIMENTO E INSTALAÇÃO. AF_11/2021_PE</t>
  </si>
  <si>
    <t xml:space="preserve">103255</t>
  </si>
  <si>
    <t xml:space="preserve">AR CONDICIONADO SPLIT ON/OFF, HI-WALL (PAREDE), 24000 BTUS/H, CICLO QUENTE/FRIO - FORNECIMENTO E INSTALAÇÃO. AF_11/2021_PE</t>
  </si>
  <si>
    <t xml:space="preserve">103245</t>
  </si>
  <si>
    <t xml:space="preserve">AR CONDICIONADO SPLIT ON/OFF, HI-WALL (PAREDE), 9000 BTUS/H, CICLO FRIO - FORNECIMENTO E INSTALAÇÃO. AF_11/2021_PE</t>
  </si>
  <si>
    <t xml:space="preserve">103246</t>
  </si>
  <si>
    <t xml:space="preserve">AR CONDICIONADO SPLIT ON/OFF, HI-WALL (PAREDE), 9000 BTUS/H, CICLO QUENTE/FRIO - FORNECIMENTO E INSTALAÇÃO. AF_11/2021_PE</t>
  </si>
  <si>
    <t xml:space="preserve">103257</t>
  </si>
  <si>
    <t xml:space="preserve">AR CONDICIONADO SPLIT ON/OFF, PISO TETO, 18.000 BTU/H, CICLO FRIO - FORNECIMENTO E INSTALAÇÃO. AF_11/2021_PSE</t>
  </si>
  <si>
    <t xml:space="preserve">103259</t>
  </si>
  <si>
    <t xml:space="preserve">AR CONDICIONADO SPLIT ON/OFF, PISO TETO, 24.000 BTU/H, CICLO FRIO - FORNECIMENTO E INSTALAÇÃO. AF_11/2021_PSE</t>
  </si>
  <si>
    <t xml:space="preserve">103262</t>
  </si>
  <si>
    <t xml:space="preserve">AR CONDICIONADO SPLIT ON/OFF, PISO TETO, 36.000 BTU/H, CICLO FRIO - FORNECIMENTO E INSTALAÇÃO. AF_11/2021_PSE</t>
  </si>
  <si>
    <t xml:space="preserve">103264</t>
  </si>
  <si>
    <t xml:space="preserve">AR CONDICIONADO SPLIT ON/OFF, PISO TETO, 48.000 BTU/H, CICLO FRIO - FORNECIMENTO E INSTALAÇÃO. AF_11/2021_PE</t>
  </si>
  <si>
    <t xml:space="preserve">103266</t>
  </si>
  <si>
    <t xml:space="preserve">AR CONDICIONADO SPLIT ON/OFF, PISO TETO, 60.000 BTU/H, CICLO FRIO - FORNECIMENTO E INSTALAÇÃO. AF_11/2021_PE</t>
  </si>
  <si>
    <t xml:space="preserve">103277</t>
  </si>
  <si>
    <t xml:space="preserve">AR CONDICIONADO SPLITÃO 10 TR - FORNECIMENTO E INSTALAÇÃO. AF_11/2021_PE</t>
  </si>
  <si>
    <t xml:space="preserve">103278</t>
  </si>
  <si>
    <t xml:space="preserve">AR CONDICIONADO SPLITÃO 15 TR - FORNECIMENTO E INSTALAÇÃO. AF_11/2021_PE</t>
  </si>
  <si>
    <t xml:space="preserve">103288</t>
  </si>
  <si>
    <t xml:space="preserve">RASGO E CHUMBAMENTO EM ALVENARIA PARA TUBOS DE SPLIT PAREDE DE 9000 A 24000 BTUS/H. AF_11/2021</t>
  </si>
  <si>
    <t xml:space="preserve">103291</t>
  </si>
  <si>
    <t xml:space="preserve">TUBO EM COBRE FLEXÍVEL, DN 1/2", COM ISOLAMENTO, INSTALADO EM FORRO, PARA RAMAL DE ALIMENTAÇÃO DE AR CONDICIONADO, INCLUSO FIXADOR. AF_11/2021</t>
  </si>
  <si>
    <t xml:space="preserve">103289</t>
  </si>
  <si>
    <t xml:space="preserve">TUBO EM COBRE FLEXÍVEL, DN 1/4", COM ISOLAMENTO, INSTALADO EM FORRO, PARA RAMAL DE ALIMENTAÇÃO DE AR CONDICIONADO, INCLUSO FIXADOR. AF_11/2021</t>
  </si>
  <si>
    <t xml:space="preserve">103290</t>
  </si>
  <si>
    <t xml:space="preserve">TUBO EM COBRE FLEXÍVEL, DN 3/8", COM ISOLAMENTO, INSTALADO EM FORRO, PARA RAMAL DE ALIMENTAÇÃO DE AR CONDICIONADO, INCLUSO FIXADOR. AF_11/2021</t>
  </si>
  <si>
    <t xml:space="preserve">103292</t>
  </si>
  <si>
    <t xml:space="preserve">TUBO EM COBRE FLEXÍVEL, DN 5/8", COM ISOLAMENTO, INSTALADO EM FORRO, PARA RAMAL DE ALIMENTAÇÃO DE AR CONDICIONADO, INCLUSO FIXADOR. AF_11/2021</t>
  </si>
  <si>
    <t xml:space="preserve">97333</t>
  </si>
  <si>
    <t xml:space="preserve">TUBO EM COBRE FLEXÍVEL, DN 1/2", COM ISOLAMENTO, INSTALADO EM RAMAL DE ALIMENTAÇÃO DE AR CONDICIONADO COM CONDENSADORA CENTRAL - FORNECIMENTO E INSTALAÇÃO. AF_12/2015</t>
  </si>
  <si>
    <t xml:space="preserve">97329</t>
  </si>
  <si>
    <t xml:space="preserve">TUBO EM COBRE FLEXÍVEL, DN 1/2", COM ISOLAMENTO, INSTALADO EM RAMAL DE ALIMENTAÇÃO DE AR CONDICIONADO COM CONDENSADORA INDIVIDUAL - FORNECIMENTO E INSTALAÇÃO. AF_12/2015</t>
  </si>
  <si>
    <t xml:space="preserve">97331</t>
  </si>
  <si>
    <t xml:space="preserve">TUBO EM COBRE FLEXÍVEL, DN 1/4", COM ISOLAMENTO, INSTALADO EM RAMAL DE ALIMENTAÇÃO DE AR CONDICIONADO COM CONDENSADORA CENTRAL - FORNECIMENTO E INSTALAÇÃO. AF_12/2015</t>
  </si>
  <si>
    <t xml:space="preserve">97327</t>
  </si>
  <si>
    <t xml:space="preserve">TUBO EM COBRE FLEXÍVEL, DN 1/4", COM ISOLAMENTO, INSTALADO EM RAMAL DE ALIMENTAÇÃO DE AR CONDICIONADO COM CONDENSADORA INDIVIDUAL FORNECIMENTO E INSTALAÇÃO. AF_12/2015</t>
  </si>
  <si>
    <t xml:space="preserve">97332</t>
  </si>
  <si>
    <t xml:space="preserve">TUBO EM COBRE FLEXÍVEL, DN 3/8", COM ISOLAMENTO, INSTALADO EM RAMAL DE ALIMENTAÇÃO DE AR CONDICIONADO COM CONDENSADORA CENTRAL - FORNECIMENTO E INSTALAÇÃO. AF_12/2015</t>
  </si>
  <si>
    <t xml:space="preserve">97328</t>
  </si>
  <si>
    <t xml:space="preserve">TUBO EM COBRE FLEXÍVEL, DN 3/8", COM ISOLAMENTO, INSTALADO EM RAMAL DE ALIMENTAÇÃO DE AR CONDICIONADO COM CONDENSADORA INDIVIDUAL - FORNECIMENTO E INSTALAÇÃO. AF_12/2015</t>
  </si>
  <si>
    <t xml:space="preserve">97334</t>
  </si>
  <si>
    <t xml:space="preserve">TUBO EM COBRE FLEXÍVEL, DN 5/8", COM ISOLAMENTO, INSTALADO EM RAMAL DE ALIMENTAÇÃO DE AR CONDICIONADO COM CONDENSADORA CENTRAL FORNECIMENTO E INSTALAÇÃO. AF_12/2015</t>
  </si>
  <si>
    <t xml:space="preserve">97330</t>
  </si>
  <si>
    <t xml:space="preserve">TUBO EM COBRE FLEXÍVEL, DN 5/8", COM ISOLAMENTO, INSTALADO EM RAMAL DE ALIMENTAÇÃO DE AR CONDICIONADO COM CONDENSADORA INDIVIDUAL - FORNECIMENTO E INSTALAÇÃO. AF_12/2015</t>
  </si>
  <si>
    <t xml:space="preserve">93085</t>
  </si>
  <si>
    <t xml:space="preserve">BUCHA DE REDUÇÃO EM COBRE, DN 22 MM X 15 MM, SEM ANEL DE SOLDA, PONTA X BOLSA, INSTALADO EM RAMAL DE DISTRIBUIÇÃO DE HIDRÁULICA PREDIAL - FORNECIMENTO E INSTALAÇÃO. AF_04/2022</t>
  </si>
  <si>
    <t xml:space="preserve">103892</t>
  </si>
  <si>
    <t xml:space="preserve">BUCHA DE REDUÇÃO EM COBRE, DN 22 MM X 15 MM, SEM ANEL DE SOLDA, PONTA X BOLSA, INSTALADO EM RAMAL E SUB-RAMAL DE AQUECIMENTO SOLAR - FORNECIMENTO E INSTALAÇÃO. AF_04/2022</t>
  </si>
  <si>
    <t xml:space="preserve">103823</t>
  </si>
  <si>
    <t xml:space="preserve">BUCHA DE REDUÇÃO EM COBRE, DN 22 MM X 15 MM, SEM ANEL DE SOLDA, PONTA X BOLSA, INSTALADO EM RAMAL E SUB-RAMAL DE GÁS COMBUSTÍVEL - FORNECIMENTO E INSTALAÇÃO. AF_04/2022</t>
  </si>
  <si>
    <t xml:space="preserve">103856</t>
  </si>
  <si>
    <t xml:space="preserve">BUCHA DE REDUÇÃO EM COBRE, DN 22 MM X 15 MM, SEM ANEL DE SOLDA, PONTA X BOLSA, INSTALADO EM RAMAL E SUB-RAMAL DE GÁS MEDICINAL - FORNECIMENTO E INSTALAÇÃO. AF_04/2022</t>
  </si>
  <si>
    <t xml:space="preserve">93108</t>
  </si>
  <si>
    <t xml:space="preserve">BUCHA DE REDUÇÃO EM COBRE, DN 22 MM X 15 MM, SEM ANEL DE SOLDA, PONTA X BOLSA, INSTALADO EM RAMAL E SUB-RAMAL DE HIDRÁULICA PREDIAL - FORNECIMENTO E INSTALAÇÃO. AF_04/2022</t>
  </si>
  <si>
    <t xml:space="preserve">93091</t>
  </si>
  <si>
    <t xml:space="preserve">BUCHA DE REDUÇÃO EM COBRE, DN 28 MM X 22 MM, SEM ANEL DE SOLDA, INSTALADO EM RAMAL DE DISTRIBUIÇÃO DE HIDRÁULICA PREDIAL - FORNECIMENTO E INSTALAÇÃO. AF_04/2022</t>
  </si>
  <si>
    <t xml:space="preserve">103900</t>
  </si>
  <si>
    <t xml:space="preserve">BUCHA DE REDUÇÃO EM COBRE, DN 28 MM X 22 MM, SEM ANEL DE SOLDA, INSTALADO EM RAMAL E SUB-RAMAL DE AQUECIMENTO SOLAR - FORNECIMENTO E INSTALAÇÃO. AF_04/2022</t>
  </si>
  <si>
    <t xml:space="preserve">103831</t>
  </si>
  <si>
    <t xml:space="preserve">BUCHA DE REDUÇÃO EM COBRE, DN 28 MM X 22 MM, SEM ANEL DE SOLDA, INSTALADO EM RAMAL E SUB-RAMAL DE GÁS COMBUSTÍVEL - FORNECIMENTO E INSTALAÇÃO. AF_04/2022</t>
  </si>
  <si>
    <t xml:space="preserve">103864</t>
  </si>
  <si>
    <t xml:space="preserve">BUCHA DE REDUÇÃO EM COBRE, DN 28 MM X 22 MM, SEM ANEL DE SOLDA, INSTALADO EM RAMAL E SUB-RAMAL DE GÁS MEDICINAL - FORNECIMENTO E INSTALAÇÃO. AF_04/2022</t>
  </si>
  <si>
    <t xml:space="preserve">93133</t>
  </si>
  <si>
    <t xml:space="preserve">BUCHA DE REDUÇÃO EM COBRE, DN 28 MM X 22 MM, SEM ANEL DE SOLDA, INSTALADO EM RAMAL E SUB-RAMAL DE HIDRÁULICA PREDIAL - FORNECIMENTO E INSTALAÇÃO. AF_04/2022</t>
  </si>
  <si>
    <t xml:space="preserve">93057</t>
  </si>
  <si>
    <t xml:space="preserve">BUCHA DE REDUÇÃO EM COBRE, DN 28 MM X 22 MM, SEM ANEL DE SOLDA, PONTA X BOLSA, INSTALADO EM PRUMADA DE HIDRÁULICA PREDIAL - FORNECIMENTO E INSTALAÇÃO. AF_04/2022</t>
  </si>
  <si>
    <t xml:space="preserve">93062</t>
  </si>
  <si>
    <t xml:space="preserve">BUCHA DE REDUÇÃO EM COBRE, DN 35 MM X 28 MM, SEM ANEL DE SOLDA, PONTA X BOLSA, INSTALADO EM PRUMADA DE HIDRÁULICA PREDIAL - FORNECIMENTO E INSTALAÇÃO. AF_04/2022</t>
  </si>
  <si>
    <t xml:space="preserve">93065</t>
  </si>
  <si>
    <t xml:space="preserve">BUCHA DE REDUÇÃO EM COBRE, DN 42 MM X 35 MM, SEM ANEL DE SOLDA, PONTA X BOLSA, INSTALADO EM PRUMADA DE HIDRÁULICA PREDIAL - FORNECIMENTO E INSTALAÇÃO. AF_04/2022</t>
  </si>
  <si>
    <t xml:space="preserve">93068</t>
  </si>
  <si>
    <t xml:space="preserve">BUCHA DE REDUÇÃO EM COBRE, DN 54 MM X 42 MM, SEM ANEL DE SOLDA, PONTA X BOLSA, INSTALADO EM PRUMADA DE HIDRÁULICA PREDIAL - FORNECIMENTO E INSTALAÇÃO. AF_04/2022</t>
  </si>
  <si>
    <t xml:space="preserve">93071</t>
  </si>
  <si>
    <t xml:space="preserve">BUCHA DE REDUÇÃO EM COBRE, DN 66 MM X 54 MM, SEM ANEL DE SOLDA, PONTA X BOLSA, INSTALADO EM PRUMADA DE HIDRÁULICA PREDIAL - FORNECIMENTO E INSTALAÇÃO. AF_04/2022</t>
  </si>
  <si>
    <t xml:space="preserve">93081</t>
  </si>
  <si>
    <t xml:space="preserve">CONECTOR EM BRONZE/LATÃO, DN 15 MM X 1/2", SEM ANEL DE SOLDA, BOLSA X ROSCA F, INSTALADO EM RAMAL DE DISTRIBUIÇÃO DE HIDRÁULICA PREDIAL - FORNECIMENTO E INSTALAÇÃO. AF_04/2022</t>
  </si>
  <si>
    <t xml:space="preserve">103887</t>
  </si>
  <si>
    <t xml:space="preserve">CONECTOR EM BRONZE/LATÃO, DN 15 MM X 1/2", SEM ANEL DE SOLDA, BOLSA X ROSCA F, INSTALADO EM RAMAL E SUB-RAMAL DE AQUECIMENTO SOLAR - FORNECIMENTO E INSTALAÇÃO. AF_04/2022</t>
  </si>
  <si>
    <t xml:space="preserve">103818</t>
  </si>
  <si>
    <t xml:space="preserve">CONECTOR EM BRONZE/LATÃO, DN 15 MM X 1/2", SEM ANEL DE SOLDA, BOLSA X ROSCA F, INSTALADO EM RAMAL E SUB-RAMAL DE GÁS COMBUSTÍVEL - FORNECIMENTO E INSTALAÇÃO. AF_04/2022</t>
  </si>
  <si>
    <t xml:space="preserve">103851</t>
  </si>
  <si>
    <t xml:space="preserve">CONECTOR EM BRONZE/LATÃO, DN 15 MM X 1/2", SEM ANEL DE SOLDA, BOLSA X ROSCA F, INSTALADO EM RAMAL E SUB-RAMAL DE GÁS MEDICINAL - FORNECIMENTO E INSTALAÇÃO. AF_04/2022</t>
  </si>
  <si>
    <t xml:space="preserve">93104</t>
  </si>
  <si>
    <t xml:space="preserve">CONECTOR EM BRONZE/LATÃO, DN 15 MM X 1/2", SEM ANEL DE SOLDA, BOLSA X ROSCA F, INSTALADO EM RAMAL E SUB-RAMAL DE HIDRÁULICA PREDIAL - FORNECIMENTO E INSTALAÇÃO. AF_04/2022</t>
  </si>
  <si>
    <t xml:space="preserve">98602</t>
  </si>
  <si>
    <t xml:space="preserve">CONECTOR EM BRONZE/LATÃO, DN 22 MM X 1/2", SEM ANEL DE SOLDA, BOLSA X ROSCA F, INSTALADO EM PRUMADA DE HIDRÁULICA PREDIAL - FORNECIMENTO E INSTALAÇÃO. AF_04/2022</t>
  </si>
  <si>
    <t xml:space="preserve">93087</t>
  </si>
  <si>
    <t xml:space="preserve">CONECTOR EM BRONZE/LATÃO, DN 22 MM X 1/2", SEM ANEL DE SOLDA, BOLSA X ROSCA F, INSTALADO EM RAMAL DE DISTRIBUIÇÃO DE HIDRÁULICA PREDIAL - FORNECIMENTO E INSTALAÇÃO. AF_04/2022</t>
  </si>
  <si>
    <t xml:space="preserve">103893</t>
  </si>
  <si>
    <t xml:space="preserve">CONECTOR EM BRONZE/LATÃO, DN 22 MM X 1/2", SEM ANEL DE SOLDA, BOLSA X ROSCA F, INSTALADO EM RAMAL E SUB-RAMAL DE AQUECIMENTO SOLAR - FORNECIMENTO E INSTALAÇÃO. AF_04/2022</t>
  </si>
  <si>
    <t xml:space="preserve">103824</t>
  </si>
  <si>
    <t xml:space="preserve">CONECTOR EM BRONZE/LATÃO, DN 22 MM X 1/2", SEM ANEL DE SOLDA, BOLSA X ROSCA F, INSTALADO EM RAMAL E SUB-RAMAL DE GÁS COMBUSTÍVEL - FORNECIMENTO E INSTALAÇÃO. AF_04/2022</t>
  </si>
  <si>
    <t xml:space="preserve">103857</t>
  </si>
  <si>
    <t xml:space="preserve">CONECTOR EM BRONZE/LATÃO, DN 22 MM X 1/2", SEM ANEL DE SOLDA, BOLSA X ROSCA F, INSTALADO EM RAMAL E SUB-RAMAL DE GÁS MEDICINAL - FORNECIMENTO E INSTALAÇÃO. AF_04/2022</t>
  </si>
  <si>
    <t xml:space="preserve">93110</t>
  </si>
  <si>
    <t xml:space="preserve">CONECTOR EM BRONZE/LATÃO, DN 22 MM X 1/2", SEM ANEL DE SOLDA, BOLSA X ROSCA F, INSTALADO EM RAMAL E SUB-RAMAL DE HIDRÁULICA PREDIAL - FORNECIMENTO E INSTALAÇÃO. AF_04/2022</t>
  </si>
  <si>
    <t xml:space="preserve">93054</t>
  </si>
  <si>
    <t xml:space="preserve">CONECTOR EM BRONZE/LATÃO, DN 22 MM X 3/4", SEM ANEL DE SOLDA, BOLSA X ROSCA F, INSTALADO EM PRUMADA DE HIDRÁULICA PREDIAL - FORNECIMENTO E INSTALAÇÃO. AF_04/2022</t>
  </si>
  <si>
    <t xml:space="preserve">93088</t>
  </si>
  <si>
    <t xml:space="preserve">CONECTOR EM BRONZE/LATÃO, DN 22 MM X 3/4", SEM ANEL DE SOLDA, BOLSA X ROSCA F, INSTALADO EM RAMAL DE DISTRIBUIÇÃO DE HIDRÁULICA PREDIAL - FORNECIMENTO E INSTALAÇÃO. AF_04/2022</t>
  </si>
  <si>
    <t xml:space="preserve">103894</t>
  </si>
  <si>
    <t xml:space="preserve">CONECTOR EM BRONZE/LATÃO, DN 22 MM X 3/4", SEM ANEL DE SOLDA, BOLSA X ROSCA F, INSTALADO EM RAMAL E SUB-RAMAL DE AQUECIMENTO SOLAR - FORNECIMENTO E INSTALAÇÃO. AF_04/2022</t>
  </si>
  <si>
    <t xml:space="preserve">103825</t>
  </si>
  <si>
    <t xml:space="preserve">CONECTOR EM BRONZE/LATÃO, DN 22 MM X 3/4", SEM ANEL DE SOLDA, BOLSA X ROSCA F, INSTALADO EM RAMAL E SUB-RAMAL DE GÁS COMBUSTÍVEL - FORNECIMENTO E INSTALAÇÃO. AF_04/2022</t>
  </si>
  <si>
    <t xml:space="preserve">103858</t>
  </si>
  <si>
    <t xml:space="preserve">CONECTOR EM BRONZE/LATÃO, DN 22 MM X 3/4", SEM ANEL DE SOLDA, BOLSA X ROSCA F, INSTALADO EM RAMAL E SUB-RAMAL DE GÁS MEDICINAL - FORNECIMENTO E INSTALAÇÃO. AF_04/2022</t>
  </si>
  <si>
    <t xml:space="preserve">93111</t>
  </si>
  <si>
    <t xml:space="preserve">CONECTOR EM BRONZE/LATÃO, DN 22 MM X 3/4", SEM ANEL DE SOLDA, BOLSA X ROSCA F, INSTALADO EM RAMAL E SUB-RAMAL DE HIDRÁULICA PREDIAL - FORNECIMENTO E INSTALAÇÃO. AF_04/2022</t>
  </si>
  <si>
    <t xml:space="preserve">93059</t>
  </si>
  <si>
    <t xml:space="preserve">CONECTOR EM BRONZE/LATÃO, DN 28 MM X 1/2", SEM ANEL DE SOLDA, BOLSA X ROSCA F, INSTALADO EM PRUMADA DE HIDRÁULICA PREDIAL - FORNECIMENTO E INSTALAÇÃO. AF_04/2022</t>
  </si>
  <si>
    <t xml:space="preserve">93093</t>
  </si>
  <si>
    <t xml:space="preserve">CONECTOR EM BRONZE/LATÃO, DN 28 MM X 1/2", SEM ANEL DE SOLDA, BOLSA X ROSCA F, INSTALADO EM RAMAL DE DISTRIBUIÇÃO DE HIDRÁULICA PREDIAL - FORNECIMENTO E INSTALAÇÃO. AF_04/2022</t>
  </si>
  <si>
    <t xml:space="preserve">103899</t>
  </si>
  <si>
    <t xml:space="preserve">CONECTOR EM BRONZE/LATÃO, DN 28 MM X 1/2", SEM ANEL DE SOLDA, BOLSA X ROSCA F, INSTALADO EM RAMAL E SUB-RAMAL DE AQUECIMENTO SOLAR - FORNECIMENTO E INSTALAÇÃO. AF_04/2022</t>
  </si>
  <si>
    <t xml:space="preserve">103830</t>
  </si>
  <si>
    <t xml:space="preserve">CONECTOR EM BRONZE/LATÃO, DN 28 MM X 1/2", SEM ANEL DE SOLDA, BOLSA X ROSCA F, INSTALADO EM RAMAL E SUB-RAMAL DE GÁS COMBUSTÍVEL - FORNECIMENTO E INSTALAÇÃO. AF_04/2022</t>
  </si>
  <si>
    <t xml:space="preserve">103863</t>
  </si>
  <si>
    <t xml:space="preserve">CONECTOR EM BRONZE/LATÃO, DN 28 MM X 1/2", SEM ANEL DE SOLDA, BOLSA X ROSCA F, INSTALADO EM RAMAL E SUB-RAMAL DE GÁS MEDICINAL - FORNECIMENTO E INSTALAÇÃO. AF_04/2022</t>
  </si>
  <si>
    <t xml:space="preserve">93114</t>
  </si>
  <si>
    <t xml:space="preserve">CONECTOR EM BRONZE/LATÃO, DN 28 MM X 1/2", SEM ANEL DE SOLDA, BOLSA X ROSCA F, INSTALADO EM RAMAL E SUB-RAMAL DE HIDRÁULICA PREDIAL - FORNECIMENTO E INSTALAÇÃO. AF_04/2022</t>
  </si>
  <si>
    <t xml:space="preserve">93075</t>
  </si>
  <si>
    <t xml:space="preserve">COTOVELO EM BRONZE/LATÃO, DN 15 MM X 1/2", 90 GRAUS, SEM ANEL DE SOLDA, BOLSA X ROSCA F, INSTALADO EM RAMAL DE DISTRIBUIÇÃO DE HIDRÁULICA PREDIAL - FORNECIMENTO E INSTALAÇÃO. AF_04/2022</t>
  </si>
  <si>
    <t xml:space="preserve">103876</t>
  </si>
  <si>
    <t xml:space="preserve">COTOVELO EM BRONZE/LATÃO, DN 15 MM X 1/2", 90 GRAUS, SEM ANEL DE SOLDA, BOLSA X ROSCA F, INSTALADO EM RAMAL E SUB-RAMAL DE AQUECIMENTO SOLAR - FORNECIMENTO E INSTALAÇÃO. AF_04/2022</t>
  </si>
  <si>
    <t xml:space="preserve">103807</t>
  </si>
  <si>
    <t xml:space="preserve">COTOVELO EM BRONZE/LATÃO, DN 15 MM X 1/2", 90 GRAUS, SEM ANEL DE SOLDA, BOLSA X ROSCA F, INSTALADO EM RAMAL E SUB-RAMAL DE GÁS COMBUSTÍVEL - FORNECIMENTO E INSTALAÇÃO. AF_04/2022</t>
  </si>
  <si>
    <t xml:space="preserve">103840</t>
  </si>
  <si>
    <t xml:space="preserve">COTOVELO EM BRONZE/LATÃO, DN 15 MM X 1/2", 90 GRAUS, SEM ANEL DE SOLDA, BOLSA X ROSCA F, INSTALADO EM RAMAL E SUB-RAMAL DE GÁS MEDICINAL - FORNECIMENTO E INSTALAÇÃO. AF_04/2022</t>
  </si>
  <si>
    <t xml:space="preserve">93098</t>
  </si>
  <si>
    <t xml:space="preserve">COTOVELO EM BRONZE/LATÃO, DN 15 MM X 1/2", 90 GRAUS, SEM ANEL DE SOLDA, BOLSA X ROSCA F, INSTALADO EM RAMAL E SUB-RAMAL DE HIDRÁULICA PREDIAL - FORNECIMENTO E INSTALAÇÃO. AF_04/2022</t>
  </si>
  <si>
    <t xml:space="preserve">93120</t>
  </si>
  <si>
    <t xml:space="preserve">COTOVELO EM BRONZE/LATÃO, DN 22 MM X 1/2", 90 GRAUS, SEM ANEL DE SOLDA, BOLSA X ROSCA F, INSTALADO EM PRUMADA DE HIDRÁULICA PREDIAL - FORNECIMENTO E INSTALAÇÃO. AF_04/2022</t>
  </si>
  <si>
    <t xml:space="preserve">93077</t>
  </si>
  <si>
    <t xml:space="preserve">COTOVELO EM BRONZE/LATÃO, DN 22 MM X 1/2", 90 GRAUS, SEM ANEL DE SOLDA, BOLSA X ROSCA F, INSTALADO EM RAMAL DE DISTRIBUIÇÃO DE HIDRÁULICA PREDIAL - FORNECIMENTO E INSTALAÇÃO. AF_04/2022</t>
  </si>
  <si>
    <t xml:space="preserve">103879</t>
  </si>
  <si>
    <t xml:space="preserve">COTOVELO EM BRONZE/LATÃO, DN 22 MM X 1/2", 90 GRAUS, SEM ANEL DE SOLDA, BOLSA X ROSCA F, INSTALADO EM RAMAL E SUB-RAMAL DE AQUECIMENTO SOLAR - FORNECIMENTO E INSTALAÇÃO. AF_04/2022</t>
  </si>
  <si>
    <t xml:space="preserve">103810</t>
  </si>
  <si>
    <t xml:space="preserve">COTOVELO EM BRONZE/LATÃO, DN 22 MM X 1/2", 90 GRAUS, SEM ANEL DE SOLDA, BOLSA X ROSCA F, INSTALADO EM RAMAL E SUB-RAMAL DE GÁS COMBUSTÍVEL - FORNECIMENTO E INSTALAÇÃO. AF_04/2022</t>
  </si>
  <si>
    <t xml:space="preserve">103843</t>
  </si>
  <si>
    <t xml:space="preserve">COTOVELO EM BRONZE/LATÃO, DN 22 MM X 1/2", 90 GRAUS, SEM ANEL DE SOLDA, BOLSA X ROSCA F, INSTALADO EM RAMAL E SUB-RAMAL DE GÁS MEDICINAL - FORNECIMENTO E INSTALAÇÃO. AF_04/2022</t>
  </si>
  <si>
    <t xml:space="preserve">93100</t>
  </si>
  <si>
    <t xml:space="preserve">COTOVELO EM BRONZE/LATÃO, DN 22 MM X 1/2", 90 GRAUS, SEM ANEL DE SOLDA, BOLSA X ROSCA F, INSTALADO EM RAMAL E SUB-RAMAL DE HIDRÁULICA PREDIAL - FORNECIMENTO E INSTALAÇÃO. AF_04/2022</t>
  </si>
  <si>
    <t xml:space="preserve">93121</t>
  </si>
  <si>
    <t xml:space="preserve">COTOVELO EM BRONZE/LATÃO, DN 22 MM X 3/4", 90 GRAUS, SEM ANEL DE SOLDA, BOLSA X ROSCA F, INSTALADO EM PRUMADA DE HIDRÁULICA PREDIAL - FORNECIMENTO E INSTALAÇÃO. AF_04/2022</t>
  </si>
  <si>
    <t xml:space="preserve">93078</t>
  </si>
  <si>
    <t xml:space="preserve">COTOVELO EM BRONZE/LATÃO, DN 22 MM X 3/4", 90 GRAUS, SEM ANEL DE SOLDA, BOLSA X ROSCA F, INSTALADO EM RAMAL DE DISTRIBUIÇÃO DE HIDRÁULICA PREDIAL - FORNECIMENTO E INSTALAÇÃO. AF_04/2022</t>
  </si>
  <si>
    <t xml:space="preserve">103880</t>
  </si>
  <si>
    <t xml:space="preserve">COTOVELO EM BRONZE/LATÃO, DN 22 MM X 3/4", 90 GRAUS, SEM ANEL DE SOLDA, BOLSA X ROSCA F, INSTALADO EM RAMAL E SUB-RAMAL DE AQUECIMENTO SOLAR - FORNECIMENTO E INSTALAÇÃO. AF_04/2022</t>
  </si>
  <si>
    <t xml:space="preserve">103811</t>
  </si>
  <si>
    <t xml:space="preserve">COTOVELO EM BRONZE/LATÃO, DN 22 MM X 3/4", 90 GRAUS, SEM ANEL DE SOLDA, BOLSA X ROSCA F, INSTALADO EM RAMAL E SUB-RAMAL DE GÁS COMBUSTÍVEL - FORNECIMENTO E INSTALAÇÃO. AF_04/2022</t>
  </si>
  <si>
    <t xml:space="preserve">103844</t>
  </si>
  <si>
    <t xml:space="preserve">COTOVELO EM BRONZE/LATÃO, DN 22 MM X 3/4", 90 GRAUS, SEM ANEL DE SOLDA, BOLSA X ROSCA F, INSTALADO EM RAMAL E SUB-RAMAL DE GÁS MEDICINAL - FORNECIMENTO E INSTALAÇÃO. AF_04/2022</t>
  </si>
  <si>
    <t xml:space="preserve">93101</t>
  </si>
  <si>
    <t xml:space="preserve">COTOVELO EM BRONZE/LATÃO, DN 22 MM X 3/4", 90 GRAUS, SEM ANEL DE SOLDA, BOLSA X ROSCA F, INSTALADO EM RAMAL E SUB-RAMAL DE HIDRÁULICA PREDIAL - FORNECIMENTO E INSTALAÇÃO. AF_04/2022</t>
  </si>
  <si>
    <t xml:space="preserve">92311</t>
  </si>
  <si>
    <t xml:space="preserve">COTOVELO EM COBRE, DN 15 MM, 90 GRAUS, SEM ANEL DE SOLDA, INSTALADO EM RAMAL DE DISTRIBUIÇÃO FORNECIMENTO E INSTALAÇÃO. AF_04/2022</t>
  </si>
  <si>
    <t xml:space="preserve">103874</t>
  </si>
  <si>
    <t xml:space="preserve">COTOVELO EM COBRE, DN 15 MM, 90 GRAUS, SEM ANEL DE SOLDA, INSTALADO EM RAMAL E SUB-RAMAL DE AQUECIMENTO SOLAR - FORNECIMENTO E INSTALAÇÃO. AF_04/2022</t>
  </si>
  <si>
    <t xml:space="preserve">103805</t>
  </si>
  <si>
    <t xml:space="preserve">COTOVELO EM COBRE, DN 15 MM, 90 GRAUS, SEM ANEL DE SOLDA, INSTALADO EM RAMAL E SUB-RAMAL DE GÁS COMBUSTÍVEL - FORNECIMENTO E INSTALAÇÃO. AF_04/2022</t>
  </si>
  <si>
    <t xml:space="preserve">103838</t>
  </si>
  <si>
    <t xml:space="preserve">COTOVELO EM COBRE, DN 15 MM, 90 GRAUS, SEM ANEL DE SOLDA, INSTALADO EM RAMAL E SUB-RAMAL DE GÁS MEDICINAL - FORNECIMENTO E INSTALAÇÃO. AF_04/2022</t>
  </si>
  <si>
    <t xml:space="preserve">92326</t>
  </si>
  <si>
    <t xml:space="preserve">COTOVELO EM COBRE, DN 15 MM, 90 GRAUS, SEM ANEL DE SOLDA, INSTALADO EM RAMAL E SUB-RAMAL DE HIDRÁULICA PREDIAL - FORNECIMENTO E INSTALAÇÃO. AF_04/2022</t>
  </si>
  <si>
    <t xml:space="preserve">92287</t>
  </si>
  <si>
    <t xml:space="preserve">COTOVELO EM COBRE, DN 22 MM, 90 GRAUS, SEM ANEL DE SOLDA, INSTALADO EM PRUMADA DE HIDRÁULICA PREDIAL - FORNECIMENTO E INSTALAÇÃO. AF_04/2022</t>
  </si>
  <si>
    <t xml:space="preserve">92312</t>
  </si>
  <si>
    <t xml:space="preserve">COTOVELO EM COBRE, DN 22 MM, 90 GRAUS, SEM ANEL DE SOLDA, INSTALADO EM RAMAL DE DISTRIBUIÇÃO DE HIDRÁULICA PREDIAL - FORNECIMENTO E INSTALAÇÃO. AF_04/2022</t>
  </si>
  <si>
    <t xml:space="preserve">103877</t>
  </si>
  <si>
    <t xml:space="preserve">COTOVELO EM COBRE, DN 22 MM, 90 GRAUS, SEM ANEL DE SOLDA, INSTALADO EM RAMAL E SUB-RAMAL DE AQUECIMENTO SOLAR - FORNECIMENTO E INSTALAÇÃO. AF_04/2022</t>
  </si>
  <si>
    <t xml:space="preserve">103808</t>
  </si>
  <si>
    <t xml:space="preserve">COTOVELO EM COBRE, DN 22 MM, 90 GRAUS, SEM ANEL DE SOLDA, INSTALADO EM RAMAL E SUB-RAMAL DE GÁS COMBUSTÍVEL - FORNECIMENTO E INSTALAÇÃO. AF_04/2022</t>
  </si>
  <si>
    <t xml:space="preserve">103841</t>
  </si>
  <si>
    <t xml:space="preserve">COTOVELO EM COBRE, DN 22 MM, 90 GRAUS, SEM ANEL DE SOLDA, INSTALADO EM RAMAL E SUB-RAMAL DE GÁS MEDICINAL - FORNECIMENTO E INSTALAÇÃO. AF_04/2022</t>
  </si>
  <si>
    <t xml:space="preserve">92327</t>
  </si>
  <si>
    <t xml:space="preserve">COTOVELO EM COBRE, DN 22 MM, 90 GRAUS, SEM ANEL DE SOLDA, INSTALADO EM RAMAL E SUB-RAMAL DE HIDRÁULICA PREDIAL - FORNECIMENTO E INSTALAÇÃO. AF_04/2022</t>
  </si>
  <si>
    <t xml:space="preserve">92288</t>
  </si>
  <si>
    <t xml:space="preserve">COTOVELO EM COBRE, DN 28 MM, 90 GRAUS, SEM ANEL DE SOLDA, INSTALADO EM PRUMADA DE HIDRÁULICA PREDIAL - FORNECIMENTO E INSTALAÇÃO. AF_04/2022</t>
  </si>
  <si>
    <t xml:space="preserve">92313</t>
  </si>
  <si>
    <t xml:space="preserve">COTOVELO EM COBRE, DN 28 MM, 90 GRAUS, SEM ANEL DE SOLDA, INSTALADO EM RAMAL DE DISTRIBUIÇÃO DE HIDRÁULICA PREDIAL - FORNECIMENTO E INSTALAÇÃO. AF_04/2022</t>
  </si>
  <si>
    <t xml:space="preserve">103881</t>
  </si>
  <si>
    <t xml:space="preserve">COTOVELO EM COBRE, DN 28 MM, 90 GRAUS, SEM ANEL DE SOLDA, INSTALADO EM RAMAL E SUB-RAMAL DE AQUECIMENTO SOLAR - FORNECIMENTO E INSTALAÇÃO. AF_04/2022</t>
  </si>
  <si>
    <t xml:space="preserve">103812</t>
  </si>
  <si>
    <t xml:space="preserve">COTOVELO EM COBRE, DN 28 MM, 90 GRAUS, SEM ANEL DE SOLDA, INSTALADO EM RAMAL E SUB-RAMAL DE GÁS COMBUSTÍVEL - FORNECIMENTO E INSTALAÇÃO. AF_04/2022</t>
  </si>
  <si>
    <t xml:space="preserve">103845</t>
  </si>
  <si>
    <t xml:space="preserve">COTOVELO EM COBRE, DN 28 MM, 90 GRAUS, SEM ANEL DE SOLDA, INSTALADO EM RAMAL E SUB-RAMAL DE GÁS MEDICINAL - FORNECIMENTO E INSTALAÇÃO. AF_04/2022</t>
  </si>
  <si>
    <t xml:space="preserve">92328</t>
  </si>
  <si>
    <t xml:space="preserve">COTOVELO EM COBRE, DN 28 MM, 90 GRAUS, SEM ANEL DE SOLDA, INSTALADO EM RAMAL E SUB-RAMAL DE HIDRÁULICA PREDIAL - FORNECIMENTO E INSTALAÇÃO. AF_04/2022</t>
  </si>
  <si>
    <t xml:space="preserve">92289</t>
  </si>
  <si>
    <t xml:space="preserve">COTOVELO EM COBRE, DN 35 MM, 90 GRAUS, SEM ANEL DE SOLDA, INSTALADO EM PRUMADA DE HIDRÁULICA PREDIAL - FORNECIMENTO E INSTALAÇÃO. AF_04/2022</t>
  </si>
  <si>
    <t xml:space="preserve">92290</t>
  </si>
  <si>
    <t xml:space="preserve">COTOVELO EM COBRE, DN 42 MM, 90 GRAUS, SEM ANEL DE SOLDA, INSTALADO EM PRUMADA DE HIDRÁULICA PREDIAL - FORNECIMENTO E INSTALAÇÃO. AF_04/2022</t>
  </si>
  <si>
    <t xml:space="preserve">92291</t>
  </si>
  <si>
    <t xml:space="preserve">COTOVELO EM COBRE, DN 54 MM, 90 GRAUS, SEM ANEL DE SOLDA, INSTALADO EM PRUMADA DE HIDRÁULICA PREDIAL - FORNECIMENTO E INSTALAÇÃO. AF_04/2022</t>
  </si>
  <si>
    <t xml:space="preserve">92292</t>
  </si>
  <si>
    <t xml:space="preserve">COTOVELO EM COBRE, DN 66 MM, 90 GRAUS, SEM ANEL DE SOLDA, INSTALADO EM PRUMADA DE HIDRÁULICA PREDIAL - FORNECIMENTO E INSTALAÇÃO. AF_04/2022</t>
  </si>
  <si>
    <t xml:space="preserve">93082</t>
  </si>
  <si>
    <t xml:space="preserve">CURVA DE TRANSPOSIÇÃO EM BRONZE/LATÃO, DN 15 MM, SEM ANEL DE SOLDA, BOLSA X BOLSA, INSTALADO EM RAMAL DE DISTRIBUIÇÃO DE HIDRÁULICA PREDIAL - FORNECIMENTO E INSTALAÇÃO. AF_04/2022</t>
  </si>
  <si>
    <t xml:space="preserve">103885</t>
  </si>
  <si>
    <t xml:space="preserve">CURVA DE TRANSPOSIÇÃO EM BRONZE/LATÃO, DN 15 MM, SEM ANEL DE SOLDA, BOLSA X BOLSA, INSTALADO EM RAMAL E SUB-RAMAL DE AQUECIMENTO SOLAR - FORNECIMENTO E INSTALAÇÃO. AF_04/2022</t>
  </si>
  <si>
    <t xml:space="preserve">103816</t>
  </si>
  <si>
    <t xml:space="preserve">CURVA DE TRANSPOSIÇÃO EM BRONZE/LATÃO, DN 15 MM, SEM ANEL DE SOLDA, BOLSA X BOLSA, INSTALADO EM RAMAL E SUB-RAMAL DE GÁS COMBUSTÍVEL - FORNECIMENTO E INSTALAÇÃO. AF_04/2022</t>
  </si>
  <si>
    <t xml:space="preserve">103849</t>
  </si>
  <si>
    <t xml:space="preserve">CURVA DE TRANSPOSIÇÃO EM BRONZE/LATÃO, DN 15 MM, SEM ANEL DE SOLDA, BOLSA X BOLSA, INSTALADO EM RAMAL E SUB-RAMAL DE GÁS MEDICINAL - FORNECIMENTO E INSTALAÇÃO. AF_04/2022</t>
  </si>
  <si>
    <t xml:space="preserve">93105</t>
  </si>
  <si>
    <t xml:space="preserve">CURVA DE TRANSPOSIÇÃO EM BRONZE/LATÃO, DN 15 MM, SEM ANEL DE SOLDA, BOLSA X BOLSA, INSTALADO EM RAMAL E SUB-RAMAL DE HIDRÁULICA PREDIAL - FORNECIMENTO E INSTALAÇÃO. AF_04/2022</t>
  </si>
  <si>
    <t xml:space="preserve">93055</t>
  </si>
  <si>
    <t xml:space="preserve">CURVA DE TRANSPOSIÇÃO EM BRONZE/LATÃO, DN 22 MM, SEM ANEL DE SOLDA, BOLSA X BOLSA, INSTALADO EM PRUMADA DE HIDRÁULICA PREDIAL - FORNECIMENTO E INSTALAÇÃO. AF_04/2022</t>
  </si>
  <si>
    <t xml:space="preserve">93089</t>
  </si>
  <si>
    <t xml:space="preserve">CURVA DE TRANSPOSIÇÃO EM BRONZE/LATÃO, DN 22 MM, SEM ANEL DE SOLDA, BOLSA X BOLSA, INSTALADO EM RAMAL DE DISTRIBUIÇÃO DE HIDRÁULICA PREDIAL - FORNECIMENTO E INSTALAÇÃO. AF_04/2022</t>
  </si>
  <si>
    <t xml:space="preserve">103891</t>
  </si>
  <si>
    <t xml:space="preserve">CURVA DE TRANSPOSIÇÃO EM BRONZE/LATÃO, DN 22 MM, SEM ANEL DE SOLDA, BOLSA X BOLSA, INSTALADO EM RAMAL E SUB-RAMAL DE AQUECIMENTO SOLAR - FORNECIMENTO E INSTALAÇÃO. AF_04/2022</t>
  </si>
  <si>
    <t xml:space="preserve">103822</t>
  </si>
  <si>
    <t xml:space="preserve">CURVA DE TRANSPOSIÇÃO EM BRONZE/LATÃO, DN 22 MM, SEM ANEL DE SOLDA, BOLSA X BOLSA, INSTALADO EM RAMAL E SUB-RAMAL DE GÁS COMBUSTÍVEL - FORNECIMENTO E INSTALAÇÃO. AF_04/2022</t>
  </si>
  <si>
    <t xml:space="preserve">103855</t>
  </si>
  <si>
    <t xml:space="preserve">CURVA DE TRANSPOSIÇÃO EM BRONZE/LATÃO, DN 22 MM, SEM ANEL DE SOLDA, BOLSA X BOLSA, INSTALADO EM RAMAL E SUB-RAMAL DE GÁS MEDICINAL - FORNECIMENTO E INSTALAÇÃO. AF_04/2022</t>
  </si>
  <si>
    <t xml:space="preserve">93112</t>
  </si>
  <si>
    <t xml:space="preserve">CURVA DE TRANSPOSIÇÃO EM BRONZE/LATÃO, DN 22 MM, SEM ANEL DE SOLDA, BOLSA X BOLSA, INSTALADO EM RAMAL E SUB-RAMAL DE HIDRÁULICA PREDIAL - FORNECIMENTO E INSTALAÇÃO. AF_04/2022</t>
  </si>
  <si>
    <t xml:space="preserve">93060</t>
  </si>
  <si>
    <t xml:space="preserve">CURVA DE TRANSPOSIÇÃO EM BRONZE/LATÃO, DN 28 MM, SEM ANEL DE SOLDA, BOLSA X BOLSA, INSTALADO EM PRUMADA DE HIDRÁULICA PREDIAL - FORNECIMENTO E INSTALAÇÃO. AF_04/2022</t>
  </si>
  <si>
    <t xml:space="preserve">93094</t>
  </si>
  <si>
    <t xml:space="preserve">CURVA DE TRANSPOSIÇÃO EM BRONZE/LATÃO, DN 28 MM, SEM ANEL DE SOLDA, BOLSA X BOLSA, INSTALADO EM RAMAL DE DISTRIBUIÇÃO DE HIDRÁULICA PREDIAL - FORNECIMENTO E INSTALAÇÃO. AF_04/2022</t>
  </si>
  <si>
    <t xml:space="preserve">103897</t>
  </si>
  <si>
    <t xml:space="preserve">CURVA DE TRANSPOSIÇÃO EM BRONZE/LATÃO, DN 28 MM, SEM ANEL DE SOLDA, BOLSA X BOLSA, INSTALADO EM RAMAL E SUB-RAMAL DE AQUECIMENTO SOLAR - FORNECIMENTO E INSTALAÇÃO. AF_04/2022</t>
  </si>
  <si>
    <t xml:space="preserve">103828</t>
  </si>
  <si>
    <t xml:space="preserve">CURVA DE TRANSPOSIÇÃO EM BRONZE/LATÃO, DN 28 MM, SEM ANEL DE SOLDA, BOLSA X BOLSA, INSTALADO EM RAMAL E SUB-RAMAL DE GÁS COMBUSTÍVEL - FORNECIMENTO E INSTALAÇÃO. AF_04/2022</t>
  </si>
  <si>
    <t xml:space="preserve">103861</t>
  </si>
  <si>
    <t xml:space="preserve">CURVA DE TRANSPOSIÇÃO EM BRONZE/LATÃO, DN 28 MM, SEM ANEL DE SOLDA, BOLSA X BOLSA, INSTALADO EM RAMAL E SUB-RAMAL DE GÁS MEDICINAL - FORNECIMENTO E INSTALAÇÃO. AF_04/2022</t>
  </si>
  <si>
    <t xml:space="preserve">93115</t>
  </si>
  <si>
    <t xml:space="preserve">CURVA DE TRANSPOSIÇÃO EM BRONZE/LATÃO, DN 28 MM, SEM ANEL DE SOLDA, BOLSA X BOLSA, INSTALADO EM RAMAL E SUB-RAMAL DE HIDRÁULICA PREDIAL - FORNECIMENTO E INSTALAÇÃO. AF_04/2022</t>
  </si>
  <si>
    <t xml:space="preserve">93074</t>
  </si>
  <si>
    <t xml:space="preserve">CURVA EM COBRE, DN 15 MM, 45 GRAUS, SEM ANEL DE SOLDA, BOLSA X BOLSA, INSTALADO EM RAMAL DE DISTRIBUIÇÃO DE HIDRÁULICA PREDIAL - FORNECIMENTO E INSTALAÇÃO. AF_04/2022</t>
  </si>
  <si>
    <t xml:space="preserve">103875</t>
  </si>
  <si>
    <t xml:space="preserve">CURVA EM COBRE, DN 15 MM, 45 GRAUS, SEM ANEL DE SOLDA, BOLSA X BOLSA, INSTALADO EM RAMAL E SUB-RAMAL DE AQUECIMENTO SOLAR - FORNECIMENTO E INSTALAÇÃO. AF_04/2022</t>
  </si>
  <si>
    <t xml:space="preserve">103806</t>
  </si>
  <si>
    <t xml:space="preserve">CURVA EM COBRE, DN 15 MM, 45 GRAUS, SEM ANEL DE SOLDA, BOLSA X BOLSA, INSTALADO EM RAMAL E SUB-RAMAL DE GÁS COMBUSTÍVEL - FORNECIMENTO E INSTALAÇÃO. AF_04/2022</t>
  </si>
  <si>
    <t xml:space="preserve">103839</t>
  </si>
  <si>
    <t xml:space="preserve">CURVA EM COBRE, DN 15 MM, 45 GRAUS, SEM ANEL DE SOLDA, BOLSA X BOLSA, INSTALADO EM RAMAL E SUB-RAMAL DE GÁS MEDICINAL - FORNECIMENTO E INSTALAÇÃO. AF_04/2022</t>
  </si>
  <si>
    <t xml:space="preserve">93097</t>
  </si>
  <si>
    <t xml:space="preserve">CURVA EM COBRE, DN 15 MM, 45 GRAUS, SEM ANEL DE SOLDA, BOLSA X BOLSA, INSTALADO EM RAMAL E SUB-RAMAL DE HIDRÁULICA PREDIAL - FORNECIMENTO E INSTALAÇÃO. AF_04/2022</t>
  </si>
  <si>
    <t xml:space="preserve">93119</t>
  </si>
  <si>
    <t xml:space="preserve">CURVA EM COBRE, DN 22 MM, 45 GRAUS, SEM ANEL DE SOLDA, BOLSA X BOLSA, INSTALADO EM PRUMADA DE HIDRÁULICA PREDIAL - FORNECIMENTO E INSTALAÇÃO. AF_04/2022</t>
  </si>
  <si>
    <t xml:space="preserve">93076</t>
  </si>
  <si>
    <t xml:space="preserve">CURVA EM COBRE, DN 22 MM, 45 GRAUS, SEM ANEL DE SOLDA, BOLSA X BOLSA, INSTALADO EM RAMAL DE DISTRIBUIÇÃO DE HIDRÁULICA PREDIAL - FORNECIMENTO E INSTALAÇÃO. AF_04/2022</t>
  </si>
  <si>
    <t xml:space="preserve">103878</t>
  </si>
  <si>
    <t xml:space="preserve">CURVA EM COBRE, DN 22 MM, 45 GRAUS, SEM ANEL DE SOLDA, BOLSA X BOLSA, INSTALADO EM RAMAL E SUB-RAMAL DE AQUECIMENTO SOLAR - FORNECIMENTO E INSTALAÇÃO. AF_04/2022</t>
  </si>
  <si>
    <t xml:space="preserve">103809</t>
  </si>
  <si>
    <t xml:space="preserve">CURVA EM COBRE, DN 22 MM, 45 GRAUS, SEM ANEL DE SOLDA, BOLSA X BOLSA, INSTALADO EM RAMAL E SUB-RAMAL DE GÁS COMBUSTÍVEL - FORNECIMENTO E INSTALAÇÃO. AF_04/2022</t>
  </si>
  <si>
    <t xml:space="preserve">103842</t>
  </si>
  <si>
    <t xml:space="preserve">CURVA EM COBRE, DN 22 MM, 45 GRAUS, SEM ANEL DE SOLDA, BOLSA X BOLSA, INSTALADO EM RAMAL E SUB-RAMAL DE GÁS MEDICINAL - FORNECIMENTO E INSTALAÇÃO. AF_04/2022</t>
  </si>
  <si>
    <t xml:space="preserve">93099</t>
  </si>
  <si>
    <t xml:space="preserve">CURVA EM COBRE, DN 22 MM, 45 GRAUS, SEM ANEL DE SOLDA, BOLSA X BOLSA, INSTALADO EM RAMAL E SUB-RAMAL DE HIDRÁULICA PREDIAL - FORNECIMENTO E INSTALAÇÃO. AF_04/2022</t>
  </si>
  <si>
    <t xml:space="preserve">93122</t>
  </si>
  <si>
    <t xml:space="preserve">CURVA EM COBRE, DN 28 MM, 45 GRAUS, SEM ANEL DE SOLDA, BOLSA X BOLSA, INSTALADO EM PRUMADA DE HIDRÁULICA PREDIAL - FORNECIMENTO E INSTALAÇÃO. AF_04/2022</t>
  </si>
  <si>
    <t xml:space="preserve">93079</t>
  </si>
  <si>
    <t xml:space="preserve">CURVA EM COBRE, DN 28 MM, 45 GRAUS, SEM ANEL DE SOLDA, BOLSA X BOLSA, INSTALADO EM RAMAL DE DISTRIBUIÇÃO DE HIDRÁULICA PREDIAL - FORNECIMENTO E INSTALAÇÃO. AF_04/2022</t>
  </si>
  <si>
    <t xml:space="preserve">103882</t>
  </si>
  <si>
    <t xml:space="preserve">CURVA EM COBRE, DN 28 MM, 45 GRAUS, SEM ANEL DE SOLDA, BOLSA X BOLSA, INSTALADO EM RAMAL E SUB-RAMAL DE AQUECIMENTO SOLAR - FORNECIMENTO E INSTALAÇÃO. AF_04/2022</t>
  </si>
  <si>
    <t xml:space="preserve">103813</t>
  </si>
  <si>
    <t xml:space="preserve">CURVA EM COBRE, DN 28 MM, 45 GRAUS, SEM ANEL DE SOLDA, BOLSA X BOLSA, INSTALADO EM RAMAL E SUB-RAMAL DE GÁS COMBUSTÍVEL - FORNECIMENTO E INSTALAÇÃO. AF_04/2022</t>
  </si>
  <si>
    <t xml:space="preserve">103846</t>
  </si>
  <si>
    <t xml:space="preserve">CURVA EM COBRE, DN 28 MM, 45 GRAUS, SEM ANEL DE SOLDA, BOLSA X BOLSA, INSTALADO EM RAMAL E SUB-RAMAL DE GÁS MEDICINAL - FORNECIMENTO E INSTALAÇÃO. AF_04/2022</t>
  </si>
  <si>
    <t xml:space="preserve">93102</t>
  </si>
  <si>
    <t xml:space="preserve">CURVA EM COBRE, DN 28 MM, 45 GRAUS, SEM ANEL DE SOLDA, BOLSA X BOLSA, INSTALADO EM RAMAL E SUB-RAMAL DE HIDRÁULICA PREDIAL - FORNECIMENTO E INSTALAÇÃO. AF_04/2022</t>
  </si>
  <si>
    <t xml:space="preserve">93123</t>
  </si>
  <si>
    <t xml:space="preserve">CURVA EM COBRE, DN 35 MM, 45 GRAUS, SEM ANEL DE SOLDA, BOLSA X BOLSA, INSTALADO EM PRUMADA DE HIDRÁULICA PREDIAL - FORNECIMENTO E INSTALAÇÃO. AF_04/2022</t>
  </si>
  <si>
    <t xml:space="preserve">93124</t>
  </si>
  <si>
    <t xml:space="preserve">CURVA EM COBRE, DN 42 MM, 45 GRAUS, SEM ANEL DE SOLDA, BOLSA X BOLSA, INSTALADO EM PRUMADA DE HIDRÁULICA PREDIAL - FORNECIMENTO E INSTALAÇÃO. AF_04/2022</t>
  </si>
  <si>
    <t xml:space="preserve">93125</t>
  </si>
  <si>
    <t xml:space="preserve">CURVA EM COBRE, DN 54 MM, 45 GRAUS, SEM ANEL DE SOLDA, BOLSA X BOLSA, INSTALADO EM PRUMADA DE HIDRÁULICA PREDIAL - FORNECIMENTO E INSTALAÇÃO. AF_04/2022</t>
  </si>
  <si>
    <t xml:space="preserve">93126</t>
  </si>
  <si>
    <t xml:space="preserve">CURVA EM COBRE, DN 66 MM, 45 GRAUS, SEM ANEL DE SOLDA, BOLSA X BOLSA, INSTALADO EM PRUMADA DE HIDRÁULICA PREDIAL - FORNECIMENTO E INSTALAÇÃO. AF_04/2022</t>
  </si>
  <si>
    <t xml:space="preserve">93063</t>
  </si>
  <si>
    <t xml:space="preserve">JUNTA DE EXPANSÃO EM BRONZE/LATÃO, DN 35 MM, PONTA X PONTA, INSTALADO EM PRUMADA DE HIDRÁULICA PREDIAL - FORNECIMENTO E INSTALAÇÃO. AF_04/2022</t>
  </si>
  <si>
    <t xml:space="preserve">93066</t>
  </si>
  <si>
    <t xml:space="preserve">JUNTA DE EXPANSÃO EM BRONZE/LATÃO, DN 42 MM, PONTA X PONTA, INSTALADO EM PRUMADA DE HIDRÁULICA PREDIAL - FORNECIMENTO E INSTALAÇÃO. AF_04/2022</t>
  </si>
  <si>
    <t xml:space="preserve">93069</t>
  </si>
  <si>
    <t xml:space="preserve">JUNTA DE EXPANSÃO EM BRONZE/LATÃO, DN 54 MM, PONTA X PONTA, INSTALADO EM PRUMADA DE HIDRÁULICA PREDIAL - FORNECIMENTO E INSTALAÇÃO. AF_04/2022</t>
  </si>
  <si>
    <t xml:space="preserve">93072</t>
  </si>
  <si>
    <t xml:space="preserve">JUNTA DE EXPANSÃO EM BRONZE/LATÃO, DN 66 MM, PONTA X PONTA, INSTALADO EM PRUMADA DE HIDRÁULICA PREDIAL - FORNECIMENTO E INSTALAÇÃO. AF_04/2022</t>
  </si>
  <si>
    <t xml:space="preserve">93083</t>
  </si>
  <si>
    <t xml:space="preserve">JUNTA DE EXPANSÃO EM COBRE, DN 15 MM, PONTA X PONTA, INSTALADO EM RAMAL DE DISTRIBUIÇÃO DE HIDRÁULICA PREDIAL - FORNECIMENTO E INSTALAÇÃO. AF_04/2022</t>
  </si>
  <si>
    <t xml:space="preserve">103886</t>
  </si>
  <si>
    <t xml:space="preserve">JUNTA DE EXPANSÃO EM COBRE, DN 15 MM, PONTA X PONTA, INSTALADO EM RAMAL E SUB-RAMAL DE AQUECIMENTO SOLAR - FORNECIMENTO E INSTALAÇÃO. AF_04/2022</t>
  </si>
  <si>
    <t xml:space="preserve">103817</t>
  </si>
  <si>
    <t xml:space="preserve">JUNTA DE EXPANSÃO EM COBRE, DN 15 MM, PONTA X PONTA, INSTALADO EM RAMAL E SUB-RAMAL DE GÁS COMBUSTÍVEL - FORNECIMENTO E INSTALAÇÃO. AF_04/2022</t>
  </si>
  <si>
    <t xml:space="preserve">103850</t>
  </si>
  <si>
    <t xml:space="preserve">JUNTA DE EXPANSÃO EM COBRE, DN 15 MM, PONTA X PONTA, INSTALADO EM RAMAL E SUB-RAMAL DE GÁS MEDICINAL - FORNECIMENTO E INSTALAÇÃO. AF_04/2022</t>
  </si>
  <si>
    <t xml:space="preserve">93106</t>
  </si>
  <si>
    <t xml:space="preserve">JUNTA DE EXPANSÃO EM COBRE, DN 15 MM, PONTA X PONTA, INSTALADO EM RAMAL E SUB-RAMAL DE HIDRÁULICA PREDIAL - FORNECIMENTO E INSTALAÇÃO. AF_04/2022</t>
  </si>
  <si>
    <t xml:space="preserve">93052</t>
  </si>
  <si>
    <t xml:space="preserve">JUNTA DE EXPANSÃO EM COBRE, DN 22 MM, PONTA X PONTA, INSTALADO EM PRUMADA DE HIDRÁULICA PREDIAL - FORNECIMENTO E INSTALAÇÃO. AF_04/2022</t>
  </si>
  <si>
    <t xml:space="preserve">93086</t>
  </si>
  <si>
    <t xml:space="preserve">JUNTA DE EXPANSÃO EM COBRE, DN 22 MM, PONTA X PONTA, INSTALADO EM RAMAL DE DISTRIBUIÇÃO DE HIDRÁULICA PREDIAL - FORNECIMENTO E INSTALAÇÃO. AF_04/2022</t>
  </si>
  <si>
    <t xml:space="preserve">103890</t>
  </si>
  <si>
    <t xml:space="preserve">JUNTA DE EXPANSÃO EM COBRE, DN 22 MM, PONTA X PONTA, INSTALADO EM RAMAL E SUB-RAMAL DE AQUECIMENTO SOLAR - FORNECIMENTO E INSTALAÇÃO. AF_04/2022</t>
  </si>
  <si>
    <t xml:space="preserve">103821</t>
  </si>
  <si>
    <t xml:space="preserve">JUNTA DE EXPANSÃO EM COBRE, DN 22 MM, PONTA X PONTA, INSTALADO EM RAMAL E SUB-RAMAL DE GÁS COMBUSTÍVEL - FORNECIMENTO E INSTALAÇÃO. AF_04/2022</t>
  </si>
  <si>
    <t xml:space="preserve">103854</t>
  </si>
  <si>
    <t xml:space="preserve">JUNTA DE EXPANSÃO EM COBRE, DN 22 MM, PONTA X PONTA, INSTALADO EM RAMAL E SUB-RAMAL DE GÁS MEDICINAL - FORNECIMENTO E INSTALAÇÃO. AF_04/2022</t>
  </si>
  <si>
    <t xml:space="preserve">93109</t>
  </si>
  <si>
    <t xml:space="preserve">JUNTA DE EXPANSÃO EM COBRE, DN 22 MM, PONTA X PONTA, INSTALADO EM RAMAL E SUB-RAMAL DE HIDRÁULICA PREDIAL - FORNECIMENTO E INSTALAÇÃO. AF_04/2022</t>
  </si>
  <si>
    <t xml:space="preserve">93058</t>
  </si>
  <si>
    <t xml:space="preserve">JUNTA DE EXPANSÃO EM COBRE, DN 28 MM, PONTA X PONTA, INSTALADO EM PRUMADA DE HIDRÁULICA PREDIAL - FORNECIMENTO E INSTALAÇÃO. AF_04/2022</t>
  </si>
  <si>
    <t xml:space="preserve">93092</t>
  </si>
  <si>
    <t xml:space="preserve">JUNTA DE EXPANSÃO EM COBRE, DN 28 MM, PONTA X PONTA, INSTALADO EM RAMAL DE DISTRIBUIÇÃO DE HIDRÁULICA PREDIAL - FORNECIMENTO E INSTALAÇÃO. AF_04/2022</t>
  </si>
  <si>
    <t xml:space="preserve">103898</t>
  </si>
  <si>
    <t xml:space="preserve">JUNTA DE EXPANSÃO EM COBRE, DN 28 MM, PONTA X PONTA, INSTALADO EM RAMAL E SUB-RAMAL DE AQUECIMENTO SOLAR - FORNECIMENTO E INSTALAÇÃO. AF_04/2022</t>
  </si>
  <si>
    <t xml:space="preserve">103829</t>
  </si>
  <si>
    <t xml:space="preserve">JUNTA DE EXPANSÃO EM COBRE, DN 28 MM, PONTA X PONTA, INSTALADO EM RAMAL E SUB-RAMAL DE GÁS COMBUSTÍVEL - FORNECIMENTO E INSTALAÇÃO. AF_04/2022</t>
  </si>
  <si>
    <t xml:space="preserve">103862</t>
  </si>
  <si>
    <t xml:space="preserve">JUNTA DE EXPANSÃO EM COBRE, DN 28 MM, PONTA X PONTA, INSTALADO EM RAMAL E SUB-RAMAL DE GÁS MEDICINAL - FORNECIMENTO E INSTALAÇÃO. AF_04/2022</t>
  </si>
  <si>
    <t xml:space="preserve">93116</t>
  </si>
  <si>
    <t xml:space="preserve">JUNTA DE EXPANSÃO EM COBRE, DN 28 MM, PONTA X PONTA, INSTALADO EM RAMAL E SUB-RAMAL DE HIDRÁULICA PREDIAL - FORNECIMENTO E INSTALAÇÃO. AF_04/2022</t>
  </si>
  <si>
    <t xml:space="preserve">92314</t>
  </si>
  <si>
    <t xml:space="preserve">LUVA EM COBRE, DN 15 MM, SEM ANEL DE SOLDA, INSTALADO EM RAMAL DE DISTRIBUIÇÃO DE HIDRÁULICA PREDIAL - FORNECIMENTO E INSTALAÇÃO. AF_04/2022</t>
  </si>
  <si>
    <t xml:space="preserve">103883</t>
  </si>
  <si>
    <t xml:space="preserve">LUVA EM COBRE, DN 15 MM, SEM ANEL DE SOLDA, INSTALADO EM RAMAL E SUB-RAMAL DE AQUECIMENTO SOLAR - FORNECIMENTO E INSTALAÇÃO. AF_04/2022</t>
  </si>
  <si>
    <t xml:space="preserve">103814</t>
  </si>
  <si>
    <t xml:space="preserve">LUVA EM COBRE, DN 15 MM, SEM ANEL DE SOLDA, INSTALADO EM RAMAL E SUB-RAMAL DE GÁS COMBUSTÍVEL - FORNECIMENTO E INSTALAÇÃO. AF_04/2022</t>
  </si>
  <si>
    <t xml:space="preserve">103847</t>
  </si>
  <si>
    <t xml:space="preserve">LUVA EM COBRE, DN 15 MM, SEM ANEL DE SOLDA, INSTALADO EM RAMAL E SUB-RAMAL DE GÁS MEDICINAL - FORNECIMENTO E INSTALAÇÃO. AF_04/2022</t>
  </si>
  <si>
    <t xml:space="preserve">92329</t>
  </si>
  <si>
    <t xml:space="preserve">LUVA EM COBRE, DN 15 MM, SEM ANEL DE SOLDA, INSTALADO EM RAMAL E SUB-RAMAL DE HIDRÁULICA PREDIAL - FORNECIMENTO E INSTALAÇÃO. AF_04/2022</t>
  </si>
  <si>
    <t xml:space="preserve">92293</t>
  </si>
  <si>
    <t xml:space="preserve">LUVA EM COBRE, DN 22 MM, SEM ANEL DE SOLDA, INSTALADO EM PRUMADA DE HIDRÁULICA PREDIAL - FORNECIMENTO E INSTALAÇÃO. AF_04/2022</t>
  </si>
  <si>
    <t xml:space="preserve">92315</t>
  </si>
  <si>
    <t xml:space="preserve">LUVA EM COBRE, DN 22 MM, SEM ANEL DE SOLDA, INSTALADO EM RAMAL DE DISTRIBUIÇÃO DE HIDRÁULICA PREDIAL - FORNECIMENTO E INSTALAÇÃO. AF_04/2022</t>
  </si>
  <si>
    <t xml:space="preserve">103888</t>
  </si>
  <si>
    <t xml:space="preserve">LUVA EM COBRE, DN 22 MM, SEM ANEL DE SOLDA, INSTALADO EM RAMAL E SUB-RAMAL DE AQUECIMENTO SOLAR - FORNECIMENTO E INSTALAÇÃO. AF_04/2022</t>
  </si>
  <si>
    <t xml:space="preserve">103819</t>
  </si>
  <si>
    <t xml:space="preserve">LUVA EM COBRE, DN 22 MM, SEM ANEL DE SOLDA, INSTALADO EM RAMAL E SUB-RAMAL DE GÁS COMBUSTÍVEL - FORNECIMENTO E INSTALAÇÃO. AF_04/2022</t>
  </si>
  <si>
    <t xml:space="preserve">103852</t>
  </si>
  <si>
    <t xml:space="preserve">LUVA EM COBRE, DN 22 MM, SEM ANEL DE SOLDA, INSTALADO EM RAMAL E SUB-RAMAL DE GÁS MEDICINAL - FORNECIMENTO E INSTALAÇÃO. AF_04/2022</t>
  </si>
  <si>
    <t xml:space="preserve">92330</t>
  </si>
  <si>
    <t xml:space="preserve">LUVA EM COBRE, DN 22 MM, SEM ANEL DE SOLDA, INSTALADO EM RAMAL E SUB-RAMAL DE HIDRÁULICA PREDIAL - FORNECIMENTO E INSTALAÇÃO. AF_04/2022</t>
  </si>
  <si>
    <t xml:space="preserve">92294</t>
  </si>
  <si>
    <t xml:space="preserve">LUVA EM COBRE, DN 28 MM, SEM ANEL DE SOLDA, INSTALADO EM PRUMADA DE HIDRÁULICA PREDIAL - FORNECIMENTO E INSTALAÇÃO. AF_04/2022</t>
  </si>
  <si>
    <t xml:space="preserve">92316</t>
  </si>
  <si>
    <t xml:space="preserve">LUVA EM COBRE, DN 28 MM, SEM ANEL DE SOLDA, INSTALADO EM RAMAL DE DISTRIBUIÇÃO DE HIDRÁULICA PREDIAL - FORNECIMENTO E INSTALAÇÃO. AF_04/2022</t>
  </si>
  <si>
    <t xml:space="preserve">103895</t>
  </si>
  <si>
    <t xml:space="preserve">LUVA EM COBRE, DN 28 MM, SEM ANEL DE SOLDA, INSTALADO EM RAMAL E SUB-RAMAL DE AQUECIMENTO SOLAR - FORNECIMENTO E INSTALAÇÃO. AF_04/2022</t>
  </si>
  <si>
    <t xml:space="preserve">103826</t>
  </si>
  <si>
    <t xml:space="preserve">LUVA EM COBRE, DN 28 MM, SEM ANEL DE SOLDA, INSTALADO EM RAMAL E SUB-RAMAL DE GÁS COMBUSTÍVEL - FORNECIMENTO E INSTALAÇÃO. AF_04/2022</t>
  </si>
  <si>
    <t xml:space="preserve">103859</t>
  </si>
  <si>
    <t xml:space="preserve">LUVA EM COBRE, DN 28 MM, SEM ANEL DE SOLDA, INSTALADO EM RAMAL E SUB-RAMAL DE GÁS MEDICINAL - FORNECIMENTO E INSTALAÇÃO. AF_04/2022</t>
  </si>
  <si>
    <t xml:space="preserve">92331</t>
  </si>
  <si>
    <t xml:space="preserve">LUVA EM COBRE, DN 28 MM, SEM ANEL DE SOLDA, INSTALADO EM RAMAL E SUB-RAMAL DE HIDRÁULICA PREDIAL - FORNECIMENTO E INSTALAÇÃO. AF_04/2022</t>
  </si>
  <si>
    <t xml:space="preserve">92295</t>
  </si>
  <si>
    <t xml:space="preserve">LUVA EM COBRE, DN 35 MM, SEM ANEL DE SOLDA, INSTALADO EM PRUMADA DE HIDRÁULICA PREDIAL - FORNECIMENTO E INSTALAÇÃO. AF_04/2022</t>
  </si>
  <si>
    <t xml:space="preserve">92296</t>
  </si>
  <si>
    <t xml:space="preserve">LUVA EM COBRE, DN 42 MM, SEM ANEL DE SOLDA, INSTALADO EM PRUMADA DE HIDRÁULICA PREDIAL - FORNECIMENTO E INSTALAÇÃO. AF_04/2022</t>
  </si>
  <si>
    <t xml:space="preserve">92297</t>
  </si>
  <si>
    <t xml:space="preserve">LUVA EM COBRE, DN 54 MM, SEM ANEL DE SOLDA, INSTALADO EM PRUMADA DE HIDRÁULICA PREDIAL - FORNECIMENTO E INSTALAÇÃO. AF_04/2022</t>
  </si>
  <si>
    <t xml:space="preserve">92298</t>
  </si>
  <si>
    <t xml:space="preserve">LUVA EM COBRE, DN 66 MM, SEM ANEL DE SOLDA, INSTALADO EM PRUMADA DE HIDRÁULICA PREDIAL - FORNECIMENTO E INSTALAÇÃO. AF_04/2022</t>
  </si>
  <si>
    <t xml:space="preserve">93080</t>
  </si>
  <si>
    <t xml:space="preserve">LUVA PASSANTE EM COBRE, DN 15 MM, SEM ANEL DE SOLDA, INSTALADO EM RAMAL DE DISTRIBUIÇÃO DE HIDRÁULICA PREDIAL - FORNECIMENTO E INSTALAÇÃO. AF_04/2022</t>
  </si>
  <si>
    <t xml:space="preserve">103884</t>
  </si>
  <si>
    <t xml:space="preserve">LUVA PASSANTE EM COBRE, DN 15 MM, SEM ANEL DE SOLDA, INSTALADO EM RAMAL E SUB-RAMAL DE AQUECIMENTO SOLAR - FORNECIMENTO E INSTALAÇÃO. AF_04/2022</t>
  </si>
  <si>
    <t xml:space="preserve">103815</t>
  </si>
  <si>
    <t xml:space="preserve">LUVA PASSANTE EM COBRE, DN 15 MM, SEM ANEL DE SOLDA, INSTALADO EM RAMAL E SUB-RAMAL DE GÁS COMBUSTÍVEL - FORNECIMENTO E INSTALAÇÃO. AF_04/2022</t>
  </si>
  <si>
    <t xml:space="preserve">103848</t>
  </si>
  <si>
    <t xml:space="preserve">LUVA PASSANTE EM COBRE, DN 15 MM, SEM ANEL DE SOLDA, INSTALADO EM RAMAL E SUB-RAMAL DE GÁS MEDICINAL - FORNECIMENTO E INSTALAÇÃO. AF_04/2022</t>
  </si>
  <si>
    <t xml:space="preserve">93103</t>
  </si>
  <si>
    <t xml:space="preserve">LUVA PASSANTE EM COBRE, DN 15 MM, SEM ANEL DE SOLDA, INSTALADO EM RAMAL E SUB-RAMAL DE HIDRÁULICA PREDIAL - FORNECIMENTO E INSTALAÇÃO. AF_04/2022</t>
  </si>
  <si>
    <t xml:space="preserve">93050</t>
  </si>
  <si>
    <t xml:space="preserve">LUVA PASSANTE EM COBRE, DN 22 MM, SEM ANEL DE SOLDA, INSTALADO EM PRUMADA DE HIDRÁULICA PREDIAL - FORNECIMENTO E INSTALAÇÃO. AF_04/2022</t>
  </si>
  <si>
    <t xml:space="preserve">93084</t>
  </si>
  <si>
    <t xml:space="preserve">LUVA PASSANTE EM COBRE, DN 22 MM, SEM ANEL DE SOLDA, INSTALADO EM RAMAL DE DISTRIBUIÇÃO DE HIDRÁULICA PREDIAL - FORNECIMENTO E INSTALAÇÃO. AF_04/2022</t>
  </si>
  <si>
    <t xml:space="preserve">103889</t>
  </si>
  <si>
    <t xml:space="preserve">LUVA PASSANTE EM COBRE, DN 22 MM, SEM ANEL DE SOLDA, INSTALADO EM RAMAL E SUB-RAMAL DE AQUECIMENTO SOLAR - FORNECIMENTO E INSTALAÇÃO. AF_04/2022</t>
  </si>
  <si>
    <t xml:space="preserve">103820</t>
  </si>
  <si>
    <t xml:space="preserve">LUVA PASSANTE EM COBRE, DN 22 MM, SEM ANEL DE SOLDA, INSTALADO EM RAMAL E SUB-RAMAL DE GÁS COMBUSTÍVEL - FORNECIMENTO E INSTALAÇÃO. AF_04/2022</t>
  </si>
  <si>
    <t xml:space="preserve">103853</t>
  </si>
  <si>
    <t xml:space="preserve">LUVA PASSANTE EM COBRE, DN 22 MM, SEM ANEL DE SOLDA, INSTALADO EM RAMAL E SUB-RAMAL DE GÁS MEDICINAL - FORNECIMENTO E INSTALAÇÃO. AF_04/2022</t>
  </si>
  <si>
    <t xml:space="preserve">93107</t>
  </si>
  <si>
    <t xml:space="preserve">LUVA PASSANTE EM COBRE, DN 22 MM, SEM ANEL DE SOLDA, INSTALADO EM RAMAL E SUB-RAMAL DE HIDRÁULICA PREDIAL - FORNECIMENTO E INSTALAÇÃO. AF_04/2022</t>
  </si>
  <si>
    <t xml:space="preserve">93056</t>
  </si>
  <si>
    <t xml:space="preserve">LUVA PASSANTE EM COBRE, DN 28 MM, SEM ANEL DE SOLDA, INSTALADO EM PRUMADA DE HIDRÁULICA PREDIAL - FORNECIMENTO E INSTALAÇÃO. AF_04/2022</t>
  </si>
  <si>
    <t xml:space="preserve">93090</t>
  </si>
  <si>
    <t xml:space="preserve">LUVA PASSANTE EM COBRE, DN 28 MM, SEM ANEL DE SOLDA, INSTALADO EM RAMAL DE DISTRIBUIÇÃO DE HIDRÁULICA PREDIAL - FORNECIMENTO E INSTALAÇÃO. AF_04/2022</t>
  </si>
  <si>
    <t xml:space="preserve">103896</t>
  </si>
  <si>
    <t xml:space="preserve">LUVA PASSANTE EM COBRE, DN 28 MM, SEM ANEL DE SOLDA, INSTALADO EM RAMAL E SUB-RAMAL DE AQUECIMENTO SOLAR - FORNECIMENTO E INSTALAÇÃO. AF_04/2022</t>
  </si>
  <si>
    <t xml:space="preserve">103827</t>
  </si>
  <si>
    <t xml:space="preserve">LUVA PASSANTE EM COBRE, DN 28 MM, SEM ANEL DE SOLDA, INSTALADO EM RAMAL E SUB-RAMAL DE GÁS COMBUSTÍVEL - FORNECIMENTO E INSTALAÇÃO. AF_04/2022</t>
  </si>
  <si>
    <t xml:space="preserve">103860</t>
  </si>
  <si>
    <t xml:space="preserve">LUVA PASSANTE EM COBRE, DN 28 MM, SEM ANEL DE SOLDA, INSTALADO EM RAMAL E SUB-RAMAL DE GÁS MEDICINAL - FORNECIMENTO E INSTALAÇÃO. AF_04/2022</t>
  </si>
  <si>
    <t xml:space="preserve">93113</t>
  </si>
  <si>
    <t xml:space="preserve">LUVA PASSANTE EM COBRE, DN 28 MM, SEM ANEL DE SOLDA, INSTALADO EM RAMAL E SUB-RAMAL DE HIDRÁULICA PREDIAL - FORNECIMENTO E INSTALAÇÃO. AF_04/2022</t>
  </si>
  <si>
    <t xml:space="preserve">93061</t>
  </si>
  <si>
    <t xml:space="preserve">LUVA PASSANTE EM COBRE, DN 35 MM, SEM ANEL DE SOLDA, INSTALADO EM PRUMADA DE HIDRÁULICA PREDIAL - FORNECIMENTO E INSTALAÇÃO. AF_04/2022</t>
  </si>
  <si>
    <t xml:space="preserve">93064</t>
  </si>
  <si>
    <t xml:space="preserve">LUVA PASSANTE EM COBRE, DN 42 MM, SEM ANEL DE SOLDA, INSTALADO EM PRUMADA DE HIDRÁULICA PREDIAL - FORNECIMENTO E INSTALAÇÃO. AF_04/2022</t>
  </si>
  <si>
    <t xml:space="preserve">93067</t>
  </si>
  <si>
    <t xml:space="preserve">LUVA PASSANTE EM COBRE, DN 54 MM, SEM ANEL DE SOLDA, INSTALADO EM PRUMADA DE HIDRÁULICA PREDIAL - FORNECIMENTO E INSTALAÇÃO. AF_04/2022</t>
  </si>
  <si>
    <t xml:space="preserve">93070</t>
  </si>
  <si>
    <t xml:space="preserve">LUVA PASSANTE EM COBRE, DN 66 MM, SEM ANEL DE SOLDA, INSTALADO EM PRUMADA DE HIDRÁULICA PREDIAL - FORNECIMENTO E INSTALAÇÃO. AF_04/2022</t>
  </si>
  <si>
    <t xml:space="preserve">93117</t>
  </si>
  <si>
    <t xml:space="preserve">TE DUPLA CURVA EM BRONZE/LATÃO, DN 1/2" X 15 MM X 1/2", SEM ANEL DE SOLDA, ROSCA F X BOLSA X ROSCA F, INSTALADO EM RAMAL E SUB-RAMAL DE HIDRÁULICA PREDIAL - FORNECIMENTO E INSTALAÇÃO. AF_04/2022</t>
  </si>
  <si>
    <t xml:space="preserve">93118</t>
  </si>
  <si>
    <t xml:space="preserve">TE DUPLA CURVA EM BRONZE/LATÃO, DN 3/4" X 22 MM X 3/4", SEM ANEL DE SOLDA, ROSCA F X BOLSA X ROSCA F, INSTALADO EM RAMAL E SUB-RAMAL DE HIDRÁULICA PREDIAL - FORNECIMENTO E INSTALAÇÃO. AF_04/2022</t>
  </si>
  <si>
    <t xml:space="preserve">92317</t>
  </si>
  <si>
    <t xml:space="preserve">TE EM COBRE, DN 15 MM, SEM ANEL DE SOLDA, INSTALADO EM RAMAL DE DISTRIBUIÇÃO DE HIDRÁULICA PREDIAL - FORNECIMENTO E INSTALAÇÃO. AF_04/2022</t>
  </si>
  <si>
    <t xml:space="preserve">92332</t>
  </si>
  <si>
    <t xml:space="preserve">TE EM COBRE, DN 15 MM, SEM ANEL DE SOLDA, INSTALADO EM RAMAL E SUB-RAMAL DE HIDRÁULICA PREDIAL - FORNECIMENTO E INSTALAÇÃO. AF_04/2022</t>
  </si>
  <si>
    <t xml:space="preserve">92299</t>
  </si>
  <si>
    <t xml:space="preserve">TE EM COBRE, DN 22 MM, SEM ANEL DE SOLDA, INSTALADO EM PRUMADA DE HIDRÁULICA PREDIAL - FORNECIMENTO E INSTALAÇÃO. AF_04/2022</t>
  </si>
  <si>
    <t xml:space="preserve">92318</t>
  </si>
  <si>
    <t xml:space="preserve">TE EM COBRE, DN 22 MM, SEM ANEL DE SOLDA, INSTALADO EM RAMAL DE DISTRIBUIÇÃO DE HIDRÁULICA PREDIAL - FORNECIMENTO E INSTALAÇÃO. AF_04/2022</t>
  </si>
  <si>
    <t xml:space="preserve">103833</t>
  </si>
  <si>
    <t xml:space="preserve">TE EM COBRE, DN 22 MM, SEM ANEL DE SOLDA, INSTALADO EM RAMAL E SUB-RAMAL DE GÁS COMBUSTÍVEL - FORNECIMENTO E INSTALAÇÃO. AF_04/2022</t>
  </si>
  <si>
    <t xml:space="preserve">92333</t>
  </si>
  <si>
    <t xml:space="preserve">TE EM COBRE, DN 22 MM, SEM ANEL DE SOLDA, INSTALADO EM RAMAL E SUB-RAMAL DE HIDRÁULICA PREDIAL - FORNECIMENTO E INSTALAÇÃO. AF_04/2022</t>
  </si>
  <si>
    <t xml:space="preserve">92300</t>
  </si>
  <si>
    <t xml:space="preserve">TE EM COBRE, DN 28 MM, SEM ANEL DE SOLDA, INSTALADO EM PRUMADA DE HIDRÁULICA PREDIAL - FORNECIMENTO E INSTALAÇÃO. AF_04/2022</t>
  </si>
  <si>
    <t xml:space="preserve">92319</t>
  </si>
  <si>
    <t xml:space="preserve">TE EM COBRE, DN 28 MM, SEM ANEL DE SOLDA, INSTALADO EM RAMAL DE DISTRIBUIÇÃO DE HIDRÁULICA PREDIAL - FORNECIMENTO E INSTALAÇÃO. AF_04/2022</t>
  </si>
  <si>
    <t xml:space="preserve">92334</t>
  </si>
  <si>
    <t xml:space="preserve">TE EM COBRE, DN 28 MM, SEM ANEL DE SOLDA, INSTALADO EM RAMAL E SUB-RAMAL DE HIDRÁULICA PREDIAL - FORNECIMENTO E INSTALAÇÃO. AF_04/2022</t>
  </si>
  <si>
    <t xml:space="preserve">92301</t>
  </si>
  <si>
    <t xml:space="preserve">TE EM COBRE, DN 35 MM, SEM ANEL DE SOLDA, INSTALADO EM PRUMADA DE HIDRÁULICA PREDIAL - FORNECIMENTO E INSTALAÇÃO. AF_04/2022</t>
  </si>
  <si>
    <t xml:space="preserve">92302</t>
  </si>
  <si>
    <t xml:space="preserve">TE EM COBRE, DN 42 MM, SEM ANEL DE SOLDA, INSTALADO EM PRUMADA DE HIDRÁULICA PREDIAL - FORNECIMENTO E INSTALAÇÃO. AF_04/2022</t>
  </si>
  <si>
    <t xml:space="preserve">92303</t>
  </si>
  <si>
    <t xml:space="preserve">TE EM COBRE, DN 54 MM, SEM ANEL DE SOLDA, INSTALADO EM PRUMADA DE HIDRÁULICA PREDIAL - FORNECIMENTO E INSTALAÇÃO. AF_04/2022</t>
  </si>
  <si>
    <t xml:space="preserve">92304</t>
  </si>
  <si>
    <t xml:space="preserve">TE EM COBRE, DN 66 MM, SEM ANEL DE SOLDA, INSTALADO EM PRUMADA DE HIDRÁULICA PREDIAL - FORNECIMENTO E INSTALAÇÃO. AF_04/2022</t>
  </si>
  <si>
    <t xml:space="preserve">103835</t>
  </si>
  <si>
    <t xml:space="preserve">TUBO EM COBRE RÍGIDO, DN 15 MM, CLASSE A, SEM ISOLAMENTO, INSTALADO EM RAMAL E SUB-RAMAL DE GÁS MEDICINAL - FORNECIMENTO E INSTALAÇÃO. AF_04/2022</t>
  </si>
  <si>
    <t xml:space="preserve">92308</t>
  </si>
  <si>
    <t xml:space="preserve">TUBO EM COBRE RÍGIDO, DN 15 MM, CLASSE E, COM ISOLAMENTO, INSTALADO EM RAMAL DE DISTRIBUIÇÃO DE HIDRÁULICA PREDIAL - FORNECIMENTO E INSTALAÇÃO. AF_04/2022</t>
  </si>
  <si>
    <t xml:space="preserve">103871</t>
  </si>
  <si>
    <t xml:space="preserve">TUBO EM COBRE RÍGIDO, DN 15 MM, CLASSE E, COM ISOLAMENTO, INSTALADO EM RAMAL E SUB-RAMAL DE AQUECIMENTO SOLAR - FORNECIMENTO E INSTALAÇÃO. AF_04/2022</t>
  </si>
  <si>
    <t xml:space="preserve">92323</t>
  </si>
  <si>
    <t xml:space="preserve">TUBO EM COBRE RÍGIDO, DN 15 MM, CLASSE E, COM ISOLAMENTO, INSTALADO EM RAMAL E SUB-RAMAL DE HIDRÁULICA PREDIAL - FORNECIMENTO E INSTALAÇÃO. AF_04/2022</t>
  </si>
  <si>
    <t xml:space="preserve">92305</t>
  </si>
  <si>
    <t xml:space="preserve">TUBO EM COBRE RÍGIDO, DN 15 MM, CLASSE E, SEM ISOLAMENTO, INSTALADO EM RAMAL DE DISTRIBUIÇÃO DE HIDRÁULICA PREDIAL - FORNECIMENTO E INSTALAÇÃO. AF_04/2022</t>
  </si>
  <si>
    <t xml:space="preserve">103868</t>
  </si>
  <si>
    <t xml:space="preserve">TUBO EM COBRE RÍGIDO, DN 15 MM, CLASSE E, SEM ISOLAMENTO, INSTALADO EM RAMAL E SUB-RAMAL DE AQUECIMENTO SOLAR - FORNECIMENTO E INSTALAÇÃO. AF_04/2022</t>
  </si>
  <si>
    <t xml:space="preserve">103802</t>
  </si>
  <si>
    <t xml:space="preserve">TUBO EM COBRE RÍGIDO, DN 15 MM, CLASSE E, SEM ISOLAMENTO, INSTALADO EM RAMAL E SUB-RAMAL DE GÁS COMBUSTÍVEL - FORNECIMENTO E INSTALAÇÃO. AF_04/2022</t>
  </si>
  <si>
    <t xml:space="preserve">92320</t>
  </si>
  <si>
    <t xml:space="preserve">TUBO EM COBRE RÍGIDO, DN 15 MM, CLASSE E, SEM ISOLAMENTO, INSTALADO EM RAMAL E SUB-RAMAL DE HIDRÁULICA PREDIAL - FORNECIMENTO E INSTALAÇÃO. AF_04/2022</t>
  </si>
  <si>
    <t xml:space="preserve">97335</t>
  </si>
  <si>
    <t xml:space="preserve">TUBO EM COBRE RÍGIDO, DN 22 MM, CLASSE A, SEM ISOLAMENTO, INSTALADO EM PRUMADA DE GÁS COMBUSTÍVEL - FORNECIMENTO E INSTALAÇÃO. AF_04/2022</t>
  </si>
  <si>
    <t xml:space="preserve">103836</t>
  </si>
  <si>
    <t xml:space="preserve">TUBO EM COBRE RÍGIDO, DN 22 MM, CLASSE A, SEM ISOLAMENTO, INSTALADO EM RAMAL E SUB-RAMAL DE GÁS MEDICINAL - FORNECIMENTO E INSTALAÇÃO. AF_04/2022</t>
  </si>
  <si>
    <t xml:space="preserve">92281</t>
  </si>
  <si>
    <t xml:space="preserve">TUBO EM COBRE RÍGIDO, DN 22 MM, CLASSE E, COM ISOLAMENTO, INSTALADO EM PRUMADA DE HIDRÁULICA PREDIAL - FORNECIMENTO E INSTALAÇÃO. AF_04/2022</t>
  </si>
  <si>
    <t xml:space="preserve">92309</t>
  </si>
  <si>
    <t xml:space="preserve">TUBO EM COBRE RÍGIDO, DN 22 MM, CLASSE E, COM ISOLAMENTO, INSTALADO EM RAMAL DE DISTRIBUIÇÃO DE HIDRÁULICA PREDIAL - FORNECIMENTO E INSTALAÇÃO. AF_04/2022</t>
  </si>
  <si>
    <t xml:space="preserve">103872</t>
  </si>
  <si>
    <t xml:space="preserve">TUBO EM COBRE RÍGIDO, DN 22 MM, CLASSE E, COM ISOLAMENTO, INSTALADO EM RAMAL E SUB-RAMAL DE AQUECIMENTO SOLAR - FORNECIMENTO E INSTALAÇÃO. AF_04/2022</t>
  </si>
  <si>
    <t xml:space="preserve">92324</t>
  </si>
  <si>
    <t xml:space="preserve">TUBO EM COBRE RÍGIDO, DN 22 MM, CLASSE E, COM ISOLAMENTO, INSTALADO EM RAMAL E SUB-RAMAL DE HIDRÁULICA PREDIAL - FORNECIMENTO E INSTALAÇÃO. AF_04/2022</t>
  </si>
  <si>
    <t xml:space="preserve">92275</t>
  </si>
  <si>
    <t xml:space="preserve">TUBO EM COBRE RÍGIDO, DN 22 MM, CLASSE E, SEM ISOLAMENTO, INSTALADO EM PRUMADA DE HIDRÁULICA PREDIAL - FORNECIMENTO E INSTALAÇÃO. AF_04/2022</t>
  </si>
  <si>
    <t xml:space="preserve">92306</t>
  </si>
  <si>
    <t xml:space="preserve">TUBO EM COBRE RÍGIDO, DN 22 MM, CLASSE E, SEM ISOLAMENTO, INSTALADO EM RAMAL DE DISTRIBUIÇÃO DE HIDRÁULICA PREDIAL - FORNECIMENTO E INSTALAÇÃO. AF_04/2022</t>
  </si>
  <si>
    <t xml:space="preserve">103869</t>
  </si>
  <si>
    <t xml:space="preserve">TUBO EM COBRE RÍGIDO, DN 22 MM, CLASSE E, SEM ISOLAMENTO, INSTALADO EM RAMAL E SUB-RAMAL DE AQUECIMENTO SOLAR - FORNECIMENTO E INSTALAÇÃO. AF_04/2022</t>
  </si>
  <si>
    <t xml:space="preserve">103803</t>
  </si>
  <si>
    <t xml:space="preserve">TUBO EM COBRE RÍGIDO, DN 22 MM, CLASSE E, SEM ISOLAMENTO, INSTALADO EM RAMAL E SUB-RAMAL DE GÁS COMBUSTÍVEL - FORNECIMENTO E INSTALAÇÃO. AF_04/2022</t>
  </si>
  <si>
    <t xml:space="preserve">92321</t>
  </si>
  <si>
    <t xml:space="preserve">TUBO EM COBRE RÍGIDO, DN 22 MM, CLASSE E, SEM ISOLAMENTO, INSTALADO EM RAMAL E SUB-RAMAL DE HIDRÁULICA PREDIAL - FORNECIMENTO E INSTALAÇÃO. AF_04/2022</t>
  </si>
  <si>
    <t xml:space="preserve">97336</t>
  </si>
  <si>
    <t xml:space="preserve">TUBO EM COBRE RÍGIDO, DN 28 MM, CLASSE A, SEM ISOLAMENTO, INSTALADO EM PRUMADA DE GÁS COMBUSTÍVEL - FORNECIMENTO E INSTALAÇÃO. AF_04/2022</t>
  </si>
  <si>
    <t xml:space="preserve">103837</t>
  </si>
  <si>
    <t xml:space="preserve">TUBO EM COBRE RÍGIDO, DN 28 MM, CLASSE A, SEM ISOLAMENTO, INSTALADO EM RAMAL E SUB-RAMAL DE GÁS MEDICINAL - FORNECIMENTO E INSTALAÇÃO. AF_04/2022</t>
  </si>
  <si>
    <t xml:space="preserve">92282</t>
  </si>
  <si>
    <t xml:space="preserve">TUBO EM COBRE RÍGIDO, DN 28 MM, CLASSE E, COM ISOLAMENTO, INSTALADO EM PRUMADA DE HIDRÁULICA PREDIAL - FORNECIMENTO E INSTALAÇÃO. AF_04/2022</t>
  </si>
  <si>
    <t xml:space="preserve">92310</t>
  </si>
  <si>
    <t xml:space="preserve">TUBO EM COBRE RÍGIDO, DN 28 MM, CLASSE E, COM ISOLAMENTO, INSTALADO EM RAMAL DE DISTRIBUIÇÃO DE HIDRÁULICA PREDIAL - FORNECIMENTO E INSTALAÇÃO. AF_04/2022</t>
  </si>
  <si>
    <t xml:space="preserve">103873</t>
  </si>
  <si>
    <t xml:space="preserve">TUBO EM COBRE RÍGIDO, DN 28 MM, CLASSE E, COM ISOLAMENTO, INSTALADO EM RAMAL E SUB-RAMAL DE AQUECIMENTO SOLAR - FORNECIMENTO E INSTALAÇÃO. AF_04/2022</t>
  </si>
  <si>
    <t xml:space="preserve">92325</t>
  </si>
  <si>
    <t xml:space="preserve">TUBO EM COBRE RÍGIDO, DN 28 MM, CLASSE E, COM ISOLAMENTO, INSTALADO EM RAMAL E SUB-RAMAL DE HIDRÁULICA PREDIAL - FORNECIMENTO E INSTALAÇÃO. AF_04/2022</t>
  </si>
  <si>
    <t xml:space="preserve">92276</t>
  </si>
  <si>
    <t xml:space="preserve">TUBO EM COBRE RÍGIDO, DN 28 MM, CLASSE E, SEM ISOLAMENTO, INSTALADO EM PRUMADA DE HIDRÁULICA PREDIAL - FORNECIMENTO E INSTALAÇÃO. AF_04/2022</t>
  </si>
  <si>
    <t xml:space="preserve">92307</t>
  </si>
  <si>
    <t xml:space="preserve">TUBO EM COBRE RÍGIDO, DN 28 MM, CLASSE E, SEM ISOLAMENTO, INSTALADO EM RAMAL DE DISTRIBUIÇÃO DE HIDRÁULICA PREDIAL - FORNECIMENTO E INSTALAÇÃO. AF_04/2022</t>
  </si>
  <si>
    <t xml:space="preserve">103870</t>
  </si>
  <si>
    <t xml:space="preserve">TUBO EM COBRE RÍGIDO, DN 28 MM, CLASSE E, SEM ISOLAMENTO, INSTALADO EM RAMAL E SUB-RAMAL DE AQUECIMENTO SOLAR - FORNECIMENTO E INSTALAÇÃO. AF_04/2022</t>
  </si>
  <si>
    <t xml:space="preserve">103804</t>
  </si>
  <si>
    <t xml:space="preserve">TUBO EM COBRE RÍGIDO, DN 28 MM, CLASSE E, SEM ISOLAMENTO, INSTALADO EM RAMAL E SUB-RAMAL DE GÁS COMBUSTÍVEL - FORNECIMENTO E INSTALAÇÃO. AF_04/2022</t>
  </si>
  <si>
    <t xml:space="preserve">92322</t>
  </si>
  <si>
    <t xml:space="preserve">TUBO EM COBRE RÍGIDO, DN 28 MM, CLASSE E, SEM ISOLAMENTO, INSTALADO EM RAMAL E SUB-RAMAL DE HIDRÁULICA PREDIAL - FORNECIMENTO E INSTALAÇÃO. AF_04/2022</t>
  </si>
  <si>
    <t xml:space="preserve">97337</t>
  </si>
  <si>
    <t xml:space="preserve">TUBO EM COBRE RÍGIDO, DN 35 MM, CLASSE A, SEM ISOLAMENTO, INSTALADO EM PRUMADA DE GÁS COMBUSTÍVEL - FORNECIMENTO E INSTALAÇÃO. AF_04/2022</t>
  </si>
  <si>
    <t xml:space="preserve">92283</t>
  </si>
  <si>
    <t xml:space="preserve">TUBO EM COBRE RÍGIDO, DN 35 MM, CLASSE E, COM ISOLAMENTO, INSTALADO EM PRUMADA DE HIDRÁULICA PREDIAL - FORNECIMENTO E INSTALAÇÃO. AF_04/2022</t>
  </si>
  <si>
    <t xml:space="preserve">92277</t>
  </si>
  <si>
    <t xml:space="preserve">TUBO EM COBRE RÍGIDO, DN 35 MM, CLASSE E, SEM ISOLAMENTO, INSTALADO EM PRUMADA DE HIDRÁULICA PREDIAL - FORNECIMENTO E INSTALAÇÃO. AF_04/2022</t>
  </si>
  <si>
    <t xml:space="preserve">97338</t>
  </si>
  <si>
    <t xml:space="preserve">TUBO EM COBRE RÍGIDO, DN 42 MM, CLASSE A, SEM ISOLAMENTO, INSTALADO EM PRUMADA DE GÁS COMBUSTÍVEL - FORNECIMENTO E INSTALAÇÃO. AF_04/2022</t>
  </si>
  <si>
    <t xml:space="preserve">92284</t>
  </si>
  <si>
    <t xml:space="preserve">TUBO EM COBRE RÍGIDO, DN 42 MM, CLASSE E, COM ISOLAMENTO, INSTALADO EM PRUMADA DE HIDRÁULICA PREDIAL - FORNECIMENTO E INSTALAÇÃO. AF_04/2022</t>
  </si>
  <si>
    <t xml:space="preserve">92278</t>
  </si>
  <si>
    <t xml:space="preserve">TUBO EM COBRE RÍGIDO, DN 42 MM, CLASSE E, SEM ISOLAMENTO, INSTALADO EM PRUMADA DE HIDRÁULICA PREDIAL - FORNECIMENTO E INSTALAÇÃO. AF_04/2022</t>
  </si>
  <si>
    <t xml:space="preserve">97339</t>
  </si>
  <si>
    <t xml:space="preserve">TUBO EM COBRE RÍGIDO, DN 54 MM, CLASSE A, SEM ISOLAMENTO, INSTALADO EM PRUMADA DE GÁS COMBUSTÍVEL - FORNECIMENTO E INSTALAÇÃO. AF_04/2022</t>
  </si>
  <si>
    <t xml:space="preserve">92285</t>
  </si>
  <si>
    <t xml:space="preserve">TUBO EM COBRE RÍGIDO, DN 54 MM, CLASSE E, COM ISOLAMENTO, INSTALADO EM PRUMADA DE HIDRÁULICA PREDIAL - FORNECIMENTO E INSTALAÇÃO. AF_04/2022</t>
  </si>
  <si>
    <t xml:space="preserve">92279</t>
  </si>
  <si>
    <t xml:space="preserve">TUBO EM COBRE RÍGIDO, DN 54 MM, CLASSE E, SEM ISOLAMENTO, INSTALADO EM PRUMADA DE HIDRÁULICA PREDIAL - FORNECIMENTO E INSTALAÇÃO. AF_04/2022</t>
  </si>
  <si>
    <t xml:space="preserve">97340</t>
  </si>
  <si>
    <t xml:space="preserve">TUBO EM COBRE RÍGIDO, DN 66 MM, CLASSE A, SEM ISOLAMENTO, INSTALADO EM PRUMADA DE GÁS COMBUSTÍVEL - FORNECIMENTO E INSTALAÇÃO. AF_04/2022</t>
  </si>
  <si>
    <t xml:space="preserve">92286</t>
  </si>
  <si>
    <t xml:space="preserve">TUBO EM COBRE RÍGIDO, DN 66 MM, CLASSE E, COM ISOLAMENTO, INSTALADO EM PRUMADA DE HIDRÁULICA PREDIAL - FORNECIMENTO E INSTALAÇÃO. AF_04/2022</t>
  </si>
  <si>
    <t xml:space="preserve">92280</t>
  </si>
  <si>
    <t xml:space="preserve">TUBO EM COBRE RÍGIDO, DN 66 MM, CLASSE E, SEM ISOLAMENTO, INSTALADO EM PRUMADA DE HIDRÁULICA PREDIAL - FORNECIMENTO E INSTALAÇÃO. AF_04/2022</t>
  </si>
  <si>
    <t xml:space="preserve">103901</t>
  </si>
  <si>
    <t xml:space="preserve">TÊ EM COBRE, DN 15 MM, SEM ANEL DE SOLDA, INSTALADO EM RAMAL E SUB-RAMAL DE AQUECIMENTO SOLAR - FORNECIMENTO E INSTALAÇÃO. AF_04/2022</t>
  </si>
  <si>
    <t xml:space="preserve">103832</t>
  </si>
  <si>
    <t xml:space="preserve">TÊ EM COBRE, DN 15 MM, SEM ANEL DE SOLDA, INSTALADO EM RAMAL E SUB-RAMAL DE GÁS COMBUSTÍVEL - FORNECIMENTO E INSTALAÇÃO. AF_04/2022</t>
  </si>
  <si>
    <t xml:space="preserve">103865</t>
  </si>
  <si>
    <t xml:space="preserve">TÊ EM COBRE, DN 15 MM, SEM ANEL DE SOLDA, INSTALADO EM RAMAL E SUB-RAMAL DE GÁS MEDICINAL - FORNECIMENTO E INSTALAÇÃO. AF_04/2022</t>
  </si>
  <si>
    <t xml:space="preserve">103902</t>
  </si>
  <si>
    <t xml:space="preserve">TÊ EM COBRE, DN 22 MM, SEM ANEL DE SOLDA, INSTALADO EM RAMAL E SUB-RAMAL DE AQUECIMENTO SOLAR - FORNECIMENTO E INSTALAÇÃO. AF_04/2022</t>
  </si>
  <si>
    <t xml:space="preserve">103866</t>
  </si>
  <si>
    <t xml:space="preserve">TÊ EM COBRE, DN 22 MM, SEM ANEL DE SOLDA, INSTALADO EM RAMAL E SUB-RAMAL DE GÁS MEDICINAL - FORNECIMENTO E INSTALAÇÃO. AF_04/2022</t>
  </si>
  <si>
    <t xml:space="preserve">103903</t>
  </si>
  <si>
    <t xml:space="preserve">TÊ EM COBRE, DN 28 MM, SEM ANEL DE SOLDA, INSTALADO EM RAMAL E SUB-RAMAL DE AQUECIMENTO SOLAR - FORNECIMENTO E INSTALAÇÃO. AF_04/2022</t>
  </si>
  <si>
    <t xml:space="preserve">103834</t>
  </si>
  <si>
    <t xml:space="preserve">TÊ EM COBRE, DN 28 MM, SEM ANEL DE SOLDA, INSTALADO EM RAMAL E SUB-RAMAL DE GÁS COMBUSTÍVEL - FORNECIMENTO E INSTALAÇÃO. AF_04/2022</t>
  </si>
  <si>
    <t xml:space="preserve">103867</t>
  </si>
  <si>
    <t xml:space="preserve">TÊ EM COBRE, DN 28 MM, SEM ANEL DE SOLDA, INSTALADO EM RAMAL E SUB-RAMAL DE GÁS MEDICINAL - FORNECIMENTO E INSTALAÇÃO. AF_04/2022</t>
  </si>
  <si>
    <t xml:space="preserve">105113</t>
  </si>
  <si>
    <t xml:space="preserve">ESTRUTURA DE MADEIRA PROVISÓRIA PARA SUPORTE DE CAIXA D'ÁGUA ELEVADA DE 2000 LITROS. AF_03/2024</t>
  </si>
  <si>
    <t xml:space="preserve">98461</t>
  </si>
  <si>
    <t xml:space="preserve">ESTRUTURA DE MADEIRA PROVISÓRIA PARA SUPORTE DE CAIXA DÁGUA ELEVADA DE 1000 LITROS. AF_03/2024</t>
  </si>
  <si>
    <t xml:space="preserve">98462</t>
  </si>
  <si>
    <t xml:space="preserve">ESTRUTURA DE MADEIRA PROVISÓRIA PARA SUPORTE DE CAIXA DÁGUA ELEVADA DE 3000 LITROS. AF_03/2024</t>
  </si>
  <si>
    <t xml:space="preserve">105130</t>
  </si>
  <si>
    <t xml:space="preserve">EXECUÇÃO DE PILARETES PARA TAPUMES E CONSTRUÇÕES TEMPORÁRIAS. AF_03/2024</t>
  </si>
  <si>
    <t xml:space="preserve">105114</t>
  </si>
  <si>
    <t xml:space="preserve">EXECUÇÃO DOS APOIOS PARA CONTÊINER OU MÓDULO HABITÁVEL. AF_03/2024</t>
  </si>
  <si>
    <t xml:space="preserve">105127</t>
  </si>
  <si>
    <t xml:space="preserve">INSTALAÇÃO DE CONCERTINA DUPLA CLIPADA, ESPIRAL DE 300 MM. AF_03/2024</t>
  </si>
  <si>
    <t xml:space="preserve">105128</t>
  </si>
  <si>
    <t xml:space="preserve">INSTALAÇÃO DE CONCERTINA FLAT, ESPIRAL DE 300 MM. AF_03/2024</t>
  </si>
  <si>
    <t xml:space="preserve">105126</t>
  </si>
  <si>
    <t xml:space="preserve">INSTALAÇÃO DE CONCERTINA SIMPLES, ESPIRAL DE 300 MM. AF_03/2024</t>
  </si>
  <si>
    <t xml:space="preserve">105116</t>
  </si>
  <si>
    <t xml:space="preserve">INSTALAÇÃO E DESINSTALAÇÃO MANUAL DE CONTÊINER OU MÓDULO HABITÁVEL PEQUENO. AF_03/2024</t>
  </si>
  <si>
    <t xml:space="preserve">98453</t>
  </si>
  <si>
    <t xml:space="preserve">PAREDE DE MADEIRA COMPENSADA PARA CONSTRUÇÃO TEMPORÁRIA EM CHAPA DUPLA, EXTERNA, COM ÁREA LÍQUIDA MAIOR OU IGUAL A QUE 6 M², COM VÃO. AF_03/2024</t>
  </si>
  <si>
    <t xml:space="preserve">98454</t>
  </si>
  <si>
    <t xml:space="preserve">PAREDE DE MADEIRA COMPENSADA PARA CONSTRUÇÃO TEMPORÁRIA EM CHAPA DUPLA, EXTERNA, COM ÁREA LÍQUIDA MENOR QUE 6 M², COM VÃO. AF_03/2024</t>
  </si>
  <si>
    <t xml:space="preserve">98449</t>
  </si>
  <si>
    <t xml:space="preserve">PAREDE DE MADEIRA COMPENSADA PARA CONSTRUÇÃO TEMPORÁRIA EM CHAPA DUPLA, EXTERNA, SEM VÃO. AF_03/2024</t>
  </si>
  <si>
    <t xml:space="preserve">98455</t>
  </si>
  <si>
    <t xml:space="preserve">PAREDE DE MADEIRA COMPENSADA PARA CONSTRUÇÃO TEMPORÁRIA EM CHAPA DUPLA, INTERNA, COM ÁREA LÍQUIDA MAIOR OU IGUAL A 6 M², COM VÃO. AF_03/2024</t>
  </si>
  <si>
    <t xml:space="preserve">98456</t>
  </si>
  <si>
    <t xml:space="preserve">PAREDE DE MADEIRA COMPENSADA PARA CONSTRUÇÃO TEMPORÁRIA EM CHAPA DUPLA, INTERNA, COM ÁREA LÍQUIDA MENOR QUE 6 M², COM VÃO. AF_03/2024</t>
  </si>
  <si>
    <t xml:space="preserve">98451</t>
  </si>
  <si>
    <t xml:space="preserve">PAREDE DE MADEIRA COMPENSADA PARA CONSTRUÇÃO TEMPORÁRIA EM CHAPA DUPLA, INTERNA, SEM VÃO. AF_03/2024</t>
  </si>
  <si>
    <t xml:space="preserve">98445</t>
  </si>
  <si>
    <t xml:space="preserve">PAREDE DE MADEIRA COMPENSADA PARA CONSTRUÇÃO TEMPORÁRIA EM CHAPA SIMPLES, EXTERNA, COM ÁREA LÍQUIDA MAIOR OU IGUAL A 6 M², COM VÃO. AF_03/2024</t>
  </si>
  <si>
    <t xml:space="preserve">98446</t>
  </si>
  <si>
    <t xml:space="preserve">PAREDE DE MADEIRA COMPENSADA PARA CONSTRUÇÃO TEMPORÁRIA EM CHAPA SIMPLES, EXTERNA, COM ÁREA LÍQUIDA MENOR QUE 6 M², COM VÃO. AF_03/2024</t>
  </si>
  <si>
    <t xml:space="preserve">98441</t>
  </si>
  <si>
    <t xml:space="preserve">PAREDE DE MADEIRA COMPENSADA PARA CONSTRUÇÃO TEMPORÁRIA EM CHAPA SIMPLES, EXTERNA, SEM VÃO. AF_03/2024</t>
  </si>
  <si>
    <t xml:space="preserve">98447</t>
  </si>
  <si>
    <t xml:space="preserve">PAREDE DE MADEIRA COMPENSADA PARA CONSTRUÇÃO TEMPORÁRIA EM CHAPA SIMPLES, INTERNA, COM ÁREA LÍQUIDA MAIOR OU IGUAL A 6 M², COM VÃO. AF_03/2024</t>
  </si>
  <si>
    <t xml:space="preserve">98448</t>
  </si>
  <si>
    <t xml:space="preserve">PAREDE DE MADEIRA COMPENSADA PARA CONSTRUÇÃO TEMPORÁRIA EM CHAPA SIMPLES, INTERNA, COM ÁREA LÍQUIDA MENOR QUE 6 M², COM VÃO. AF_03/2024</t>
  </si>
  <si>
    <t xml:space="preserve">98443</t>
  </si>
  <si>
    <t xml:space="preserve">PAREDE DE MADEIRA COMPENSADA PARA CONSTRUÇÃO TEMPORÁRIA EM CHAPA SIMPLES, INTERNA, SEM VÃO. AF_03/2024</t>
  </si>
  <si>
    <t xml:space="preserve">98460</t>
  </si>
  <si>
    <t xml:space="preserve">PISO PARA CONSTRUÇÃO TEMPORÁRIA EM MADEIRA, SEM REAPROVEITAMENTO. AF_03/2024</t>
  </si>
  <si>
    <t xml:space="preserve">98458</t>
  </si>
  <si>
    <t xml:space="preserve">TAPUME COM COMPENSADO DE MADEIRA. AF_03/2024</t>
  </si>
  <si>
    <t xml:space="preserve">98459</t>
  </si>
  <si>
    <t xml:space="preserve">TAPUME COM TELHA METÁLICA. AF_03/2024</t>
  </si>
  <si>
    <t xml:space="preserve">101964</t>
  </si>
  <si>
    <t xml:space="preserve">LAJE PRÉ-MOLDADA UNIDIRECIONAL, BIAPOIADA, PARA FORRO, ENCHIMENTO EM CERÂMICA, VIGOTA CONVENCIONAL, ALTURA TOTAL DA LAJE (ENCHIMENTO+CAPA) = (8+3). AF_11/2020</t>
  </si>
  <si>
    <t xml:space="preserve">101963</t>
  </si>
  <si>
    <t xml:space="preserve">LAJE PRÉ-MOLDADA UNIDIRECIONAL, BIAPOIADA, PARA PISO, ENCHIMENTO EM CERÂMICA, VIGOTA CONVENCIONAL, ALTURA TOTAL DA LAJE (ENCHIMENTO+CAPA) = (8+4). AF_11/2020</t>
  </si>
  <si>
    <t xml:space="preserve">100323</t>
  </si>
  <si>
    <t xml:space="preserve">LASTRO COM MATERIAL GRANULAR (AREIA MÉDIA), APLICADO EM PISOS OU LAJES SOBRE SOLO, ESPESSURA DE *10 CM*. AF_01/2024</t>
  </si>
  <si>
    <t xml:space="preserve">100324</t>
  </si>
  <si>
    <t xml:space="preserve">LASTRO COM MATERIAL GRANULAR (PEDRA BRITADA N.1 E PEDRA BRITADA N.2), APLICADO EM PISOS OU LAJES SOBRE SOLO, ESPESSURA DE *10 CM*. AF_01/2024</t>
  </si>
  <si>
    <t xml:space="preserve">LASTRO COM MATERIAL GRANULAR (PEDRA BRITADA N.2), APLICADO EM PISOS OU LAJES SOBRE SOLO, ESPESSURA DE *10 CM*. AF_01/2024</t>
  </si>
  <si>
    <t xml:space="preserve">100322</t>
  </si>
  <si>
    <t xml:space="preserve">LASTRO COM MATERIAL GRANULAR (PEDRA BRITADA N.3), APLICADO EM PISOS OU LAJES SOBRE SOLO, ESPESSURA DE *10 CM*. AF_01/2024</t>
  </si>
  <si>
    <t xml:space="preserve">96623</t>
  </si>
  <si>
    <t xml:space="preserve">LASTRO COM MATERIAL GRANULAR, APLICADO EM BLOCOS DE COROAMENTO, ESPESSURA DE *10 CM*. AF_01/2024</t>
  </si>
  <si>
    <t xml:space="preserve">96622</t>
  </si>
  <si>
    <t xml:space="preserve">LASTRO COM MATERIAL GRANULAR, APLICADO EM PISOS OU LAJES SOBRE SOLO, ESPESSURA DE *5 CM*. AF_01/2024</t>
  </si>
  <si>
    <t xml:space="preserve">96621</t>
  </si>
  <si>
    <t xml:space="preserve">LASTRO COM MATERIAL GRANULAR, APLICAÇÃO EM BLOCOS DE COROAMENTO, ESPESSURA DE *5 CM*. AF_01/2024</t>
  </si>
  <si>
    <t xml:space="preserve">96617</t>
  </si>
  <si>
    <t xml:space="preserve">LASTRO DE CONCRETO MAGRO, APLICADO EM BLOCOS DE COROAMENTO OU SAPATAS, ESPESSURA DE 3 CM. AF_01/2024</t>
  </si>
  <si>
    <t xml:space="preserve">96619</t>
  </si>
  <si>
    <t xml:space="preserve">LASTRO DE CONCRETO MAGRO, APLICADO EM BLOCOS DE COROAMENTO OU SAPATAS, ESPESSURA DE 5 CM. AF_01/2024</t>
  </si>
  <si>
    <t xml:space="preserve">96616</t>
  </si>
  <si>
    <t xml:space="preserve">LASTRO DE CONCRETO MAGRO, APLICADO EM BLOCOS DE COROAMENTO OU SAPATAS. AF_01/2024</t>
  </si>
  <si>
    <t xml:space="preserve">95240</t>
  </si>
  <si>
    <t xml:space="preserve">LASTRO DE CONCRETO MAGRO, APLICADO EM PISOS, LAJES SOBRE SOLO OU RADIERS, ESPESSURA DE 3 CM. AF_01/2024</t>
  </si>
  <si>
    <t xml:space="preserve">95241</t>
  </si>
  <si>
    <t xml:space="preserve">LASTRO DE CONCRETO MAGRO, APLICADO EM PISOS, LAJES SOBRE SOLO OU RADIERS, ESPESSURA DE 5 CM. AF_01/2024</t>
  </si>
  <si>
    <t xml:space="preserve">96620</t>
  </si>
  <si>
    <t xml:space="preserve">LASTRO DE CONCRETO MAGRO, APLICADO EM PISOS, LAJES SOBRE SOLO OU RADIERS. AF_01/2024</t>
  </si>
  <si>
    <t xml:space="preserve">104043</t>
  </si>
  <si>
    <t xml:space="preserve">ADAPTADOR, POLIPROPILENO, PARA TUBOS EM PEAD, 20 MM X 1/2", PARA LIGAÇÃO PREDIAL DE ÁGUA. AF_06/2022</t>
  </si>
  <si>
    <t xml:space="preserve">104044</t>
  </si>
  <si>
    <t xml:space="preserve">ADAPTADOR, POLIPROPILENO, PARA TUBOS EM PEAD, 20 MM X 3/4", PARA LIGAÇÃO PREDIAL DE ÁGUA. AF_06/2022</t>
  </si>
  <si>
    <t xml:space="preserve">104045</t>
  </si>
  <si>
    <t xml:space="preserve">ADAPTADOR, POLIPROPILENO, PARA TUBOS EM PEAD, 32 MM X 1", PARA LIGAÇÃO PREDIAL DE ÁGUA. AF_06/2022</t>
  </si>
  <si>
    <t xml:space="preserve">104049</t>
  </si>
  <si>
    <t xml:space="preserve">ADAPTADOR, PVC, CURTO COM BOLSA E ROSCA, 20 MM X 1/2", PARA LIGAÇÃO PREDIAL DE ÁGUA. AF_06/2022</t>
  </si>
  <si>
    <t xml:space="preserve">104050</t>
  </si>
  <si>
    <t xml:space="preserve">ADAPTADOR, PVC, CURTO COM BOLSA E ROSCA, 32 MM X 1", PARA LIGAÇÃO PREDIAL DE ÁGUA. AF_06/2022</t>
  </si>
  <si>
    <t xml:space="preserve">104084</t>
  </si>
  <si>
    <t xml:space="preserve">CAP, PVC OCRE, JUNTA ELÁSTICA, DN 150 MM, PARA COLETOR PREDIAL DE ESGOTO. AF_06/2022</t>
  </si>
  <si>
    <t xml:space="preserve">104035</t>
  </si>
  <si>
    <t xml:space="preserve">COLAR DE TOMADA, POLIPROPILENO, COM PARAFUSOS, 63 MM X 1/2", PARA LIGAÇÃO PREDIAL DE ÁGUA. AF_06/2022</t>
  </si>
  <si>
    <t xml:space="preserve">104036</t>
  </si>
  <si>
    <t xml:space="preserve">COLAR DE TOMADA, POLIPROPILENO, COM PARAFUSOS, 63 MM X 3/4", PARA LIGAÇÃO PREDIAL DE ÁGUA. AF_06/2022</t>
  </si>
  <si>
    <t xml:space="preserve">104034</t>
  </si>
  <si>
    <t xml:space="preserve">COLAR DE TOMADA, PVC, COM TRAVAS, DE 110 MM X 1/2" OU 110 MM X 3/4", PARA LIGAÇÃO PREDIAL DE ÁGUA. AF_06/2022</t>
  </si>
  <si>
    <t xml:space="preserve">104031</t>
  </si>
  <si>
    <t xml:space="preserve">COLAR DE TOMADA, PVC, COM TRAVAS, DE 60 MM X 1/2" OU 60 MM X 3/4", PARA LIGAÇÃO PREDIAL DE ÁGUA. AF_06/2022</t>
  </si>
  <si>
    <t xml:space="preserve">104032</t>
  </si>
  <si>
    <t xml:space="preserve">COLAR DE TOMADA, PVC, COM TRAVAS, DE 75 MM X 1/2" OU 75 MM X 3/4", PARA LIGAÇÃO PREDIAL DE ÁGUA. AF_06/2022</t>
  </si>
  <si>
    <t xml:space="preserve">104033</t>
  </si>
  <si>
    <t xml:space="preserve">COLAR DE TOMADA, PVC, COM TRAVAS, DE 85 MM X 1/2" OU 85 MM X 3/4", PARA LIGAÇÃO PREDIAL DE ÁGUA. AF_06/2022</t>
  </si>
  <si>
    <t xml:space="preserve">104051</t>
  </si>
  <si>
    <t xml:space="preserve">COTOVELO/JOELHO 90°, POLIPROPILENO, PARA TUBOS EM PEAD, 20 X 20 MM, PARA LIGAÇÃO PREDIAL DE ÁGUA. AF_06/2022</t>
  </si>
  <si>
    <t xml:space="preserve">104052</t>
  </si>
  <si>
    <t xml:space="preserve">COTOVELO/JOELHO 90°, POLIPROPILENO, PARA TUBOS EM PEAD, 32 X 32 MM, PARA LIGAÇÃO PREDIAL DE ÁGUA. AF_06/2022</t>
  </si>
  <si>
    <t xml:space="preserve">104046</t>
  </si>
  <si>
    <t xml:space="preserve">COTOVELO/JOELHO COM ADAPTADOR, POLIPROPILENO, PARA TUBOS EM PEAD, 20 MM X 1/2", PARA LIGAÇÃO PREDIAL DE ÁGUA. AF_06/2022</t>
  </si>
  <si>
    <t xml:space="preserve">104047</t>
  </si>
  <si>
    <t xml:space="preserve">COTOVELO/JOELHO COM ADAPTADOR, POLIPROPILENO, PARA TUBOS EM PEAD, 20 MM X 3/4", PARA LIGAÇÃO PREDIAL DE ÁGUA. AF_06/2022</t>
  </si>
  <si>
    <t xml:space="preserve">104048</t>
  </si>
  <si>
    <t xml:space="preserve">COTOVELO/JOELHO COM ADAPTADOR, POLIPROPILENO, PARA TUBOS EM PEAD, 32 MM X 1", PARA LIGAÇÃO PREDIAL DE ÁGUA. AF_06/2022</t>
  </si>
  <si>
    <t xml:space="preserve">104063</t>
  </si>
  <si>
    <t xml:space="preserve">CURVA LONGA, 45 GRAUS, PVC OCRE, JUNTA ELÁSTICA, DN 100 MM, PARA COLETOR PREDIAL DE ESGOTO. AF_06/2022</t>
  </si>
  <si>
    <t xml:space="preserve">104065</t>
  </si>
  <si>
    <t xml:space="preserve">CURVA LONGA, 45 GRAUS, PVC OCRE, JUNTA ELÁSTICA, DN 150 MM, PARA COLETOR PREDIAL DE ESGOTO. AF_06/2022</t>
  </si>
  <si>
    <t xml:space="preserve">104062</t>
  </si>
  <si>
    <t xml:space="preserve">CURVA LONGA, 90 GRAUS, PVC OCRE, JUNTA ELÁSTICA, DN 100 MM, PARA COLETOR PREDIAL DE ESGOTO. AF_06/2022</t>
  </si>
  <si>
    <t xml:space="preserve">104064</t>
  </si>
  <si>
    <t xml:space="preserve">CURVA LONGA, 90 GRAUS, PVC OCRE, JUNTA ELÁSTICA, DN 150 MM, PARA COLETOR PREDIAL DE ESGOTO. AF_06/2022</t>
  </si>
  <si>
    <t xml:space="preserve">104059</t>
  </si>
  <si>
    <t xml:space="preserve">LUVA, PVC, ROSCÁVEL, 1", PARA LIGAÇÃO PREDIAL DE ÁGUA. AF_06/2022</t>
  </si>
  <si>
    <t xml:space="preserve">104058</t>
  </si>
  <si>
    <t xml:space="preserve">LUVA, PVC, ROSCÁVEL, 1/2", PARA LIGAÇÃO PREDIAL DE ÁGUA. AF_06/2022</t>
  </si>
  <si>
    <t xml:space="preserve">104082</t>
  </si>
  <si>
    <t xml:space="preserve">PLUG, PVC OCRE, JUNTA ELÁSTICA, DN 100 MM, PARA COLETOR PREDIAL DE ESGOTO. AF_06/2022</t>
  </si>
  <si>
    <t xml:space="preserve">104083</t>
  </si>
  <si>
    <t xml:space="preserve">PLUG, PVC OCRE, JUNTA ELÁSTICA, DN 150 MM, PARA COLETOR PREDIAL DE ESGOTO. AF_06/2022</t>
  </si>
  <si>
    <t xml:space="preserve">104056</t>
  </si>
  <si>
    <t xml:space="preserve">REGISTRO ESFERA, PVC, COM ROSCA, 1/2", PARA LIGAÇÃO PREDIAL DE ÁGUA. AF_06/2022</t>
  </si>
  <si>
    <t xml:space="preserve">104055</t>
  </si>
  <si>
    <t xml:space="preserve">REGISTRO ESFERA, PVC, DE PASSEIO, PARA POLIETILENO, 20 MM, PARA LIGAÇÃO PREDIAL DE ÁGUA. AF_06/2022</t>
  </si>
  <si>
    <t xml:space="preserve">104076</t>
  </si>
  <si>
    <t xml:space="preserve">SELIM, PVC OCRE, COM TRAVA, DN 125 X 100 MM OU 150 X 100 MM, PARA COLETOR PREDIAL DE ESGOTO. AF_06/2022</t>
  </si>
  <si>
    <t xml:space="preserve">104060</t>
  </si>
  <si>
    <t xml:space="preserve">TUBO, PEAD, PE-80, DE = 20 MM X 2,3 MM, PARA LIGAÇÃO PREDIAL DE ÁGUA. AF_06/2022</t>
  </si>
  <si>
    <t xml:space="preserve">104061</t>
  </si>
  <si>
    <t xml:space="preserve">TUBO, PEAD, PE-80, DE = 32 MM X 3,0 MM, PARA LIGAÇÃO PREDIAL DE ÁGUA. AF_06/2022</t>
  </si>
  <si>
    <t xml:space="preserve">104085</t>
  </si>
  <si>
    <t xml:space="preserve">TUBO, PVC OCRE, JUNTA ELÁSTICA, DN 100 MM, PARA COLETOR PREDIAL DE ESGOTO. AF_06/2022</t>
  </si>
  <si>
    <t xml:space="preserve">104086</t>
  </si>
  <si>
    <t xml:space="preserve">TUBO, PVC OCRE, JUNTA ELÁSTICA, DN 150 MM, PARA COLETOR PREDIAL DE ESGOTO. AF_06/2022</t>
  </si>
  <si>
    <t xml:space="preserve">104039</t>
  </si>
  <si>
    <t xml:space="preserve">TÊ DE SERVIÇO INTEGRADO, POLIPROPILENO, PARA TUBOS EM PEAD, 63 MM X 20 MM, PARA LIGAÇÃO PREDIAL DE ÁGUA. AF_06/2022</t>
  </si>
  <si>
    <t xml:space="preserve">104072</t>
  </si>
  <si>
    <t xml:space="preserve">TÊ, PVC OCRE, JUNTA ELÁSTICA, DN 200 MM, PARA COLETOR PREDIAL DE ESGOTO. AF_06/2022</t>
  </si>
  <si>
    <t xml:space="preserve">104053</t>
  </si>
  <si>
    <t xml:space="preserve">UNIÃO, POLIPROPILENO, PARA TUBOS EM PEAD, 20 MM, PARA LIGAÇÃO PREDIAL DE ÁGUA. AF_06/2022</t>
  </si>
  <si>
    <t xml:space="preserve">104054</t>
  </si>
  <si>
    <t xml:space="preserve">UNIÃO, POLIPROPILENO, PARA TUBOS EM PEAD, 32 MM, PARA LIGAÇÃO PREDIAL DE ÁGUA. AF_06/2022</t>
  </si>
  <si>
    <t xml:space="preserve">99818</t>
  </si>
  <si>
    <t xml:space="preserve">LIMPEZA DE BACIA SANITÁRIA, BIDÊ OU MICTÓRIO EM LOUÇA, INCLUSIVE METAIS CORRESPONDENTES. AF_04/2019</t>
  </si>
  <si>
    <t xml:space="preserve">99819</t>
  </si>
  <si>
    <t xml:space="preserve">LIMPEZA DE BANCADA DE PEDRA (MÁRMORE OU GRANITO). AF_04/2019</t>
  </si>
  <si>
    <t xml:space="preserve">99811</t>
  </si>
  <si>
    <t xml:space="preserve">LIMPEZA DE CONTRAPISO COM VASSOURA A SECO. AF_04/2019</t>
  </si>
  <si>
    <t xml:space="preserve">99826</t>
  </si>
  <si>
    <t xml:space="preserve">LIMPEZA DE FORRO REMOVÍVEL COM PANO ÚMIDO. AF_04/2019</t>
  </si>
  <si>
    <t xml:space="preserve">99821</t>
  </si>
  <si>
    <t xml:space="preserve">LIMPEZA DE JANELA DE VIDRO COM CAIXILHO EM AÇO/ALUMÍNIO/PVC. AF_04/2019</t>
  </si>
  <si>
    <t xml:space="preserve">99820</t>
  </si>
  <si>
    <t xml:space="preserve">LIMPEZA DE JANELA INTEIRAMENTE DE VIDRO. AF_04/2019</t>
  </si>
  <si>
    <t xml:space="preserve">99812</t>
  </si>
  <si>
    <t xml:space="preserve">LIMPEZA DE LADRILHO HIDRÁULICO EM PAREDE COM PANO ÚMIDO. AF_04/2019</t>
  </si>
  <si>
    <t xml:space="preserve">99817</t>
  </si>
  <si>
    <t xml:space="preserve">LIMPEZA DE LAVATÓRIO DE LOUÇA COM BANCADA DE PEDRA, INCLUSIVE METAIS CORRESPONDENTES. AF_04/2019</t>
  </si>
  <si>
    <t xml:space="preserve">99813</t>
  </si>
  <si>
    <t xml:space="preserve">LIMPEZA DE MÁRMORE/GRANITO EM PAREDE UTILIZANDO DETERGENTE NEUTRO E ESCOVAÇÃO MANUAL. AF_04/2019</t>
  </si>
  <si>
    <t xml:space="preserve">99815</t>
  </si>
  <si>
    <t xml:space="preserve">LIMPEZA DE PIA INOX COM BANCADA DE PEDRA, INCLUSIVE METAIS CORRESPONDENTES. AF_04/2019</t>
  </si>
  <si>
    <t xml:space="preserve">99805</t>
  </si>
  <si>
    <t xml:space="preserve">LIMPEZA DE PISO CERÂMICO OU COM PEDRAS RÚSTICAS UTILIZANDO ÁCIDO MURIÁTICO. AF_04/2019</t>
  </si>
  <si>
    <t xml:space="preserve">99803</t>
  </si>
  <si>
    <t xml:space="preserve">LIMPEZA DE PISO CERÂMICO OU PORCELANATO COM PANO ÚMIDO. AF_04/2019</t>
  </si>
  <si>
    <t xml:space="preserve">99802</t>
  </si>
  <si>
    <t xml:space="preserve">LIMPEZA DE PISO CERÂMICO OU PORCELANATO COM VASSOURA A SECO. AF_04/2019</t>
  </si>
  <si>
    <t xml:space="preserve">99804</t>
  </si>
  <si>
    <t xml:space="preserve">LIMPEZA DE PISO CERÂMICO OU PORCELANATO UTILIZANDO DETERGENTE NEUTRO E ESCOVAÇÃO MANUAL. AF_04/2019</t>
  </si>
  <si>
    <t xml:space="preserve">99809</t>
  </si>
  <si>
    <t xml:space="preserve">LIMPEZA DE PISO DE LADRILHO HIDRÁULICO COM PANO ÚMIDO. AF_04/2019</t>
  </si>
  <si>
    <t xml:space="preserve">99810</t>
  </si>
  <si>
    <t xml:space="preserve">LIMPEZA DE PISO DE MÁRMORE/GRANITO UTILIZANDO DETERGENTE NEUTRO E ESCOVAÇÃO MANUAL. AF_04/2019</t>
  </si>
  <si>
    <t xml:space="preserve">99822</t>
  </si>
  <si>
    <t xml:space="preserve">LIMPEZA DE PORTA DE MADEIRA. AF_04/2019</t>
  </si>
  <si>
    <t xml:space="preserve">99825</t>
  </si>
  <si>
    <t xml:space="preserve">LIMPEZA DE PORTA DE VIDRO COM CAIXILHO EM AÇO/ ALUMÍNIO/ PVC. AF_04/2019</t>
  </si>
  <si>
    <t xml:space="preserve">99824</t>
  </si>
  <si>
    <t xml:space="preserve">LIMPEZA DE PORTA EM AÇO/ALUMÍNIO. AF_04/2019</t>
  </si>
  <si>
    <t xml:space="preserve">99823</t>
  </si>
  <si>
    <t xml:space="preserve">LIMPEZA DE PORTA INTEIRAMENTE DE VIDRO. AF_04/2019</t>
  </si>
  <si>
    <t xml:space="preserve">99806</t>
  </si>
  <si>
    <t xml:space="preserve">LIMPEZA DE REVESTIMENTO CERÂMICO EM PAREDE COM PANO ÚMIDO AF_04/2019</t>
  </si>
  <si>
    <t xml:space="preserve">99807</t>
  </si>
  <si>
    <t xml:space="preserve">LIMPEZA DE REVESTIMENTO CERÂMICO EM PAREDE UTILIZANDO DETERGENTE NEUTRO E ESCOVAÇÃO MANUAL. AF_04/2019</t>
  </si>
  <si>
    <t xml:space="preserve">99808</t>
  </si>
  <si>
    <t xml:space="preserve">LIMPEZA DE REVESTIMENTO CERÂMICO EM PAREDE UTILIZANDO ÁCIDO MURIÁTICO. AF_04/2019</t>
  </si>
  <si>
    <t xml:space="preserve">LIMPEZA DE SUPERFÍCIE COM JATO DE ALTA PRESSÃO. AF_04/2019</t>
  </si>
  <si>
    <t xml:space="preserve">99816</t>
  </si>
  <si>
    <t xml:space="preserve">LIMPEZA DE TANQUE OU LAVATÓRIO DE LOUÇA ISOLADO, INCLUSIVE METAIS CORRESPONDENTES. AF_04/2019</t>
  </si>
  <si>
    <t xml:space="preserve">88238</t>
  </si>
  <si>
    <t xml:space="preserve">AJUDANTE DE ARMADOR COM ENCARGOS COMPLEMENTARES</t>
  </si>
  <si>
    <t xml:space="preserve">101374</t>
  </si>
  <si>
    <t xml:space="preserve">88239</t>
  </si>
  <si>
    <t xml:space="preserve">AJUDANTE DE CARPINTEIRO COM ENCARGOS COMPLEMENTARES</t>
  </si>
  <si>
    <t xml:space="preserve">101375</t>
  </si>
  <si>
    <t xml:space="preserve">AJUDANTE DE ELETRICISTA COM ENCARGOS COMPLEMENTARES</t>
  </si>
  <si>
    <t xml:space="preserve">88240</t>
  </si>
  <si>
    <t xml:space="preserve">AJUDANTE DE ESTRUTURA METÁLICA COM ENCARGOS COMPLEMENTARES</t>
  </si>
  <si>
    <t xml:space="preserve">101376</t>
  </si>
  <si>
    <t xml:space="preserve">AJUDANTE DE ESTRUTURAS METÁLICAS COM ENCARGOS COMPLEMENTARES</t>
  </si>
  <si>
    <t xml:space="preserve">88241</t>
  </si>
  <si>
    <t xml:space="preserve">AJUDANTE DE OPERAÇÃO EM GERAL COM ENCARGOS COMPLEMENTARES</t>
  </si>
  <si>
    <t xml:space="preserve">101377</t>
  </si>
  <si>
    <t xml:space="preserve">88242</t>
  </si>
  <si>
    <t xml:space="preserve">AJUDANTE DE PEDREIRO COM ENCARGOS COMPLEMENTARES</t>
  </si>
  <si>
    <t xml:space="preserve">100301</t>
  </si>
  <si>
    <t xml:space="preserve">AJUDANTE DE PINTOR COM ENCARGOS COMPLEMENTARES</t>
  </si>
  <si>
    <t xml:space="preserve">101378</t>
  </si>
  <si>
    <t xml:space="preserve">101379</t>
  </si>
  <si>
    <t xml:space="preserve">AJUDANTE DE SERRALHEIRO COM ENCARGOS COMPLEMENTARES</t>
  </si>
  <si>
    <t xml:space="preserve">88243</t>
  </si>
  <si>
    <t xml:space="preserve">AJUDANTE ESPECIALIZADO COM ENCARGOS COMPLEMENTARES</t>
  </si>
  <si>
    <t xml:space="preserve">101380</t>
  </si>
  <si>
    <t xml:space="preserve">90766</t>
  </si>
  <si>
    <t xml:space="preserve">ALMOXARIFE COM ENCARGOS COMPLEMENTARES</t>
  </si>
  <si>
    <t xml:space="preserve">93563</t>
  </si>
  <si>
    <t xml:space="preserve">90767</t>
  </si>
  <si>
    <t xml:space="preserve">APONTADOR OU APROPRIADOR COM ENCARGOS COMPLEMENTARES</t>
  </si>
  <si>
    <t xml:space="preserve">93564</t>
  </si>
  <si>
    <t xml:space="preserve">88245</t>
  </si>
  <si>
    <t xml:space="preserve">ARMADOR COM ENCARGOS COMPLEMENTARES</t>
  </si>
  <si>
    <t xml:space="preserve">101381</t>
  </si>
  <si>
    <t xml:space="preserve">90768</t>
  </si>
  <si>
    <t xml:space="preserve">ARQUITETO DE OBRA JUNIOR COM ENCARGOS COMPLEMENTARES</t>
  </si>
  <si>
    <t xml:space="preserve">90769</t>
  </si>
  <si>
    <t xml:space="preserve">ARQUITETO DE OBRA PLENO COM ENCARGOS COMPLEMENTARES</t>
  </si>
  <si>
    <t xml:space="preserve">90770</t>
  </si>
  <si>
    <t xml:space="preserve">ARQUITETO DE OBRA SENIOR COM ENCARGOS COMPLEMENTARES</t>
  </si>
  <si>
    <t xml:space="preserve">93569</t>
  </si>
  <si>
    <t xml:space="preserve">ARQUITETO JUNIOR COM ENCARGOS COMPLEMENTARES</t>
  </si>
  <si>
    <t xml:space="preserve">93570</t>
  </si>
  <si>
    <t xml:space="preserve">ARQUITETO PLENO COM ENCARGOS COMPLEMENTARES</t>
  </si>
  <si>
    <t xml:space="preserve">93571</t>
  </si>
  <si>
    <t xml:space="preserve">ARQUITETO SENIOR COM ENCARGOS COMPLEMENTARES</t>
  </si>
  <si>
    <t xml:space="preserve">101382</t>
  </si>
  <si>
    <t xml:space="preserve">ASSENTADOR DE MANILHAS COM ENCARGOS COMPLEMENTARES</t>
  </si>
  <si>
    <t xml:space="preserve">88246</t>
  </si>
  <si>
    <t xml:space="preserve">ASSENTADOR DE TUBOS COM ENCARGOS COMPLEMENTARES</t>
  </si>
  <si>
    <t xml:space="preserve">100303</t>
  </si>
  <si>
    <t xml:space="preserve">AUXILIAR DE AZULEJISTA COM ENCARGOS COMPLEMENTARES</t>
  </si>
  <si>
    <t xml:space="preserve">101383</t>
  </si>
  <si>
    <t xml:space="preserve">88248</t>
  </si>
  <si>
    <t xml:space="preserve">AUXILIAR DE ENCANADOR OU BOMBEIRO HIDRÁULICO COM ENCARGOS COMPLEMENTARES</t>
  </si>
  <si>
    <t xml:space="preserve">101384</t>
  </si>
  <si>
    <t xml:space="preserve">90772</t>
  </si>
  <si>
    <t xml:space="preserve">AUXILIAR DE ESCRITORIO COM ENCARGOS COMPLEMENTARES</t>
  </si>
  <si>
    <t xml:space="preserve">93566</t>
  </si>
  <si>
    <t xml:space="preserve">101385</t>
  </si>
  <si>
    <t xml:space="preserve">AUXILIAR DE LABORATORISTA DE SOLOS E DE CONCRETO COM ENCARGOS COMPLEMENTARES</t>
  </si>
  <si>
    <t xml:space="preserve">88249</t>
  </si>
  <si>
    <t xml:space="preserve">AUXILIAR DE LABORATÓRIO COM ENCARGOS COMPLEMENTARES</t>
  </si>
  <si>
    <t xml:space="preserve">88250</t>
  </si>
  <si>
    <t xml:space="preserve">AUXILIAR DE MECÂNICO COM ENCARGOS COMPLEMENTARES</t>
  </si>
  <si>
    <t xml:space="preserve">101386</t>
  </si>
  <si>
    <t xml:space="preserve">101387</t>
  </si>
  <si>
    <t xml:space="preserve">AUXILIAR DE PEDREIRO COM ENCARGOS COMPLEMENTARES</t>
  </si>
  <si>
    <t xml:space="preserve">88251</t>
  </si>
  <si>
    <t xml:space="preserve">AUXILIAR DE SERRALHEIRO COM ENCARGOS COMPLEMENTARES</t>
  </si>
  <si>
    <t xml:space="preserve">88252</t>
  </si>
  <si>
    <t xml:space="preserve">AUXILIAR DE SERVIÇOS GERAIS COM ENCARGOS COMPLEMENTARES</t>
  </si>
  <si>
    <t xml:space="preserve">101388</t>
  </si>
  <si>
    <t xml:space="preserve">88253</t>
  </si>
  <si>
    <t xml:space="preserve">AUXILIAR DE TOPÓGRAFO COM ENCARGOS COMPLEMENTARES</t>
  </si>
  <si>
    <t xml:space="preserve">101389</t>
  </si>
  <si>
    <t xml:space="preserve">101390</t>
  </si>
  <si>
    <t xml:space="preserve">AUXILIAR TÉCNICO / ASSISTENTE DE ENGENHARIA COM ENCARGOS COMPLEMENTARES</t>
  </si>
  <si>
    <t xml:space="preserve">88255</t>
  </si>
  <si>
    <t xml:space="preserve">AUXILIAR TÉCNICO DE ENGENHARIA COM ENCARGOS COMPLEMENTARES</t>
  </si>
  <si>
    <t xml:space="preserve">101391</t>
  </si>
  <si>
    <t xml:space="preserve">AZULEJISTA OU LADRILHEIRO COM ENCARGOS COMPLEMENTARES</t>
  </si>
  <si>
    <t xml:space="preserve">88256</t>
  </si>
  <si>
    <t xml:space="preserve">AZULEJISTA OU LADRILHISTA COM ENCARGOS COMPLEMENTARES</t>
  </si>
  <si>
    <t xml:space="preserve">88257</t>
  </si>
  <si>
    <t xml:space="preserve">BLASTER, DINAMITADOR OU CABO DE FOGO COM ENCARGOS COMPLEMENTARES</t>
  </si>
  <si>
    <t xml:space="preserve">101392</t>
  </si>
  <si>
    <t xml:space="preserve">BLASTER, DINAMITADOR OU CABO DE FORÇA COM ENCARGOS COMPLEMENTARES</t>
  </si>
  <si>
    <t xml:space="preserve">88260</t>
  </si>
  <si>
    <t xml:space="preserve">CALCETEIRO COM ENCARGOS COMPLEMENTARES</t>
  </si>
  <si>
    <t xml:space="preserve">101394</t>
  </si>
  <si>
    <t xml:space="preserve">101395</t>
  </si>
  <si>
    <t xml:space="preserve">CARPINTEIRO AUXILIAR COM ENCARGOS COMPLEMENTARES</t>
  </si>
  <si>
    <t xml:space="preserve">101396</t>
  </si>
  <si>
    <t xml:space="preserve">CARPINTEIRO DE ESQUADRIAS COM ENCARGOS COMPLEMENTARES</t>
  </si>
  <si>
    <t xml:space="preserve">88262</t>
  </si>
  <si>
    <t xml:space="preserve">CARPINTEIRO DE FORMAS COM ENCARGOS COMPLEMENTARES</t>
  </si>
  <si>
    <t xml:space="preserve">101397</t>
  </si>
  <si>
    <t xml:space="preserve">101398</t>
  </si>
  <si>
    <t xml:space="preserve">CAVOUQUEIRO OU OPERADOR DE PERFURATRIZ COM ENCARGOS COMPLEMENTARES</t>
  </si>
  <si>
    <t xml:space="preserve">88263</t>
  </si>
  <si>
    <t xml:space="preserve">CAVOUQUEIRO OU OPERADOR PERFURATRIZ/ROMPEDOR COM ENCARGOS COMPLEMENTARES</t>
  </si>
  <si>
    <t xml:space="preserve">95308</t>
  </si>
  <si>
    <t xml:space="preserve">CURSO DE CAPACITAÇÃO PARA AJUDANTE DE ARMADOR (ENCARGOS COMPLEMENTARES) - HORISTA</t>
  </si>
  <si>
    <t xml:space="preserve">101286</t>
  </si>
  <si>
    <t xml:space="preserve">CURSO DE CAPACITAÇÃO PARA AJUDANTE DE ARMADOR (ENCARGOS COMPLEMENTARES) - MENSALISTA</t>
  </si>
  <si>
    <t xml:space="preserve">95309</t>
  </si>
  <si>
    <t xml:space="preserve">CURSO DE CAPACITAÇÃO PARA AJUDANTE DE CARPINTEIRO (ENCARGOS COMPLEMENTARES) - HORISTA</t>
  </si>
  <si>
    <t xml:space="preserve">101287</t>
  </si>
  <si>
    <t xml:space="preserve">CURSO DE CAPACITAÇÃO PARA AJUDANTE DE ELETRICISTA (ENCARGOS COMPLEMENTARES) - MENSALISTA</t>
  </si>
  <si>
    <t xml:space="preserve">95310</t>
  </si>
  <si>
    <t xml:space="preserve">CURSO DE CAPACITAÇÃO PARA AJUDANTE DE ESTRUTURA METÁLICA (ENCARGOS COMPLEMENTARES) - HORISTA</t>
  </si>
  <si>
    <t xml:space="preserve">101288</t>
  </si>
  <si>
    <t xml:space="preserve">CURSO DE CAPACITAÇÃO PARA AJUDANTE DE ESTRUTURAS METÁLICAS(ENCARGOS COMPLEMENTARES) - MENSALISTA</t>
  </si>
  <si>
    <t xml:space="preserve">95311</t>
  </si>
  <si>
    <t xml:space="preserve">CURSO DE CAPACITAÇÃO PARA AJUDANTE DE OPERAÇÃO EM GERAL (ENCARGOS COMPLEMENTARES) - HORISTA</t>
  </si>
  <si>
    <t xml:space="preserve">101289</t>
  </si>
  <si>
    <t xml:space="preserve">CURSO DE CAPACITAÇÃO PARA AJUDANTE DE OPERAÇÃO EM GERAL (ENCARGOS COMPLEMENTARES) - MENSALISTA</t>
  </si>
  <si>
    <t xml:space="preserve">95312</t>
  </si>
  <si>
    <t xml:space="preserve">CURSO DE CAPACITAÇÃO PARA AJUDANTE DE PEDREIRO (ENCARGOS COMPLEMENTARES) - HORISTA</t>
  </si>
  <si>
    <t xml:space="preserve">100291</t>
  </si>
  <si>
    <t xml:space="preserve">CURSO DE CAPACITAÇÃO PARA AJUDANTE DE PINTOR (ENCARGOS COMPLEMENTARES) - HORISTA</t>
  </si>
  <si>
    <t xml:space="preserve">101290</t>
  </si>
  <si>
    <t xml:space="preserve">CURSO DE CAPACITAÇÃO PARA AJUDANTE DE PINTOR (ENCARGOS COMPLEMENTARES) - MENSALISTA</t>
  </si>
  <si>
    <t xml:space="preserve">101291</t>
  </si>
  <si>
    <t xml:space="preserve">CURSO DE CAPACITAÇÃO PARA AJUDANTE DE SERRALHEIRO (ENCARGOS COMPLEMENTARES) - MENSALISTA</t>
  </si>
  <si>
    <t xml:space="preserve">95313</t>
  </si>
  <si>
    <t xml:space="preserve">CURSO DE CAPACITAÇÃO PARA AJUDANTE ESPECIALIZADO (ENCARGOS COMPLEMENTARES) - HORISTA</t>
  </si>
  <si>
    <t xml:space="preserve">101292</t>
  </si>
  <si>
    <t xml:space="preserve">CURSO DE CAPACITAÇÃO PARA AJUDANTE ESPECIALIZADO (ENCARGOS COMPLEMENTARES) - MENSALISTA</t>
  </si>
  <si>
    <t xml:space="preserve">95392</t>
  </si>
  <si>
    <t xml:space="preserve">CURSO DE CAPACITAÇÃO PARA ALMOXARIFE (ENCARGOS COMPLEMENTARES) - HORISTA</t>
  </si>
  <si>
    <t xml:space="preserve">95413</t>
  </si>
  <si>
    <t xml:space="preserve">CURSO DE CAPACITAÇÃO PARA ALMOXARIFE (ENCARGOS COMPLEMENTARES) - MENSALISTA</t>
  </si>
  <si>
    <t xml:space="preserve">95393</t>
  </si>
  <si>
    <t xml:space="preserve">CURSO DE CAPACITAÇÃO PARA APONTADOR OU APROPRIADOR (ENCARGOS COMPLEMENTARES) - HORISTA</t>
  </si>
  <si>
    <t xml:space="preserve">95414</t>
  </si>
  <si>
    <t xml:space="preserve">CURSO DE CAPACITAÇÃO PARA APONTADOR OU APROPRIADOR (ENCARGOS COMPLEMENTARES) - MENSALISTA</t>
  </si>
  <si>
    <t xml:space="preserve">95314</t>
  </si>
  <si>
    <t xml:space="preserve">CURSO DE CAPACITAÇÃO PARA ARMADOR (ENCARGOS COMPLEMENTARES) - HORISTA</t>
  </si>
  <si>
    <t xml:space="preserve">101293</t>
  </si>
  <si>
    <t xml:space="preserve">CURSO DE CAPACITAÇÃO PARA ARMADOR (ENCARGOS COMPLEMENTARES) - MENSALISTA</t>
  </si>
  <si>
    <t xml:space="preserve">95394</t>
  </si>
  <si>
    <t xml:space="preserve">CURSO DE CAPACITAÇÃO PARA ARQUITETO DE OBRA JÚNIOR (ENCARGOS COMPLEMENTARES) - HORISTA</t>
  </si>
  <si>
    <t xml:space="preserve">95395</t>
  </si>
  <si>
    <t xml:space="preserve">CURSO DE CAPACITAÇÃO PARA ARQUITETO DE OBRA PLENO (ENCARGOS COMPLEMENTARES) - HORISTA</t>
  </si>
  <si>
    <t xml:space="preserve">95396</t>
  </si>
  <si>
    <t xml:space="preserve">CURSO DE CAPACITAÇÃO PARA ARQUITETO DE OBRA SÊNIOR (ENCARGOS COMPLEMENTARES) - HORISTA</t>
  </si>
  <si>
    <t xml:space="preserve">95419</t>
  </si>
  <si>
    <t xml:space="preserve">CURSO DE CAPACITAÇÃO PARA ARQUITETO JÚNIOR (ENCARGOS COMPLEMENTARES) - MENSALISTA</t>
  </si>
  <si>
    <t xml:space="preserve">95420</t>
  </si>
  <si>
    <t xml:space="preserve">CURSO DE CAPACITAÇÃO PARA ARQUITETO PLENO (ENCARGOS COMPLEMENTARES) - MENSALISTA</t>
  </si>
  <si>
    <t xml:space="preserve">95421</t>
  </si>
  <si>
    <t xml:space="preserve">CURSO DE CAPACITAÇÃO PARA ARQUITETO SÊNIOR (ENCARGOS COMPLEMENTARES) - MENSALISTA</t>
  </si>
  <si>
    <t xml:space="preserve">101294</t>
  </si>
  <si>
    <t xml:space="preserve">CURSO DE CAPACITAÇÃO PARA ASSENTADOR DE MANILHA (ENCARGOS COMPLEMENTARES) - MENSALISTA</t>
  </si>
  <si>
    <t xml:space="preserve">95315</t>
  </si>
  <si>
    <t xml:space="preserve">CURSO DE CAPACITAÇÃO PARA ASSENTADOR DE TUBOS (ENCARGOS COMPLEMENTARES) - HORISTA</t>
  </si>
  <si>
    <t xml:space="preserve">100293</t>
  </si>
  <si>
    <t xml:space="preserve">CURSO DE CAPACITAÇÃO PARA AUXILIAR DE AZULEJISTA (ENCARGOS COMPLEMENTARES) - HORISTA</t>
  </si>
  <si>
    <t xml:space="preserve">101295</t>
  </si>
  <si>
    <t xml:space="preserve">CURSO DE CAPACITAÇÃO PARA AUXILIAR DE AZULEJISTA (ENCARGOS COMPLEMENTARES) - MENSALISTA</t>
  </si>
  <si>
    <t xml:space="preserve">95316</t>
  </si>
  <si>
    <t xml:space="preserve">CURSO DE CAPACITAÇÃO PARA AUXILIAR DE ELETRICISTA (ENCARGOS COMPLEMENTARES) - HORISTA</t>
  </si>
  <si>
    <t xml:space="preserve">95317</t>
  </si>
  <si>
    <t xml:space="preserve">CURSO DE CAPACITAÇÃO PARA AUXILIAR DE ENCANADOR OU BOMBEIRO HIDRÁULICO (ENCARGOS COMPLEMENTARES) - HORISTA</t>
  </si>
  <si>
    <t xml:space="preserve">101296</t>
  </si>
  <si>
    <t xml:space="preserve">CURSO DE CAPACITAÇÃO PARA AUXILIAR DE ENCANADOR OU BOMBEIRO HIDRÁULICO (ENCARGOS COMPLEMENTARES) - MENSALISTA</t>
  </si>
  <si>
    <t xml:space="preserve">95398</t>
  </si>
  <si>
    <t xml:space="preserve">CURSO DE CAPACITAÇÃO PARA AUXILIAR DE ESCRITÓRIO (ENCARGOS COMPLEMENTARES) - HORISTA</t>
  </si>
  <si>
    <t xml:space="preserve">95416</t>
  </si>
  <si>
    <t xml:space="preserve">CURSO DE CAPACITAÇÃO PARA AUXILIAR DE ESCRITÓRIO (ENCARGOS COMPLEMENTARES) - MENSALISTA</t>
  </si>
  <si>
    <t xml:space="preserve">101297</t>
  </si>
  <si>
    <t xml:space="preserve">CURSO DE CAPACITAÇÃO PARA AUXILIAR DE LABORATORISTA (ENCARGOS COMPLEMENTARES) - MENSALISTA</t>
  </si>
  <si>
    <t xml:space="preserve">95318</t>
  </si>
  <si>
    <t xml:space="preserve">CURSO DE CAPACITAÇÃO PARA AUXILIAR DE LABORATÓRIO (ENCARGOS COMPLEMENTARES) - HORISTA</t>
  </si>
  <si>
    <t xml:space="preserve">101298</t>
  </si>
  <si>
    <t xml:space="preserve">CURSO DE CAPACITAÇÃO PARA AUXILIAR DE MECANICO (ENCARGOS COMPLEMENTARES) - MENSALISTA</t>
  </si>
  <si>
    <t xml:space="preserve">95319</t>
  </si>
  <si>
    <t xml:space="preserve">CURSO DE CAPACITAÇÃO PARA AUXILIAR DE MECÂNICO (ENCARGOS COMPLEMENTARES) - HORISTA</t>
  </si>
  <si>
    <t xml:space="preserve">101299</t>
  </si>
  <si>
    <t xml:space="preserve">CURSO DE CAPACITAÇÃO PARA AUXILIAR DE PEDREIRO (ENCARGOS COMPLEMENTARES) - MENSALISTA</t>
  </si>
  <si>
    <t xml:space="preserve">95320</t>
  </si>
  <si>
    <t xml:space="preserve">CURSO DE CAPACITAÇÃO PARA AUXILIAR DE SERRALHEIRO (ENCARGOS COMPLEMENTARES) - HORISTA</t>
  </si>
  <si>
    <t xml:space="preserve">95321</t>
  </si>
  <si>
    <t xml:space="preserve">CURSO DE CAPACITAÇÃO PARA AUXILIAR DE SERVIÇOS GERAIS (ENCARGOS COMPLEMENTARES) - HORISTA</t>
  </si>
  <si>
    <t xml:space="preserve">101300</t>
  </si>
  <si>
    <t xml:space="preserve">CURSO DE CAPACITAÇÃO PARA AUXILIAR DE SERVIÇOS GERAIS (ENCARGOS COMPLEMENTARES) - MENSALISTA</t>
  </si>
  <si>
    <t xml:space="preserve">95322</t>
  </si>
  <si>
    <t xml:space="preserve">CURSO DE CAPACITAÇÃO PARA AUXILIAR DE TOPÓGRAFO (ENCARGOS COMPLEMENTARES) - HORISTA</t>
  </si>
  <si>
    <t xml:space="preserve">101301</t>
  </si>
  <si>
    <t xml:space="preserve">CURSO DE CAPACITAÇÃO PARA AUXILIAR DE TOPÓGRAFO (ENCARGOS COMPLEMENTARES) - MENSALISTA</t>
  </si>
  <si>
    <t xml:space="preserve">95323</t>
  </si>
  <si>
    <t xml:space="preserve">CURSO DE CAPACITAÇÃO PARA AUXILIAR TÉCNICO DE ENGENHARIA (ENCARGOS COMPLEMENTARES) - HORISTA</t>
  </si>
  <si>
    <t xml:space="preserve">101302</t>
  </si>
  <si>
    <t xml:space="preserve">CURSO DE CAPACITAÇÃO PARA AUXILIAR TÉCNICO DE ENGENHARIA (ENCARGOS COMPLEMENTARES) - MENSALISTA</t>
  </si>
  <si>
    <t xml:space="preserve">95324</t>
  </si>
  <si>
    <t xml:space="preserve">CURSO DE CAPACITAÇÃO PARA AZULEJISTA OU LADRILHISTA (ENCARGOS COMPLEMENTARES) - HORISTA</t>
  </si>
  <si>
    <t xml:space="preserve">101304</t>
  </si>
  <si>
    <t xml:space="preserve">CURSO DE CAPACITAÇÃO PARA AZULEJISTA OU LADRILHISTA (ENCARGOS COMPLEMENTARES) - MENSALISTA</t>
  </si>
  <si>
    <t xml:space="preserve">95325</t>
  </si>
  <si>
    <t xml:space="preserve">CURSO DE CAPACITAÇÃO PARA BLASTER, DINAMITADOR OU CABO DE FOGO (ENCARGOS COMPLEMENTARES) - HORISTA</t>
  </si>
  <si>
    <t xml:space="preserve">101305</t>
  </si>
  <si>
    <t xml:space="preserve">CURSO DE CAPACITAÇÃO PARA BLASTER, DINAMITADOR OU CABO DE FORÇA (ENCARGOS COMPLEMENTARES) - MENSALISTA</t>
  </si>
  <si>
    <t xml:space="preserve">95328</t>
  </si>
  <si>
    <t xml:space="preserve">CURSO DE CAPACITAÇÃO PARA CALCETEIRO (ENCARGOS COMPLEMENTARES) - HORISTA</t>
  </si>
  <si>
    <t xml:space="preserve">101307</t>
  </si>
  <si>
    <t xml:space="preserve">CURSO DE CAPACITAÇÃO PARA CALCETEIRO (ENCARGOS COMPLEMENTARES) - MENSALISTA</t>
  </si>
  <si>
    <t xml:space="preserve">101309</t>
  </si>
  <si>
    <t xml:space="preserve">CURSO DE CAPACITAÇÃO PARA CARPINTEIRO AUXILIAR (ENCARGOS COMPLEMENTARES) - MENSALISTA</t>
  </si>
  <si>
    <t xml:space="preserve">95329</t>
  </si>
  <si>
    <t xml:space="preserve">CURSO DE CAPACITAÇÃO PARA CARPINTEIRO DE ESQUADRIA (ENCARGOS COMPLEMENTARES) - HORISTA</t>
  </si>
  <si>
    <t xml:space="preserve">101310</t>
  </si>
  <si>
    <t xml:space="preserve">CURSO DE CAPACITAÇÃO PARA CARPINTEIRO DE ESQUADRIAS (ENCARGOS COMPLEMENTARES) - MENSALISTA</t>
  </si>
  <si>
    <t xml:space="preserve">101311</t>
  </si>
  <si>
    <t xml:space="preserve">CURSO DE CAPACITAÇÃO PARA CARPINTEIRO DE FORMAS (ENCARGOS COMPLEMENTARES) - MENSALISTA</t>
  </si>
  <si>
    <t xml:space="preserve">95330</t>
  </si>
  <si>
    <t xml:space="preserve">CURSO DE CAPACITAÇÃO PARA CARPINTEIRO DE FÔRMAS (ENCARGOS COMPLEMENTARES) - HORISTA</t>
  </si>
  <si>
    <t xml:space="preserve">101312</t>
  </si>
  <si>
    <t xml:space="preserve">CURSO DE CAPACITAÇÃO PARA CAVOUQUEIRO OU OPERADOR DE PERFURATRIZ (ENCARGOS COMPLEMENTARES) - MENSALISTA</t>
  </si>
  <si>
    <t xml:space="preserve">95331</t>
  </si>
  <si>
    <t xml:space="preserve">CURSO DE CAPACITAÇÃO PARA CAVOUQUEIRO OU OPERADOR PERFURATRIZ/ROMPEDOR (ENCARGOS COMPLEMENTARES) - HORISTA</t>
  </si>
  <si>
    <t xml:space="preserve">95400</t>
  </si>
  <si>
    <t xml:space="preserve">CURSO DE CAPACITAÇÃO PARA DESENHISTA PROJETISTA (ENCARGOS COMPLEMENTARES) - HORISTA</t>
  </si>
  <si>
    <t xml:space="preserve">95411</t>
  </si>
  <si>
    <t xml:space="preserve">CURSO DE CAPACITAÇÃO PARA DESENHISTA PROJETISTA (ENCARGOS COMPLEMENTARES) - MENSALISTA</t>
  </si>
  <si>
    <t xml:space="preserve">95332</t>
  </si>
  <si>
    <t xml:space="preserve">CURSO DE CAPACITAÇÃO PARA ELETRICISTA (ENCARGOS COMPLEMENTARES) - HORISTA</t>
  </si>
  <si>
    <t xml:space="preserve">101313</t>
  </si>
  <si>
    <t xml:space="preserve">CURSO DE CAPACITAÇÃO PARA ELETRICISTA (ENCARGOS COMPLEMENTARES) - MENSALISTA</t>
  </si>
  <si>
    <t xml:space="preserve">95334</t>
  </si>
  <si>
    <t xml:space="preserve">CURSO DE CAPACITAÇÃO PARA ELETROTÉCNICO (ENCARGOS COMPLEMENTARES) - HORISTA</t>
  </si>
  <si>
    <t xml:space="preserve">101315</t>
  </si>
  <si>
    <t xml:space="preserve">CURSO DE CAPACITAÇÃO PARA ELETROTÉCNICO (ENCARGOS COMPLEMENTARES) - MENSALISTA</t>
  </si>
  <si>
    <t xml:space="preserve">95335</t>
  </si>
  <si>
    <t xml:space="preserve">CURSO DE CAPACITAÇÃO PARA ENCANADOR OU BOMBEIRO HIDRÁULICO (ENCARGOS COMPLEMENTARES) - HORISTA</t>
  </si>
  <si>
    <t xml:space="preserve">101316</t>
  </si>
  <si>
    <t xml:space="preserve">CURSO DE CAPACITAÇÃO PARA ENCANADOR OU BOMBEIRO HIDRÁULICO (ENCARGOS COMPLEMENTARES) - MENSALISTA</t>
  </si>
  <si>
    <t xml:space="preserve">95401</t>
  </si>
  <si>
    <t xml:space="preserve">CURSO DE CAPACITAÇÃO PARA ENCARREGADO GERAL (ENCARGOS COMPLEMENTARES) - HORISTA</t>
  </si>
  <si>
    <t xml:space="preserve">95422</t>
  </si>
  <si>
    <t xml:space="preserve">CURSO DE CAPACITAÇÃO PARA ENCARREGADO GERAL DE OBRAS (ENCARGOS COMPLEMENTARES) - MENSALISTA</t>
  </si>
  <si>
    <t xml:space="preserve">95402</t>
  </si>
  <si>
    <t xml:space="preserve">CURSO DE CAPACITAÇÃO PARA ENGENHEIRO CIVIL DE OBRA JÚNIOR (ENCARGOS COMPLEMENTARES) - HORISTA</t>
  </si>
  <si>
    <t xml:space="preserve">95415</t>
  </si>
  <si>
    <t xml:space="preserve">CURSO DE CAPACITAÇÃO PARA ENGENHEIRO CIVIL DE OBRA JÚNIOR (ENCARGOS COMPLEMENTARES) - MENSALISTA</t>
  </si>
  <si>
    <t xml:space="preserve">95403</t>
  </si>
  <si>
    <t xml:space="preserve">CURSO DE CAPACITAÇÃO PARA ENGENHEIRO CIVIL DE OBRA PLENO (ENCARGOS COMPLEMENTARES) - HORISTA</t>
  </si>
  <si>
    <t xml:space="preserve">95417</t>
  </si>
  <si>
    <t xml:space="preserve">CURSO DE CAPACITAÇÃO PARA ENGENHEIRO CIVIL DE OBRA PLENO (ENCARGOS COMPLEMENTARES) - MENSALISTA</t>
  </si>
  <si>
    <t xml:space="preserve">95404</t>
  </si>
  <si>
    <t xml:space="preserve">CURSO DE CAPACITAÇÃO PARA ENGENHEIRO CIVIL DE OBRA SÊNIOR (ENCARGOS COMPLEMENTARES) - HORISTA</t>
  </si>
  <si>
    <t xml:space="preserve">95418</t>
  </si>
  <si>
    <t xml:space="preserve">CURSO DE CAPACITAÇÃO PARA ENGENHEIRO CIVIL DE OBRA SÊNIOR (ENCARGOS COMPLEMENTARES) - MENSALISTA</t>
  </si>
  <si>
    <t xml:space="preserve">95337</t>
  </si>
  <si>
    <t xml:space="preserve">CURSO DE CAPACITAÇÃO PARA GESSEIRO (ENCARGOS COMPLEMENTARES) - HORISTA</t>
  </si>
  <si>
    <t xml:space="preserve">101322</t>
  </si>
  <si>
    <t xml:space="preserve">CURSO DE CAPACITAÇÃO PARA GESSEIRO (ENCARGOS COMPLEMENTARES) - MENSALISTA</t>
  </si>
  <si>
    <t xml:space="preserve">95338</t>
  </si>
  <si>
    <t xml:space="preserve">CURSO DE CAPACITAÇÃO PARA IMPERMEABILIZADOR (ENCARGOS COMPLEMENTARES) - HORISTA</t>
  </si>
  <si>
    <t xml:space="preserve">101323</t>
  </si>
  <si>
    <t xml:space="preserve">CURSO DE CAPACITAÇÃO PARA IMPERMEABILIZADOR (ENCARGOS COMPLEMENTARES) - MENSALISTA</t>
  </si>
  <si>
    <t xml:space="preserve">101325</t>
  </si>
  <si>
    <t xml:space="preserve">CURSO DE CAPACITAÇÃO PARA INSTALADOR DE TUBULAÇÕES (ENCARGOS COMPLEMENTARES) - MENSALISTA</t>
  </si>
  <si>
    <t xml:space="preserve">95390</t>
  </si>
  <si>
    <t xml:space="preserve">CURSO DE CAPACITAÇÃO PARA JARDINEIRO (ENCARGOS COMPLEMENTARES) - HORISTA</t>
  </si>
  <si>
    <t xml:space="preserve">101326</t>
  </si>
  <si>
    <t xml:space="preserve">CURSO DE CAPACITAÇÃO PARA JARDINEIRO (ENCARGOS COMPLEMENTARES) - MENSALISTA</t>
  </si>
  <si>
    <t xml:space="preserve">95340</t>
  </si>
  <si>
    <t xml:space="preserve">CURSO DE CAPACITAÇÃO PARA MARCENEIRO (ENCARGOS COMPLEMENTARES) - HORISTA</t>
  </si>
  <si>
    <t xml:space="preserve">101330</t>
  </si>
  <si>
    <t xml:space="preserve">CURSO DE CAPACITAÇÃO PARA MARCENEIRO (ENCARGOS COMPLEMENTARES) - MENSALISTA</t>
  </si>
  <si>
    <t xml:space="preserve">101331</t>
  </si>
  <si>
    <t xml:space="preserve">CURSO DE CAPACITAÇÃO PARA MARMORISTA / GRANITEIRO (ENCARGOS COMPLEMENTARES) - MENSALISTA</t>
  </si>
  <si>
    <t xml:space="preserve">95341</t>
  </si>
  <si>
    <t xml:space="preserve">CURSO DE CAPACITAÇÃO PARA MARMORISTA/GRANITEIRO (ENCARGOS COMPLEMENTARES) - HORISTA</t>
  </si>
  <si>
    <t xml:space="preserve">95339</t>
  </si>
  <si>
    <t xml:space="preserve">CURSO DE CAPACITAÇÃO PARA MAÇARIQUEIRO (ENCARGOS COMPLEMENTARES) - HORISTA</t>
  </si>
  <si>
    <t xml:space="preserve">101329</t>
  </si>
  <si>
    <t xml:space="preserve">CURSO DE CAPACITAÇÃO PARA MAÇARIQUEIRO (ENCARGOS COMPLEMENTARES) - MENSALISTA</t>
  </si>
  <si>
    <t xml:space="preserve">95342</t>
  </si>
  <si>
    <t xml:space="preserve">CURSO DE CAPACITAÇÃO PARA MECÂNICO DE EQUIPAMENTOS PESADOS (ENCARGOS COMPLEMENTARES) - HORISTA</t>
  </si>
  <si>
    <t xml:space="preserve">101333</t>
  </si>
  <si>
    <t xml:space="preserve">CURSO DE CAPACITAÇÃO PARA MECÂNICO DE EQUIPAMENTOS PESADOS (ENCARGOS COMPLEMENTARES) - MENSALISTA</t>
  </si>
  <si>
    <t xml:space="preserve">100298</t>
  </si>
  <si>
    <t xml:space="preserve">CURSO DE CAPACITAÇÃO PARA MECÂNICO DE REFRIGERAÇÃO (ENCARGOS COMPLEMENTARES) - HORISTA</t>
  </si>
  <si>
    <t xml:space="preserve">101334</t>
  </si>
  <si>
    <t xml:space="preserve">CURSO DE CAPACITAÇÃO PARA MECÂNICO DE REFRIGERAÇÃO (ENCARGOS COMPLEMENTARES) - MENSALISTA</t>
  </si>
  <si>
    <t xml:space="preserve">95405</t>
  </si>
  <si>
    <t xml:space="preserve">CURSO DE CAPACITAÇÃO PARA MESTRE DE OBRAS (ENCARGOS COMPLEMENTARES) - HORISTA</t>
  </si>
  <si>
    <t xml:space="preserve">95423</t>
  </si>
  <si>
    <t xml:space="preserve">CURSO DE CAPACITAÇÃO PARA MESTRE DE OBRAS (ENCARGOS COMPLEMENTARES) - MENSALISTA</t>
  </si>
  <si>
    <t xml:space="preserve">100295</t>
  </si>
  <si>
    <t xml:space="preserve">CURSO DE CAPACITAÇÃO PARA MONTADOR DE ELETROELETRONICOS (ENCARGOS COMPLEMENTARES) - HORISTA</t>
  </si>
  <si>
    <t xml:space="preserve">101303</t>
  </si>
  <si>
    <t xml:space="preserve">CURSO DE CAPACITAÇÃO PARA MONTADOR DE ELETROELETRONICOS(ENCARGOS COMPLEMENTARES) - MENSALISTA</t>
  </si>
  <si>
    <t xml:space="preserve">95344</t>
  </si>
  <si>
    <t xml:space="preserve">CURSO DE CAPACITAÇÃO PARA MONTADOR DE ESTRUTURA METÁLICA (ENCARGOS COMPLEMENTARES) - HORISTA</t>
  </si>
  <si>
    <t xml:space="preserve">101308</t>
  </si>
  <si>
    <t xml:space="preserve">CURSO DE CAPACITAÇÃO PARA MONTADOR DE ESTRUTURAS METALICAS (ENCARGOS COMPLEMENTARES) - MENSALISTA</t>
  </si>
  <si>
    <t xml:space="preserve">101320</t>
  </si>
  <si>
    <t xml:space="preserve">CURSO DE CAPACITAÇÃO PARA MONTADOR DE MAQUINAS (ENCARGOS COMPLEMENTARES) - MENSALISTA</t>
  </si>
  <si>
    <t xml:space="preserve">95343</t>
  </si>
  <si>
    <t xml:space="preserve">CURSO DE CAPACITAÇÃO PARA MONTADOR DE TUBO AÇO/EQUIPAMENTOS (ENCARGOS COMPLEMENTARES) - HORISTA</t>
  </si>
  <si>
    <t xml:space="preserve">95345</t>
  </si>
  <si>
    <t xml:space="preserve">CURSO DE CAPACITAÇÃO PARA MONTADOR ELETROMECÂNICO (ENCARGOS COMPLEMENTARES) - HORISTA</t>
  </si>
  <si>
    <t xml:space="preserve">95346</t>
  </si>
  <si>
    <t xml:space="preserve">CURSO DE CAPACITAÇÃO PARA MOTORISTA DE BASCULANTE (ENCARGOS COMPLEMENTARES) - HORISTA</t>
  </si>
  <si>
    <t xml:space="preserve">101324</t>
  </si>
  <si>
    <t xml:space="preserve">CURSO DE CAPACITAÇÃO PARA MOTORISTA DE CAMINHAO-BASCULANTE (ENCARGOS COMPLEMENTARES) - MENSALISTA</t>
  </si>
  <si>
    <t xml:space="preserve">101328</t>
  </si>
  <si>
    <t xml:space="preserve">CURSO DE CAPACITAÇÃO PARA MOTORISTA DE CAMINHAO-CARRETA (ENCARGOS COMPLEMENTARES) - MENSALISTA</t>
  </si>
  <si>
    <t xml:space="preserve">95347</t>
  </si>
  <si>
    <t xml:space="preserve">CURSO DE CAPACITAÇÃO PARA MOTORISTA DE CAMINHÃO (ENCARGOS COMPLEMENTARES) - HORISTA</t>
  </si>
  <si>
    <t xml:space="preserve">95408</t>
  </si>
  <si>
    <t xml:space="preserve">CURSO DE CAPACITAÇÃO PARA MOTORISTA DE CAMINHÃO (ENCARGOS COMPLEMENTARES) - MENSALISTA</t>
  </si>
  <si>
    <t xml:space="preserve">95348</t>
  </si>
  <si>
    <t xml:space="preserve">CURSO DE CAPACITAÇÃO PARA MOTORISTA DE CAMINHÃO E CARRETA (ENCARGOS COMPLEMENTARES) - HORISTA</t>
  </si>
  <si>
    <t xml:space="preserve">101332</t>
  </si>
  <si>
    <t xml:space="preserve">CURSO DE CAPACITAÇÃO PARA MOTORISTA DE CARRO DE PASSEIO (ENCARGOS COMPLEMENTARES) - MENSALISTA</t>
  </si>
  <si>
    <t xml:space="preserve">95349</t>
  </si>
  <si>
    <t xml:space="preserve">CURSO DE CAPACITAÇÃO PARA MOTORISTA DE VEÍCULO LEVE (ENCARGOS COMPLEMENTARES) - HORISTA</t>
  </si>
  <si>
    <t xml:space="preserve">101336</t>
  </si>
  <si>
    <t xml:space="preserve">CURSO DE CAPACITAÇÃO PARA MOTORISTA OPERADOR DE CAMINHAO COM MUNCK (ENCARGOS COMPLEMENTARES) - MENSALISTA</t>
  </si>
  <si>
    <t xml:space="preserve">95351</t>
  </si>
  <si>
    <t xml:space="preserve">CURSO DE CAPACITAÇÃO PARA MOTORISTA OPERADOR DE MUNCK (ENCARGOS COMPLEMENTARES) - HORISTA</t>
  </si>
  <si>
    <t xml:space="preserve">95352</t>
  </si>
  <si>
    <t xml:space="preserve">CURSO DE CAPACITAÇÃO PARA NIVELADOR (ENCARGOS COMPLEMENTARES) - HORISTA</t>
  </si>
  <si>
    <t xml:space="preserve">101337</t>
  </si>
  <si>
    <t xml:space="preserve">CURSO DE CAPACITAÇÃO PARA NIVELADOR (ENCARGOS COMPLEMENTARES) - MENSALISTA</t>
  </si>
  <si>
    <t xml:space="preserve">101338</t>
  </si>
  <si>
    <t xml:space="preserve">CURSO DE CAPACITAÇÃO PARA OPERADOR DE BATE-ESTACAS (ENCARGOS COMPLEMENTARES) - MENSALISTA</t>
  </si>
  <si>
    <t xml:space="preserve">95354</t>
  </si>
  <si>
    <t xml:space="preserve">CURSO DE CAPACITAÇÃO PARA OPERADOR DE BETONEIRA (CAMINHÃO) (ENCARGOS COMPLEMENTARES) - HORISTA</t>
  </si>
  <si>
    <t xml:space="preserve">101339</t>
  </si>
  <si>
    <t xml:space="preserve">CURSO DE CAPACITAÇÃO PARA OPERADOR DE BETONEIRA (ENCARGOS COMPLEMENTARES) - MENSALISTA</t>
  </si>
  <si>
    <t xml:space="preserve">101340</t>
  </si>
  <si>
    <t xml:space="preserve">CURSO DE CAPACITAÇÃO PARA OPERADOR DE BETONEIRA ESTACIONARIA / MISTURADOR (ENCARGOS COMPLEMENTARES) - MENSALISTA</t>
  </si>
  <si>
    <t xml:space="preserve">95389</t>
  </si>
  <si>
    <t xml:space="preserve">CURSO DE CAPACITAÇÃO PARA OPERADOR DE BETONEIRA ESTACIONÁRIA/MISTURADOR (ENCARGOS COMPLEMENTARES) - HORISTA</t>
  </si>
  <si>
    <t xml:space="preserve">101341</t>
  </si>
  <si>
    <t xml:space="preserve">CURSO DE CAPACITAÇÃO PARA OPERADOR DE COMPRESSOR DE AR OU COMPRESSORISTA (ENCARGOS COMPLEMENTARES) - MENSALISTA</t>
  </si>
  <si>
    <t xml:space="preserve">95355</t>
  </si>
  <si>
    <t xml:space="preserve">CURSO DE CAPACITAÇÃO PARA OPERADOR DE COMPRESSOR OU COMPRESSORISTA (ENCARGOS COMPLEMENTARES) - HORISTA</t>
  </si>
  <si>
    <t xml:space="preserve">95356</t>
  </si>
  <si>
    <t xml:space="preserve">CURSO DE CAPACITAÇÃO PARA OPERADOR DE DEMARCADORA DE FAIXAS (ENCARGOS COMPLEMENTARES) - HORISTA</t>
  </si>
  <si>
    <t xml:space="preserve">101342</t>
  </si>
  <si>
    <t xml:space="preserve">CURSO DE CAPACITAÇÃO PARA OPERADOR DE DEMARCADORA DE FAIXAS DE TRAFEGO (ENCARGOS COMPLEMENTARES) - MENSALISTA</t>
  </si>
  <si>
    <t xml:space="preserve">95357</t>
  </si>
  <si>
    <t xml:space="preserve">CURSO DE CAPACITAÇÃO PARA OPERADOR DE ESCAVADEIRA (ENCARGOS COMPLEMENTARES) - HORISTA</t>
  </si>
  <si>
    <t xml:space="preserve">101343</t>
  </si>
  <si>
    <t xml:space="preserve">CURSO DE CAPACITAÇÃO PARA OPERADOR DE ESCAVADEIRA (ENCARGOS COMPLEMENTARES) - MENSALISTA</t>
  </si>
  <si>
    <t xml:space="preserve">95358</t>
  </si>
  <si>
    <t xml:space="preserve">CURSO DE CAPACITAÇÃO PARA OPERADOR DE GUINCHO (ENCARGOS COMPLEMENTARES) - HORISTA</t>
  </si>
  <si>
    <t xml:space="preserve">101344</t>
  </si>
  <si>
    <t xml:space="preserve">CURSO DE CAPACITAÇÃO PARA OPERADOR DE GUINCHO OU GUINCHEIRO (ENCARGOS COMPLEMENTARES) - MENSALISTA</t>
  </si>
  <si>
    <t xml:space="preserve">95359</t>
  </si>
  <si>
    <t xml:space="preserve">CURSO DE CAPACITAÇÃO PARA OPERADOR DE GUINDASTE (ENCARGOS COMPLEMENTARES) - HORISTA</t>
  </si>
  <si>
    <t xml:space="preserve">101345</t>
  </si>
  <si>
    <t xml:space="preserve">CURSO DE CAPACITAÇÃO PARA OPERADOR DE GUINDASTE (ENCARGOS COMPLEMENTARES) - MENSALISTA</t>
  </si>
  <si>
    <t xml:space="preserve">101346</t>
  </si>
  <si>
    <t xml:space="preserve">CURSO DE CAPACITAÇÃO PARA OPERADOR DE JATO ABRASIVO OU JATISTA (ENCARGOS COMPLEMENTARES) - MENSALISTA</t>
  </si>
  <si>
    <t xml:space="preserve">101347</t>
  </si>
  <si>
    <t xml:space="preserve">CURSO DE CAPACITAÇÃO PARA OPERADOR DE MAQUINAS E TRATORES DIVERSOS (ENCARGOS COMPLEMENTARES) - MENSALISTA</t>
  </si>
  <si>
    <t xml:space="preserve">95361</t>
  </si>
  <si>
    <t xml:space="preserve">CURSO DE CAPACITAÇÃO PARA OPERADOR DE MARTELETE OU MARTELETEIRO (ENCARGOS COMPLEMENTARES) - HORISTA</t>
  </si>
  <si>
    <t xml:space="preserve">101348</t>
  </si>
  <si>
    <t xml:space="preserve">CURSO DE CAPACITAÇÃO PARA OPERADOR DE MARTELETE OU MARTELETEIRO (ENCARGOS COMPLEMENTARES) - MENSALISTA</t>
  </si>
  <si>
    <t xml:space="preserve">101349</t>
  </si>
  <si>
    <t xml:space="preserve">CURSO DE CAPACITAÇÃO PARA OPERADOR DE MOTO SCRAPER (ENCARGOS COMPLEMENTARES) - MENSALISTA</t>
  </si>
  <si>
    <t xml:space="preserve">95362</t>
  </si>
  <si>
    <t xml:space="preserve">CURSO DE CAPACITAÇÃO PARA OPERADOR DE MOTO-ESCREIPER (ENCARGOS COMPLEMENTARES) - HORISTA</t>
  </si>
  <si>
    <t xml:space="preserve">95363</t>
  </si>
  <si>
    <t xml:space="preserve">CURSO DE CAPACITAÇÃO PARA OPERADOR DE MOTONIVELADORA (ENCARGOS COMPLEMENTARES) - HORISTA</t>
  </si>
  <si>
    <t xml:space="preserve">101350</t>
  </si>
  <si>
    <t xml:space="preserve">CURSO DE CAPACITAÇÃO PARA OPERADOR DE MOTONIVELADORA (ENCARGOS COMPLEMENTARES) - MENSALISTA</t>
  </si>
  <si>
    <t xml:space="preserve">95360</t>
  </si>
  <si>
    <t xml:space="preserve">CURSO DE CAPACITAÇÃO PARA OPERADOR DE MÁQUINAS E EQUIPAMENTOS (ENCARGOS COMPLEMENTARES) - HORISTA</t>
  </si>
  <si>
    <t xml:space="preserve">101351</t>
  </si>
  <si>
    <t xml:space="preserve">CURSO DE CAPACITAÇÃO PARA OPERADOR DE PA CARREGADEIRA (ENCARGOS COMPLEMENTARES) - MENSALISTA</t>
  </si>
  <si>
    <t xml:space="preserve">95365</t>
  </si>
  <si>
    <t xml:space="preserve">CURSO DE CAPACITAÇÃO PARA OPERADOR DE PAVIMENTADORA (ENCARGOS COMPLEMENTARES) - HORISTA</t>
  </si>
  <si>
    <t xml:space="preserve">101352</t>
  </si>
  <si>
    <t xml:space="preserve">CURSO DE CAPACITAÇÃO PARA OPERADOR DE PAVIMENTADORA / MESA VIBROACABADORA (ENCARGOS COMPLEMENTARES) - MENSALISTA</t>
  </si>
  <si>
    <t xml:space="preserve">95364</t>
  </si>
  <si>
    <t xml:space="preserve">CURSO DE CAPACITAÇÃO PARA OPERADOR DE PÁ CARREGADEIRA (ENCARGOS COMPLEMENTARES) - HORISTA</t>
  </si>
  <si>
    <t xml:space="preserve">95366</t>
  </si>
  <si>
    <t xml:space="preserve">CURSO DE CAPACITAÇÃO PARA OPERADOR DE ROLO COMPACTADOR (ENCARGOS COMPLEMENTARES) - HORISTA</t>
  </si>
  <si>
    <t xml:space="preserve">101353</t>
  </si>
  <si>
    <t xml:space="preserve">CURSO DE CAPACITAÇÃO PARA OPERADOR DE ROLO COMPACTADOR (ENCARGOS COMPLEMENTARES) - MENSALISTA</t>
  </si>
  <si>
    <t xml:space="preserve">95367</t>
  </si>
  <si>
    <t xml:space="preserve">CURSO DE CAPACITAÇÃO PARA OPERADOR DE USINA DE ASFALTO, DE SOLOS OU DE CONCRETO (ENCARGOS COMPLEMENTARES) - HORISTA</t>
  </si>
  <si>
    <t xml:space="preserve">101355</t>
  </si>
  <si>
    <t xml:space="preserve">CURSO DE CAPACITAÇÃO PARA OPERADOR DE USINA DE ASFALTO, DE SOLOS OU DE CONCRETO (ENCARGOS COMPLEMENTARES) - MENSALISTA</t>
  </si>
  <si>
    <t xml:space="preserve">95368</t>
  </si>
  <si>
    <t xml:space="preserve">CURSO DE CAPACITAÇÃO PARA OPERADOR JATO DE AREIA OU JATISTA (ENCARGOS COMPLEMENTARES) - HORISTA</t>
  </si>
  <si>
    <t xml:space="preserve">95369</t>
  </si>
  <si>
    <t xml:space="preserve">CURSO DE CAPACITAÇÃO PARA OPERADOR PARA BATE ESTACAS (ENCARGOS COMPLEMENTARES) - HORISTA</t>
  </si>
  <si>
    <t xml:space="preserve">95370</t>
  </si>
  <si>
    <t xml:space="preserve">CURSO DE CAPACITAÇÃO PARA PASTILHEIRO (ENCARGOS COMPLEMENTARES) - HORISTA</t>
  </si>
  <si>
    <t xml:space="preserve">101356</t>
  </si>
  <si>
    <t xml:space="preserve">CURSO DE CAPACITAÇÃO PARA PASTILHEIRO (ENCARGOS COMPLEMENTARES) - MENSALISTA</t>
  </si>
  <si>
    <t xml:space="preserve">95371</t>
  </si>
  <si>
    <t xml:space="preserve">CURSO DE CAPACITAÇÃO PARA PEDREIRO (ENCARGOS COMPLEMENTARES) - HORISTA</t>
  </si>
  <si>
    <t xml:space="preserve">101357</t>
  </si>
  <si>
    <t xml:space="preserve">CURSO DE CAPACITAÇÃO PARA PEDREIRO (ENCARGOS COMPLEMENTARES) - MENSALISTA</t>
  </si>
  <si>
    <t xml:space="preserve">95372</t>
  </si>
  <si>
    <t xml:space="preserve">CURSO DE CAPACITAÇÃO PARA PINTOR (ENCARGOS COMPLEMENTARES) - HORISTA</t>
  </si>
  <si>
    <t xml:space="preserve">101358</t>
  </si>
  <si>
    <t xml:space="preserve">CURSO DE CAPACITAÇÃO PARA PINTOR (ENCARGOS COMPLEMENTARES) - MENSALISTA</t>
  </si>
  <si>
    <t xml:space="preserve">95373</t>
  </si>
  <si>
    <t xml:space="preserve">CURSO DE CAPACITAÇÃO PARA PINTOR DE LETREIROS (ENCARGOS COMPLEMENTARES) - HORISTA</t>
  </si>
  <si>
    <t xml:space="preserve">101359</t>
  </si>
  <si>
    <t xml:space="preserve">CURSO DE CAPACITAÇÃO PARA PINTOR DE LETREIROS (ENCARGOS COMPLEMENTARES) - MENSALISTA</t>
  </si>
  <si>
    <t xml:space="preserve">101360</t>
  </si>
  <si>
    <t xml:space="preserve">CURSO DE CAPACITAÇÃO PARA PINTOR PARA TINTA EPOXI (ENCARGOS COMPLEMENTARES) - MENSALISTA</t>
  </si>
  <si>
    <t xml:space="preserve">95374</t>
  </si>
  <si>
    <t xml:space="preserve">CURSO DE CAPACITAÇÃO PARA PINTOR PARA TINTA EPÓXI (ENCARGOS COMPLEMENTARES) - HORISTA</t>
  </si>
  <si>
    <t xml:space="preserve">95375</t>
  </si>
  <si>
    <t xml:space="preserve">CURSO DE CAPACITAÇÃO PARA POCEIRO (ENCARGOS COMPLEMENTARES) - HORISTA</t>
  </si>
  <si>
    <t xml:space="preserve">101361</t>
  </si>
  <si>
    <t xml:space="preserve">CURSO DE CAPACITAÇÃO PARA POCEIRO / ESCAVADOR DE VALAS E TUBULOES (ENCARGOS COMPLEMENTARES) - MENSALISTA</t>
  </si>
  <si>
    <t xml:space="preserve">95376</t>
  </si>
  <si>
    <t xml:space="preserve">CURSO DE CAPACITAÇÃO PARA RASTELEIRO (ENCARGOS COMPLEMENTARES) - HORISTA</t>
  </si>
  <si>
    <t xml:space="preserve">95377</t>
  </si>
  <si>
    <t xml:space="preserve">CURSO DE CAPACITAÇÃO PARA SERRALHEIRO (ENCARGOS COMPLEMENTARES) - HORISTA</t>
  </si>
  <si>
    <t xml:space="preserve">101363</t>
  </si>
  <si>
    <t xml:space="preserve">CURSO DE CAPACITAÇÃO PARA SERRALHEIRO (ENCARGOS COMPLEMENTARES) - MENSALISTA</t>
  </si>
  <si>
    <t xml:space="preserve">95378</t>
  </si>
  <si>
    <t xml:space="preserve">CURSO DE CAPACITAÇÃO PARA SERVENTE (ENCARGOS COMPLEMENTARES) - HORISTA</t>
  </si>
  <si>
    <t xml:space="preserve">101364</t>
  </si>
  <si>
    <t xml:space="preserve">CURSO DE CAPACITAÇÃO PARA SERVENTE DE OBRAS (ENCARGOS COMPLEMENTARES) - MENSALISTA</t>
  </si>
  <si>
    <t xml:space="preserve">95379</t>
  </si>
  <si>
    <t xml:space="preserve">CURSO DE CAPACITAÇÃO PARA SOLDADOR (ENCARGOS COMPLEMENTARES) - HORISTA</t>
  </si>
  <si>
    <t xml:space="preserve">101365</t>
  </si>
  <si>
    <t xml:space="preserve">CURSO DE CAPACITAÇÃO PARA SOLDADOR (ENCARGOS COMPLEMENTARES) - MENSALISTA</t>
  </si>
  <si>
    <t xml:space="preserve">95380</t>
  </si>
  <si>
    <t xml:space="preserve">CURSO DE CAPACITAÇÃO PARA SOLDADOR A (PARA SOLDA A SER TESTADA COM RAIOS X) (ENCARGOS COMPLEMENTARES) - HORISTA</t>
  </si>
  <si>
    <t xml:space="preserve">101366</t>
  </si>
  <si>
    <t xml:space="preserve">CURSO DE CAPACITAÇÃO PARA SOLDADOR ELETRICO (ENCARGOS COMPLEMENTARES) - MENSALISTA</t>
  </si>
  <si>
    <t xml:space="preserve">100535</t>
  </si>
  <si>
    <t xml:space="preserve">CURSO DE CAPACITAÇÃO PARA TECNICO DE EDIFICACOES (ENCARGOS COMPLEMENTARES) - HORISTA</t>
  </si>
  <si>
    <t xml:space="preserve">100536</t>
  </si>
  <si>
    <t xml:space="preserve">CURSO DE CAPACITAÇÃO PARA TECNICO DE EDIFICACOES (ENCARGOS COMPLEMENTARES) - MENSALISTA</t>
  </si>
  <si>
    <t xml:space="preserve">101368</t>
  </si>
  <si>
    <t xml:space="preserve">CURSO DE CAPACITAÇÃO PARA TECNICO EM LABORATORIO E CAMPO DE CONSTRUCAO CIVIL (ENCARGOS COMPLEMENTARES) - MENSALISTA</t>
  </si>
  <si>
    <t xml:space="preserve">101369</t>
  </si>
  <si>
    <t xml:space="preserve">CURSO DE CAPACITAÇÃO PARA TECNICO EM SONDAGEM (ENCARGOS COMPLEMENTARES) - MENSALISTA</t>
  </si>
  <si>
    <t xml:space="preserve">95385</t>
  </si>
  <si>
    <t xml:space="preserve">CURSO DE CAPACITAÇÃO PARA TELHADISTA (ENCARGOS COMPLEMENTARES) - HORISTA</t>
  </si>
  <si>
    <t xml:space="preserve">101370</t>
  </si>
  <si>
    <t xml:space="preserve">CURSO DE CAPACITAÇÃO PARA TELHADOR (ENCARGOS COMPLEMENTARES) - MENSALISTA</t>
  </si>
  <si>
    <t xml:space="preserve">95406</t>
  </si>
  <si>
    <t xml:space="preserve">CURSO DE CAPACITAÇÃO PARA TOPÓGRAFO (ENCARGOS COMPLEMENTARES) - HORISTA</t>
  </si>
  <si>
    <t xml:space="preserve">95424</t>
  </si>
  <si>
    <t xml:space="preserve">CURSO DE CAPACITAÇÃO PARA TOPÓGRAFO (ENCARGOS COMPLEMENTARES) - MENSALISTA</t>
  </si>
  <si>
    <t xml:space="preserve">95386</t>
  </si>
  <si>
    <t xml:space="preserve">CURSO DE CAPACITAÇÃO PARA TRATORISTA (ENCARGOS COMPLEMENTARES) - HORISTA</t>
  </si>
  <si>
    <t xml:space="preserve">95383</t>
  </si>
  <si>
    <t xml:space="preserve">CURSO DE CAPACITAÇÃO PARA TÉCNICO DE LABORATÓRIO (ENCARGOS COMPLEMENTARES) - HORISTA</t>
  </si>
  <si>
    <t xml:space="preserve">95384</t>
  </si>
  <si>
    <t xml:space="preserve">CURSO DE CAPACITAÇÃO PARA TÉCNICO DE SONDAGEM (ENCARGOS COMPLEMENTARES) - HORISTA</t>
  </si>
  <si>
    <t xml:space="preserve">100299</t>
  </si>
  <si>
    <t xml:space="preserve">CURSO DE CAPACITAÇÃO PARA TÉCNICO EM SEGURANÇA DO TRABALHO (ENCARGOS COMPLEMENTARES) - HORISTA</t>
  </si>
  <si>
    <t xml:space="preserve">100315</t>
  </si>
  <si>
    <t xml:space="preserve">CURSO DE CAPACITAÇÃO PARA TÉCNICO EM SEGURANÇA DO TRABALHO (ENCARGOS COMPLEMENTARES) - MENSALISTA</t>
  </si>
  <si>
    <t xml:space="preserve">95387</t>
  </si>
  <si>
    <t xml:space="preserve">CURSO DE CAPACITAÇÃO PARA VIDRACEIRO (ENCARGOS COMPLEMENTARES) - HORISTA</t>
  </si>
  <si>
    <t xml:space="preserve">101371</t>
  </si>
  <si>
    <t xml:space="preserve">CURSO DE CAPACITAÇÃO PARA VIDRACEIRO (ENCARGOS COMPLEMENTARES) - MENSALISTA</t>
  </si>
  <si>
    <t xml:space="preserve">100288</t>
  </si>
  <si>
    <t xml:space="preserve">CURSO DE CAPACITAÇÃO PARA VIGIA DIURNO (ENCARGOS COMPLEMENTARES) - HORISTA</t>
  </si>
  <si>
    <t xml:space="preserve">101372</t>
  </si>
  <si>
    <t xml:space="preserve">CURSO DE CAPACITAÇÃO PARA VIGIA DIURNO (ENCARGOS COMPLEMENTARES) - MENSALISTA</t>
  </si>
  <si>
    <t xml:space="preserve">90775</t>
  </si>
  <si>
    <t xml:space="preserve">DESENHISTA PROJETISTA COM ENCARGOS COMPLEMENTARES</t>
  </si>
  <si>
    <t xml:space="preserve">93561</t>
  </si>
  <si>
    <t xml:space="preserve">101399</t>
  </si>
  <si>
    <t xml:space="preserve">88266</t>
  </si>
  <si>
    <t xml:space="preserve">ELETROTÉCNICO COM ENCARGOS COMPLEMENTARES</t>
  </si>
  <si>
    <t xml:space="preserve">101401</t>
  </si>
  <si>
    <t xml:space="preserve">101402</t>
  </si>
  <si>
    <t xml:space="preserve">90776</t>
  </si>
  <si>
    <t xml:space="preserve">ENCARREGADO GERAL COM ENCARGOS COMPLEMENTARES</t>
  </si>
  <si>
    <t xml:space="preserve">93572</t>
  </si>
  <si>
    <t xml:space="preserve">ENCARREGADO GERAL DE OBRAS COM ENCARGOS COMPLEMENTARES</t>
  </si>
  <si>
    <t xml:space="preserve">90777</t>
  </si>
  <si>
    <t xml:space="preserve">ENGENHEIRO CIVIL DE OBRA JUNIOR COM ENCARGOS COMPLEMENTARES</t>
  </si>
  <si>
    <t xml:space="preserve">93565</t>
  </si>
  <si>
    <t xml:space="preserve">93567</t>
  </si>
  <si>
    <t xml:space="preserve">90779</t>
  </si>
  <si>
    <t xml:space="preserve">ENGENHEIRO CIVIL DE OBRA SENIOR COM ENCARGOS COMPLEMENTARES</t>
  </si>
  <si>
    <t xml:space="preserve">93568</t>
  </si>
  <si>
    <t xml:space="preserve">88269</t>
  </si>
  <si>
    <t xml:space="preserve">GESSEIRO COM ENCARGOS COMPLEMENTARES</t>
  </si>
  <si>
    <t xml:space="preserve">101407</t>
  </si>
  <si>
    <t xml:space="preserve">88270</t>
  </si>
  <si>
    <t xml:space="preserve">IMPERMEABILIZADOR COM ENCARGOS COMPLEMENTARES</t>
  </si>
  <si>
    <t xml:space="preserve">101408</t>
  </si>
  <si>
    <t xml:space="preserve">101409</t>
  </si>
  <si>
    <t xml:space="preserve">INSTALADOR DE TUBULAÇÕES COM ENCARGOS COMPLEMENTARES</t>
  </si>
  <si>
    <t xml:space="preserve">88441</t>
  </si>
  <si>
    <t xml:space="preserve">JARDINEIRO COM ENCARGOS COMPLEMENTARES</t>
  </si>
  <si>
    <t xml:space="preserve">101410</t>
  </si>
  <si>
    <t xml:space="preserve">88272</t>
  </si>
  <si>
    <t xml:space="preserve">MACARIQUEIRO COM ENCARGOS COMPLEMENTARES</t>
  </si>
  <si>
    <t xml:space="preserve">88273</t>
  </si>
  <si>
    <t xml:space="preserve">MARCENEIRO COM ENCARGOS COMPLEMENTARES</t>
  </si>
  <si>
    <t xml:space="preserve">101413</t>
  </si>
  <si>
    <t xml:space="preserve">101414</t>
  </si>
  <si>
    <t xml:space="preserve">MARMORISTA / GRANITEIRO COM ENCARGOS COMPLEMENTARES</t>
  </si>
  <si>
    <t xml:space="preserve">88274</t>
  </si>
  <si>
    <t xml:space="preserve">MARMORISTA/GRANITEIRO COM ENCARGOS COMPLEMENTARES</t>
  </si>
  <si>
    <t xml:space="preserve">101412</t>
  </si>
  <si>
    <t xml:space="preserve">MAÇARIQUEIRO COM ENCARGOS COMPLEMENTARES</t>
  </si>
  <si>
    <t xml:space="preserve">101415</t>
  </si>
  <si>
    <t xml:space="preserve">MECÂNICO DE EQUIPAMENTOS PESADOS COM ENCARGOS COMPLEMENTARES</t>
  </si>
  <si>
    <t xml:space="preserve">100308</t>
  </si>
  <si>
    <t xml:space="preserve">MECÂNICO DE REFRIGERAÇÃO COM ENCARGOS COMPLEMENTARES</t>
  </si>
  <si>
    <t xml:space="preserve">101416</t>
  </si>
  <si>
    <t xml:space="preserve">88275</t>
  </si>
  <si>
    <t xml:space="preserve">MECÃNICO DE EQUIPAMENTOS PESADOS COM ENCARGOS COMPLEMENTARES</t>
  </si>
  <si>
    <t xml:space="preserve">90780</t>
  </si>
  <si>
    <t xml:space="preserve">MESTRE DE OBRAS COM ENCARGOS COMPLEMENTARES</t>
  </si>
  <si>
    <t xml:space="preserve">94295</t>
  </si>
  <si>
    <t xml:space="preserve">88277</t>
  </si>
  <si>
    <t xml:space="preserve">MONTADOR (TUBO AÇO/EQUIPAMENTOS) COM ENCARGOS COMPLEMENTARES</t>
  </si>
  <si>
    <t xml:space="preserve">101417</t>
  </si>
  <si>
    <t xml:space="preserve">MONTADOR DE ELETROELETRÔNICO COM ENCARGOS COMPLEMENTARES</t>
  </si>
  <si>
    <t xml:space="preserve">100307</t>
  </si>
  <si>
    <t xml:space="preserve">MONTADOR DE ELETROELETRÔNICOS COM ENCARGOS COMPLEMENTARES</t>
  </si>
  <si>
    <t xml:space="preserve">88278</t>
  </si>
  <si>
    <t xml:space="preserve">MONTADOR DE ESTRUTURA METÁLICA COM ENCARGOS COMPLEMENTARES</t>
  </si>
  <si>
    <t xml:space="preserve">101418</t>
  </si>
  <si>
    <t xml:space="preserve">MONTADOR DE ESTRUTURAS METÁLICAS COM ENCARGOS COMPLEMENTARES</t>
  </si>
  <si>
    <t xml:space="preserve">101419</t>
  </si>
  <si>
    <t xml:space="preserve">MONTADOR DE MÁQUINAS COM ENCARGOS COMPLEMENTARES</t>
  </si>
  <si>
    <t xml:space="preserve">88279</t>
  </si>
  <si>
    <t xml:space="preserve">MONTADOR ELETROMECÃNICO COM ENCARGOS COMPLEMENTARES</t>
  </si>
  <si>
    <t xml:space="preserve">88281</t>
  </si>
  <si>
    <t xml:space="preserve">MOTORISTA DE BASCULANTE COM ENCARGOS COMPLEMENTARES</t>
  </si>
  <si>
    <t xml:space="preserve">93558</t>
  </si>
  <si>
    <t xml:space="preserve">MOTORISTA DE CAMINHAO COM ENCARGOS COMPLEMENTARES</t>
  </si>
  <si>
    <t xml:space="preserve">101420</t>
  </si>
  <si>
    <t xml:space="preserve">MOTORISTA DE CAMINHÃO BASCULANTE COM ENCARGOS COMPLEMENTARES</t>
  </si>
  <si>
    <t xml:space="preserve">101421</t>
  </si>
  <si>
    <t xml:space="preserve">MOTORISTA DE CAMINHÃO CARRETA COM ENCARGOS COMPLEMENTARES</t>
  </si>
  <si>
    <t xml:space="preserve">88282</t>
  </si>
  <si>
    <t xml:space="preserve">MOTORISTA DE CAMINHÃO COM ENCARGOS COMPLEMENTARES</t>
  </si>
  <si>
    <t xml:space="preserve">88283</t>
  </si>
  <si>
    <t xml:space="preserve">MOTORISTA DE CAMINHÃO E CARRETA COM ENCARGOS COMPLEMENTARES</t>
  </si>
  <si>
    <t xml:space="preserve">101422</t>
  </si>
  <si>
    <t xml:space="preserve">MOTORISTA DE CARRO DE PASSEIO COM ENCARGOS COMPLEMENTARES</t>
  </si>
  <si>
    <t xml:space="preserve">88284</t>
  </si>
  <si>
    <t xml:space="preserve">MOTORISTA DE VEÍCULO LEVE COM ENCARGOS COMPLEMENTARES</t>
  </si>
  <si>
    <t xml:space="preserve">101424</t>
  </si>
  <si>
    <t xml:space="preserve">MOTORISTA OPERADOR DE CAMINHÃO COM MUNCK COM ENCARGOS COMPLEMENTARES</t>
  </si>
  <si>
    <t xml:space="preserve">88286</t>
  </si>
  <si>
    <t xml:space="preserve">MOTORISTA OPERADOR DE MUNCK COM ENCARGOS COMPLEMENTARES</t>
  </si>
  <si>
    <t xml:space="preserve">88288</t>
  </si>
  <si>
    <t xml:space="preserve">NIVELADOR COM ENCARGOS COMPLEMENTARES</t>
  </si>
  <si>
    <t xml:space="preserve">101425</t>
  </si>
  <si>
    <t xml:space="preserve">101426</t>
  </si>
  <si>
    <t xml:space="preserve">OPERADOR DE BATE-ESTACA COM ENCARGOS COMPLEMENTARES</t>
  </si>
  <si>
    <t xml:space="preserve">88291</t>
  </si>
  <si>
    <t xml:space="preserve">OPERADOR DE BETONEIRA (CAMINHÃO) COM ENCARGOS COMPLEMENTARES</t>
  </si>
  <si>
    <t xml:space="preserve">101427</t>
  </si>
  <si>
    <t xml:space="preserve">101428</t>
  </si>
  <si>
    <t xml:space="preserve">OPERADOR DE BETONEIRA ESTACIONÁRIA COM ENCARGOS COMPLEMENTARES</t>
  </si>
  <si>
    <t xml:space="preserve">88377</t>
  </si>
  <si>
    <t xml:space="preserve">OPERADOR DE BETONEIRA ESTACIONÁRIA/MISTURADOR COM ENCARGOS COMPLEMENTARES</t>
  </si>
  <si>
    <t xml:space="preserve">101429</t>
  </si>
  <si>
    <t xml:space="preserve">OPERADOR DE COMPRESSOR DE AR OU COMPRESSORISTA COM ENCARGOS COMPLEMENTARES</t>
  </si>
  <si>
    <t xml:space="preserve">88292</t>
  </si>
  <si>
    <t xml:space="preserve">OPERADOR DE COMPRESSOR OU COMPRESSORISTA COM ENCARGOS COMPLEMENTARES</t>
  </si>
  <si>
    <t xml:space="preserve">88293</t>
  </si>
  <si>
    <t xml:space="preserve">OPERADOR DE DEMARCADORA DE FAIXAS COM ENCARGOS COMPLEMENTARES</t>
  </si>
  <si>
    <t xml:space="preserve">101430</t>
  </si>
  <si>
    <t xml:space="preserve">OPERADOR DE DEMARCADORA DE FAIXAS DE TRÁFEGO COM ENCARGOS COMPLEMENTARES</t>
  </si>
  <si>
    <t xml:space="preserve">88294</t>
  </si>
  <si>
    <t xml:space="preserve">OPERADOR DE ESCAVADEIRA COM ENCARGOS COMPLEMENTARES</t>
  </si>
  <si>
    <t xml:space="preserve">101431</t>
  </si>
  <si>
    <t xml:space="preserve">88295</t>
  </si>
  <si>
    <t xml:space="preserve">OPERADOR DE GUINCHO COM ENCARGOS COMPLEMENTARES</t>
  </si>
  <si>
    <t xml:space="preserve">101432</t>
  </si>
  <si>
    <t xml:space="preserve">OPERADOR DE GUINCHO OU GUINCHEIRO COM ENCARGOS COMPLEMENTARES</t>
  </si>
  <si>
    <t xml:space="preserve">88296</t>
  </si>
  <si>
    <t xml:space="preserve">OPERADOR DE GUINDASTE COM ENCARGOS COMPLEMENTARES</t>
  </si>
  <si>
    <t xml:space="preserve">101433</t>
  </si>
  <si>
    <t xml:space="preserve">101434</t>
  </si>
  <si>
    <t xml:space="preserve">OPERADOR DE JATO ABRASIVO OU JATISTA COM ENCARGOS COMPLEMENTARES</t>
  </si>
  <si>
    <t xml:space="preserve">88298</t>
  </si>
  <si>
    <t xml:space="preserve">OPERADOR DE MARTELETE OU MARTELETEIRO COM ENCARGOS COMPLEMENTARES</t>
  </si>
  <si>
    <t xml:space="preserve">101436</t>
  </si>
  <si>
    <t xml:space="preserve">101437</t>
  </si>
  <si>
    <t xml:space="preserve">OPERADOR DE MOTO SCRAPER COM ENCARGOS COMPLEMENTARES</t>
  </si>
  <si>
    <t xml:space="preserve">88299</t>
  </si>
  <si>
    <t xml:space="preserve">OPERADOR DE MOTO-ESCREIPER COM ENCARGOS COMPLEMENTARES</t>
  </si>
  <si>
    <t xml:space="preserve">88300</t>
  </si>
  <si>
    <t xml:space="preserve">OPERADOR DE MOTONIVELADORA COM ENCARGOS COMPLEMENTARES</t>
  </si>
  <si>
    <t xml:space="preserve">101438</t>
  </si>
  <si>
    <t xml:space="preserve">88297</t>
  </si>
  <si>
    <t xml:space="preserve">OPERADOR DE MÁQUINAS E EQUIPAMENTOS COM ENCARGOS COMPLEMENTARES</t>
  </si>
  <si>
    <t xml:space="preserve">101435</t>
  </si>
  <si>
    <t xml:space="preserve">OPERADOR DE MÁQUINAS E TRATORES DIVERSOS COM ENCARGOS COMPLEMENTARES</t>
  </si>
  <si>
    <t xml:space="preserve">101440</t>
  </si>
  <si>
    <t xml:space="preserve">OPERADOR DE PAVIMENTADORA / MESA VIBROACABADORA COM ENCARGOS COMPLEMENTARES</t>
  </si>
  <si>
    <t xml:space="preserve">88302</t>
  </si>
  <si>
    <t xml:space="preserve">OPERADOR DE PAVIMENTADORA COM ENCARGOS COMPLEMENTARES</t>
  </si>
  <si>
    <t xml:space="preserve">88301</t>
  </si>
  <si>
    <t xml:space="preserve">OPERADOR DE PÁ CARREGADEIRA COM ENCARGOS COMPLEMENTARES</t>
  </si>
  <si>
    <t xml:space="preserve">101439</t>
  </si>
  <si>
    <t xml:space="preserve">88303</t>
  </si>
  <si>
    <t xml:space="preserve">OPERADOR DE ROLO COMPACTADOR COM ENCARGOS COMPLEMENTARES</t>
  </si>
  <si>
    <t xml:space="preserve">101441</t>
  </si>
  <si>
    <t xml:space="preserve">88304</t>
  </si>
  <si>
    <t xml:space="preserve">OPERADOR DE USINA DE ASFALTO, DE SOLOS OU DE CONCRETO COM ENCARGOS COMPLEMENTARES</t>
  </si>
  <si>
    <t xml:space="preserve">101443</t>
  </si>
  <si>
    <t xml:space="preserve">88306</t>
  </si>
  <si>
    <t xml:space="preserve">OPERADOR JATO DE AREIA OU JATISTA COM ENCARGOS COMPLEMENTARES</t>
  </si>
  <si>
    <t xml:space="preserve">88307</t>
  </si>
  <si>
    <t xml:space="preserve">OPERADOR PARA BATE ESTACAS COM ENCARGOS COMPLEMENTARES</t>
  </si>
  <si>
    <t xml:space="preserve">88308</t>
  </si>
  <si>
    <t xml:space="preserve">PASTILHEIRO COM ENCARGOS COMPLEMENTARES</t>
  </si>
  <si>
    <t xml:space="preserve">101444</t>
  </si>
  <si>
    <t xml:space="preserve">101445</t>
  </si>
  <si>
    <t xml:space="preserve">88310</t>
  </si>
  <si>
    <t xml:space="preserve">PINTOR COM ENCARGOS COMPLEMENTARES</t>
  </si>
  <si>
    <t xml:space="preserve">101446</t>
  </si>
  <si>
    <t xml:space="preserve">88311</t>
  </si>
  <si>
    <t xml:space="preserve">PINTOR DE LETREIROS COM ENCARGOS COMPLEMENTARES</t>
  </si>
  <si>
    <t xml:space="preserve">101447</t>
  </si>
  <si>
    <t xml:space="preserve">88312</t>
  </si>
  <si>
    <t xml:space="preserve">PINTOR PARA TINTA EPÓXI COM ENCARGOS COMPLEMENTARES</t>
  </si>
  <si>
    <t xml:space="preserve">101448</t>
  </si>
  <si>
    <t xml:space="preserve">101449</t>
  </si>
  <si>
    <t xml:space="preserve">POCEIRO / ESCAVADOR DE VALAS COM ENCARGOS COMPLEMENTARES</t>
  </si>
  <si>
    <t xml:space="preserve">88313</t>
  </si>
  <si>
    <t xml:space="preserve">POCEIRO COM ENCARGOS COMPLEMENTARES</t>
  </si>
  <si>
    <t xml:space="preserve">88314</t>
  </si>
  <si>
    <t xml:space="preserve">RASTELEIRO COM ENCARGOS COMPLEMENTARES</t>
  </si>
  <si>
    <t xml:space="preserve">101451</t>
  </si>
  <si>
    <t xml:space="preserve">101452</t>
  </si>
  <si>
    <t xml:space="preserve">SERVENTE DE OBRAS COM ENCARGOS COMPLEMENTARES</t>
  </si>
  <si>
    <t xml:space="preserve">95967</t>
  </si>
  <si>
    <t xml:space="preserve">SERVIÇOS TÉCNICOS ESPECIALIZADOS PARA ACOMPANHAMENTO DE EXECUÇÃO DE FUNDAÇÕES PROFUNDAS E ESTRUTURAS DE CONTENÇÃO</t>
  </si>
  <si>
    <t xml:space="preserve">88318</t>
  </si>
  <si>
    <t xml:space="preserve">SOLDADOR A (PARA SOLDA A SER TESTADA COM RAIOS "X") COM ENCARGOS COMPLEMENTARES</t>
  </si>
  <si>
    <t xml:space="preserve">88317</t>
  </si>
  <si>
    <t xml:space="preserve">SOLDADOR COM ENCARGOS COMPLEMENTARES</t>
  </si>
  <si>
    <t xml:space="preserve">101453</t>
  </si>
  <si>
    <t xml:space="preserve">101454</t>
  </si>
  <si>
    <t xml:space="preserve">SOLDADOR ELÉTRICO COM ENCARGOS COMPLEMENTARES</t>
  </si>
  <si>
    <t xml:space="preserve">100533</t>
  </si>
  <si>
    <t xml:space="preserve">TECNICO DE EDIFICACOES COM ENCARGOS COMPLEMENTARES</t>
  </si>
  <si>
    <t xml:space="preserve">100534</t>
  </si>
  <si>
    <t xml:space="preserve">101458</t>
  </si>
  <si>
    <t xml:space="preserve">TELHADOR COM ENCARGOS COMPLEMENTARES</t>
  </si>
  <si>
    <t xml:space="preserve">90781</t>
  </si>
  <si>
    <t xml:space="preserve">TOPOGRAFO COM ENCARGOS COMPLEMENTARES</t>
  </si>
  <si>
    <t xml:space="preserve">94296</t>
  </si>
  <si>
    <t xml:space="preserve">88324</t>
  </si>
  <si>
    <t xml:space="preserve">TRATORISTA COM ENCARGOS COMPLEMENTARES</t>
  </si>
  <si>
    <t xml:space="preserve">88321</t>
  </si>
  <si>
    <t xml:space="preserve">TÉCNICO DE LABORATÓRIO COM ENCARGOS COMPLEMENTARES</t>
  </si>
  <si>
    <t xml:space="preserve">101456</t>
  </si>
  <si>
    <t xml:space="preserve">TÉCNICO DE LABORATÓRIO E CAMPO DE CONSTRUÇÃO COM ENCARGOS COMPLEMENTARES</t>
  </si>
  <si>
    <t xml:space="preserve">88322</t>
  </si>
  <si>
    <t xml:space="preserve">TÉCNICO DE SONDAGEM COM ENCARGOS COMPLEMENTARES</t>
  </si>
  <si>
    <t xml:space="preserve">100309</t>
  </si>
  <si>
    <t xml:space="preserve">TÉCNICO EM SEGURANÇA DO TRABALHO COM ENCARGOS COMPLEMENTARES</t>
  </si>
  <si>
    <t xml:space="preserve">100321</t>
  </si>
  <si>
    <t xml:space="preserve">101457</t>
  </si>
  <si>
    <t xml:space="preserve">TÉCNICO EM SONDAGEM COM ENCARGOS COMPLEMENTARES</t>
  </si>
  <si>
    <t xml:space="preserve">101459</t>
  </si>
  <si>
    <t xml:space="preserve">100289</t>
  </si>
  <si>
    <t xml:space="preserve">VIGIA DIURNO COM ENCARGOS COMPLEMENTARES</t>
  </si>
  <si>
    <t xml:space="preserve">101460</t>
  </si>
  <si>
    <t xml:space="preserve">105011</t>
  </si>
  <si>
    <t xml:space="preserve">EXECUÇÃO DE LINHAS DE REFERÊNCIA EM GABARITO OU CAVALETE. AF_03/2024</t>
  </si>
  <si>
    <t xml:space="preserve">99061</t>
  </si>
  <si>
    <t xml:space="preserve">LOCAÇÃO COM CAVALETE COM ALTURA DE 0,50 M - 2 UTILIZAÇÕES. AF_03/2024</t>
  </si>
  <si>
    <t xml:space="preserve">99060</t>
  </si>
  <si>
    <t xml:space="preserve">LOCAÇÃO COM CAVALETE COM ALTURA DE 1,00 M - 2 UTILIZAÇÕES. AF_03/2024</t>
  </si>
  <si>
    <t xml:space="preserve">105009</t>
  </si>
  <si>
    <t xml:space="preserve">LOCAÇÃO CONVENCIONAL DE OBRA, UTILIZANDO GABARITO DE TÁBUAS CORRIDAS PONTALETADAS A CADA 1,50M - 2 UTILIZAÇÕES. AF_03/2024</t>
  </si>
  <si>
    <t xml:space="preserve">LOCAÇÃO CONVENCIONAL DE OBRA, UTILIZANDO GABARITO DE TÁBUAS CORRIDAS PONTALETADAS A CADA 2,00M - 2 UTILIZAÇÕES. AF_03/2024</t>
  </si>
  <si>
    <t xml:space="preserve">105007</t>
  </si>
  <si>
    <t xml:space="preserve">LOCAÇÃO DE PRAÇAS EM PONTALETEAMENTO. AF_03/2024</t>
  </si>
  <si>
    <t xml:space="preserve">99063</t>
  </si>
  <si>
    <t xml:space="preserve">LOCAÇÃO DE REDE DE ÁGUA OU ESGOTO. AF_03/2024</t>
  </si>
  <si>
    <t xml:space="preserve">99062</t>
  </si>
  <si>
    <t xml:space="preserve">MARCAÇÃO DE PONTOS EM GABARITO OU CAVALETE. AF_03/2024</t>
  </si>
  <si>
    <t xml:space="preserve">100857</t>
  </si>
  <si>
    <t xml:space="preserve">ACABAMENTO MONOCOMANDO PARA CHUVEIRO - FORNECIMENTO E INSTALAÇÃO. AF_01/2020</t>
  </si>
  <si>
    <t xml:space="preserve">86905</t>
  </si>
  <si>
    <t xml:space="preserve">APARELHO MISTURADOR DE MESA PARA LAVATÓRIO, PADRÃO MÉDIO - FORNECIMENTO E INSTALAÇÃO. AF_01/2020</t>
  </si>
  <si>
    <t xml:space="preserve">86908</t>
  </si>
  <si>
    <t xml:space="preserve">APARELHO MISTURADOR DE MESA PARA PIA DE COZINHA, PADRÃO MÉDIO - FORNECIMENTO E INSTALAÇÃO. AF_01/2020</t>
  </si>
  <si>
    <t xml:space="preserve">100849</t>
  </si>
  <si>
    <t xml:space="preserve">ASSENTO SANITÁRIO CONVENCIONAL - FORNECIMENTO E INSTALACAO. AF_01/2020</t>
  </si>
  <si>
    <t xml:space="preserve">100851</t>
  </si>
  <si>
    <t xml:space="preserve">ASSENTO SANITÁRIO INFANTIL - FORNECIMENTO E INSTALACAO. AF_01/2020</t>
  </si>
  <si>
    <t xml:space="preserve">86895</t>
  </si>
  <si>
    <t xml:space="preserve">BANCADA DE GRANITO CINZA POLIDO, DE 0,50 X 0,60 M, PARA LAVATÓRIO - FORNECIMENTO E INSTALAÇÃO. AF_01/2020</t>
  </si>
  <si>
    <t xml:space="preserve">86889</t>
  </si>
  <si>
    <t xml:space="preserve">BANCADA DE GRANITO CINZA POLIDO, DE 1,50 X 0,60 M, PARA PIA DE COZINHA - FORNECIMENTO E INSTALAÇÃO. AF_01/2020</t>
  </si>
  <si>
    <t xml:space="preserve">86899</t>
  </si>
  <si>
    <t xml:space="preserve">BANCADA DE MÁRMORE BRANCO POLIDO, DE 0,50 X 0,60 M, PARA LAVATÓRIO - FORNECIMENTO E INSTALAÇÃO. AF_01/2020</t>
  </si>
  <si>
    <t xml:space="preserve">86893</t>
  </si>
  <si>
    <t xml:space="preserve">BANCADA DE MÁRMORE BRANCO POLIDO, DE 1,50 X 0,60 M, PARA PIA DE COZINHA - FORNECIMENTO E INSTALAÇÃO. AF_01/2020</t>
  </si>
  <si>
    <t xml:space="preserve">86934</t>
  </si>
  <si>
    <t xml:space="preserve">BANCADA DE MÁRMORE SINTÉTICO 120 X 60CM, COM CUBA INTEGRADA, INCLUSO SIFÃO TIPO FLEXÍVEL EM PVC, VÁLVULA EM PLÁSTICO CROMADO TIPO AMERICANA E TORNEIRA CROMADA LONGA, DE PAREDE, PADRÃO POPULAR - FORNECIMENTO E INSTALAÇÃO. AF_01/2020</t>
  </si>
  <si>
    <t xml:space="preserve">86933</t>
  </si>
  <si>
    <t xml:space="preserve">BANCADA DE MÁRMORE SINTÉTICO 120 X 60CM, COM CUBA INTEGRADA, INCLUSO SIFÃO TIPO GARRAFA EM PVC, VÁLVULA EM PLÁSTICO CROMADO TIPO AMERICANA E TORNEIRA CROMADA LONGA, DE PAREDE, PADRÃO POPULAR - FORNECIMENTO E INSTALAÇÃO. AF_01/2020</t>
  </si>
  <si>
    <t xml:space="preserve">86894</t>
  </si>
  <si>
    <t xml:space="preserve">BANCADA DE MÁRMORE SINTÉTICO, DE 120 X 60CM, COM CUBA INTEGRADA - FORNECIMENTO E INSTALAÇÃO. AF_01/2020</t>
  </si>
  <si>
    <t xml:space="preserve">93441</t>
  </si>
  <si>
    <t xml:space="preserve">BANCADA GRANITO CINZA 150 X 60 CM, COM CUBA DE EMBUTIR DE AÇO, VÁLVULA AMERICANA EM METAL, SIFÃO FLEXÍVEL EM PVC, ENGATE FLEXÍVEL 30 CM, TORNEIRA CROMADA LONGA, DE PAREDE, 1/2" OU 3/4", P/ COZINHA, PADRÃO POPULAR - FORNEC. E INSTALAÇÃO. AF_01/2020</t>
  </si>
  <si>
    <t xml:space="preserve">93396</t>
  </si>
  <si>
    <t xml:space="preserve">BANCADA GRANITO CINZA, 50 X 60 CM, INCL. CUBA DE EMBUTIR OVAL LOUÇA BRANCA 35 X 50 CM, VÁLVULA METAL CROMADO, SIFÃO FLEXÍVEL PVC, ENGATE 30 CM FLEXÍVEL PLÁSTICO E TORNEIRA CROMADA DE MESA, PADRÃO POPULAR - FORNEC. E INSTALAÇÃO. AF_01/2020</t>
  </si>
  <si>
    <t xml:space="preserve">93442</t>
  </si>
  <si>
    <t xml:space="preserve">BANCADA MÁRMORE BRANCO 150 X 60 CM, COM CUBA DE EMBUTIR DE AÇO, VÁLVULA AMERICANA E SIFÃO TIPO GARRAFA EM METAL, ENGATE FLEXÍVEL 30 CM, TORNEIRA CROMADA, DE MESA, 1/2" OU 3/4", PARA PIA COZINHA, PADRÃO ALTO - FORNEC. E INSTALAÇÃO. AF_01/2020</t>
  </si>
  <si>
    <t xml:space="preserve">86947</t>
  </si>
  <si>
    <t xml:space="preserve">BANCADA MÁRMORE BRANCO, 50 X 60 CM, INCLUSO CUBA DE EMBUTIR OVAL EM LOUÇA BRANCA 35 X 50 CM, VÁLVULA, SIFÃO TIPO GARRAFA E ENGATE FLEXÍVEL 40 CM EM METAL CROMADO E APARELHO MISTURADOR DE MESA, PADRÃO MÉDIO - FORNEC. E INSTALAÇÃO. AF_01/2020</t>
  </si>
  <si>
    <t xml:space="preserve">100875</t>
  </si>
  <si>
    <t xml:space="preserve">BANCO ARTICULADO, EM ACO INOX, PARA PCD, FIXADO NA PAREDE - FORNECIMENTO E INSTALAÇÃO. AF_01/2020</t>
  </si>
  <si>
    <t xml:space="preserve">100863</t>
  </si>
  <si>
    <t xml:space="preserve">BARRA DE APOIO EM "L", EM ACO INOX POLIDO 70 X 70 CM, FIXADA NA PAREDE - FORNECIMENTO E INSTALACAO. AF_01/2020</t>
  </si>
  <si>
    <t xml:space="preserve">100864</t>
  </si>
  <si>
    <t xml:space="preserve">BARRA DE APOIO EM "L", EM ACO INOX POLIDO 80 X 80 CM, FIXADA NA PAREDE - FORNECIMENTO E INSTALACAO. AF_01/2020</t>
  </si>
  <si>
    <t xml:space="preserve">100865</t>
  </si>
  <si>
    <t xml:space="preserve">BARRA DE APOIO LATERAL ARTICULADA, COM TRAVA, EM ACO INOX POLIDO, FIXADA NA PAREDE - FORNECIMENTO E INSTALAÇÃO. AF_01/2020</t>
  </si>
  <si>
    <t xml:space="preserve">100866</t>
  </si>
  <si>
    <t xml:space="preserve">BARRA DE APOIO RETA, EM ACO INOX POLIDO, COMPRIMENTO 60CM, FIXADA NA PAREDE - FORNECIMENTO E INSTALAÇÃO. AF_01/2020</t>
  </si>
  <si>
    <t xml:space="preserve">100867</t>
  </si>
  <si>
    <t xml:space="preserve">BARRA DE APOIO RETA, EM ACO INOX POLIDO, COMPRIMENTO 70 CM, FIXADA NA PAREDE - FORNECIMENTO E INSTALAÇÃO. AF_01/2020</t>
  </si>
  <si>
    <t xml:space="preserve">100868</t>
  </si>
  <si>
    <t xml:space="preserve">BARRA DE APOIO RETA, EM ACO INOX POLIDO, COMPRIMENTO 80 CM, FIXADA NA PAREDE - FORNECIMENTO E INSTALAÇÃO. AF_01/2020</t>
  </si>
  <si>
    <t xml:space="preserve">100869</t>
  </si>
  <si>
    <t xml:space="preserve">BARRA DE APOIO RETA, EM ACO INOX POLIDO, COMPRIMENTO 90 CM, FIXADA NA PAREDE - FORNECIMENTO E INSTALAÇÃO. AF_01/2020</t>
  </si>
  <si>
    <t xml:space="preserve">100873</t>
  </si>
  <si>
    <t xml:space="preserve">BARRA DE APOIO RETA, EM ALUMINIO, COMPRIMENTO 90 CM, FIXADA NA PAREDE - FORNECIMENTO E INSTALAÇÃO. AF_01/2020</t>
  </si>
  <si>
    <t xml:space="preserve">100860</t>
  </si>
  <si>
    <t xml:space="preserve">CHUVEIRO ELÉTRICO COMUM CORPO PLÁSTICO, TIPO DUCHA - FORNECIMENTO E INSTALAÇÃO. AF_01/2020</t>
  </si>
  <si>
    <t xml:space="preserve">86936</t>
  </si>
  <si>
    <t xml:space="preserve">CUBA DE EMBUTIR DE AÇO INOXIDÁVEL MÉDIA, INCLUSO VÁLVULA TIPO AMERICANA E SIFÃO TIPO GARRAFA EM METAL CROMADO - FORNECIMENTO E INSTALAÇÃO. AF_01/2020</t>
  </si>
  <si>
    <t xml:space="preserve">86935</t>
  </si>
  <si>
    <t xml:space="preserve">CUBA DE EMBUTIR DE AÇO INOXIDÁVEL MÉDIA, INCLUSO VÁLVULA TIPO AMERICANA EM METAL CROMADO E SIFÃO FLEXÍVEL EM PVC - FORNECIMENTO E INSTALAÇÃO. AF_01/2020</t>
  </si>
  <si>
    <t xml:space="preserve">86901</t>
  </si>
  <si>
    <t xml:space="preserve">CUBA DE EMBUTIR OVAL EM LOUÇA BRANCA, 35 X 50CM OU EQUIVALENTE - FORNECIMENTO E INSTALAÇÃO. AF_01/2020</t>
  </si>
  <si>
    <t xml:space="preserve">86938</t>
  </si>
  <si>
    <t xml:space="preserve">CUBA DE EMBUTIR OVAL EM LOUÇA BRANCA, 35 X 50CM OU EQUIVALENTE, INCLUSO VÁLVULA E SIFÃO TIPO GARRAFA EM METAL CROMADO - FORNECIMENTO E INSTALAÇÃO. AF_01/2020</t>
  </si>
  <si>
    <t xml:space="preserve">86937</t>
  </si>
  <si>
    <t xml:space="preserve">CUBA DE EMBUTIR OVAL EM LOUÇA BRANCA, 35 X 50CM OU EQUIVALENTE, INCLUSO VÁLVULA EM METAL CROMADO E SIFÃO FLEXÍVEL EM PVC - FORNECIMENTO E INSTALAÇÃO. AF_01/2020</t>
  </si>
  <si>
    <t xml:space="preserve">86900</t>
  </si>
  <si>
    <t xml:space="preserve">CUBA DE EMBUTIR RETANGULAR DE AÇO INOXIDÁVEL, 46 X 30 X 12 CM - FORNECIMENTO E INSTALAÇÃO. AF_01/2020</t>
  </si>
  <si>
    <t xml:space="preserve">100852</t>
  </si>
  <si>
    <t xml:space="preserve">CUBA DE EMBUTIR RETANGULAR DE AÇO INOXIDÁVEL, 56 X 33 X 12 CM - FORNECIMENTO E INSTALAÇÃO. AF_01/2020</t>
  </si>
  <si>
    <t xml:space="preserve">86886</t>
  </si>
  <si>
    <t xml:space="preserve">ENGATE FLEXÍVEL EM INOX, 1/2 X 30CM - FORNECIMENTO E INSTALAÇÃO. AF_01/2020</t>
  </si>
  <si>
    <t xml:space="preserve">86887</t>
  </si>
  <si>
    <t xml:space="preserve">ENGATE FLEXÍVEL EM INOX, 1/2 X 40CM - FORNECIMENTO E INSTALAÇÃO. AF_01/2020</t>
  </si>
  <si>
    <t xml:space="preserve">86884</t>
  </si>
  <si>
    <t xml:space="preserve">ENGATE FLEXÍVEL EM PLÁSTICO BRANCO, 1/2" X 30CM - FORNECIMENTO E INSTALAÇÃO. AF_01/2020</t>
  </si>
  <si>
    <t xml:space="preserve">86885</t>
  </si>
  <si>
    <t xml:space="preserve">ENGATE FLEXÍVEL EM PLÁSTICO BRANCO, 1/2" X 40CM - FORNECIMENTO E INSTALAÇÃO. AF_01/2020</t>
  </si>
  <si>
    <t xml:space="preserve">95546</t>
  </si>
  <si>
    <t xml:space="preserve">KIT DE ACESSORIOS PARA BANHEIRO EM METAL CROMADO, 5 PECAS, INCLUSO FIXAÇÃO. AF_01/2020</t>
  </si>
  <si>
    <t xml:space="preserve">86902</t>
  </si>
  <si>
    <t xml:space="preserve">LAVATÓRIO LOUÇA BRANCA COM COLUNA, *44 X 35,5* CM, PADRÃO POPULAR - FORNECIMENTO E INSTALAÇÃO. AF_01/2020</t>
  </si>
  <si>
    <t xml:space="preserve">86939</t>
  </si>
  <si>
    <t xml:space="preserve">LAVATÓRIO LOUÇA BRANCA COM COLUNA, *44 X 35,5* CM, PADRÃO POPULAR, INCLUSO SIFÃO FLEXÍVEL EM PVC, VÁLVULA E ENGATE FLEXÍVEL 30CM EM PLÁSTICO E COM TORNEIRA CROMADA PADRÃO POPULAR - FORNECIMENTO E INSTALAÇÃO. AF_01/2020</t>
  </si>
  <si>
    <t xml:space="preserve">86903</t>
  </si>
  <si>
    <t xml:space="preserve">LAVATÓRIO LOUÇA BRANCA COM COLUNA, 45 X 55CM OU EQUIVALENTE, PADRÃO MÉDIO - FORNECIMENTO E INSTALAÇÃO. AF_01/2020</t>
  </si>
  <si>
    <t xml:space="preserve">86940</t>
  </si>
  <si>
    <t xml:space="preserve">LAVATÓRIO LOUÇA BRANCA COM COLUNA, 45 X 55CM OU EQUIVALENTE, PADRÃO MÉDIO, INCLUSO SIFÃO TIPO GARRAFA, VÁLVULA E ENGATE FLEXÍVEL DE 40CM EM METAL CROMADO, COM APARELHO MISTURADOR PADRÃO MÉDIO - FORNECIMENTO E INSTALAÇÃO. AF_01/2020</t>
  </si>
  <si>
    <t xml:space="preserve">86941</t>
  </si>
  <si>
    <t xml:space="preserve">LAVATÓRIO LOUÇA BRANCA COM COLUNA, 45 X 55CM OU EQUIVALENTE, PADRÃO MÉDIO, INCLUSO SIFÃO TIPO GARRAFA, VÁLVULA E ENGATE FLEXÍVEL DE 40CM EM METAL CROMADO, COM TORNEIRA CROMADA DE MESA, PADRÃO MÉDIO - FORNECIMENTO E INSTALAÇÃO. AF_01/2020</t>
  </si>
  <si>
    <t xml:space="preserve">86904</t>
  </si>
  <si>
    <t xml:space="preserve">LAVATÓRIO LOUÇA BRANCA SUSPENSO, 29,5 X 39CM OU EQUIVALENTE, PADRÃO POPULAR - FORNECIMENTO E INSTALAÇÃO. AF_01/2020</t>
  </si>
  <si>
    <t xml:space="preserve">86943</t>
  </si>
  <si>
    <t xml:space="preserve">LAVATÓRIO LOUÇA BRANCA SUSPENSO, 29,5 X 39CM OU EQUIVALENTE, PADRÃO POPULAR, INCLUSO SIFÃO FLEXÍVEL EM PVC, VÁLVULA E ENGATE FLEXÍVEL 30CM EM PLÁSTICO E TORNEIRA CROMADA DE MESA, PADRÃO POPULAR - FORNECIMENTO E INSTALAÇÃO. AF_01/2020</t>
  </si>
  <si>
    <t xml:space="preserve">100856</t>
  </si>
  <si>
    <t xml:space="preserve">MANOPLA E CANOPLA CROMADA - FORNECIMENTO E INSTALAÇÃO. AF_01/2020</t>
  </si>
  <si>
    <t xml:space="preserve">100858</t>
  </si>
  <si>
    <t xml:space="preserve">MICTÓRIO SIFONADO LOUÇA BRANCA - PADRÃO MÉDIO - FORNECIMENTO E INSTALAÇÃO. AF_01/2020</t>
  </si>
  <si>
    <t xml:space="preserve">100859</t>
  </si>
  <si>
    <t xml:space="preserve">MICTÓRIO SIFONADO LOUÇA BRANCA PARA ENTRADA DE ÁGUA EMBUTIDA - PADRÃO ALTO - FORNECIMENTO E INSTALAÇÃO. AF_01/2020</t>
  </si>
  <si>
    <t xml:space="preserve">95544</t>
  </si>
  <si>
    <t xml:space="preserve">PAPELEIRA DE PAREDE EM METAL CROMADO SEM TAMPA, INCLUSO FIXAÇÃO. AF_01/2020</t>
  </si>
  <si>
    <t xml:space="preserve">95543</t>
  </si>
  <si>
    <t xml:space="preserve">PORTA TOALHA BANHO EM METAL CROMADO, TIPO BARRA, INCLUSO FIXAÇÃO. AF_01/2020</t>
  </si>
  <si>
    <t xml:space="preserve">95542</t>
  </si>
  <si>
    <t xml:space="preserve">PORTA TOALHA ROSTO EM METAL CROMADO, TIPO ARGOLA, INCLUSO FIXAÇÃO. AF_01/2020</t>
  </si>
  <si>
    <t xml:space="preserve">100874</t>
  </si>
  <si>
    <t xml:space="preserve">PUXADOR PARA PCD, FIXADO NA PORTA - FORNECIMENTO E INSTALAÇÃO. AF_01/2020</t>
  </si>
  <si>
    <t xml:space="preserve">95545</t>
  </si>
  <si>
    <t xml:space="preserve">SABONETEIRA DE PAREDE EM METAL CROMADO, INCLUSO FIXAÇÃO. AF_01/2020</t>
  </si>
  <si>
    <t xml:space="preserve">86883</t>
  </si>
  <si>
    <t xml:space="preserve">SIFÃO DO TIPO FLEXÍVEL EM PVC 1 X 1.1/2 - FORNECIMENTO E INSTALAÇÃO. AF_01/2020</t>
  </si>
  <si>
    <t xml:space="preserve">86881</t>
  </si>
  <si>
    <t xml:space="preserve">SIFÃO DO TIPO GARRAFA EM METAL CROMADO 1 X 1.1/2" - FORNECIMENTO E INSTALAÇÃO. AF_01/2020</t>
  </si>
  <si>
    <t xml:space="preserve">86882</t>
  </si>
  <si>
    <t xml:space="preserve">SIFÃO DO TIPO GARRAFA/COPO EM PVC 1.1/4 X 1.1/2" - FORNECIMENTO E INSTALAÇÃO. AF_01/2020</t>
  </si>
  <si>
    <t xml:space="preserve">100862</t>
  </si>
  <si>
    <t xml:space="preserve">SUPORTE MÃO FRANCESA EM ACO, ABAS IGUAIS 40 CM, CAPACIDADE MINIMA 70 KG, BRANCO - FORNECIMENTO E INSTALAÇÃO. AF_01/2020</t>
  </si>
  <si>
    <t xml:space="preserve">100861</t>
  </si>
  <si>
    <t xml:space="preserve">SUPORTE MÃO FRANCESA EM AÇO, ABAS IGUAIS 30 CM, CAPACIDADE MINIMA 60 KG, BRANCO - FORNECIMENTO E INSTALAÇÃO. AF_01/2020</t>
  </si>
  <si>
    <t xml:space="preserve">86872</t>
  </si>
  <si>
    <t xml:space="preserve">TANQUE DE LOUÇA BRANCA COM COLUNA, 30L OU EQUIVALENTE - FORNECIMENTO E INSTALAÇÃO. AF_01/2020</t>
  </si>
  <si>
    <t xml:space="preserve">86919</t>
  </si>
  <si>
    <t xml:space="preserve">TANQUE DE LOUÇA BRANCA COM COLUNA, 30L OU EQUIVALENTE, INCLUSO SIFÃO FLEXÍVEL EM PVC, VÁLVULA METÁLICA E TORNEIRA DE METAL CROMADO PADRÃO MÉDIO - FORNECIMENTO E INSTALAÇÃO. AF_01/2020</t>
  </si>
  <si>
    <t xml:space="preserve">86920</t>
  </si>
  <si>
    <t xml:space="preserve">TANQUE DE LOUÇA BRANCA COM COLUNA, 30L OU EQUIVALENTE, INCLUSO SIFÃO FLEXÍVEL EM PVC, VÁLVULA PLÁSTICA E TORNEIRA DE METAL CROMADO PADRÃO POPULAR - FORNECIMENTO E INSTALAÇÃO. AF_01/2020</t>
  </si>
  <si>
    <t xml:space="preserve">86921</t>
  </si>
  <si>
    <t xml:space="preserve">TANQUE DE LOUÇA BRANCA COM COLUNA, 30L OU EQUIVALENTE, INCLUSO SIFÃO FLEXÍVEL EM PVC, VÁLVULA PLÁSTICA E TORNEIRA DE PLÁSTICO - FORNECIMENTO E INSTALAÇÃO. AF_01/2020</t>
  </si>
  <si>
    <t xml:space="preserve">86874</t>
  </si>
  <si>
    <t xml:space="preserve">TANQUE DE LOUÇA BRANCA SUSPENSO, 18L OU EQUIVALENTE - FORNECIMENTO E INSTALAÇÃO. AF_01/2020</t>
  </si>
  <si>
    <t xml:space="preserve">86922</t>
  </si>
  <si>
    <t xml:space="preserve">TANQUE DE LOUÇA BRANCA SUSPENSO, 18L OU EQUIVALENTE, INCLUSO SIFÃO TIPO GARRAFA EM METAL CROMADO, VÁLVULA METÁLICA E TORNEIRA DE METAL CROMADO PADRÃO MÉDIO - FORNECIMENTO E INSTALAÇÃO. AF_01/2020</t>
  </si>
  <si>
    <t xml:space="preserve">86923</t>
  </si>
  <si>
    <t xml:space="preserve">TANQUE DE LOUÇA BRANCA SUSPENSO, 18L OU EQUIVALENTE, INCLUSO SIFÃO TIPO GARRAFA EM PVC, VÁLVULA PLÁSTICA E TORNEIRA DE METAL CROMADO PADRÃO POPULAR - FORNECIMENTO E INSTALAÇÃO. AF_01/2020</t>
  </si>
  <si>
    <t xml:space="preserve">86924</t>
  </si>
  <si>
    <t xml:space="preserve">TANQUE DE LOUÇA BRANCA SUSPENSO, 18L OU EQUIVALENTE, INCLUSO SIFÃO TIPO GARRAFA EM PVC, VÁLVULA PLÁSTICA E TORNEIRA DE PLÁSTICO - FORNECIMENTO E INSTALAÇÃO. AF_01/2020</t>
  </si>
  <si>
    <t xml:space="preserve">86875</t>
  </si>
  <si>
    <t xml:space="preserve">TANQUE DE MÁRMORE SINTÉTICO COM COLUNA, 22L OU EQUIVALENTE FORNECIMENTO E INSTALAÇÃO. AF_01/2020</t>
  </si>
  <si>
    <t xml:space="preserve">86925</t>
  </si>
  <si>
    <t xml:space="preserve">TANQUE DE MÁRMORE SINTÉTICO COM COLUNA, 22L OU EQUIVALENTE, INCLUSO SIFÃO FLEXÍVEL EM PVC, VÁLVULA PLÁSTICA E TORNEIRA DE METAL CROMADO PADRÃO POPULAR - FORNECIMENTO E INSTALAÇÃO. AF_01/2020</t>
  </si>
  <si>
    <t xml:space="preserve">86926</t>
  </si>
  <si>
    <t xml:space="preserve">TANQUE DE MÁRMORE SINTÉTICO COM COLUNA, 22L OU EQUIVALENTE, INCLUSO SIFÃO FLEXÍVEL EM PVC, VÁLVULA PLÁSTICA E TORNEIRA DE PLÁSTICO - FORNECIMENTO E INSTALAÇÃO. AF_01/2020</t>
  </si>
  <si>
    <t xml:space="preserve">86876</t>
  </si>
  <si>
    <t xml:space="preserve">TANQUE DE MÁRMORE SINTÉTICO SUSPENSO, 22L OU EQUIVALENTE - FORNECIMENTO E INSTALAÇÃO. AF_01/2020</t>
  </si>
  <si>
    <t xml:space="preserve">86929</t>
  </si>
  <si>
    <t xml:space="preserve">TANQUE DE MÁRMORE SINTÉTICO SUSPENSO, 22L OU EQUIVALENTE, INCLUSO SIFÃO FLEXÍVEL EM PVC, VÁLVULA PLÁSTICA E TORNEIRA DE METAL CROMADO PADRÃO POPULAR - FORNECIMENTO E INSTALAÇÃO. AF_01/2020</t>
  </si>
  <si>
    <t xml:space="preserve">86930</t>
  </si>
  <si>
    <t xml:space="preserve">TANQUE DE MÁRMORE SINTÉTICO SUSPENSO, 22L OU EQUIVALENTE, INCLUSO SIFÃO FLEXÍVEL EM PVC, VÁLVULA PLÁSTICA E TORNEIRA DE PLÁSTICO - FORNECIMENTO E INSTALAÇÃO. AF_01/2020</t>
  </si>
  <si>
    <t xml:space="preserve">86927</t>
  </si>
  <si>
    <t xml:space="preserve">TANQUE DE MÁRMORE SINTÉTICO SUSPENSO, 22L OU EQUIVALENTE, INCLUSO SIFÃO TIPO GARRAFA EM PVC, VÁLVULA PLÁSTICA E TORNEIRA DE METAL CROMADO PADRÃO POPULAR - FORNEC. E INSTALAÇÃO. AF_01/2020</t>
  </si>
  <si>
    <t xml:space="preserve">86928</t>
  </si>
  <si>
    <t xml:space="preserve">TANQUE DE MÁRMORE SINTÉTICO SUSPENSO, 22L OU EQUIVALENTE, INCLUSO SIFÃO TIPO GARRAFA EM PVC, VÁLVULA PLÁSTICA E TORNEIRA DE PLÁSTICO - FORNECIMENTO E INSTALAÇÃO. AF_01/2020</t>
  </si>
  <si>
    <t xml:space="preserve">86914</t>
  </si>
  <si>
    <t xml:space="preserve">TORNEIRA CROMADA 1/2" OU 3/4" PARA TANQUE, PADRÃO MÉDIO - FORNECIMENTO E INSTALAÇÃO. AF_01/2020</t>
  </si>
  <si>
    <t xml:space="preserve">86913</t>
  </si>
  <si>
    <t xml:space="preserve">TORNEIRA CROMADA 1/2" OU 3/4" PARA TANQUE, PADRÃO POPULAR - FORNECIMENTO E INSTALAÇÃO. AF_01/2020</t>
  </si>
  <si>
    <t xml:space="preserve">100853</t>
  </si>
  <si>
    <t xml:space="preserve">TORNEIRA CROMADA DE MESA PARA LAVATORIO, TIPO MONOCOMANDO. AF_01/2020</t>
  </si>
  <si>
    <t xml:space="preserve">100854</t>
  </si>
  <si>
    <t xml:space="preserve">TORNEIRA CROMADA DE MESA PARA LAVATÓRIO COM SENSOR DE PRESENCA. AF_01/2020</t>
  </si>
  <si>
    <t xml:space="preserve">86915</t>
  </si>
  <si>
    <t xml:space="preserve">TORNEIRA CROMADA DE MESA, 1/2" OU 3/4", PARA LAVATÓRIO, PADRÃO MÉDIO - FORNECIMENTO E INSTALAÇÃO. AF_01/2020</t>
  </si>
  <si>
    <t xml:space="preserve">86906</t>
  </si>
  <si>
    <t xml:space="preserve">TORNEIRA CROMADA DE MESA, 1/2" OU 3/4", PARA LAVATÓRIO, PADRÃO POPULAR - FORNECIMENTO E INSTALAÇÃO. AF_01/2020</t>
  </si>
  <si>
    <t xml:space="preserve">86911</t>
  </si>
  <si>
    <t xml:space="preserve">TORNEIRA CROMADA LONGA, DE PAREDE, 1/2" OU 3/4", PARA PIA DE COZINHA, PADRÃO POPULAR - FORNECIMENTO E INSTALAÇÃO. AF_01/2020</t>
  </si>
  <si>
    <t xml:space="preserve">86909</t>
  </si>
  <si>
    <t xml:space="preserve">TORNEIRA CROMADA TUBO MÓVEL, DE MESA, 1/2" OU 3/4", PARA PIA DE COZINHA, PADRÃO ALTO - FORNECIMENTO E INSTALAÇÃO. AF_01/2020</t>
  </si>
  <si>
    <t xml:space="preserve">86910</t>
  </si>
  <si>
    <t xml:space="preserve">TORNEIRA CROMADA TUBO MÓVEL, DE PAREDE, 1/2" OU 3/4", PARA PIA DE COZINHA, PADRÃO MÉDIO - FORNECIMENTO E INSTALAÇÃO. AF_01/2020</t>
  </si>
  <si>
    <t xml:space="preserve">86916</t>
  </si>
  <si>
    <t xml:space="preserve">TORNEIRA PLÁSTICA 3/4" PARA TANQUE - FORNECIMENTO E INSTALAÇÃO. AF_01/2020</t>
  </si>
  <si>
    <t xml:space="preserve">95469</t>
  </si>
  <si>
    <t xml:space="preserve">VASO SANITARIO SIFONADO CONVENCIONAL COM LOUÇA BRANCA - FORNECIMENTO E INSTALAÇÃO. AF_01/2020</t>
  </si>
  <si>
    <t xml:space="preserve">95470</t>
  </si>
  <si>
    <t xml:space="preserve">VASO SANITARIO SIFONADO CONVENCIONAL COM LOUÇA BRANCA, INCLUSO CONJUNTO DE LIGAÇÃO PARA BACIA SANITÁRIA AJUSTÁVEL - FORNECIMENTO E INSTALAÇÃO. AF_01/2020</t>
  </si>
  <si>
    <t xml:space="preserve">95471</t>
  </si>
  <si>
    <t xml:space="preserve">VASO SANITARIO SIFONADO CONVENCIONAL PARA PCD SEM FURO FRONTAL COM LOUÇA BRANCA SEM ASSENTO - FORNECIMENTO E INSTALAÇÃO. AF_01/2020</t>
  </si>
  <si>
    <t xml:space="preserve">95472</t>
  </si>
  <si>
    <t xml:space="preserve">VASO SANITARIO SIFONADO CONVENCIONAL PARA PCD SEM FURO FRONTAL COM LOUÇA BRANCA SEM ASSENTO, INCLUSO CONJUNTO DE LIGAÇÃO PARA BACIA SANITÁRIA AJUSTÁVEL - FORNECIMENTO E INSTALAÇÃO. AF_01/2020</t>
  </si>
  <si>
    <t xml:space="preserve">100848</t>
  </si>
  <si>
    <t xml:space="preserve">VASO SANITÁRIO INFANTIL LOUÇA BRANCA - FORNECIMENTO E INSTALACAO. AF_01/2020</t>
  </si>
  <si>
    <t xml:space="preserve">86888</t>
  </si>
  <si>
    <t xml:space="preserve">VASO SANITÁRIO SIFONADO COM CAIXA ACOPLADA LOUÇA BRANCA - FORNECIMENTO E INSTALAÇÃO. AF_01/2020</t>
  </si>
  <si>
    <t xml:space="preserve">86932</t>
  </si>
  <si>
    <t xml:space="preserve">VASO SANITÁRIO SIFONADO COM CAIXA ACOPLADA LOUÇA BRANCA - PADRÃO MÉDIO, INCLUSO ENGATE FLEXÍVEL EM METAL CROMADO, 1/2 X 40CM - FORNECIMENTO E INSTALAÇÃO. AF_01/2020</t>
  </si>
  <si>
    <t xml:space="preserve">VASO SANITÁRIO SIFONADO COM CAIXA ACOPLADA LOUÇA BRANCA, INCLUSO ENGATE FLEXÍVEL EM PLÁSTICO BRANCO, 1/2 X 40CM - FORNECIMENTO E INSTALAÇÃO. AF_01/2020</t>
  </si>
  <si>
    <t xml:space="preserve">100878</t>
  </si>
  <si>
    <t xml:space="preserve">VASO SANITÁRIO SIFONADO COM CAIXA ACOPLADA, LOUÇA BRANCA - PADRÃO ALTO - FORNECIMENTO E INSTALAÇÃO. AF_01/2020</t>
  </si>
  <si>
    <t xml:space="preserve">86877</t>
  </si>
  <si>
    <t xml:space="preserve">VÁLVULA EM METAL CROMADO 1.1/2" X 1.1/2" PARA TANQUE OU LAVATÓRIO, COM OU SEM LADRÃO - FORNECIMENTO E INSTALAÇÃO. AF_01/2020</t>
  </si>
  <si>
    <t xml:space="preserve">86878</t>
  </si>
  <si>
    <t xml:space="preserve">VÁLVULA EM METAL CROMADO TIPO AMERICANA 3.1/2" X 1.1/2" PARA PIA - FORNECIMENTO E INSTALAÇÃO. AF_01/2020</t>
  </si>
  <si>
    <t xml:space="preserve">86879</t>
  </si>
  <si>
    <t xml:space="preserve">VÁLVULA EM PLÁSTICO 1" PARA PIA, TANQUE OU LAVATÓRIO, COM OU SEM LADRÃO - FORNECIMENTO E INSTALAÇÃO. AF_01/2020</t>
  </si>
  <si>
    <t xml:space="preserve">86880</t>
  </si>
  <si>
    <t xml:space="preserve">VÁLVULA EM PLÁSTICO CROMADO TIPO AMERICANA 3.1/2" X 1.1/2" SEM ADAPTADOR PARA PIA - FORNECIMENTO E INSTALAÇÃO. AF_01/2020</t>
  </si>
  <si>
    <t xml:space="preserve">101663</t>
  </si>
  <si>
    <t xml:space="preserve">ABRAÇADEIRA DE FIXAÇÃO DE BRAÇOS DE LUMINÁRIAS DE 2" - FORNECIMENTO E INSTALAÇÃO. AF_02/2025</t>
  </si>
  <si>
    <t xml:space="preserve">101664</t>
  </si>
  <si>
    <t xml:space="preserve">ABRAÇADEIRA DE FIXAÇÃO DE BRAÇOS DE LUMINÁRIAS DE 3" - FORNECIMENTO E INSTALAÇÃO. AF_02/2025</t>
  </si>
  <si>
    <t xml:space="preserve">101665</t>
  </si>
  <si>
    <t xml:space="preserve">ABRAÇADEIRA DE FIXAÇÃO DE BRAÇOS DE LUMINÁRIAS DE 4" - FORNECIMENTO E INSTALAÇÃO. AF_02/2025</t>
  </si>
  <si>
    <t xml:space="preserve">101636</t>
  </si>
  <si>
    <t xml:space="preserve">BRAÇO PARA ILUMINAÇÃO PÚBLICA, EM TUBO DE AÇO GALVANIZADO, COMPRIMENTO DE 1,50 M, PARA FIXAÇÃO EM POSTE DE CONCRETO - FORNECIMENTO E INSTALAÇÃO. AF_02/2025_PS</t>
  </si>
  <si>
    <t xml:space="preserve">101637</t>
  </si>
  <si>
    <t xml:space="preserve">BRAÇO PARA ILUMINAÇÃO PÚBLICA, EM TUBO DE AÇO GALVANIZADO, COMPRIMENTO DE 1,50 M, PARA FIXAÇÃO EM POSTE METÁLICO - FORNECIMENTO E INSTALAÇÃO. AF_02/2025_PS</t>
  </si>
  <si>
    <t xml:space="preserve">101658</t>
  </si>
  <si>
    <t xml:space="preserve">LUMINÁRIA DE LED PARA ILUMINAÇÃO PÚBLICA, DE 138 W ATÉ 180 W - FORNECIMENTO E INSTALAÇÃO. AF_02/2025_PS</t>
  </si>
  <si>
    <t xml:space="preserve">101659</t>
  </si>
  <si>
    <t xml:space="preserve">LUMINÁRIA DE LED PARA ILUMINAÇÃO PÚBLICA, DE 181 W ATÉ 239 W - FORNECIMENTO E INSTALAÇÃO. AF_02/2025_PS</t>
  </si>
  <si>
    <t xml:space="preserve">101660</t>
  </si>
  <si>
    <t xml:space="preserve">LUMINÁRIA DE LED PARA ILUMINAÇÃO PÚBLICA, DE 240 W ATÉ 350 W - FORNECIMENTO E INSTALAÇÃO. AF_02/2025_PS</t>
  </si>
  <si>
    <t xml:space="preserve">101654</t>
  </si>
  <si>
    <t xml:space="preserve">LUMINÁRIA DE LED PARA ILUMINAÇÃO PÚBLICA, DE 33 W ATÉ 50 W - FORNECIMENTO E INSTALAÇÃO. AF_02/2025_PS</t>
  </si>
  <si>
    <t xml:space="preserve">101655</t>
  </si>
  <si>
    <t xml:space="preserve">LUMINÁRIA DE LED PARA ILUMINAÇÃO PÚBLICA, DE 51 W ATÉ 67 W - FORNECIMENTO E INSTALAÇÃO. AF_02/2025_PS</t>
  </si>
  <si>
    <t xml:space="preserve">101656</t>
  </si>
  <si>
    <t xml:space="preserve">LUMINÁRIA DE LED PARA ILUMINAÇÃO PÚBLICA, DE 68 W ATÉ 97 W - FORNECIMENTO E INSTALAÇÃO. AF_02/2025_PS</t>
  </si>
  <si>
    <t xml:space="preserve">101657</t>
  </si>
  <si>
    <t xml:space="preserve">LUMINÁRIA DE LED PARA ILUMINAÇÃO PÚBLICA, DE 98 W ATÉ 137 W - FORNECIMENTO E INSTALAÇÃO. AF_02/2025_PS</t>
  </si>
  <si>
    <t xml:space="preserve">101632</t>
  </si>
  <si>
    <t xml:space="preserve">RELÉ FOTOELÉTRICO PARA COMANDO DE ILUMINAÇÃO EXTERNA 1000 W - FORNECIMENTO E INSTALAÇÃO. AF_02/2025</t>
  </si>
  <si>
    <t xml:space="preserve">101661</t>
  </si>
  <si>
    <t xml:space="preserve">SUBSTITUIÇÃO DE LUMINÁRIA DE VAPOR DE MERCÚRIO/VAPOR DE SÓDIO POR LUMINÁRIA DE LED PARA ILUMINAÇÃO PÚBLICA (NÃO INCLUI FORNECIMENTO). AF_02/2025_PS</t>
  </si>
  <si>
    <t xml:space="preserve">105924</t>
  </si>
  <si>
    <t xml:space="preserve">SUBSTITUIÇÃO DE LUMINÁRIA REFLETOR LED PARA ILUMINAÇÃO PÚBLICA (NÃO INCLUI FORNECIMENTO). AF_02/2025</t>
  </si>
  <si>
    <t xml:space="preserve">101651</t>
  </si>
  <si>
    <t xml:space="preserve">SUBSTITUIÇÃO DE LÂMPADA PARA ILUMINAÇÃO PÚBLICA (NÃO INCLUI FORNECIMENTO). AF_02/2025_PS</t>
  </si>
  <si>
    <t xml:space="preserve">101630</t>
  </si>
  <si>
    <t xml:space="preserve">SUBSTITUIÇÃO DE REATOR PARA ILUMINAÇÃO PÚBLICA (NÃO INCLUI FORNECIMENTO). AF_02/2025_PS</t>
  </si>
  <si>
    <t xml:space="preserve">101633</t>
  </si>
  <si>
    <t xml:space="preserve">SUBSTITUIÇÃO DE RELÉ FOTOELÉTRICO PARA COMANDO DE ILUMINAÇÃO EXTERNA 1000 W - FORNECIMENTO E INSTALAÇÃO. AF_02/2025_PS</t>
  </si>
  <si>
    <t xml:space="preserve">104219</t>
  </si>
  <si>
    <t xml:space="preserve">EMBOÇO OU MASSA ÚNICA EM ARGAMASSA INDUSTRIALIZADA, PREPARO MECÂNICA E APLICAÇÃO COM EQUIPAMENTO DE MISTURA E PROJEÇÃO DE 1,5 M3/H DE ARGAMASSA EM PANOS DE FACHADA COM PRESENÇA DE VÃOS, ESPESSURA DE 25 MM, ACESSO POR ANDAIME. AF_08/2022</t>
  </si>
  <si>
    <t xml:space="preserve">104223</t>
  </si>
  <si>
    <t xml:space="preserve">EMBOÇO OU MASSA ÚNICA EM ARGAMASSA INDUSTRIALIZADA, PREPARO MECÂNICA E APLICAÇÃO COM EQUIPAMENTO DE MISTURA E PROJEÇÃO DE 1,5 M3/H DE ARGAMASSA EM PANOS DE FACHADA COM PRESENÇA DE VÃOS, ESPESSURA DE 35 MM, ACESSO POR ANDAIME. AF_08/2022</t>
  </si>
  <si>
    <t xml:space="preserve">104227</t>
  </si>
  <si>
    <t xml:space="preserve">EMBOÇO OU MASSA ÚNICA EM ARGAMASSA INDUSTRIALIZADA, PREPARO MECÂNICA E APLICAÇÃO COM EQUIPAMENTO DE MISTURA E PROJEÇÃO DE 1,5 M3/H DE ARGAMASSA EM PANOS DE FACHADA COM PRESENÇA DE VÃOS, ESPESSURA DE 45 MM, ACESSO POR ANDAIME. AF_08/2022</t>
  </si>
  <si>
    <t xml:space="preserve">104231</t>
  </si>
  <si>
    <t xml:space="preserve">EMBOÇO OU MASSA ÚNICA EM ARGAMASSA INDUSTRIALIZADA, PREPARO MECÂNICA E APLICAÇÃO COM EQUIPAMENTO DE MISTURA E PROJEÇÃO DE 1,5 M3/H DE ARGAMASSA EM PANOS DE FACHADA COM PRESENÇA DE VÃOS, ESPESSURA DE 50 MM, ACESSO POR ANDAIME. AF_08/2022</t>
  </si>
  <si>
    <t xml:space="preserve">104235</t>
  </si>
  <si>
    <t xml:space="preserve">EMBOÇO OU MASSA ÚNICA EM ARGAMASSA INDUSTRIALIZADA, PREPARO MECÂNICA E APLICAÇÃO COM EQUIPAMENTO DE MISTURA E PROJEÇÃO DE 1,5 M3/H DE ARGAMASSA EM PANOS DE FACHADA SEM PRESENÇA DE VÃOS, ESPESSURA DE 25 MM, ACESSO POR ANDAIME. AF_08/2022</t>
  </si>
  <si>
    <t xml:space="preserve">104239</t>
  </si>
  <si>
    <t xml:space="preserve">EMBOÇO OU MASSA ÚNICA EM ARGAMASSA INDUSTRIALIZADA, PREPARO MECÂNICA E APLICAÇÃO COM EQUIPAMENTO DE MISTURA E PROJEÇÃO DE 1,5 M3/H DE ARGAMASSA EM PANOS DE FACHADA SEM PRESENÇA DE VÃOS, ESPESSURA DE 35 MM, ACESSO POR ANDAIME. AF_08/2022</t>
  </si>
  <si>
    <t xml:space="preserve">104243</t>
  </si>
  <si>
    <t xml:space="preserve">EMBOÇO OU MASSA ÚNICA EM ARGAMASSA INDUSTRIALIZADA, PREPARO MECÂNICA E APLICAÇÃO COM EQUIPAMENTO DE MISTURA E PROJEÇÃO DE 1,5 M3/H DE ARGAMASSA EM PANOS DE FACHADA SEM PRESENÇA DE VÃOS, ESPESSURA DE 45 MM, ACESSO POR ANDAIME. AF_08/2022</t>
  </si>
  <si>
    <t xml:space="preserve">104247</t>
  </si>
  <si>
    <t xml:space="preserve">EMBOÇO OU MASSA ÚNICA EM ARGAMASSA INDUSTRIALIZADA, PREPARO MECÂNICA E APLICAÇÃO COM EQUIPAMENTO DE MISTURA E PROJEÇÃO DE 1,5 M3/H DE ARGAMASSA EM PANOS DE FACHADA SEM PRESENÇA DE VÃOS, ESPESSURA DE 50 MM, ACESSO POR ANDAIME. AF_08/2022</t>
  </si>
  <si>
    <t xml:space="preserve">87795</t>
  </si>
  <si>
    <t xml:space="preserve">EMBOÇO OU MASSA ÚNICA EM ARGAMASSA INDUSTRIALIZADA, PREPARO MECÂNICO E APLICAÇÃO COM EQUIPAMENTO DE MISTURA E PROJEÇÃO DE 1,5 M3/H DE ARGAMASSA EM PANOS CEGOS DE FACHADA (SEM PRESENÇA DE VÃOS), ESPESSURA DE 25 MM. AF_08/2022</t>
  </si>
  <si>
    <t xml:space="preserve">87800</t>
  </si>
  <si>
    <t xml:space="preserve">EMBOÇO OU MASSA ÚNICA EM ARGAMASSA INDUSTRIALIZADA, PREPARO MECÂNICO E APLICAÇÃO COM EQUIPAMENTO DE MISTURA E PROJEÇÃO DE 1,5 M3/H DE ARGAMASSA EM PANOS CEGOS DE FACHADA (SEM PRESENÇA DE VÃOS), ESPESSURA DE 35 MM. AF_08/2022</t>
  </si>
  <si>
    <t xml:space="preserve">87804</t>
  </si>
  <si>
    <t xml:space="preserve">EMBOÇO OU MASSA ÚNICA EM ARGAMASSA INDUSTRIALIZADA, PREPARO MECÂNICO E APLICAÇÃO COM EQUIPAMENTO DE MISTURA E PROJEÇÃO DE 1,5 M3/H DE ARGAMASSA EM PANOS CEGOS DE FACHADA (SEM PRESENÇA DE VÃOS), ESPESSURA DE 45 MM. AF_08/2022</t>
  </si>
  <si>
    <t xml:space="preserve">87808</t>
  </si>
  <si>
    <t xml:space="preserve">EMBOÇO OU MASSA ÚNICA EM ARGAMASSA INDUSTRIALIZADA, PREPARO MECÂNICO E APLICAÇÃO COM EQUIPAMENTO DE MISTURA E PROJEÇÃO DE 1,5 M3/H DE ARGAMASSA EM PANOS CEGOS DE FACHADA (SEM PRESENÇA DE VÃOS), ESPESSURA MAIOR OU IGUAL A 50 MM. AF_08/2022</t>
  </si>
  <si>
    <t xml:space="preserve">87778</t>
  </si>
  <si>
    <t xml:space="preserve">EMBOÇO OU MASSA ÚNICA EM ARGAMASSA INDUSTRIALIZADA, PREPARO MECÂNICO E APLICAÇÃO COM EQUIPAMENTO DE MISTURA E PROJEÇÃO DE 1,5 M3/H DE ARGAMASSA EM PANOS DE FACHADA COM PRESENÇA DE VÃOS, ESPESSURA DE 25 MM. AF_08/2022</t>
  </si>
  <si>
    <t xml:space="preserve">87783</t>
  </si>
  <si>
    <t xml:space="preserve">EMBOÇO OU MASSA ÚNICA EM ARGAMASSA INDUSTRIALIZADA, PREPARO MECÂNICO E APLICAÇÃO COM EQUIPAMENTO DE MISTURA E PROJEÇÃO DE 1,5 M3/H DE ARGAMASSA EM PANOS DE FACHADA COM PRESENÇA DE VÃOS, ESPESSURA DE 35 MM. AF_08/2022</t>
  </si>
  <si>
    <t xml:space="preserve">87787</t>
  </si>
  <si>
    <t xml:space="preserve">EMBOÇO OU MASSA ÚNICA EM ARGAMASSA INDUSTRIALIZADA, PREPARO MECÂNICO E APLICAÇÃO COM EQUIPAMENTO DE MISTURA E PROJEÇÃO DE 1,5 M3/H DE ARGAMASSA EM PANOS DE FACHADA COM PRESENÇA DE VÃOS, ESPESSURA DE 45 MM. AF_08/2022</t>
  </si>
  <si>
    <t xml:space="preserve">87791</t>
  </si>
  <si>
    <t xml:space="preserve">EMBOÇO OU MASSA ÚNICA EM ARGAMASSA INDUSTRIALIZADA, PREPARO MECÂNICO E APLICAÇÃO COM EQUIPAMENTO DE MISTURA E PROJEÇÃO DE 1,5 M3/H DE ARGAMASSA EM PANOS DE FACHADA COM PRESENÇA DE VÃOS, ESPESSURA MAIOR OU IGUAL A 50 MM. AF_08/2022</t>
  </si>
  <si>
    <t xml:space="preserve">87832</t>
  </si>
  <si>
    <t xml:space="preserve">EMBOÇO OU MASSA ÚNICA EM ARGAMASSA INDUSTRIALIZADA, PREPARO MECÂNICO E APLICAÇÃO COM EQUIPAMENTO DE MISTURA E PROJEÇÃO DE 1,5 M3/H DE ARGAMASSA NAS PAREDES INTERNAS DA SACADA, ESPESSURA 35 MM, SEM USO DE TELA METÁLICA. AF_08/2022</t>
  </si>
  <si>
    <t xml:space="preserve">87812</t>
  </si>
  <si>
    <t xml:space="preserve">EMBOÇO OU MASSA ÚNICA EM ARGAMASSA INDUSTRIALIZADA, PREPARO MECÂNICO E APLICAÇÃO COM EQUIPAMENTO DE MISTURA E PROJEÇÃO DE 1,5 M3/H EM SUPERFÍCIES EXTERNAS DA SACADA, ESPESSURA 25 MM, SEM USO DE TELA METÁLICA. AF_08/2022</t>
  </si>
  <si>
    <t xml:space="preserve">87816</t>
  </si>
  <si>
    <t xml:space="preserve">EMBOÇO OU MASSA ÚNICA EM ARGAMASSA INDUSTRIALIZADA, PREPARO MECÂNICO E APLICAÇÃO COM EQUIPAMENTO DE MISTURA E PROJEÇÃO DE 1,5 M3/H EM SUPERFÍCIES EXTERNAS DA SACADA, ESPESSURA 35 MM, SEM USO DE TELA METÁLICA. AF_08/2022</t>
  </si>
  <si>
    <t xml:space="preserve">87820</t>
  </si>
  <si>
    <t xml:space="preserve">EMBOÇO OU MASSA ÚNICA EM ARGAMASSA INDUSTRIALIZADA, PREPARO MECÂNICO E APLICAÇÃO COM EQUIPAMENTO DE MISTURA E PROJEÇÃO DE 1,5 M3/H EM SUPERFÍCIES EXTERNAS DA SACADA, ESPESSURA 45 MM, SEM USO DE TELA METÁLICA. AF_08/2022</t>
  </si>
  <si>
    <t xml:space="preserve">87824</t>
  </si>
  <si>
    <t xml:space="preserve">EMBOÇO OU MASSA ÚNICA EM ARGAMASSA INDUSTRIALIZADA, PREPARO MECÂNICO E APLICAÇÃO COM EQUIPAMENTO DE MISTURA E PROJEÇÃO DE 1,5 M3/H EM SUPERFÍCIES EXTERNAS DA SACADA, ESPESSURA MAIOR OU IGUAL A 50 MM, SEM USO DE TELA METÁLICA. AF_08/2022</t>
  </si>
  <si>
    <t xml:space="preserve">87828</t>
  </si>
  <si>
    <t xml:space="preserve">EMBOÇO OU MASSA ÚNICA EM ARGAMASSA INDUSTRIALIZADA, PREPARO MECÂNICO E APLICAÇÃO COM EQUIPAMENTO DE MISTURA E PROJEÇÃO DE 1,5 M3/H NAS PAREDES INTERNAS DA SACADA, ESPESSURA 25 MM, SEM USO DE TELA METÁLICA. AF_08/2022</t>
  </si>
  <si>
    <t xml:space="preserve">104251</t>
  </si>
  <si>
    <t xml:space="preserve">EMBOÇO OU MASSA ÚNICA EM ARGAMASSA INDUSTRIALIZADA, PREPARO MECÂNICO E APLICAÇÃO COM EQUIPAMENTO DE MISTURA E PROJEÇÃO DE 1,5 M3/H, NAS SUPERFÍCIES EXTERNAS DA SACADA, ESPESSURA DE 25 MM, ACESSO POR ANDAIME, SEM USO DE TELA METÁLICA. AF_08/2022</t>
  </si>
  <si>
    <t xml:space="preserve">104255</t>
  </si>
  <si>
    <t xml:space="preserve">EMBOÇO OU MASSA ÚNICA EM ARGAMASSA INDUSTRIALIZADA, PREPARO MECÂNICO E APLICAÇÃO COM EQUIPAMENTO DE MISTURA E PROJEÇÃO DE 1,5 M3/H, NAS SUPERFÍCIES EXTERNAS DA SACADA, ESPESSURA DE 35 MM, ACESSO POR ANDAIME, SEM USO DE TELA METÁLICA. AF_08/2022</t>
  </si>
  <si>
    <t xml:space="preserve">104259</t>
  </si>
  <si>
    <t xml:space="preserve">EMBOÇO OU MASSA ÚNICA EM ARGAMASSA INDUSTRIALIZADA, PREPARO MECÂNICO E APLICAÇÃO COM EQUIPAMENTO DE MISTURA E PROJEÇÃO DE 1,5 M3/H, NAS SUPERFÍCIES EXTERNAS DA SACADA, ESPESSURA DE 45 MM, ACESSO POR ANDAIME, SEM USO DE TELA METÁLICA. AF_08/2022</t>
  </si>
  <si>
    <t xml:space="preserve">104263</t>
  </si>
  <si>
    <t xml:space="preserve">EMBOÇO OU MASSA ÚNICA EM ARGAMASSA INDUSTRIALIZADA, PREPARO MECÂNICO E APLICAÇÃO COM EQUIPAMENTO DE MISTURA E PROJEÇÃO DE 1,5 M3/H, NAS SUPERFÍCIES EXTERNAS DA SACADA, ESPESSURA DE 50 MM, ACESSO POR ANDAIME, SEM USO DE TELA METÁLICA. AF_08/2022</t>
  </si>
  <si>
    <t xml:space="preserve">87794</t>
  </si>
  <si>
    <t xml:space="preserve">EMBOÇO OU MASSA ÚNICA EM ARGAMASSA TRAÇO 1:2:8, PREPARO MANUAL, APLICADA MANUALMENTE EM PANOS CEGOS DE FACHADA (SEM PRESENÇA DE VÃOS), ESPESSURA DE 25 MM. AF_09/2022</t>
  </si>
  <si>
    <t xml:space="preserve">87799</t>
  </si>
  <si>
    <t xml:space="preserve">EMBOÇO OU MASSA ÚNICA EM ARGAMASSA TRAÇO 1:2:8, PREPARO MANUAL, APLICADA MANUALMENTE EM PANOS CEGOS DE FACHADA (SEM PRESENÇA DE VÃOS), ESPESSURA DE 35 MM. AF_08/2022</t>
  </si>
  <si>
    <t xml:space="preserve">87803</t>
  </si>
  <si>
    <t xml:space="preserve">EMBOÇO OU MASSA ÚNICA EM ARGAMASSA TRAÇO 1:2:8, PREPARO MANUAL, APLICADA MANUALMENTE EM PANOS CEGOS DE FACHADA (SEM PRESENÇA DE VÃOS), ESPESSURA DE 45 MM. AF_08/2022</t>
  </si>
  <si>
    <t xml:space="preserve">87807</t>
  </si>
  <si>
    <t xml:space="preserve">EMBOÇO OU MASSA ÚNICA EM ARGAMASSA TRAÇO 1:2:8, PREPARO MANUAL, APLICADA MANUALMENTE EM PANOS CEGOS DE FACHADA (SEM PRESENÇA DE VÃOS), ESPESSURA MAIOR OU IGUAL A 50 MM. AF_08/2022</t>
  </si>
  <si>
    <t xml:space="preserve">104218</t>
  </si>
  <si>
    <t xml:space="preserve">EMBOÇO OU MASSA ÚNICA EM ARGAMASSA TRAÇO 1:2:8, PREPARO MANUAL, APLICADA MANUALMENTE EM PANOS DE FACHADA COM PRESENÇA DE VÃOS, ESPESSURA DE 25 MM, ACESSO POR ANDAIME. AF_08/2022</t>
  </si>
  <si>
    <t xml:space="preserve">87777</t>
  </si>
  <si>
    <t xml:space="preserve">EMBOÇO OU MASSA ÚNICA EM ARGAMASSA TRAÇO 1:2:8, PREPARO MANUAL, APLICADA MANUALMENTE EM PANOS DE FACHADA COM PRESENÇA DE VÃOS, ESPESSURA DE 25 MM. AF_08/2022</t>
  </si>
  <si>
    <t xml:space="preserve">104222</t>
  </si>
  <si>
    <t xml:space="preserve">EMBOÇO OU MASSA ÚNICA EM ARGAMASSA TRAÇO 1:2:8, PREPARO MANUAL, APLICADA MANUALMENTE EM PANOS DE FACHADA COM PRESENÇA DE VÃOS, ESPESSURA DE 35 MM, ACESSO POR ANDAIME. AF_08/2022</t>
  </si>
  <si>
    <t xml:space="preserve">87781</t>
  </si>
  <si>
    <t xml:space="preserve">EMBOÇO OU MASSA ÚNICA EM ARGAMASSA TRAÇO 1:2:8, PREPARO MANUAL, APLICADA MANUALMENTE EM PANOS DE FACHADA COM PRESENÇA DE VÃOS, ESPESSURA DE 35 MM. AF_08/2022</t>
  </si>
  <si>
    <t xml:space="preserve">104226</t>
  </si>
  <si>
    <t xml:space="preserve">EMBOÇO OU MASSA ÚNICA EM ARGAMASSA TRAÇO 1:2:8, PREPARO MANUAL, APLICADA MANUALMENTE EM PANOS DE FACHADA COM PRESENÇA DE VÃOS, ESPESSURA DE 45 MM, ACESSO POR ANDAIME. AF_08/2022</t>
  </si>
  <si>
    <t xml:space="preserve">87786</t>
  </si>
  <si>
    <t xml:space="preserve">EMBOÇO OU MASSA ÚNICA EM ARGAMASSA TRAÇO 1:2:8, PREPARO MANUAL, APLICADA MANUALMENTE EM PANOS DE FACHADA COM PRESENÇA DE VÃOS, ESPESSURA DE 45 MM. AF_08/2022</t>
  </si>
  <si>
    <t xml:space="preserve">104230</t>
  </si>
  <si>
    <t xml:space="preserve">EMBOÇO OU MASSA ÚNICA EM ARGAMASSA TRAÇO 1:2:8, PREPARO MANUAL, APLICADA MANUALMENTE EM PANOS DE FACHADA COM PRESENÇA DE VÃOS, ESPESSURA DE 50 MM, ACESSO POR ANDAIME. AF_08/2022</t>
  </si>
  <si>
    <t xml:space="preserve">104234</t>
  </si>
  <si>
    <t xml:space="preserve">EMBOÇO OU MASSA ÚNICA EM ARGAMASSA TRAÇO 1:2:8, PREPARO MANUAL, APLICADA MANUALMENTE EM PANOS DE FACHADA SEM PRESENÇA DE VÃOS, ESPESSURA DE 25 MM, ACESSO POR ANDAIME. AF_08/2022</t>
  </si>
  <si>
    <t xml:space="preserve">104238</t>
  </si>
  <si>
    <t xml:space="preserve">EMBOÇO OU MASSA ÚNICA EM ARGAMASSA TRAÇO 1:2:8, PREPARO MANUAL, APLICADA MANUALMENTE EM PANOS DE FACHADA SEM PRESENÇA DE VÃOS, ESPESSURA DE 35 MM, ACESSO POR ANDAIME. AF_08/2022</t>
  </si>
  <si>
    <t xml:space="preserve">104242</t>
  </si>
  <si>
    <t xml:space="preserve">EMBOÇO OU MASSA ÚNICA EM ARGAMASSA TRAÇO 1:2:8, PREPARO MANUAL, APLICADA MANUALMENTE EM PANOS DE FACHADA SEM PRESENÇA DE VÃOS, ESPESSURA DE 45 MM, ACESSO POR ANDAIME. AF_08/2022</t>
  </si>
  <si>
    <t xml:space="preserve">104246</t>
  </si>
  <si>
    <t xml:space="preserve">EMBOÇO OU MASSA ÚNICA EM ARGAMASSA TRAÇO 1:2:8, PREPARO MANUAL, APLICADA MANUALMENTE EM PANOS DE FACHADA SEM PRESENÇA DE VÃOS, ESPESSURA DE 50 MM, ACESSO POR ANDAIME. AF_08/2022</t>
  </si>
  <si>
    <t xml:space="preserve">104250</t>
  </si>
  <si>
    <t xml:space="preserve">EMBOÇO OU MASSA ÚNICA EM ARGAMASSA TRAÇO 1:2:8, PREPARO MANUAL, APLICADA MANUALMENTE EM SUPERFÍCIES EXTERNAS DA SACADA, ESPESSURA DE 25 MM, ACESSO POR ANDAIME, SEM USO DE TELA METÁLICA. AF_08/2022</t>
  </si>
  <si>
    <t xml:space="preserve">87811</t>
  </si>
  <si>
    <t xml:space="preserve">EMBOÇO OU MASSA ÚNICA EM ARGAMASSA TRAÇO 1:2:8, PREPARO MANUAL, APLICADA MANUALMENTE EM SUPERFÍCIES EXTERNAS DA SACADA, ESPESSURA DE 25 MM, SEM USO DE TELA METÁLICA DE REFORÇO CONTRA FISSURAÇÃO. AF_08/2022</t>
  </si>
  <si>
    <t xml:space="preserve">104254</t>
  </si>
  <si>
    <t xml:space="preserve">EMBOÇO OU MASSA ÚNICA EM ARGAMASSA TRAÇO 1:2:8, PREPARO MANUAL, APLICADA MANUALMENTE EM SUPERFÍCIES EXTERNAS DA SACADA, ESPESSURA DE 35 MM, ACESSO POR ANDAIME, SEM USO DE TELA METÁLICA. AF_08/2022</t>
  </si>
  <si>
    <t xml:space="preserve">87815</t>
  </si>
  <si>
    <t xml:space="preserve">EMBOÇO OU MASSA ÚNICA EM ARGAMASSA TRAÇO 1:2:8, PREPARO MANUAL, APLICADA MANUALMENTE EM SUPERFÍCIES EXTERNAS DA SACADA, ESPESSURA DE 35 MM, SEM USO DE TELA METÁLICA DE REFORÇO CONTRA FISSURAÇÃO. AF_08/2022</t>
  </si>
  <si>
    <t xml:space="preserve">104258</t>
  </si>
  <si>
    <t xml:space="preserve">EMBOÇO OU MASSA ÚNICA EM ARGAMASSA TRAÇO 1:2:8, PREPARO MANUAL, APLICADA MANUALMENTE EM SUPERFÍCIES EXTERNAS DA SACADA, ESPESSURA DE 45 MM, ACESSO POR ANDAIME, SEM USO DE TELA METÁLICA. AF_08/2022</t>
  </si>
  <si>
    <t xml:space="preserve">87819</t>
  </si>
  <si>
    <t xml:space="preserve">EMBOÇO OU MASSA ÚNICA EM ARGAMASSA TRAÇO 1:2:8, PREPARO MANUAL, APLICADA MANUALMENTE EM SUPERFÍCIES EXTERNAS DA SACADA, ESPESSURA DE 45 MM, SEM USO DE TELA METÁLICA DE REFORÇO CONTRA FISSURAÇÃO. AF_08/2022</t>
  </si>
  <si>
    <t xml:space="preserve">104262</t>
  </si>
  <si>
    <t xml:space="preserve">EMBOÇO OU MASSA ÚNICA EM ARGAMASSA TRAÇO 1:2:8, PREPARO MANUAL, APLICADA MANUALMENTE EM SUPERFÍCIES EXTERNAS DA SACADA, ESPESSURA DE 50 MM, ACESSO POR ANDAIME, SEM USO DE TELA METÁLICA. AF_08/2022</t>
  </si>
  <si>
    <t xml:space="preserve">87823</t>
  </si>
  <si>
    <t xml:space="preserve">EMBOÇO OU MASSA ÚNICA EM ARGAMASSA TRAÇO 1:2:8, PREPARO MANUAL, APLICADA MANUALMENTE EM SUPERFÍCIES EXTERNAS DA SACADA, ESPESSURA MAIOR OU IGUAL A 50 MM, SEM USO DE TELA METÁLICA DE REFORÇO CONTRA FISSURAÇÃO. AF_08/2022</t>
  </si>
  <si>
    <t xml:space="preserve">87827</t>
  </si>
  <si>
    <t xml:space="preserve">EMBOÇO OU MASSA ÚNICA EM ARGAMASSA TRAÇO 1:2:8, PREPARO MANUAL, APLICADA MANUALMENTE NAS PAREDES INTERNAS DA SACADA, ESPESSURA DE 25 MM, SEM USO DE TELA METÁLICA DE REFORÇO CONTRA FISSURAÇÃO. AF_08/2022</t>
  </si>
  <si>
    <t xml:space="preserve">87831</t>
  </si>
  <si>
    <t xml:space="preserve">EMBOÇO OU MASSA ÚNICA EM ARGAMASSA TRAÇO 1:2:8, PREPARO MANUAL, APLICADA MANUALMENTE NAS PAREDES INTERNAS DA SACADA, ESPESSURA DE 35 MM, SEM USO DE TELA METÁLICA DE REFORÇO CONTRA FISSURAÇÃO. AF_08/2022</t>
  </si>
  <si>
    <t xml:space="preserve">104220</t>
  </si>
  <si>
    <t xml:space="preserve">EMBOÇO OU MASSA ÚNICA EM ARGAMASSA TRAÇO 1:2:8, PREPARO MECÂNICA COM BETONEIRA 400 L, APLICADA COM PROJETOR TIPO CANEQUINHA EM PANOS DE FACHADA COM PRESENÇA DE VÃOS, ESPESSURA DE 25 MM, ACESSO POR ANDAIME. AF_08/2022</t>
  </si>
  <si>
    <t xml:space="preserve">104203</t>
  </si>
  <si>
    <t xml:space="preserve">EMBOÇO OU MASSA ÚNICA EM ARGAMASSA TRAÇO 1:2:8, PREPARO MECÂNICA COM BETONEIRA 400 L, APLICADA COM PROJETOR TIPO CANEQUINHA EM PANOS DE FACHADA COM PRESENÇA DE VÃOS, ESPESSURA DE 25 MM, ACESSO POR BALANCIM MANUAL. AF_08/2022</t>
  </si>
  <si>
    <t xml:space="preserve">104224</t>
  </si>
  <si>
    <t xml:space="preserve">EMBOÇO OU MASSA ÚNICA EM ARGAMASSA TRAÇO 1:2:8, PREPARO MECÂNICA COM BETONEIRA 400 L, APLICADA COM PROJETOR TIPO CANEQUINHA EM PANOS DE FACHADA COM PRESENÇA DE VÃOS, ESPESSURA DE 35 MM, ACESSO POR ANDAIME. AF_08/2022</t>
  </si>
  <si>
    <t xml:space="preserve">104204</t>
  </si>
  <si>
    <t xml:space="preserve">EMBOÇO OU MASSA ÚNICA EM ARGAMASSA TRAÇO 1:2:8, PREPARO MECÂNICA COM BETONEIRA 400 L, APLICADA COM PROJETOR TIPO CANEQUINHA EM PANOS DE FACHADA COM PRESENÇA DE VÃOS, ESPESSURA DE 35 MM, ACESSO POR BALANCIM MANUAL. AF_08/2022</t>
  </si>
  <si>
    <t xml:space="preserve">104228</t>
  </si>
  <si>
    <t xml:space="preserve">EMBOÇO OU MASSA ÚNICA EM ARGAMASSA TRAÇO 1:2:8, PREPARO MECÂNICA COM BETONEIRA 400 L, APLICADA COM PROJETOR TIPO CANEQUINHA EM PANOS DE FACHADA COM PRESENÇA DE VÃOS, ESPESSURA DE 45 MM, ACESSO POR ANDAIME. AF_08/2022</t>
  </si>
  <si>
    <t xml:space="preserve">104205</t>
  </si>
  <si>
    <t xml:space="preserve">EMBOÇO OU MASSA ÚNICA EM ARGAMASSA TRAÇO 1:2:8, PREPARO MECÂNICA COM BETONEIRA 400 L, APLICADA COM PROJETOR TIPO CANEQUINHA EM PANOS DE FACHADA COM PRESENÇA DE VÃOS, ESPESSURA DE 45 MM, ACESSO POR BALANCIM MANUAL. AF_08/2022</t>
  </si>
  <si>
    <t xml:space="preserve">104232</t>
  </si>
  <si>
    <t xml:space="preserve">EMBOÇO OU MASSA ÚNICA EM ARGAMASSA TRAÇO 1:2:8, PREPARO MECÂNICA COM BETONEIRA 400 L, APLICADA COM PROJETOR TIPO CANEQUINHA EM PANOS DE FACHADA COM PRESENÇA DE VÃOS, ESPESSURA DE 50 MM, ACESSO POR ANDAIME. AF_08/2022</t>
  </si>
  <si>
    <t xml:space="preserve">104206</t>
  </si>
  <si>
    <t xml:space="preserve">EMBOÇO OU MASSA ÚNICA EM ARGAMASSA TRAÇO 1:2:8, PREPARO MECÂNICA COM BETONEIRA 400 L, APLICADA COM PROJETOR TIPO CANEQUINHA EM PANOS DE FACHADA COM PRESENÇA DE VÃOS, ESPESSURA DE 50 MM, ACESSO POR BALANCIM MANUAL. AF_08/2022</t>
  </si>
  <si>
    <t xml:space="preserve">104236</t>
  </si>
  <si>
    <t xml:space="preserve">EMBOÇO OU MASSA ÚNICA EM ARGAMASSA TRAÇO 1:2:8, PREPARO MECÂNICA COM BETONEIRA 400 L, APLICADA COM PROJETOR TIPO CANEQUINHA EM PANOS DE FACHADA SEM PRESENÇA DE VÃOS, ESPESSURA DE 25 MM, ACESSO POR ANDAIME. AF_08/2022</t>
  </si>
  <si>
    <t xml:space="preserve">104207</t>
  </si>
  <si>
    <t xml:space="preserve">EMBOÇO OU MASSA ÚNICA EM ARGAMASSA TRAÇO 1:2:8, PREPARO MECÂNICA COM BETONEIRA 400 L, APLICADA COM PROJETOR TIPO CANEQUINHA EM PANOS DE FACHADA SEM PRESENÇA DE VÃOS, ESPESSURA DE 25 MM, ACESSO POR BALANCIM MANUAL. AF_08/2022</t>
  </si>
  <si>
    <t xml:space="preserve">104240</t>
  </si>
  <si>
    <t xml:space="preserve">EMBOÇO OU MASSA ÚNICA EM ARGAMASSA TRAÇO 1:2:8, PREPARO MECÂNICA COM BETONEIRA 400 L, APLICADA COM PROJETOR TIPO CANEQUINHA EM PANOS DE FACHADA SEM PRESENÇA DE VÃOS, ESPESSURA DE 35 MM, ACESSO POR ANDAIME. AF_08/2022</t>
  </si>
  <si>
    <t xml:space="preserve">104208</t>
  </si>
  <si>
    <t xml:space="preserve">EMBOÇO OU MASSA ÚNICA EM ARGAMASSA TRAÇO 1:2:8, PREPARO MECÂNICA COM BETONEIRA 400 L, APLICADA COM PROJETOR TIPO CANEQUINHA EM PANOS DE FACHADA SEM PRESENÇA DE VÃOS, ESPESSURA DE 35 MM, ACESSO POR BALANCIM MANUAL. AF_08/2022</t>
  </si>
  <si>
    <t xml:space="preserve">104244</t>
  </si>
  <si>
    <t xml:space="preserve">EMBOÇO OU MASSA ÚNICA EM ARGAMASSA TRAÇO 1:2:8, PREPARO MECÂNICA COM BETONEIRA 400 L, APLICADA COM PROJETOR TIPO CANEQUINHA EM PANOS DE FACHADA SEM PRESENÇA DE VÃOS, ESPESSURA DE 45 MM, ACESSO POR ANDAIME. AF_08/2022</t>
  </si>
  <si>
    <t xml:space="preserve">104209</t>
  </si>
  <si>
    <t xml:space="preserve">EMBOÇO OU MASSA ÚNICA EM ARGAMASSA TRAÇO 1:2:8, PREPARO MECÂNICA COM BETONEIRA 400 L, APLICADA COM PROJETOR TIPO CANEQUINHA EM PANOS DE FACHADA SEM PRESENÇA DE VÃOS, ESPESSURA DE 45 MM, ACESSO POR BALANCIM MANUAL. AF_08/2022</t>
  </si>
  <si>
    <t xml:space="preserve">104248</t>
  </si>
  <si>
    <t xml:space="preserve">EMBOÇO OU MASSA ÚNICA EM ARGAMASSA TRAÇO 1:2:8, PREPARO MECÂNICA COM BETONEIRA 400 L, APLICADA COM PROJETOR TIPO CANEQUINHA EM PANOS DE FACHADA SEM PRESENÇA DE VÃOS, ESPESSURA DE 50 MM, ACESSO POR ANDAIME. AF_08/2022</t>
  </si>
  <si>
    <t xml:space="preserve">104210</t>
  </si>
  <si>
    <t xml:space="preserve">EMBOÇO OU MASSA ÚNICA EM ARGAMASSA TRAÇO 1:2:8, PREPARO MECÂNICA COM BETONEIRA 400 L, APLICADA COM PROJETOR TIPO CANEQUINHA EM PANOS DE FACHADA SEM PRESENÇA DE VÃOS, ESPESSURA DE 50 MM, ACESSO POR BALANCIM MANUAL. AF_08/2022</t>
  </si>
  <si>
    <t xml:space="preserve">104252</t>
  </si>
  <si>
    <t xml:space="preserve">EMBOÇO OU MASSA ÚNICA EM ARGAMASSA TRAÇO 1:2:8, PREPARO MECÂNICA COM BETONEIRA 400 L, APLICADA COM PROJETOR TIPO CANEQUINHA EM SUPERFÍCIES EXTERNAS DA SACADA, ESPESSURA DE 25 MM, ACESSO POR ANDAIME, SEM USO DE TELA METÁLICA. AF_08/2022</t>
  </si>
  <si>
    <t xml:space="preserve">104211</t>
  </si>
  <si>
    <t xml:space="preserve">EMBOÇO OU MASSA ÚNICA EM ARGAMASSA TRAÇO 1:2:8, PREPARO MECÂNICA COM BETONEIRA 400 L, APLICADA COM PROJETOR TIPO CANEQUINHA EM SUPERFÍCIES EXTERNAS DA SACADA, ESPESSURA DE 25 MM, ACESSO POR BALANCIM MANUAL, SEM USO DE TELA METÁLICA. AF_08/2022</t>
  </si>
  <si>
    <t xml:space="preserve">104212</t>
  </si>
  <si>
    <t xml:space="preserve">EMBOÇO OU MASSA ÚNICA EM ARGAMASSA TRAÇO 1:2:8, PREPARO MECÂNICA COM BETONEIRA 400 L, APLICADA COM PROJETOR TIPO CANEQUINHA EM SUPERFÍCIES EXTERNAS DA SACADA, ESPESSURA DE 35 MM, ACESSO POR BALANCIM MANUAL, SEM USO DE TELA METÁLICA. AF_08/2022</t>
  </si>
  <si>
    <t xml:space="preserve">104213</t>
  </si>
  <si>
    <t xml:space="preserve">EMBOÇO OU MASSA ÚNICA EM ARGAMASSA TRAÇO 1:2:8, PREPARO MECÂNICA COM BETONEIRA 400 L, APLICADA COM PROJETOR TIPO CANEQUINHA EM SUPERFÍCIES EXTERNAS DA SACADA, ESPESSURA DE 45 MM, ACESSO POR BALANCIM MANUAL, SEM USO DE TELA METÁLICA. AF_08/2022</t>
  </si>
  <si>
    <t xml:space="preserve">104214</t>
  </si>
  <si>
    <t xml:space="preserve">EMBOÇO OU MASSA ÚNICA EM ARGAMASSA TRAÇO 1:2:8, PREPARO MECÂNICA COM BETONEIRA 400 L, APLICADA COM PROJETOR TIPO CANEQUINHA EM SUPERFÍCIES EXTERNAS DA SACADA, ESPESSURA DE 50 MM, ACESSO POR BALANCIM MANUAL, SEM USO DE TELA METÁLICA. AF_08/2022</t>
  </si>
  <si>
    <t xml:space="preserve">104215</t>
  </si>
  <si>
    <t xml:space="preserve">EMBOÇO OU MASSA ÚNICA EM ARGAMASSA TRAÇO 1:2:8, PREPARO MECÂNICA COM BETONEIRA 400 L, APLICADA COM PROJETOR TIPO CANEQUINHA EM SUPERFÍCIES INTERNAS DA SACADA, ESPESSURA DE 25 MM, SEM USO DE TELA METÁLICA. AF_08/2022</t>
  </si>
  <si>
    <t xml:space="preserve">104216</t>
  </si>
  <si>
    <t xml:space="preserve">EMBOÇO OU MASSA ÚNICA EM ARGAMASSA TRAÇO 1:2:8, PREPARO MECÂNICA COM BETONEIRA 400 L, APLICADA COM PROJETOR TIPO CANEQUINHA EM SUPERFÍCIES INTERNAS DA SACADA, ESPESSURA DE 35 MM, SEM USO DE TELA METÁLICA. AF_08/2022</t>
  </si>
  <si>
    <t xml:space="preserve">104217</t>
  </si>
  <si>
    <t xml:space="preserve">EMBOÇO OU MASSA ÚNICA EM ARGAMASSA TRAÇO 1:2:8, PREPARO MECÂNICA COM BETONEIRA 400 L, APLICADA MANUALMENTE EM PANOS DE FACHADA COM PRESENÇA DE VÃOS, ESPESSURA DE 25 MM, ACESSO POR ANDAIME. AF_08/2022</t>
  </si>
  <si>
    <t xml:space="preserve">104221</t>
  </si>
  <si>
    <t xml:space="preserve">EMBOÇO OU MASSA ÚNICA EM ARGAMASSA TRAÇO 1:2:8, PREPARO MECÂNICA COM BETONEIRA 400 L, APLICADA MANUALMENTE EM PANOS DE FACHADA COM PRESENÇA DE VÃOS, ESPESSURA DE 35 MM, ACESSO POR ANDAIME. AF_08/2022</t>
  </si>
  <si>
    <t xml:space="preserve">104225</t>
  </si>
  <si>
    <t xml:space="preserve">EMBOÇO OU MASSA ÚNICA EM ARGAMASSA TRAÇO 1:2:8, PREPARO MECÂNICA COM BETONEIRA 400 L, APLICADA MANUALMENTE EM PANOS DE FACHADA COM PRESENÇA DE VÃOS, ESPESSURA DE 45 MM, ACESSO POR ANDAIME. AF_08/2022</t>
  </si>
  <si>
    <t xml:space="preserve">104229</t>
  </si>
  <si>
    <t xml:space="preserve">EMBOÇO OU MASSA ÚNICA EM ARGAMASSA TRAÇO 1:2:8, PREPARO MECÂNICA COM BETONEIRA 400 L, APLICADA MANUALMENTE EM PANOS DE FACHADA COM PRESENÇA DE VÃOS, ESPESSURA DE 50 MM, ACESSO POR ANDAIME. AF_08/2022</t>
  </si>
  <si>
    <t xml:space="preserve">104233</t>
  </si>
  <si>
    <t xml:space="preserve">EMBOÇO OU MASSA ÚNICA EM ARGAMASSA TRAÇO 1:2:8, PREPARO MECÂNICA COM BETONEIRA 400 L, APLICADA MANUALMENTE EM PANOS DE FACHADA SEM PRESENÇA DE VÃOS, ESPESSURA DE 25 MM, ACESSO POR ANDAIME. AF_08/2022</t>
  </si>
  <si>
    <t xml:space="preserve">104237</t>
  </si>
  <si>
    <t xml:space="preserve">EMBOÇO OU MASSA ÚNICA EM ARGAMASSA TRAÇO 1:2:8, PREPARO MECÂNICA COM BETONEIRA 400 L, APLICADA MANUALMENTE EM PANOS DE FACHADA SEM PRESENÇA DE VÃOS, ESPESSURA DE 35 MM, ACESSO POR ANDAIME. AF_08/2022</t>
  </si>
  <si>
    <t xml:space="preserve">104241</t>
  </si>
  <si>
    <t xml:space="preserve">EMBOÇO OU MASSA ÚNICA EM ARGAMASSA TRAÇO 1:2:8, PREPARO MECÂNICA COM BETONEIRA 400 L, APLICADA MANUALMENTE EM PANOS DE FACHADA SEM PRESENÇA DE VÃOS, ESPESSURA DE 45 MM, ACESSO POR ANDAIME. AF_08/2022</t>
  </si>
  <si>
    <t xml:space="preserve">104245</t>
  </si>
  <si>
    <t xml:space="preserve">EMBOÇO OU MASSA ÚNICA EM ARGAMASSA TRAÇO 1:2:8, PREPARO MECÂNICA COM BETONEIRA 400 L, APLICADA MANUALMENTE EM PANOS DE FACHADA SEM PRESENÇA DE VÃOS, ESPESSURA DE 50 MM, ACESSO POR ANDAIME. AF_08/2022</t>
  </si>
  <si>
    <t xml:space="preserve">104249</t>
  </si>
  <si>
    <t xml:space="preserve">EMBOÇO OU MASSA ÚNICA EM ARGAMASSA TRAÇO 1:2:8, PREPARO MECÂNICA COM BETONEIRA 400 L, APLICADA MANUALMENTE EM SUPERFÍCIES EXTERNAS DA SACADA, ESPESSURA DE 25 MM, ACESSO POR ANDAIME, SEM USO DE TELA METÁLICA. AF_08/2022</t>
  </si>
  <si>
    <t xml:space="preserve">104253</t>
  </si>
  <si>
    <t xml:space="preserve">EMBOÇO OU MASSA ÚNICA EM ARGAMASSA TRAÇO 1:2:8, PREPARO MECÂNICA COM BETONEIRA 400 L, APLICADA MANUALMENTE EM SUPERFÍCIES EXTERNAS DA SACADA, ESPESSURA DE 35 MM, ACESSO POR ANDAIME, SEM USO DE TELA METÁLICA. AF_08/2022</t>
  </si>
  <si>
    <t xml:space="preserve">104256</t>
  </si>
  <si>
    <t xml:space="preserve">EMBOÇO OU MASSA ÚNICA EM ARGAMASSA TRAÇO 1:2:8, PREPARO MECÂNICO COM BETONEIRA 400 L, APLICADA COM PROJETOR TIPO CANEQUINHA EM SUPERFÍCIES EXTERNAS DA SACADA, ESPESSURA DE 35 MM, ACESSO POR ANDAIME, SEM USO DE TELA METÁLICA. AF_08/2022</t>
  </si>
  <si>
    <t xml:space="preserve">104260</t>
  </si>
  <si>
    <t xml:space="preserve">EMBOÇO OU MASSA ÚNICA EM ARGAMASSA TRAÇO 1:2:8, PREPARO MECÂNICO COM BETONEIRA 400 L, APLICADA COM PROJETOR TIPO CANEQUINHA EM SUPERFÍCIES EXTERNAS DA SACADA, ESPESSURA DE 45 MM, ACESSO POR ANDAIME, SEM USO DE TELA METÁLICA. AF_08/2022</t>
  </si>
  <si>
    <t xml:space="preserve">104264</t>
  </si>
  <si>
    <t xml:space="preserve">EMBOÇO OU MASSA ÚNICA EM ARGAMASSA TRAÇO 1:2:8, PREPARO MECÂNICO COM BETONEIRA 400 L, APLICADA COM PROJETOR TIPO CANEQUINHA EM SUPERFÍCIES EXTERNAS DA SACADA, ESPESSURA DE 50 MM, ACESSO POR ANDAIME, SEM USO DE TELA METÁLICA. AF_08/2022</t>
  </si>
  <si>
    <t xml:space="preserve">87792</t>
  </si>
  <si>
    <t xml:space="preserve">EMBOÇO OU MASSA ÚNICA EM ARGAMASSA TRAÇO 1:2:8, PREPARO MECÂNICO COM BETONEIRA 400 L, APLICADA MANUALMENTE EM PANOS CEGOS DE FACHADA (SEM PRESENÇA DE VÃOS), ESPESSURA DE 25 MM. AF_08/2022</t>
  </si>
  <si>
    <t xml:space="preserve">87797</t>
  </si>
  <si>
    <t xml:space="preserve">EMBOÇO OU MASSA ÚNICA EM ARGAMASSA TRAÇO 1:2:8, PREPARO MECÂNICO COM BETONEIRA 400 L, APLICADA MANUALMENTE EM PANOS CEGOS DE FACHADA (SEM PRESENÇA DE VÃOS), ESPESSURA DE 35 MM. AF_08/2022</t>
  </si>
  <si>
    <t xml:space="preserve">87801</t>
  </si>
  <si>
    <t xml:space="preserve">EMBOÇO OU MASSA ÚNICA EM ARGAMASSA TRAÇO 1:2:8, PREPARO MECÂNICO COM BETONEIRA 400 L, APLICADA MANUALMENTE EM PANOS CEGOS DE FACHADA (SEM PRESENÇA DE VÃOS), ESPESSURA DE 45 MM. AF_08/2022</t>
  </si>
  <si>
    <t xml:space="preserve">87805</t>
  </si>
  <si>
    <t xml:space="preserve">EMBOÇO OU MASSA ÚNICA EM ARGAMASSA TRAÇO 1:2:8, PREPARO MECÂNICO COM BETONEIRA 400 L, APLICADA MANUALMENTE EM PANOS CEGOS DE FACHADA (SEM PRESENÇA DE VÃOS), ESPESSURA MAIOR OU IGUAL A 50 MM. AF_08/2022</t>
  </si>
  <si>
    <t xml:space="preserve">87775</t>
  </si>
  <si>
    <t xml:space="preserve">EMBOÇO OU MASSA ÚNICA EM ARGAMASSA TRAÇO 1:2:8, PREPARO MECÂNICO COM BETONEIRA 400 L, APLICADA MANUALMENTE EM PANOS DE FACHADA COM PRESENÇA DE VÃOS, ESPESSURA DE 25 MM. AF_08/2022</t>
  </si>
  <si>
    <t xml:space="preserve">87779</t>
  </si>
  <si>
    <t xml:space="preserve">EMBOÇO OU MASSA ÚNICA EM ARGAMASSA TRAÇO 1:2:8, PREPARO MECÂNICO COM BETONEIRA 400 L, APLICADA MANUALMENTE EM PANOS DE FACHADA COM PRESENÇA DE VÃOS, ESPESSURA DE 35 MM. AF_08/2022</t>
  </si>
  <si>
    <t xml:space="preserve">87784</t>
  </si>
  <si>
    <t xml:space="preserve">EMBOÇO OU MASSA ÚNICA EM ARGAMASSA TRAÇO 1:2:8, PREPARO MECÂNICO COM BETONEIRA 400 L, APLICADA MANUALMENTE EM PANOS DE FACHADA COM PRESENÇA DE VÃOS, ESPESSURA DE 45 MM. AF_08/2022</t>
  </si>
  <si>
    <t xml:space="preserve">87788</t>
  </si>
  <si>
    <t xml:space="preserve">EMBOÇO OU MASSA ÚNICA EM ARGAMASSA TRAÇO 1:2:8, PREPARO MECÂNICO COM BETONEIRA 400 L, APLICADA MANUALMENTE EM PANOS DE FACHADA COM PRESENÇA DE VÃOS, ESPESSURA MAIOR OU IGUAL A 50 MM. AF_08/2022</t>
  </si>
  <si>
    <t xml:space="preserve">87809</t>
  </si>
  <si>
    <t xml:space="preserve">EMBOÇO OU MASSA ÚNICA EM ARGAMASSA TRAÇO 1:2:8, PREPARO MECÂNICO COM BETONEIRA 400 L, APLICADA MANUALMENTE EM SUPERFÍCIES EXTERNAS DA SACADA, ESPESSURA DE 25 MM, SEM USO DE TELA METÁLICA DE REFORÇO CONTRA FISSURAÇÃO. AF_08/2022</t>
  </si>
  <si>
    <t xml:space="preserve">87813</t>
  </si>
  <si>
    <t xml:space="preserve">EMBOÇO OU MASSA ÚNICA EM ARGAMASSA TRAÇO 1:2:8, PREPARO MECÂNICO COM BETONEIRA 400 L, APLICADA MANUALMENTE EM SUPERFÍCIES EXTERNAS DA SACADA, ESPESSURA DE 35 MM, SEM USO DE TELA METÁLICA DE REFORÇO CONTRA FISSURAÇÃO. AF_08/2022</t>
  </si>
  <si>
    <t xml:space="preserve">104257</t>
  </si>
  <si>
    <t xml:space="preserve">EMBOÇO OU MASSA ÚNICA EM ARGAMASSA TRAÇO 1:2:8, PREPARO MECÂNICO COM BETONEIRA 400 L, APLICADA MANUALMENTE EM SUPERFÍCIES EXTERNAS DA SACADA, ESPESSURA DE 45 MM, ACESSO POR ANDAIME, SEM USO DE TELA METÁLICA. AF_08/2022</t>
  </si>
  <si>
    <t xml:space="preserve">87817</t>
  </si>
  <si>
    <t xml:space="preserve">EMBOÇO OU MASSA ÚNICA EM ARGAMASSA TRAÇO 1:2:8, PREPARO MECÂNICO COM BETONEIRA 400 L, APLICADA MANUALMENTE EM SUPERFÍCIES EXTERNAS DA SACADA, ESPESSURA DE 45 MM, SEM USO DE TELA METÁLICA DE REFORÇO CONTRA FISSURAÇÃO. AF_08/2022</t>
  </si>
  <si>
    <t xml:space="preserve">104261</t>
  </si>
  <si>
    <t xml:space="preserve">EMBOÇO OU MASSA ÚNICA EM ARGAMASSA TRAÇO 1:2:8, PREPARO MECÂNICO COM BETONEIRA 400 L, APLICADA MANUALMENTE EM SUPERFÍCIES EXTERNAS DA SACADA, ESPESSURA DE 50 MM, ACESSO POR ANDAIME, SEM USO DE TELA METÁLICA. AF_08/2022</t>
  </si>
  <si>
    <t xml:space="preserve">87821</t>
  </si>
  <si>
    <t xml:space="preserve">EMBOÇO OU MASSA ÚNICA EM ARGAMASSA TRAÇO 1:2:8, PREPARO MECÂNICO COM BETONEIRA 400 L, APLICADA MANUALMENTE EM SUPERFÍCIES EXTERNAS DA SACADA, ESPESSURA MAIOR OU IGUAL A 50 MM, SEM USO DE TELA METÁLICA DE REFORÇO CONTRA FISSURAÇÃO. AF_08/2022</t>
  </si>
  <si>
    <t xml:space="preserve">87825</t>
  </si>
  <si>
    <t xml:space="preserve">EMBOÇO OU MASSA ÚNICA EM ARGAMASSA TRAÇO 1:2:8, PREPARO MECÂNICO COM BETONEIRA 400 L, APLICADA MANUALMENTE NAS PAREDES INTERNAS DA SACADA, ESPESSURA DE 25 MM, SEM USO DE TELA METÁLICA DE REFORÇO CONTRA FISSURAÇÃO. AF_08/2022</t>
  </si>
  <si>
    <t xml:space="preserve">87829</t>
  </si>
  <si>
    <t xml:space="preserve">EMBOÇO OU MASSA ÚNICA EM ARGAMASSA TRAÇO 1:2:8, PREPARO MECÂNICO COM BETONEIRA 400 L, APLICADA MANUALMENTE NAS PAREDES INTERNAS DA SACADA, ESPESSURA DE 35 MM, SEM USO DE TELA METÁLICA DE REFORÇO CONTRA FISSURAÇÃO. AF_08/2022</t>
  </si>
  <si>
    <t xml:space="preserve">87557</t>
  </si>
  <si>
    <t xml:space="preserve">EMBOÇO, EM ARGAMASSA INDUSTRIALIZADA, PREPARO MECÂNICO, APLICADO COM EQUIPAMENTO DE MISTURA E PROJEÇÃO DE ARGAMASSA EM PAREDES INTERNAS, E = 10MM, COM TALISCAS. AF_03/2024</t>
  </si>
  <si>
    <t xml:space="preserve">87539</t>
  </si>
  <si>
    <t xml:space="preserve">EMBOÇO, EM ARGAMASSA INDUSTRIALIZADA, PREPARO MECÂNICO, APLICADO COM EQUIPAMENTO DE MISTURA E PROJEÇÃO DE ARGAMASSA EM PAREDES INTERNAS, E = 17,5MM, COM TALISCAS. AF_03/2024</t>
  </si>
  <si>
    <t xml:space="preserve">104972</t>
  </si>
  <si>
    <t xml:space="preserve">EMBOÇO, EM ARGAMASSA TRAÇO 1:2:8, PREPARO MANUAL, APLICADO MANUALMENTE EM PAREDES INTERNAS DE AMBIENTES COM PÉ-DIREITO DUPLO E ÁREA ENTRE 5M² E 10M², E = 10MM, COM TALISCAS. AF_03/2024</t>
  </si>
  <si>
    <t xml:space="preserve">104954</t>
  </si>
  <si>
    <t xml:space="preserve">EMBOÇO, EM ARGAMASSA TRAÇO 1:2:8, PREPARO MANUAL, APLICADO MANUALMENTE EM PAREDES INTERNAS DE AMBIENTES COM PÉ-DIREITO DUPLO E ÁREA ENTRE 5M² E 10M², E = 17,5MM, COM TALISCAS. AF_03/2024</t>
  </si>
  <si>
    <t xml:space="preserve">104976</t>
  </si>
  <si>
    <t xml:space="preserve">EMBOÇO, EM ARGAMASSA TRAÇO 1:2:8, PREPARO MANUAL, APLICADO MANUALMENTE EM PAREDES INTERNAS DE AMBIENTES COM PÉ-DIREITO DUPLO E ÁREA MAIOR QUE 10M², E = 10MM, COM TALISCAS. AF_03/2024</t>
  </si>
  <si>
    <t xml:space="preserve">104966</t>
  </si>
  <si>
    <t xml:space="preserve">EMBOÇO, EM ARGAMASSA TRAÇO 1:2:8, PREPARO MANUAL, APLICADO MANUALMENTE EM PAREDES INTERNAS DE AMBIENTES COM PÉ-DIREITO DUPLO E ÁREA MAIOR QUE 10M², E = 17,5MM, COM TALISCAS. AF_03/2024</t>
  </si>
  <si>
    <t xml:space="preserve">104968</t>
  </si>
  <si>
    <t xml:space="preserve">EMBOÇO, EM ARGAMASSA TRAÇO 1:2:8, PREPARO MANUAL, APLICADO MANUALMENTE EM PAREDES INTERNAS DE AMBIENTES COM PÉ-DIREITO DUPLO E ÁREA MENOR QUE 5M², E = 10MM, COM TALISCAS. AF_03/2024</t>
  </si>
  <si>
    <t xml:space="preserve">104962</t>
  </si>
  <si>
    <t xml:space="preserve">EMBOÇO, EM ARGAMASSA TRAÇO 1:2:8, PREPARO MANUAL, APLICADO MANUALMENTE EM PAREDES INTERNAS DE AMBIENTES COM PÉ-DIREITO DUPLO E ÁREA MENOR QUE 5M², E = 17,5MM, COM TALISCAS. AF_03/2024</t>
  </si>
  <si>
    <t xml:space="preserve">87550</t>
  </si>
  <si>
    <t xml:space="preserve">EMBOÇO, EM ARGAMASSA TRAÇO 1:2:8, PREPARO MANUAL, APLICADO MANUALMENTE EM PAREDES INTERNAS DE AMBIENTES COM ÁREA ENTRE 5M² E 10M², E = 10MM, COM TALISCAS. AF_03/2024</t>
  </si>
  <si>
    <t xml:space="preserve">87532</t>
  </si>
  <si>
    <t xml:space="preserve">EMBOÇO, EM ARGAMASSA TRAÇO 1:2:8, PREPARO MANUAL, APLICADO MANUALMENTE EM PAREDES INTERNAS DE AMBIENTES COM ÁREA ENTRE 5M² E 10M², E = 17,5MM, COM TALISCAS. AF_03/2024</t>
  </si>
  <si>
    <t xml:space="preserve">87554</t>
  </si>
  <si>
    <t xml:space="preserve">EMBOÇO, EM ARGAMASSA TRAÇO 1:2:8, PREPARO MANUAL, APLICADO MANUALMENTE EM PAREDES INTERNAS DE AMBIENTES COM ÁREA MAIOR QUE 10M², E = 10MM, COM TALISCAS. AF_03/2024</t>
  </si>
  <si>
    <t xml:space="preserve">87536</t>
  </si>
  <si>
    <t xml:space="preserve">EMBOÇO, EM ARGAMASSA TRAÇO 1:2:8, PREPARO MANUAL, APLICADO MANUALMENTE EM PAREDES INTERNAS DE AMBIENTES COM ÁREA MAIOR QUE 10M², E = 17,5MM, COM TALISCAS. AF_03/2024</t>
  </si>
  <si>
    <t xml:space="preserve">87528</t>
  </si>
  <si>
    <t xml:space="preserve">EMBOÇO, EM ARGAMASSA TRAÇO 1:2:8, PREPARO MANUAL, APLICADO MANUALMENTE EM PAREDES INTERNAS DE AMBIENTES COM ÁREA MENOR QUE 5M², E = 17,5MM, COM TALISCAS. AF_03/2024</t>
  </si>
  <si>
    <t xml:space="preserve">87546</t>
  </si>
  <si>
    <t xml:space="preserve">EMBOÇO, EM ARGAMASSA TRAÇO 1:2:8, PREPARO MANUAL, APLICADO MANUALMENTE EM PAREDES INTERNAS, PARA AMBIENTES COM ÁREA MENOR QUE 5M², E = 10MM, COM TALISCAS. AF_03/2024</t>
  </si>
  <si>
    <t xml:space="preserve">104971</t>
  </si>
  <si>
    <t xml:space="preserve">EMBOÇO, EM ARGAMASSA TRAÇO 1:2:8, PREPARO MECÂNICO, APLICADO MANUALMENTE EM PAREDES INTERNAS DE AMBIENTES COM PÉ-DIREITO DUPLO E ÁREA ENTRE 5M² E 10M², E = 10MM, COM TALISCAS. AF_03/2024</t>
  </si>
  <si>
    <t xml:space="preserve">104965</t>
  </si>
  <si>
    <t xml:space="preserve">EMBOÇO, EM ARGAMASSA TRAÇO 1:2:8, PREPARO MECÂNICO, APLICADO MANUALMENTE EM PAREDES INTERNAS DE AMBIENTES COM PÉ-DIREITO DUPLO E ÁREA ENTRE 5M² E 10M², E = 17,5MM, COM TALISCAS. AF_03/2024</t>
  </si>
  <si>
    <t xml:space="preserve">104975</t>
  </si>
  <si>
    <t xml:space="preserve">EMBOÇO, EM ARGAMASSA TRAÇO 1:2:8, PREPARO MECÂNICO, APLICADO MANUALMENTE EM PAREDES INTERNAS DE AMBIENTES COM PÉ-DIREITO DUPLO E ÁREA MAIOR QUE 10M², E = 10MM, COM TALISCAS. AF_03/2024</t>
  </si>
  <si>
    <t xml:space="preserve">104957</t>
  </si>
  <si>
    <t xml:space="preserve">EMBOÇO, EM ARGAMASSA TRAÇO 1:2:8, PREPARO MECÂNICO, APLICADO MANUALMENTE EM PAREDES INTERNAS DE AMBIENTES COM PÉ-DIREITO DUPLO E ÁREA MAIOR QUE 10M², E = 17,5MM, COM TALISCAS. AF_03/2024</t>
  </si>
  <si>
    <t xml:space="preserve">104967</t>
  </si>
  <si>
    <t xml:space="preserve">EMBOÇO, EM ARGAMASSA TRAÇO 1:2:8, PREPARO MECÂNICO, APLICADO MANUALMENTE EM PAREDES INTERNAS DE AMBIENTES COM PÉ-DIREITO DUPLO E ÁREA MENOR QUE 5M², E = 10MM, COM TALISCAS. AF_03/2024</t>
  </si>
  <si>
    <t xml:space="preserve">104961</t>
  </si>
  <si>
    <t xml:space="preserve">EMBOÇO, EM ARGAMASSA TRAÇO 1:2:8, PREPARO MECÂNICO, APLICADO MANUALMENTE EM PAREDES INTERNAS DE AMBIENTES COM PÉ-DIREITO DUPLO E ÁREA MENOR QUE 5M², E = 17,5MM, COM TALISCAS. AF_03/2024</t>
  </si>
  <si>
    <t xml:space="preserve">87531</t>
  </si>
  <si>
    <t xml:space="preserve">EMBOÇO, EM ARGAMASSA TRAÇO 1:2:8, PREPARO MECÂNICO, APLICADO MANUALMENTE EM PAREDES INTERNAS DE AMBIENTES COM ÁREA ENTRE 5M² E 10M², E = 17,5MM, COM TALISCAS. AF_03/2024</t>
  </si>
  <si>
    <t xml:space="preserve">87553</t>
  </si>
  <si>
    <t xml:space="preserve">EMBOÇO, EM ARGAMASSA TRAÇO 1:2:8, PREPARO MECÂNICO, APLICADO MANUALMENTE EM PAREDES INTERNAS DE AMBIENTES COM ÁREA MAIOR QUE 10M², E = 10MM, COM TALISCAS. AF_03/2024</t>
  </si>
  <si>
    <t xml:space="preserve">87535</t>
  </si>
  <si>
    <t xml:space="preserve">EMBOÇO, EM ARGAMASSA TRAÇO 1:2:8, PREPARO MECÂNICO, APLICADO MANUALMENTE EM PAREDES INTERNAS DE AMBIENTES COM ÁREA MAIOR QUE 10M², E = 17,5MM, COM TALISCAS. AF_03/2024</t>
  </si>
  <si>
    <t xml:space="preserve">87527</t>
  </si>
  <si>
    <t xml:space="preserve">EMBOÇO, EM ARGAMASSA TRAÇO 1:2:8, PREPARO MECÂNICO, APLICADO MANUALMENTE EM PAREDES INTERNAS DE AMBIENTES COM ÁREA MENOR QUE 5M², E =17,5MM, COM TALISCAS. AF_03/2024</t>
  </si>
  <si>
    <t xml:space="preserve">87545</t>
  </si>
  <si>
    <t xml:space="preserve">EMBOÇO, EM ARGAMASSA TRAÇO 1:2:8, PREPARO MECÂNICO, APLICADO MANUALMENTE EM PAREDES INTERNAS, PARA AMBIENTES COM ÁREA MENOR QUE 5M², E = 10MM, COM TALISCAS. AF_03/2024</t>
  </si>
  <si>
    <t xml:space="preserve">104960</t>
  </si>
  <si>
    <t xml:space="preserve">MASSA ÚNICA, EM ARGAMASSA INDUSTRIALIZADA, PREPARO MECÂNICO, APLICADA COM EQUIPAMENTO DE MISTURA E PROJEÇÃO DE ARGAMASSA EM PAREDES INTERNAS, E = 10MM, COM TALISCAS. AF_03/2024</t>
  </si>
  <si>
    <t xml:space="preserve">87561</t>
  </si>
  <si>
    <t xml:space="preserve">MASSA ÚNICA, EM ARGAMASSA INDUSTRIALIZADA, PREPARO MECÂNICO, APLICADA COM EQUIPAMENTO DE MISTURA E PROJEÇÃO DE ARGAMASSA EM PAREDES INTERNAS, E = 10MM, SEM TALISCAS. AF_03/2024</t>
  </si>
  <si>
    <t xml:space="preserve">104953</t>
  </si>
  <si>
    <t xml:space="preserve">MASSA ÚNICA, EM ARGAMASSA INDUSTRIALIZADA, PREPARO MECÂNICO, APLICADA COM EQUIPAMENTO DE MISTURA E PROJEÇÃO DE ARGAMASSA EM PAREDES INTERNAS, E = 17,5MM, COM TALISCAS. AF_03/2024</t>
  </si>
  <si>
    <t xml:space="preserve">87543</t>
  </si>
  <si>
    <t xml:space="preserve">MASSA ÚNICA, EM ARGAMASSA INDUSTRIALIZADA, PREPARO MECÂNICO, APLICADA COM EQUIPAMENTO DE MISTURA E PROJEÇÃO DE ARGAMASSA EM PAREDES INTERNAS, E = 5MM, SEM TALISCAS. AF_03/2024</t>
  </si>
  <si>
    <t xml:space="preserve">104959</t>
  </si>
  <si>
    <t xml:space="preserve">MASSA ÚNICA, EM ARGAMASSA TRAÇO 1:2:8 PREPARO MANUAL, APLICADA MANUALMENTE EM PAREDES INTERNAS DE AMBIENTES COM ÁREA MAIOR QUE 10M², E = 10MM, COM TALISCAS. AF_03/2024</t>
  </si>
  <si>
    <t xml:space="preserve">104958</t>
  </si>
  <si>
    <t xml:space="preserve">MASSA ÚNICA, EM ARGAMASSA TRAÇO 1:2:8 PREPARO MECÂNICO, APLICADA MANUALMENTE EM PAREDES INTERNAS DE AMBIENTES COM ÁREA MAIOR QUE 10M², E = 10MM, COM TALISCAS. AF_03/2024</t>
  </si>
  <si>
    <t xml:space="preserve">104970</t>
  </si>
  <si>
    <t xml:space="preserve">MASSA ÚNICA, EM ARGAMASSA TRAÇO 1:2:8, PREPARO MANUAL, APLICADA MANUALMENTE EM PAREDES INTERNAS DE AMBIENTES COM PÉ-DIREITO DUPLO E ÁREA ENTRE 5M² E 10M², E = 10MM, COM TALISCAS. AF_03/2024</t>
  </si>
  <si>
    <t xml:space="preserve">104964</t>
  </si>
  <si>
    <t xml:space="preserve">MASSA ÚNICA, EM ARGAMASSA TRAÇO 1:2:8, PREPARO MANUAL, APLICADA MANUALMENTE EM PAREDES INTERNAS DE AMBIENTES COM PÉ-DIREITO DUPLO E ÁREA ENTRE 5M² E 10M², E = 17,5MM, COM TALISCAS. AF_03/2024</t>
  </si>
  <si>
    <t xml:space="preserve">104956</t>
  </si>
  <si>
    <t xml:space="preserve">MASSA ÚNICA, EM ARGAMASSA TRAÇO 1:2:8, PREPARO MANUAL, APLICADA MANUALMENTE EM PAREDES INTERNAS DE AMBIENTES COM PÉ-DIREITO DUPLO E ÁREA MAIOR QUE 10M², E = 17,5MM, COM TALISCAS. AF_03/2024</t>
  </si>
  <si>
    <t xml:space="preserve">104974</t>
  </si>
  <si>
    <t xml:space="preserve">MASSA ÚNICA, EM ARGAMASSA TRAÇO 1:2:8, PREPARO MANUAL, APLICADA MANUALMENTE EM PAREDES INTERNAS DE AMBIENTES COM PÉ-DIREITO DUPLO ÁREA MAIOR QUE 10M², E = 10MM, COM TALISCAS. AF_03/2024</t>
  </si>
  <si>
    <t xml:space="preserve">87548</t>
  </si>
  <si>
    <t xml:space="preserve">MASSA ÚNICA, EM ARGAMASSA TRAÇO 1:2:8, PREPARO MANUAL, APLICADA MANUALMENTE EM PAREDES INTERNAS DE AMBIENTES COM ÁREA ENTRE 5M² E 10M², E = 10MM, COM TALISCAS. AF_03/2024</t>
  </si>
  <si>
    <t xml:space="preserve">87530</t>
  </si>
  <si>
    <t xml:space="preserve">MASSA ÚNICA, EM ARGAMASSA TRAÇO 1:2:8, PREPARO MANUAL, APLICADA MANUALMENTE EM PAREDES INTERNAS DE AMBIENTES COM ÁREA ENTRE 5M² E 10M², E = 17,5MM, COM TALISCAS. AF_03/2024</t>
  </si>
  <si>
    <t xml:space="preserve">104952</t>
  </si>
  <si>
    <t xml:space="preserve">MASSA ÚNICA, EM ARGAMASSA TRAÇO 1:2:8, PREPARO MANUAL, APLICADA MANUALMENTE EM PAREDES INTERNAS DE AMBIENTES COM ÁREA MAIOR QUE 10M², E = 17,5MM, COM TALISCAS. AF_03/2024</t>
  </si>
  <si>
    <t xml:space="preserve">104969</t>
  </si>
  <si>
    <t xml:space="preserve">MASSA ÚNICA, EM ARGAMASSA TRAÇO 1:2:8, PREPARO MECÂNICO, APLICADA MANUALMENTE EM PAREDES INTERNAS DE AMBIENTES COM PÉ-DIREITO DUPLO E ÁREA ENTRE 5M² E 10M², E = 10MM, COM TALISCAS. AF_03/2024</t>
  </si>
  <si>
    <t xml:space="preserve">104963</t>
  </si>
  <si>
    <t xml:space="preserve">MASSA ÚNICA, EM ARGAMASSA TRAÇO 1:2:8, PREPARO MECÂNICO, APLICADA MANUALMENTE EM PAREDES INTERNAS DE AMBIENTES COM PÉ-DIREITO DUPLO E ÁREA ENTRE 5M² E 10M², E = 17,5MM, COM TALISCAS. AF_03/2024</t>
  </si>
  <si>
    <t xml:space="preserve">104955</t>
  </si>
  <si>
    <t xml:space="preserve">MASSA ÚNICA, EM ARGAMASSA TRAÇO 1:2:8, PREPARO MECÂNICO, APLICADA MANUALMENTE EM PAREDES INTERNAS DE AMBIENTES COM PÉ-DIREITO DUPLO E ÁREA MAIOR QUE 10M², E = 17,5MM, COM TALISCAS. AF_03/2024</t>
  </si>
  <si>
    <t xml:space="preserve">104973</t>
  </si>
  <si>
    <t xml:space="preserve">MASSA ÚNICA, EM ARGAMASSA TRAÇO 1:2:8, PREPARO MECÂNICO, APLICADA MANUALMENTE EM PAREDES INTERNAS DE AMBIENTES COM PÉ-DIREITO DUPLO ÁREA MAIOR QUE 10M², E = 10MM, COM TALISCAS. AF_03/2024</t>
  </si>
  <si>
    <t xml:space="preserve">87547</t>
  </si>
  <si>
    <t xml:space="preserve">MASSA ÚNICA, EM ARGAMASSA TRAÇO 1:2:8, PREPARO MECÂNICO, APLICADA MANUALMENTE EM PAREDES INTERNAS DE AMBIENTES COM ÁREA ENTRE 5M² E 10M², E = 10MM, COM TALISCAS. AF_03/2024</t>
  </si>
  <si>
    <t xml:space="preserve">87529</t>
  </si>
  <si>
    <t xml:space="preserve">MASSA ÚNICA, EM ARGAMASSA TRAÇO 1:2:8, PREPARO MECÂNICO, APLICADA MANUALMENTE EM PAREDES INTERNAS DE AMBIENTES COM ÁREA ENTRE 5M² E 10M², E = 17,5MM, COM TALISCAS. AF_03/2024</t>
  </si>
  <si>
    <t xml:space="preserve">104951</t>
  </si>
  <si>
    <t xml:space="preserve">MASSA ÚNICA, EM ARGAMASSA TRAÇO 1:2:8, PREPARO MECÂNICO, APLICADA MANUALMENTE EM PAREDES INTERNAS DE AMBIENTES COM ÁREA MAIOR QUE 10M², E = 17,5MM, COM TALISCAS. AF_03/2024</t>
  </si>
  <si>
    <t xml:space="preserve">104978</t>
  </si>
  <si>
    <t xml:space="preserve">MASSA ÚNICA, EM ARGAMASSA TRAÇO 1:2:8, PREPARO MECÂNICO, APLICADA MANUALMENTE EM TETO DE AMBIENTES COM PAREDES EM PÉ-DIREITO DUPLO, E = 10MM, COM TALISCAS. AF_03/2024</t>
  </si>
  <si>
    <t xml:space="preserve">104977</t>
  </si>
  <si>
    <t xml:space="preserve">MASSA ÚNICA, EM ARGAMASSA TRAÇO 1:2:8, PREPARO MECÂNICO, APLICADA MANUALMENTE EM TETO DE AMBIENTES COM PAREDES EM PÉ-DIREITO DUPLO, E = 17,5MM, COM TALISCAS. AF_03/2024</t>
  </si>
  <si>
    <t xml:space="preserve">90408</t>
  </si>
  <si>
    <t xml:space="preserve">MASSA ÚNICA, EM ARGAMASSA TRAÇO 1:2:8, PREPARO MECÂNICO, APLICADA MANUALMENTE EM TETO, E = 10MM, COM TALISCAS. AF_03/2024</t>
  </si>
  <si>
    <t xml:space="preserve">90406</t>
  </si>
  <si>
    <t xml:space="preserve">MASSA ÚNICA, EM ARGAMASSA TRAÇO 1:2:8, PREPARO MECÂNICO, APLICADA MANUALMENTE EM TETO, E = 17,5MM, COM TALISCAS. AF_03/2024</t>
  </si>
  <si>
    <t xml:space="preserve">103304</t>
  </si>
  <si>
    <t xml:space="preserve">INSTALAÇÃO DE BANCO METÁLICO COM ENCOSTO, 1,60 M DE COMPRIMENTO, EM TUBO DE AÇO CARBONO COM PINTURA ELETROSTÁTICA, SOBRE PISO DE CONCRETO EXISTENTE. AF_11/2021</t>
  </si>
  <si>
    <t xml:space="preserve">103307</t>
  </si>
  <si>
    <t xml:space="preserve">INSTALAÇÃO DE LIXEIRA METÁLICA DUPLA, CAPACIDADE DE 60 L, EM TUBO DE AÇO CARBONO E CESTOS EM CHAPA DE AÇO COM PINTURA ELETROSTÁTICA, SOBRE PISO DE CONCRETO EXISTENTE. AF_11/2021</t>
  </si>
  <si>
    <t xml:space="preserve">103310</t>
  </si>
  <si>
    <t xml:space="preserve">INSTALAÇÃO DE LIXEIRA METÁLICA DUPLA, CAPACIDADE DE 60 L, EM TUBO DE AÇO CARBONO E CESTOS EM CHAPA DE AÇO COM PINTURA ELETROSTÁTICA, SOBRE SOLO. AF_11/2021</t>
  </si>
  <si>
    <t xml:space="preserve">103314</t>
  </si>
  <si>
    <t xml:space="preserve">INSTALAÇÃO DE PERGOLADO DE MADEIRA, EM MAÇARANDUBA, ANGELIM OU EQUIVALENTE DA REGIÃO, FIXADO COM CONCRETO SOBRE PISO DE CONCRETO EXISTENTE. AF_11/2021</t>
  </si>
  <si>
    <t xml:space="preserve">103315</t>
  </si>
  <si>
    <t xml:space="preserve">INSTALAÇÃO DE PERGOLADO DE MADEIRA, EM MAÇARANDUBA, ANGELIM OU EQUIVALENTE DA REGIÃO, FIXADO COM CONCRETO SOBRE SOLO. AF_11/2021</t>
  </si>
  <si>
    <t xml:space="preserve">105188</t>
  </si>
  <si>
    <t xml:space="preserve">REVESTIMENTO DECORATIVO MONOCAMADA EXECUTADO COM EQUIPAMENTO DE PROJEÇÃO EM FACHADA DE UM EDIFÍCIO DE ALVENARIA ESTRUTURAL E ACABAMENTO CHAPISCADO/FLOCADO. AF_03/2024</t>
  </si>
  <si>
    <t xml:space="preserve">87841</t>
  </si>
  <si>
    <t xml:space="preserve">REVESTIMENTO DECORATIVO MONOCAMADA EXECUTADO COM EQUIPAMENTO DE PROJEÇÃO EM FACHADA DE UM EDIFÍCIO DE ALVENARIA ESTRUTURAL E ACABAMENTO RASPADO. AF_03/2024</t>
  </si>
  <si>
    <t xml:space="preserve">87853</t>
  </si>
  <si>
    <t xml:space="preserve">REVESTIMENTO DECORATIVO MONOCAMADA EXECUTADO COM EQUIPAMENTO DE PROJEÇÃO EM FACHADA DE UM EDIFÍCIO DE ALVENARIA ESTRUTURAL E ACABAMENTO TRAVERTINO. AF_03/2024</t>
  </si>
  <si>
    <t xml:space="preserve">105187</t>
  </si>
  <si>
    <t xml:space="preserve">REVESTIMENTO DECORATIVO MONOCAMADA EXECUTADO COM EQUIPAMENTO DE PROJEÇÃO EM FACHADA DE UM EDIFÍCIO DE ESTRUTURA CONVENCIONAL E ACABAMENTO CHAPISCADO/FLOCADO. AF_03/2024</t>
  </si>
  <si>
    <t xml:space="preserve">87840</t>
  </si>
  <si>
    <t xml:space="preserve">REVESTIMENTO DECORATIVO MONOCAMADA EXECUTADO COM EQUIPAMENTO DE PROJEÇÃO EM FACHADA DE UM EDIFÍCIO DE ESTRUTURA CONVENCIONAL E ACABAMENTO RASPADO. AF_03/2024</t>
  </si>
  <si>
    <t xml:space="preserve">87852</t>
  </si>
  <si>
    <t xml:space="preserve">REVESTIMENTO DECORATIVO MONOCAMADA EXECUTADO COM EQUIPAMENTO DE PROJEÇÃO EM FACHADA DE UM EDIFÍCIO DE ESTRUTURA CONVENCIONAL E ACABAMENTO TRAVERTINO. AF_03/2024</t>
  </si>
  <si>
    <t xml:space="preserve">105186</t>
  </si>
  <si>
    <t xml:space="preserve">REVESTIMENTO DECORATIVO MONOCAMADA EXECUTADO MANUALMENTE EM FACHADA DE UM EDIFÍCIO DE ALVENARIA ESTRUTURAL E ACABAMENTO CHAPISCADO/FLOCADO. AF_03/2024</t>
  </si>
  <si>
    <t xml:space="preserve">87839</t>
  </si>
  <si>
    <t xml:space="preserve">REVESTIMENTO DECORATIVO MONOCAMADA EXECUTADO MANUALMENTE EM FACHADA DE UM EDIFÍCIO DE ALVENARIA ESTRUTURAL E ACABAMENTO RASPADO. AF_03/2024</t>
  </si>
  <si>
    <t xml:space="preserve">87851</t>
  </si>
  <si>
    <t xml:space="preserve">REVESTIMENTO DECORATIVO MONOCAMADA EXECUTADO MANUALMENTE EM FACHADA DE UM EDIFÍCIO DE ALVENARIA ESTRUTURAL E ACABAMENTO TRAVERTINO. AF_03/2024</t>
  </si>
  <si>
    <t xml:space="preserve">105185</t>
  </si>
  <si>
    <t xml:space="preserve">REVESTIMENTO DECORATIVO MONOCAMADA EXECUTADO MANUALMENTE EM FACHADA DE UM EDIFÍCIO DE ESTRUTURA CONVENCIONAL E ACABAMENTO CHAPISCADO/FLOCADO. AF_03/2024</t>
  </si>
  <si>
    <t xml:space="preserve">87838</t>
  </si>
  <si>
    <t xml:space="preserve">REVESTIMENTO DECORATIVO MONOCAMADA EXECUTADO MANUALMENTE EM FACHADA DE UM EDIFÍCIO DE ESTRUTURA CONVENCIONAL E ACABAMENTO RASPADO. AF_03/2024</t>
  </si>
  <si>
    <t xml:space="preserve">87850</t>
  </si>
  <si>
    <t xml:space="preserve">REVESTIMENTO DECORATIVO MONOCAMADA EXECUTADO MANUALMENTE EM FACHADA DE UM EDIFÍCIO DE ESTRUTURA CONVENCIONAL E ACABAMENTO TRAVERTINO. AF_03/2024</t>
  </si>
  <si>
    <t xml:space="preserve">105110</t>
  </si>
  <si>
    <t xml:space="preserve">ASCENSÃO DE GRUA ASCENSIONAL. AF_03/2024</t>
  </si>
  <si>
    <t xml:space="preserve">105105</t>
  </si>
  <si>
    <t xml:space="preserve">ASCENSÃO DE MINI GRUA. AF_03/2024</t>
  </si>
  <si>
    <t xml:space="preserve">105103</t>
  </si>
  <si>
    <t xml:space="preserve">ASCENSÃO E DESCIDA DE ELEVADOR DE CREMALHEIRA. AF_03/2024</t>
  </si>
  <si>
    <t xml:space="preserve">105112</t>
  </si>
  <si>
    <t xml:space="preserve">ASCENSÃO E DESCIDA DE GRUA FIXA. AF_03/2024</t>
  </si>
  <si>
    <t xml:space="preserve">105104</t>
  </si>
  <si>
    <t xml:space="preserve">MONTAGEM E DESMONTAGEM DE MINI GRUA. AF_03/2024</t>
  </si>
  <si>
    <t xml:space="preserve">105107</t>
  </si>
  <si>
    <t xml:space="preserve">MONTAGEM E DESMONTAGEM DE TRECHO INICIAL DE ELEVADOR DE CREMALHEIRA, CABINE DUPLA - EXCLUSO FUNDAÇÕES. AF_03/2024</t>
  </si>
  <si>
    <t xml:space="preserve">105106</t>
  </si>
  <si>
    <t xml:space="preserve">MONTAGEM E DESMONTAGEM DE TRECHO INICIAL DE ELEVADOR DE CREMALHEIRA, CABINE SIMPLES - EXCLUSO FUNDAÇÕES. AF_03/2024</t>
  </si>
  <si>
    <t xml:space="preserve">105111</t>
  </si>
  <si>
    <t xml:space="preserve">MONTAGEM E DESMONTAGEM DO TRECHO INICIAL DE GRUA FIXA (ALTURA LIVRE) - EXCLUSO FUNDAÇÕES. AF_03/2024</t>
  </si>
  <si>
    <t xml:space="preserve">98520</t>
  </si>
  <si>
    <t xml:space="preserve">APLICAÇÃO DE ADUBO EM SOLO. AF_07/2024</t>
  </si>
  <si>
    <t xml:space="preserve">98521</t>
  </si>
  <si>
    <t xml:space="preserve">APLICAÇÃO DE CALCÁRIO PARA CORREÇÃO DO PH DO SOLO. AF_07/2024</t>
  </si>
  <si>
    <t xml:space="preserve">105521</t>
  </si>
  <si>
    <t xml:space="preserve">ESPALHAMENTO DE TERRA VEGETAL PARA O PLANTIO. AF_07/2024</t>
  </si>
  <si>
    <t xml:space="preserve">98509</t>
  </si>
  <si>
    <t xml:space="preserve">PLANTIO DE ARBUSTO OU CERCA VIVA. AF_07/2024</t>
  </si>
  <si>
    <t xml:space="preserve">98505</t>
  </si>
  <si>
    <t xml:space="preserve">PLANTIO DE FORRAÇÃO. AF_07/2024</t>
  </si>
  <si>
    <t xml:space="preserve">98504</t>
  </si>
  <si>
    <t xml:space="preserve">PLANTIO DE GRAMA BATATAIS EM PLACAS. AF_07/2024</t>
  </si>
  <si>
    <t xml:space="preserve">98503</t>
  </si>
  <si>
    <t xml:space="preserve">PLANTIO DE GRAMA EM PAVIMENTO CONCREGRAMA. AF_07/2024</t>
  </si>
  <si>
    <t xml:space="preserve">103946</t>
  </si>
  <si>
    <t xml:space="preserve">PLANTIO DE GRAMA ESMERALDA OU SÃO CARLOS OU CURITIBANA, EM PLACAS. AF_07/2024</t>
  </si>
  <si>
    <t xml:space="preserve">98516</t>
  </si>
  <si>
    <t xml:space="preserve">PLANTIO DE PALMEIRA COM ALTURA DE MUDA MENOR OU IGUAL A 2,00 M . AF_07/2024</t>
  </si>
  <si>
    <t xml:space="preserve">98511</t>
  </si>
  <si>
    <t xml:space="preserve">PLANTIO DE ÁRVORE ORNAMENTAL COM ALTURA DE MUDA MAIOR QUE 2,00 M E MENOR OU IGUAL A 4,00 M . AF_07/2024</t>
  </si>
  <si>
    <t xml:space="preserve">98510</t>
  </si>
  <si>
    <t xml:space="preserve">PLANTIO DE ÁRVORE ORNAMENTAL COM ALTURA DE MUDA MENOR OU IGUAL A 2,00 M . AF_07/2024</t>
  </si>
  <si>
    <t xml:space="preserve">98519</t>
  </si>
  <si>
    <t xml:space="preserve">REVOLVIMENTO E LIMPEZA MANUAL DE SOLO. AF_07/2024</t>
  </si>
  <si>
    <t xml:space="preserve">91599</t>
  </si>
  <si>
    <t xml:space="preserve">ARMAÇÃO DO SISTEMA DE PAREDES DE CONCRETO, EXECUTADA COMO ARMADURA NEGATIVA DE LAJES, TELA L-159. AF_12/2024</t>
  </si>
  <si>
    <t xml:space="preserve">91597</t>
  </si>
  <si>
    <t xml:space="preserve">ARMAÇÃO DO SISTEMA DE PAREDES DE CONCRETO, EXECUTADA COMO ARMADURA NEGATIVA DE LAJES, TELA T-196. AF_12/2024</t>
  </si>
  <si>
    <t xml:space="preserve">91598</t>
  </si>
  <si>
    <t xml:space="preserve">ARMAÇÃO DO SISTEMA DE PAREDES DE CONCRETO, EXECUTADA COMO ARMADURA POSITIVA DE LAJES, TELA Q-113. AF_12/2024</t>
  </si>
  <si>
    <t xml:space="preserve">91596</t>
  </si>
  <si>
    <t xml:space="preserve">ARMAÇÃO DO SISTEMA DE PAREDES DE CONCRETO, EXECUTADA COMO ARMADURA POSITIVA DE LAJES, TELA Q-138. AF_12/2024</t>
  </si>
  <si>
    <t xml:space="preserve">100064</t>
  </si>
  <si>
    <t xml:space="preserve">ARMAÇÃO DO SISTEMA DE PAREDES DE CONCRETO, EXECUTADA COMO ARMADURA POSITIVA DE LAJES, TELA Q-159. AF_12/2024</t>
  </si>
  <si>
    <t xml:space="preserve">100066</t>
  </si>
  <si>
    <t xml:space="preserve">ARMAÇÃO DO SISTEMA DE PAREDES DE CONCRETO, EXECUTADA COMO ARMADURA POSITIVA DE LAJES, TELA Q-196. AF_12/2024</t>
  </si>
  <si>
    <t xml:space="preserve">91603</t>
  </si>
  <si>
    <t xml:space="preserve">ARMAÇÃO DO SISTEMA DE PAREDES DE CONCRETO, EXECUTADA COMO REFORÇO, VERGALHÃO DE 10,0 MM DE DIÂMETRO. AF_12/2024</t>
  </si>
  <si>
    <t xml:space="preserve">100068</t>
  </si>
  <si>
    <t xml:space="preserve">ARMAÇÃO DO SISTEMA DE PAREDES DE CONCRETO, EXECUTADA COMO REFORÇO, VERGALHÃO DE 12,5 MM DE DIÂMETRO. AF_12/2024</t>
  </si>
  <si>
    <t xml:space="preserve">100067</t>
  </si>
  <si>
    <t xml:space="preserve">ARMAÇÃO DO SISTEMA DE PAREDES DE CONCRETO, EXECUTADA COMO REFORÇO, VERGALHÃO DE 5,0 MM DE DIÂMETRO. AF_12/2024</t>
  </si>
  <si>
    <t xml:space="preserve">91601</t>
  </si>
  <si>
    <t xml:space="preserve">ARMAÇÃO DO SISTEMA DE PAREDES DE CONCRETO, EXECUTADA COMO REFORÇO, VERGALHÃO DE 6,3 MM DE DIÂMETRO. AF_12/2024</t>
  </si>
  <si>
    <t xml:space="preserve">91602</t>
  </si>
  <si>
    <t xml:space="preserve">ARMAÇÃO DO SISTEMA DE PAREDES DE CONCRETO, EXECUTADA COMO REFORÇO, VERGALHÃO DE 8,0 MM DE DIÂMETRO. AF_12/2024</t>
  </si>
  <si>
    <t xml:space="preserve">91593</t>
  </si>
  <si>
    <t xml:space="preserve">ARMAÇÃO DO SISTEMA DE PAREDES DE CONCRETO, EXECUTADA EM PAREDES DE EDIFICAÇÕES MULTIFAMILIARES, TELA Q-138. AF_12/2024_PS</t>
  </si>
  <si>
    <t xml:space="preserve">105814</t>
  </si>
  <si>
    <t xml:space="preserve">ARMAÇÃO DO SISTEMA DE PAREDES DE CONCRETO, EXECUTADA EM PAREDES DE EDIFICAÇÕES MULTIFAMILIARES, TELA Q-283. AF_12/2024_PS</t>
  </si>
  <si>
    <t xml:space="preserve">91594</t>
  </si>
  <si>
    <t xml:space="preserve">ARMAÇÃO DO SISTEMA DE PAREDES DE CONCRETO, EXECUTADA EM PAREDES DE EDIFICAÇÕES UNIFAMILIARES OU MULTIFAMILIARES, TELA Q-92. AF_12/2024_PS</t>
  </si>
  <si>
    <t xml:space="preserve">91595</t>
  </si>
  <si>
    <t xml:space="preserve">ARMAÇÃO DO SISTEMA DE PAREDES DE CONCRETO, EXECUTADA EM PAREDES DE EDIFICAÇÕES UNIFAMILIARES, TELA Q-61. AF_12/2024_PS</t>
  </si>
  <si>
    <t xml:space="preserve">91600</t>
  </si>
  <si>
    <t xml:space="preserve">ARMAÇÃO DO SISTEMA DE PAREDES DE CONCRETO, EXECUTADA EM PLATIBANDAS, TELA Q-92. AF_12/2024_PS</t>
  </si>
  <si>
    <t xml:space="preserve">99235</t>
  </si>
  <si>
    <t xml:space="preserve">CONCRETAGEM DE EDIFICAÇÕES (PAREDES E LAJES) FEITAS COM SISTEMA DE FÔRMAS MANUSEÁVEIS, COM CONCRETO USINADO AUTOADENSÁVEL FCK 25 MPA - LANÇAMENTO E ACABAMENTO. AF_09/2024</t>
  </si>
  <si>
    <t xml:space="preserve">99439</t>
  </si>
  <si>
    <t xml:space="preserve">CONCRETAGEM DE EDIFICAÇÕES (PAREDES E LAJES) FEITAS COM SISTEMA DE FÔRMAS MANUSEÁVEIS, COM CONCRETO USINADO BOMBEÁVEL FCK 25 MPA - LANÇAMENTO, ADENSAMENTO E ACABAMENTO. AF_09/2024</t>
  </si>
  <si>
    <t xml:space="preserve">103184</t>
  </si>
  <si>
    <t xml:space="preserve">CONCRETAGEM DE ESCADAS EM EDIFICAÇÕES MULTIFAMILIARES FEITAS COM SISTEMA DE FÔRMAS MANUSEÁVEIS COM CONCRETO USINADO AUTOADENSÁVEL, FCK 25 MPA - LANÇAMENTO E ACABAMENTO. AF_09/2024</t>
  </si>
  <si>
    <t xml:space="preserve">103183</t>
  </si>
  <si>
    <t xml:space="preserve">CONCRETAGEM DE ESCADAS EM EDIFICAÇÕES MULTIFAMILIARES FEITAS COM SISTEMA DE FÔRMAS MANUSEÁVEIS COM CONCRETO USINADO BOMBEÁVEL, FCK 25 MPA - LANÇAMENTO, ADENSAMENTO E ACABAMENTO. AF_09/2024</t>
  </si>
  <si>
    <t xml:space="preserve">99434</t>
  </si>
  <si>
    <t xml:space="preserve">CONCRETAGEM DE LAJES EM EDIFICAÇÕES MULTIFAMILIARES FEITAS COM SISTEMA DE FÔRMAS MANUSEÁVEIS, COM CONCRETO USINADO BOMBEÁVEL FCK 25 MPA - LANÇAMENTO, ADENSAMENTO E ACABAMENTO. AF_09/2024</t>
  </si>
  <si>
    <t xml:space="preserve">99431</t>
  </si>
  <si>
    <t xml:space="preserve">CONCRETAGEM DE LAJES EM EDIFICAÇÕES UNIFAMILIARES FEITAS COM SISTEMA DE FÔRMAS MANUSEÁVEIS, COM CONCRETO USINADO BOMBEÁVEL FCK 25 MPA - LANÇAMENTO, ADENSAMENTO E ACABAMENTO. AF_09/2024</t>
  </si>
  <si>
    <t xml:space="preserve">99435</t>
  </si>
  <si>
    <t xml:space="preserve">CONCRETAGEM DE PAREDES EM EDIFICAÇÕES MULTIFAMILIARES FEITAS COM SISTEMA DE FÔRMAS MANUSEÁVEIS, COM CONCRETO USINADO BOMBEÁVEL FCK 25 MPA - LANÇAMENTO, ADENSAMENTO E ACABAMENTO. AF_09/2024</t>
  </si>
  <si>
    <t xml:space="preserve">99432</t>
  </si>
  <si>
    <t xml:space="preserve">CONCRETAGEM DE PAREDES EM EDIFICAÇÕES UNIFAMILIARES FEITAS COM SISTEMA DE FÔRMAS MANUSEÁVEIS, COM CONCRETO USINADO BOMBEÁVEL FCK 25 MPA - LANÇAMENTO, ADENSAMENTO E ACABAMENTO. AF_09/2024</t>
  </si>
  <si>
    <t xml:space="preserve">99438</t>
  </si>
  <si>
    <t xml:space="preserve">CONCRETAGEM DE PLATIBANDA EM EDIFICAÇÕES MULTIFAMILIARES FEITAS COM SISTEMA DE FÔRMAS MANUSEÁVEIS, COM CONCRETO USINADO AUTOADENSÁVEL FCK 25 MPA - LANÇAMENTO E ACABAMENTO. AF_09/2024</t>
  </si>
  <si>
    <t xml:space="preserve">99436</t>
  </si>
  <si>
    <t xml:space="preserve">CONCRETAGEM DE PLATIBANDA EM EDIFICAÇÕES MULTIFAMILIARES FEITAS COM SISTEMA DE FÔRMAS MANUSEÁVEIS, COM CONCRETO USINADO BOMBEÁVEL FCK 25 MPA - LANÇAMENTO, ADENSAMENTO E ACABAMENTO. AF_09/2024</t>
  </si>
  <si>
    <t xml:space="preserve">99437</t>
  </si>
  <si>
    <t xml:space="preserve">CONCRETAGEM DE PLATIBANDA EM EDIFICAÇÕES UNIFAMILIARES FEITAS COM SISTEMA DE FÔRMAS MANUSEÁVEIS, COM CONCRETO USINADO AUTOADENSÁVEL FCK 25 MPA - LANÇAMENTO E ACABAMENTO. AF_09/2024</t>
  </si>
  <si>
    <t xml:space="preserve">99433</t>
  </si>
  <si>
    <t xml:space="preserve">CONCRETAGEM DE PLATIBANDA EM EDIFICAÇÕES UNIFAMILIARES FEITAS COM SISTEMA DE FÔRMAS MANUSEÁVEIS, COM CONCRETO USINADO BOMBEÁVEL FCK 25 MPA - LANÇAMENTO, ADENSAMENTO E ACABAMENTO. AF_09/2024</t>
  </si>
  <si>
    <t xml:space="preserve">104422</t>
  </si>
  <si>
    <t xml:space="preserve">ESTUCAMENTO DE DENSIDADE ALTA DE PANOS DE FACHADA DO SISTEMA DE PAREDES DE CONCRETO EM EDIFICAÇÕES DE MÚLTIPLOS PAVIMENTOS, PAVIMENTO TÉRREO, UTILIZAÇÃO DE ARGAMASSA COLANTE. AF_12/2024</t>
  </si>
  <si>
    <t xml:space="preserve">105824</t>
  </si>
  <si>
    <t xml:space="preserve">ESTUCAMENTO DE DENSIDADE ALTA DE PANOS DE FACHADA DO SISTEMA DE PAREDES DE CONCRETO EM EDIFICAÇÕES DE MÚLTIPLOS PAVIMENTOS, PAVIMENTO TÉRREO, UTILIZAÇÃO DE ARGAMASSA POLIMÉRICA. AF_12/2024</t>
  </si>
  <si>
    <t xml:space="preserve">105825</t>
  </si>
  <si>
    <t xml:space="preserve">ESTUCAMENTO DE DENSIDADE ALTA DE PANOS DE FACHADA DO SISTEMA DE PAREDES DE CONCRETO EM EDIFICAÇÕES DE MÚLTIPLOS PAVIMENTOS, PAVIMENTO TÉRREO, UTILIZAÇÃO DE ARGAMASSA TRAÇO 1:0,5:4,5 (CIM:CAL:AREIA). AF_12/2024</t>
  </si>
  <si>
    <t xml:space="preserve">104421</t>
  </si>
  <si>
    <t xml:space="preserve">ESTUCAMENTO DE DENSIDADE ALTA DE PANOS DE FACHADA DO SISTEMA DE PAREDES DE CONCRETO EM EDIFICAÇÕES DE MÚLTIPLOS PAVIMENTOS, PAVIMENTOS SUPERIORES, UTILIZAÇÃO DE ARGAMASSA COLANTE. AF_12/2024</t>
  </si>
  <si>
    <t xml:space="preserve">105822</t>
  </si>
  <si>
    <t xml:space="preserve">ESTUCAMENTO DE DENSIDADE ALTA DE PANOS DE FACHADA DO SISTEMA DE PAREDES DE CONCRETO EM EDIFICAÇÕES DE MÚLTIPLOS PAVIMENTOS, PAVIMENTOS SUPERIORES, UTILIZAÇÃO DE ARGAMASSA POLIMÉRICA. AF_12/2024</t>
  </si>
  <si>
    <t xml:space="preserve">105823</t>
  </si>
  <si>
    <t xml:space="preserve">ESTUCAMENTO DE DENSIDADE ALTA DE PANOS DE FACHADA DO SISTEMA DE PAREDES DE CONCRETO EM EDIFICAÇÕES DE MÚLTIPLOS PAVIMENTOS, PAVIMENTOS SUPERIORES, UTILIZAÇÃO DE ARGAMASSA TRAÇO 1:0,5:4,5 (CIM:CAL:AREIA). AF_12/2024</t>
  </si>
  <si>
    <t xml:space="preserve">104423</t>
  </si>
  <si>
    <t xml:space="preserve">ESTUCAMENTO DE DENSIDADE ALTA DE PANOS DE FACHADA DO SISTEMA DE PAREDES DE CONCRETO EM UNIDADES HABITACIONAIS DE DOIS PAVIMENTOS (SOBRADO), ACESSO COM ANDAIME FACHADEIRO, UTILIZAÇÃO DE ARGAMASSA COLANTE. AF_12/2024</t>
  </si>
  <si>
    <t xml:space="preserve">105826</t>
  </si>
  <si>
    <t xml:space="preserve">ESTUCAMENTO DE DENSIDADE ALTA DE PANOS DE FACHADA DO SISTEMA DE PAREDES DE CONCRETO EM UNIDADES HABITACIONAIS DE DOIS PAVIMENTOS (SOBRADO), ACESSO COM ANDAIME FACHADEIRO, UTILIZAÇÃO DE ARGAMASSA POLIMÉRICA. AF_12/2024</t>
  </si>
  <si>
    <t xml:space="preserve">105827</t>
  </si>
  <si>
    <t xml:space="preserve">ESTUCAMENTO DE DENSIDADE ALTA DE PANOS DE FACHADA DO SISTEMA DE PAREDES DE CONCRETO EM UNIDADES HABITACIONAIS DE DOIS PAVIMENTOS (SOBRADO), ACESSO COM ANDAIME FACHADEIRO, UTILIZAÇÃO DE ARGAMASSA TRAÇO 1:0,5:4,5 (CIM:CAL:AREIA). AF_12/2024</t>
  </si>
  <si>
    <t xml:space="preserve">104425</t>
  </si>
  <si>
    <t xml:space="preserve">ESTUCAMENTO DE DENSIDADE ALTA DE PANOS DE FACHADA DO SISTEMA DE PAREDES DE CONCRETO EM UNIDADES HABITACIONAIS DE PAVIMENTO ÚNICO, UTILIZAÇÃO DE ARGAMASSA COLANTE. AF_12/2024</t>
  </si>
  <si>
    <t xml:space="preserve">105828</t>
  </si>
  <si>
    <t xml:space="preserve">ESTUCAMENTO DE DENSIDADE ALTA DE PANOS DE FACHADA DO SISTEMA DE PAREDES DE CONCRETO EM UNIDADES HABITACIONAIS DE PAVIMENTO ÚNICO, UTILIZAÇÃO DE ARGAMASSA POLIMÉRICA. AF_12/2024</t>
  </si>
  <si>
    <t xml:space="preserve">105829</t>
  </si>
  <si>
    <t xml:space="preserve">ESTUCAMENTO DE DENSIDADE ALTA DE PANOS DE FACHADA DO SISTEMA DE PAREDES DE CONCRETO EM UNIDADES HABITACIONAIS DE PAVIMENTO ÚNICO, UTILIZAÇÃO DE ARGAMASSA TRAÇO 1:0,5:4,5 (CIM:CAL:AREIA). AF_12/2024</t>
  </si>
  <si>
    <t xml:space="preserve">91525</t>
  </si>
  <si>
    <t xml:space="preserve">ESTUCAMENTO DE DENSIDADE ALTA NAS FACES INTERNAS DE PAREDES DO SISTEMA DE PAREDES DE CONCRETO, EM AMBIENTES COM ÁREA ENTRE 5 M² E 10 M², UTILIZAÇÃO DE ARGAMASSA COLANTE. AF_12/2024</t>
  </si>
  <si>
    <t xml:space="preserve">105818</t>
  </si>
  <si>
    <t xml:space="preserve">ESTUCAMENTO DE DENSIDADE ALTA NAS FACES INTERNAS DE PAREDES DO SISTEMA DE PAREDES DE CONCRETO, EM AMBIENTES COM ÁREA ENTRE 5 M² E 10 M², UTILIZAÇÃO DE ARGAMASSA POLIMÉRICA. AF_12/2024</t>
  </si>
  <si>
    <t xml:space="preserve">105819</t>
  </si>
  <si>
    <t xml:space="preserve">ESTUCAMENTO DE DENSIDADE ALTA NAS FACES INTERNAS DE PAREDES DO SISTEMA DE PAREDES DE CONCRETO, EM AMBIENTES COM ÁREA ENTRE 5 M² E 10 M², UTILIZAÇÃO DE ARGAMASSA TRAÇO 1:1:6 (CIM:CAL:AREIA). AF_12/2024</t>
  </si>
  <si>
    <t xml:space="preserve">104414</t>
  </si>
  <si>
    <t xml:space="preserve">ESTUCAMENTO DE DENSIDADE ALTA NAS FACES INTERNAS DE PAREDES DO SISTEMA DE PAREDES DE CONCRETO, EM AMBIENTES COM ÁREA MAIOR OU IGUAL A 10 M², UTILIZAÇÃO DE ARGAMASSA COLANTE. AF_12/2024</t>
  </si>
  <si>
    <t xml:space="preserve">105816</t>
  </si>
  <si>
    <t xml:space="preserve">ESTUCAMENTO DE DENSIDADE ALTA NAS FACES INTERNAS DE PAREDES DO SISTEMA DE PAREDES DE CONCRETO, EM AMBIENTES COM ÁREA MAIOR OU IGUAL A 10 M², UTILIZAÇÃO DE ARGAMASSA POLIMÉRICA. AF_12/2024</t>
  </si>
  <si>
    <t xml:space="preserve">105817</t>
  </si>
  <si>
    <t xml:space="preserve">ESTUCAMENTO DE DENSIDADE ALTA NAS FACES INTERNAS DE PAREDES DO SISTEMA DE PAREDES DE CONCRETO, EM AMBIENTES COM ÁREA MAIOR OU IGUAL A 10 M², UTILIZAÇÃO DE ARGAMASSA TRAÇO 1:1:6 (CIM:CAL:AREIA). AF_12/2024</t>
  </si>
  <si>
    <t xml:space="preserve">104415</t>
  </si>
  <si>
    <t xml:space="preserve">ESTUCAMENTO DE DENSIDADE ALTA NAS FACES INTERNAS DE PAREDES DO SISTEMA DE PAREDES DE CONCRETO, EM AMBIENTES COM ÁREA MENOR OU IGUAL A 5 M², UTILIZAÇÃO DE ARGAMASSA COLANTE. AF_12/2024</t>
  </si>
  <si>
    <t xml:space="preserve">105820</t>
  </si>
  <si>
    <t xml:space="preserve">ESTUCAMENTO DE DENSIDADE ALTA NAS FACES INTERNAS DE PAREDES DO SISTEMA DE PAREDES DE CONCRETO, EM AMBIENTES COM ÁREA MENOR OU IGUAL A 5 M², UTILIZAÇÃO DE ARGAMASSA POLIMÉRICA. AF_12/2024</t>
  </si>
  <si>
    <t xml:space="preserve">105821</t>
  </si>
  <si>
    <t xml:space="preserve">ESTUCAMENTO DE DENSIDADE ALTA NAS FACES INTERNAS DE PAREDES DO SISTEMA DE PAREDES DE CONCRETO, EM AMBIENTES COM ÁREA MENOR OU IGUAL A 5 M², UTILIZAÇÃO DE ARGAMASSA TRAÇO 1:1:6 (CIM:CAL:AREIA). AF_12/2024</t>
  </si>
  <si>
    <t xml:space="preserve">104418</t>
  </si>
  <si>
    <t xml:space="preserve">ESTUCAMENTO DE DENSIDADE BAIXA DE PANOS DE FACHADA DO SISTEMA DE PAREDES DE CONCRETO EM EDIFICAÇÕES DE MÚLTIPLOS PAVIMENTOS, PAVIMENTO TÉRREO, UTILIZAÇÃO DE ARGAMASSA COLANTE. AF_12/2024</t>
  </si>
  <si>
    <t xml:space="preserve">91515</t>
  </si>
  <si>
    <t xml:space="preserve">ESTUCAMENTO DE DENSIDADE BAIXA DE PANOS DE FACHADA DO SISTEMA DE PAREDES DE CONCRETO EM EDIFICAÇÕES DE MÚLTIPLOS PAVIMENTOS, PAVIMENTOS SUPERIORES, UTILIZAÇÃO DE ARGAMASSA COLANTE. AF_12/2024</t>
  </si>
  <si>
    <t xml:space="preserve">104419</t>
  </si>
  <si>
    <t xml:space="preserve">ESTUCAMENTO DE DENSIDADE BAIXA DE PANOS DE FACHADA DO SISTEMA DE PAREDES DE CONCRETO EM UNIDADES HABITACIONAIS DE DOIS PAVIMENTOS (SOBRADO), ACESSO COM ANDAIME FACHADEIRO, UTILIZAÇÃO DE ARGAMASSA COLANTE. AF_12/2024</t>
  </si>
  <si>
    <t xml:space="preserve">91519</t>
  </si>
  <si>
    <t xml:space="preserve">ESTUCAMENTO DE DENSIDADE BAIXA DE PANOS DE FACHADA DO SISTEMA DE PAREDES DE CONCRETO EM UNIDADES HABITACIONAIS DE PAVIMENTO ÚNICO, UTILIZAÇÃO DE ARGAMASSA COLANTE. AF_12/2024</t>
  </si>
  <si>
    <t xml:space="preserve">91520</t>
  </si>
  <si>
    <t xml:space="preserve">ESTUCAMENTO DE DENSIDADE BAIXA NAS FACES INTERNAS DE PAREDES DO SISTEMA DE PAREDES DE CONCRETO, EM AMBIENTES COM ÁREA ENTRE 5 M² E 10 M², UTILIZAÇÃO DE ARGAMASSA COLANTE. AF_12/2024</t>
  </si>
  <si>
    <t xml:space="preserve">104416</t>
  </si>
  <si>
    <t xml:space="preserve">ESTUCAMENTO DE DENSIDADE BAIXA NAS FACES INTERNAS DE PAREDES DO SISTEMA DE PAREDES DE CONCRETO, EM AMBIENTES COM ÁREA MAIOR OU IGUAL A 10 M², UTILIZAÇÃO DE ARGAMASSA COLANTE. AF_12/2024</t>
  </si>
  <si>
    <t xml:space="preserve">104417</t>
  </si>
  <si>
    <t xml:space="preserve">ESTUCAMENTO DE DENSIDADE BAIXA NAS FACES INTERNAS DE PAREDES DO SISTEMA DE PAREDES DE CONCRETO, EM AMBIENTES COM ÁREA MENOR OU IGUAL A 5 M², UTILIZAÇÃO DE ARGAMASSA COLANTE. AF_12/2024</t>
  </si>
  <si>
    <t xml:space="preserve">91522</t>
  </si>
  <si>
    <t xml:space="preserve">ESTUCAMENTO PARA QUALQUER REVESTIMENTO, EM TETO DO SISTEMA DE PAREDES DE CONCRETO, EM AMBIENTES COM ÁREA ENTRE 5 M² E 10 M², UTILIZAÇÃO DE ARGAMASSA COLANTE. AF_12/2024</t>
  </si>
  <si>
    <t xml:space="preserve">104412</t>
  </si>
  <si>
    <t xml:space="preserve">ESTUCAMENTO PARA QUALQUER REVESTIMENTO, EM TETO DO SISTEMA DE PAREDES DE CONCRETO, EM AMBIENTES COM ÁREA MAIOR OU IGUAL A 10 M², UTILIZAÇÃO DE ARGAMASSA COLANTE. AF_12/2024</t>
  </si>
  <si>
    <t xml:space="preserve">104413</t>
  </si>
  <si>
    <t xml:space="preserve">ESTUCAMENTO PARA QUALQUER REVESTIMENTO, EM TETO DO SISTEMA DE PAREDES DE CONCRETO, EM AMBIENTES COM ÁREA MENOR OU IGUAL A 5 M², UTILIZAÇÃO DE ARGAMASSA COLANTE. AF_12/2024</t>
  </si>
  <si>
    <t xml:space="preserve">96374</t>
  </si>
  <si>
    <t xml:space="preserve">INSTALAÇÃO DE REFORÇO DE MADEIRA EM PAREDE DRYWALL. AF_07/2023</t>
  </si>
  <si>
    <t xml:space="preserve">96373</t>
  </si>
  <si>
    <t xml:space="preserve">INSTALAÇÃO DE REFORÇO METÁLICO EM PAREDE DRYWALL. AF_07/2023</t>
  </si>
  <si>
    <t xml:space="preserve">96368</t>
  </si>
  <si>
    <t xml:space="preserve">PAREDE COM SISTEMA EM CHAPAS DE GESSO PARA DRYWALL, USO INTERNO COM DUAS FACES DUPLAS E ESTRUTURA METÁLICA COM GUIAS DUPLAS, SEM VÃOS. AF_07/2023_PS</t>
  </si>
  <si>
    <t xml:space="preserve">96364</t>
  </si>
  <si>
    <t xml:space="preserve">PAREDE COM SISTEMA EM CHAPAS DE GESSO PARA DRYWALL, USO INTERNO COM UMA FACE SIMPLES E OUTRA FACE DUPLA E ESTRUTURA METÁLICA COM GUIAS DUPLAS, SEM VÃOS. AF_07/2023_PS</t>
  </si>
  <si>
    <t xml:space="preserve">96369</t>
  </si>
  <si>
    <t xml:space="preserve">PAREDE COM SISTEMA EM CHAPAS DE GESSO PARA DRYWALL, USO INTERNO, COM DUAS FACES DUPLAS E ESTRUTURA METÁLICA COM GUIAS DUPLAS PARA PAREDES COM ÁREA LÍQUIDA MAIOR OU IGUAL A 6 M2, COM VÃOS. AF_07/2023_PS</t>
  </si>
  <si>
    <t xml:space="preserve">104723</t>
  </si>
  <si>
    <t xml:space="preserve">PAREDE COM SISTEMA EM CHAPAS DE GESSO PARA DRYWALL, USO INTERNO, COM DUAS FACES DUPLAS E ESTRUTURA METÁLICA COM GUIAS DUPLAS PARA PAREDES COM ÁREA LÍQUIDA MENOR QUE 6 M2, COM VÃOS. AF_07/2023_PS</t>
  </si>
  <si>
    <t xml:space="preserve">96367</t>
  </si>
  <si>
    <t xml:space="preserve">PAREDE COM SISTEMA EM CHAPAS DE GESSO PARA DRYWALL, USO INTERNO, COM DUAS FACES DUPLAS E ESTRUTURA METÁLICA COM GUIAS SIMPLES PARA PAREDES COM ÁREA LÍQUIDA MAIOR OU IGUAL A 6 M2, COM VÃOS. AF_07/2023_PS</t>
  </si>
  <si>
    <t xml:space="preserve">104722</t>
  </si>
  <si>
    <t xml:space="preserve">PAREDE COM SISTEMA EM CHAPAS DE GESSO PARA DRYWALL, USO INTERNO, COM DUAS FACES DUPLAS E ESTRUTURA METÁLICA COM GUIAS SIMPLES PARA PAREDES COM ÁREA LÍQUIDA MENOR QUE 6 M2, COM VÃOS. AF_07/2023_PS</t>
  </si>
  <si>
    <t xml:space="preserve">96366</t>
  </si>
  <si>
    <t xml:space="preserve">PAREDE COM SISTEMA EM CHAPAS DE GESSO PARA DRYWALL, USO INTERNO, COM DUAS FACES DUPLAS E ESTRUTURA METÁLICA COM GUIAS SIMPLES, SEM VÃOS. AF_07/2023_PS</t>
  </si>
  <si>
    <t xml:space="preserve">96361</t>
  </si>
  <si>
    <t xml:space="preserve">PAREDE COM SISTEMA EM CHAPAS DE GESSO PARA DRYWALL, USO INTERNO, COM DUAS FACES SIMPLES E ESTRUTURA METÁLICA COM GUIAS DUPLAS PARA PAREDES COM ÁREA LÍQUIDA MAIOR OU IGUAL A 6 M2, COM VÃOS. AF_07/2023_PS</t>
  </si>
  <si>
    <t xml:space="preserve">104719</t>
  </si>
  <si>
    <t xml:space="preserve">PAREDE COM SISTEMA EM CHAPAS DE GESSO PARA DRYWALL, USO INTERNO, COM DUAS FACES SIMPLES E ESTRUTURA METÁLICA COM GUIAS DUPLAS PARA PAREDES COM ÁREA LÍQUIDA MENOR QUE 6 M2, COM VÃOS. AF_07/2023_PS</t>
  </si>
  <si>
    <t xml:space="preserve">96360</t>
  </si>
  <si>
    <t xml:space="preserve">PAREDE COM SISTEMA EM CHAPAS DE GESSO PARA DRYWALL, USO INTERNO, COM DUAS FACES SIMPLES E ESTRUTURA METÁLICA COM GUIAS DUPLAS, SEM VÃOS. AF_07/2023_PS</t>
  </si>
  <si>
    <t xml:space="preserve">104718</t>
  </si>
  <si>
    <t xml:space="preserve">PAREDE COM SISTEMA EM CHAPAS DE GESSO PARA DRYWALL, USO INTERNO, COM DUAS FACES SIMPLES E ESTRUTURA METÁLICA COM GUIAS SIMPLES PARA PAREDES COM ÁREA LÍQUIDA MENOR QUE 6 M2, COM VÃOS. AF_07/2023_PS</t>
  </si>
  <si>
    <t xml:space="preserve">96358</t>
  </si>
  <si>
    <t xml:space="preserve">PAREDE COM SISTEMA EM CHAPAS DE GESSO PARA DRYWALL, USO INTERNO, COM DUAS FACES SIMPLES E ESTRUTURA METÁLICA COM GUIAS SIMPLES, SEM VÃOS. AF_07/2023_PS</t>
  </si>
  <si>
    <t xml:space="preserve">96371</t>
  </si>
  <si>
    <t xml:space="preserve">PAREDE COM SISTEMA EM CHAPAS DE GESSO PARA DRYWALL, USO INTERNO, COM UMA FACE SIMPLES E ESTRUTURA METÁLICA COM GUIAS SIMPLES PARA PAREDES COM ÁREA LÍQUIDA MAIOR OU IGUAL A 6 M2, COM VÃOS. AF_07/2023_PS</t>
  </si>
  <si>
    <t xml:space="preserve">104724</t>
  </si>
  <si>
    <t xml:space="preserve">PAREDE COM SISTEMA EM CHAPAS DE GESSO PARA DRYWALL, USO INTERNO, COM UMA FACE SIMPLES E ESTRUTURA METÁLICA COM GUIAS SIMPLES PARA PAREDES COM ÁREA LÍQUIDA MENOR QUE 6 M2, COM VÃOS. AF_07/2023_PS</t>
  </si>
  <si>
    <t xml:space="preserve">96370</t>
  </si>
  <si>
    <t xml:space="preserve">PAREDE COM SISTEMA EM CHAPAS DE GESSO PARA DRYWALL, USO INTERNO, COM UMA FACE SIMPLES E ESTRUTURA METÁLICA COM GUIAS SIMPLES, SEM VÃOS. AF_07/2023_PS</t>
  </si>
  <si>
    <t xml:space="preserve">96365</t>
  </si>
  <si>
    <t xml:space="preserve">PAREDE COM SISTEMA EM CHAPAS DE GESSO PARA DRYWALL, USO INTERNO, COM UMA FACE SIMPLES E OUTRA FACE DUPLA E ESTRUTURA METÁLICA COM GUIAS DUPLAS PARA PAREDES COM ÁREA LÍQUIDA MAIOR OU IGUAL A 6 M2, COM VÃOS. AF_07/2023_PS</t>
  </si>
  <si>
    <t xml:space="preserve">104721</t>
  </si>
  <si>
    <t xml:space="preserve">PAREDE COM SISTEMA EM CHAPAS DE GESSO PARA DRYWALL, USO INTERNO, COM UMA FACE SIMPLES E OUTRA FACE DUPLA E ESTRUTURA METÁLICA COM GUIAS DUPLAS PARA PAREDES COM ÁREA LÍQUIDA MENOR QUE 6 M2, COM VÃOS. AF_07/2023_PS</t>
  </si>
  <si>
    <t xml:space="preserve">96363</t>
  </si>
  <si>
    <t xml:space="preserve">PAREDE COM SISTEMA EM CHAPAS DE GESSO PARA DRYWALL, USO INTERNO, COM UMA FACE SIMPLES E OUTRA FACE DUPLA E ESTRUTURA METÁLICA COM GUIAS SIMPLES PARA PAREDES COM ÁREA LÍQUIDA MAIOR OU IGUAL A 6 M2, COM VÃOS. AF_07/2023_PS</t>
  </si>
  <si>
    <t xml:space="preserve">104720</t>
  </si>
  <si>
    <t xml:space="preserve">PAREDE COM SISTEMA EM CHAPAS DE GESSO PARA DRYWALL, USO INTERNO, COM UMA FACE SIMPLES E OUTRA FACE DUPLA E ESTRUTURA METÁLICA COM GUIAS SIMPLES PARA PAREDES COM ÁREA LÍQUIDA MENOR QUE 6 M2, COM VÃOS. AF_07/2023_PS</t>
  </si>
  <si>
    <t xml:space="preserve">96362</t>
  </si>
  <si>
    <t xml:space="preserve">PAREDE COM SISTEMA EM CHAPAS DE GESSO PARA DRYWALL, USO INTERNO, COM UMA FACE SIMPLES E OUTRA FACE DUPLA E ESTRUTURA METÁLICA COM GUIAS SIMPLES, SEM VÃOS. AF_07/2023_PS</t>
  </si>
  <si>
    <t xml:space="preserve">103191</t>
  </si>
  <si>
    <t xml:space="preserve">INSTALAÇÃO DE ALONGADOR COM TRÊS ALTURAS, EM TUBO DE AÇO CARBONO - EQUIPAMENTO DE GINASTICA PARA ACADEMIA AO AR LIVRE / ACADEMIA DA TERCEIRA IDADE - ATI, INSTALADO SOBRE SOLO. AF_10/2021</t>
  </si>
  <si>
    <t xml:space="preserve">103206</t>
  </si>
  <si>
    <t xml:space="preserve">INSTALAÇÃO DE ALONGADOR COM TRÊS ALTURAS, EM TUBO DE AÇO CARBONO - EQUIPAMENTO DE GINÁSTICA PARA ACADEMIA AO AR LIVRE / ACADEMIA DA TERCEIRA IDADE - ATI, INSTALADO SOBRE PISO DE CONCRETO EXISTENTE. AF_10/2021</t>
  </si>
  <si>
    <t xml:space="preserve">103185</t>
  </si>
  <si>
    <t xml:space="preserve">INSTALAÇÃO DE ESQUI TRIPLO, EM TUBO DE AÇO CARBONO - EQUIPAMENTO DE GINÁSTICA PARA ACADEMIA AO AR LIVRE / ACADEMIA DA TERCEIRA IDADE - ATI, INSTALADO SOBRE PISO DE CONCRETO EXISTENTE. AF_10/2021</t>
  </si>
  <si>
    <t xml:space="preserve">103186</t>
  </si>
  <si>
    <t xml:space="preserve">INSTALAÇÃO DE MULTIEXERCITADOR COM SEIS FUNÇÕES, EM TUBO DE AÇO CARBONO - EQUIPAMENTO DE GINÁSTICA PARA ACADEMIA AO AR LIVRE / ACADEMIA DA TERCEIRA IDADE - ATI, INSTALADO SOBRE PISO DE CONCRETO EXISTENTE. AF_10/2021</t>
  </si>
  <si>
    <t xml:space="preserve">103210</t>
  </si>
  <si>
    <t xml:space="preserve">INSTALAÇÃO DE PLACA ORIENTATIVA SOBRE EXERCÍCIOS, 2,00M X 1,00M, EM TUBO DE AÇO CARBONO - PARA ACADEMIA AO AR LIVRE / ACADEMIA DA TERCEIRA IDADE - ATI, INSTALADO SOBRE PISO DE CONCRETO EXISTENTE. AF_10/2021</t>
  </si>
  <si>
    <t xml:space="preserve">103195</t>
  </si>
  <si>
    <t xml:space="preserve">INSTALAÇÃO DE PLACA ORIENTATIVA SOBRE EXERCÍCIOS, 2,00M X 1,00M, EM TUBO DE AÇO CARBONO - PARA ACADEMIA AO AR LIVRE / ACADEMIA DA TERCEIRA IDADE - ATI, INSTALADO SOBRE SOLO. AF_10/2021</t>
  </si>
  <si>
    <t xml:space="preserve">103205</t>
  </si>
  <si>
    <t xml:space="preserve">INSTALAÇÃO DE PRESSÃO DE PERNAS TRIPLO, EM TUBO DE AÇO CARBONO - EQUIPAMENTO DE GINÁSTICA PARA ACADEMIA AO AR LIVRE / ACADEMIA DA TERCEIRA IDADE - ATI, INSTALADO SOBRE PISO DE CONCRETO EXISTENTE. AF_10/2021</t>
  </si>
  <si>
    <t xml:space="preserve">103190</t>
  </si>
  <si>
    <t xml:space="preserve">INSTALAÇÃO DE PRESSÃO DE PERNAS TRIPLO, EM TUBO DE AÇO CARBONO - EQUIPAMENTO DE GINÁSTICA PARA ACADEMIA AO AR LIVRE / ACADEMIA DA TERCEIRA IDADE - ATI, INSTALADO SOBRE SOLO. AF_10/2021</t>
  </si>
  <si>
    <t xml:space="preserve">103207</t>
  </si>
  <si>
    <t xml:space="preserve">INSTALAÇÃO DE ROTAÇÃO DIAGONAL DUPLA, APARELHO TRIPLO, EM TUBO DE AÇO CARBONO - EQUIPAMENTO DE GINÁSTICA PARA ACADEMIA AO AR LIVRE / ACADEMIA DA TERCEIRA IDADE - ATI, INSTALADO SOBRE PISO DE CONCRETO EXISTENTE. AF_10/2021</t>
  </si>
  <si>
    <t xml:space="preserve">103192</t>
  </si>
  <si>
    <t xml:space="preserve">INSTALAÇÃO DE ROTAÇÃO DIAGONAL DUPLA, APARELHO TRIPLO, EM TUBO DE AÇO CARBONO - EQUIPAMENTO DE GINÁSTICA PARA ACADEMIA AO AR LIVRE / ACADEMIA DA TERCEIRA IDADE - ATI, INSTALADO SOBRE SOLO. AF_10/2021</t>
  </si>
  <si>
    <t xml:space="preserve">103208</t>
  </si>
  <si>
    <t xml:space="preserve">INSTALAÇÃO DE ROTAÇÃO VERTICAL DUPLO, EM TUBO DE ACO CARBONO - EQUIPAMENTO DE GINASTICA PARA ACADEMIA AO AR LIVRE / ACADEMIA DA TERCEIRA IDADE - ATI, INSTALADO SOBRE PISO DE CONCRETO EXISTENTE. AF_10/2021</t>
  </si>
  <si>
    <t xml:space="preserve">103193</t>
  </si>
  <si>
    <t xml:space="preserve">INSTALAÇÃO DE ROTAÇÃO VERTICAL DUPLO, EM TUBO DE AÇO CARBONO - EQUIPAMENTO DE GINÁSTICA PARA ACADEMIA AO AR LIVRE / ACADEMIA DA TERCEIRA IDADE - ATI, INSTALADO SOBRE SOLO. AF_10/2021</t>
  </si>
  <si>
    <t xml:space="preserve">103187</t>
  </si>
  <si>
    <t xml:space="preserve">INSTALAÇÃO DE SIMULADOR DE CAMINHADA TRIPLO, EM TUBO DE AÇO CARBONO - EQUIPAMENTO DE GINÁSTICA PARA ACADEMIA AO AR LIVRE / ACADEMIA DA TERCEIRA IDADE - ATI, INSTALADO SOBRE PISO DE CONCRETO EXISTENTE. AF_10/2021</t>
  </si>
  <si>
    <t xml:space="preserve">103188</t>
  </si>
  <si>
    <t xml:space="preserve">INSTALAÇÃO DE SIMULADOR DE CAVALGADA TRIPLO, EM TUBO DE AÇO CARBONO - EQUIPAMENTO DE GINÁSTICA PARA ACADEMIA AO AR LIVRE / ACADEMIA DA TERCEIRA IDADE - ATI, INSTALADO SOBRE PISO DE CONCRETO EXISTENTE. AF_10/2021</t>
  </si>
  <si>
    <t xml:space="preserve">103189</t>
  </si>
  <si>
    <t xml:space="preserve">INSTALAÇÃO DE SIMULADOR DE REMO INDIVIDUAL, EM TUBO DE AÇO CARBONO - EQUIPAMENTO DE GINÁSTICA PARA ACADEMIA AO AR LIVRE / ACADEMIA DA TERCEIRA IDADE - ATI, INSTALADO SOBRE PISO DE CONCRETO EXISTENTE. AF_10/2021</t>
  </si>
  <si>
    <t xml:space="preserve">103209</t>
  </si>
  <si>
    <t xml:space="preserve">INSTALAÇÃO DE SURF DUPLO, EM TUBO DE AÇO CARBONO - EQUIPAMENTO DE GINÁSTICA PARA ACADEMIA AO AR LIVRE / ACADEMIA DA TERCEIRA IDADE - ATI, INSTALADO SOBRE PISO DE CONCRETO EXISTENTE. AF_10/2021</t>
  </si>
  <si>
    <t xml:space="preserve">103194</t>
  </si>
  <si>
    <t xml:space="preserve">INSTALAÇÃO DE SURF DUPLO, EM TUBO DE AÇO CARBONO - EQUIPAMENTO DE GINÁSTICA PARA ACADEMIA AO AR LIVRE / ACADEMIA DA TERCEIRA IDADE - ATI, INSTALADO SOBRE SOLO. AF_10/2021</t>
  </si>
  <si>
    <t xml:space="preserve">94992</t>
  </si>
  <si>
    <t xml:space="preserve">EXECUÇÃO DE PASSEIO (CALÇADA) OU PISO DE CONCRETO COM CONCRETO MOLDADO IN LOCO, FEITO EM OBRA, ACABAMENTO CONVENCIONAL, ESPESSURA 6 CM, ARMADO. AF_08/2022</t>
  </si>
  <si>
    <t xml:space="preserve">94994</t>
  </si>
  <si>
    <t xml:space="preserve">EXECUÇÃO DE PASSEIO (CALÇADA) OU PISO DE CONCRETO COM CONCRETO MOLDADO IN LOCO, FEITO EM OBRA, ACABAMENTO CONVENCIONAL, ESPESSURA 8 CM, ARMADO. AF_08/2022</t>
  </si>
  <si>
    <t xml:space="preserve">94991</t>
  </si>
  <si>
    <t xml:space="preserve">EXECUÇÃO DE PASSEIO (CALÇADA) OU PISO DE CONCRETO COM CONCRETO MOLDADO IN LOCO, USINADO C20, ACABAMENTO CONVENCIONAL, NÃO ARMADO. AF_08/2022</t>
  </si>
  <si>
    <t xml:space="preserve">104626</t>
  </si>
  <si>
    <t xml:space="preserve">EXECUÇÃO DE PASSEIO (CALÇADA) OU PISO DE CONCRETO COM CONCRETO MOLDADO IN LOCO, USINADO C25, ACABAMENTO CONVENCIONAL, NÃO ARMADO. AF_03/2023</t>
  </si>
  <si>
    <t xml:space="preserve">94995</t>
  </si>
  <si>
    <t xml:space="preserve">EXECUÇÃO DE PASSEIO (CALÇADA) OU PISO DE CONCRETO COM CONCRETO MOLDADO IN LOCO, USINADO, ACABAMENTO CONVENCIONAL, ESPESSURA 8 CM, ARMADO. AF_08/2022</t>
  </si>
  <si>
    <t xml:space="preserve">101169</t>
  </si>
  <si>
    <t xml:space="preserve">EXECUÇÃO DE PAVIMENTO EM PARALELEPÍPEDOS, REJUNTAMENTO COM ARGAMASSA TRAÇO 1:3 (CIMENTO E AREIA). AF_05/2020</t>
  </si>
  <si>
    <t xml:space="preserve">101167</t>
  </si>
  <si>
    <t xml:space="preserve">EXECUÇÃO DE PAVIMENTO EM PARALELEPÍPEDOS, REJUNTAMENTO COM PÓ DE PEDRA. AF_05/2020</t>
  </si>
  <si>
    <t xml:space="preserve">101172</t>
  </si>
  <si>
    <t xml:space="preserve">EXECUÇÃO DE PAVIMENTO EM PEDRAS POLIÉDRICAS, REJUNTAMENTO COM ARGAMASSA TRAÇO 1:3 (CIMENTO E AREIA). AF_05/2020</t>
  </si>
  <si>
    <t xml:space="preserve">101170</t>
  </si>
  <si>
    <t xml:space="preserve">EXECUÇÃO DE PAVIMENTO EM PEDRAS POLIÉDRICAS, REJUNTAMENTO COM PÓ DE PEDRA. AF_05/2020</t>
  </si>
  <si>
    <t xml:space="preserve">92402</t>
  </si>
  <si>
    <t xml:space="preserve">EXECUÇÃO DE PASSEIO EM PISO INTERTRAVADO, COM BLOCO 16 FACES DE 22 X 11 CM, ESPESSURA 6 CM. AF_10/2022</t>
  </si>
  <si>
    <t xml:space="preserve">104432</t>
  </si>
  <si>
    <t xml:space="preserve">EXECUÇÃO DE PASSEIO EM PISO INTERTRAVADO, COM BLOCO RAQUETE 22 X 13,5 CM, ESPESSURA 6 CM. AF_10/2022</t>
  </si>
  <si>
    <t xml:space="preserve">93679</t>
  </si>
  <si>
    <t xml:space="preserve">EXECUÇÃO DE PASSEIO EM PISO INTERTRAVADO, COM BLOCO RETANGULAR COLORIDO DE 20 X 10 CM, ESPESSURA 6 CM. AF_10/2022</t>
  </si>
  <si>
    <t xml:space="preserve">92396</t>
  </si>
  <si>
    <t xml:space="preserve">EXECUÇÃO DE PASSEIO EM PISO INTERTRAVADO, COM BLOCO RETANGULAR COR NATURAL DE 20 X 10 CM, ESPESSURA 6 CM. AF_10/2022</t>
  </si>
  <si>
    <t xml:space="preserve">92406</t>
  </si>
  <si>
    <t xml:space="preserve">EXECUÇÃO DE PAVIMENTO EM PISO INTERTRAVADO, COM BLOCO 16 FACES DE 22 X 11 CM, ESPESSURA 10 CM. AF_10/2022</t>
  </si>
  <si>
    <t xml:space="preserve">92403</t>
  </si>
  <si>
    <t xml:space="preserve">EXECUÇÃO DE PAVIMENTO EM PISO INTERTRAVADO, COM BLOCO 16 FACES DE 22 X 11 CM, ESPESSURA 6 CM. AF_10/2022</t>
  </si>
  <si>
    <t xml:space="preserve">92404</t>
  </si>
  <si>
    <t xml:space="preserve">EXECUÇÃO DE PAVIMENTO EM PISO INTERTRAVADO, COM BLOCO 16 FACES DE 22 X 11 CM, ESPESSURA 8 CM. AF_10/2022</t>
  </si>
  <si>
    <t xml:space="preserve">92391</t>
  </si>
  <si>
    <t xml:space="preserve">EXECUÇÃO DE PAVIMENTO EM PISO INTERTRAVADO, COM BLOCO PISOGRAMA DE 35 X 15 CM, ESPESSURA 6 CM. AF_10/2022</t>
  </si>
  <si>
    <t xml:space="preserve">92392</t>
  </si>
  <si>
    <t xml:space="preserve">EXECUÇÃO DE PAVIMENTO EM PISO INTERTRAVADO, COM BLOCO PISOGRAMA DE 35 X 15 CM, ESPESSURA 8 CM. AF_10/2022</t>
  </si>
  <si>
    <t xml:space="preserve">104433</t>
  </si>
  <si>
    <t xml:space="preserve">EXECUÇÃO DE PAVIMENTO EM PISO INTERTRAVADO, COM BLOCO RAQUETE 22 X 13,5 CM, ESPESSURA 6 CM. AF_10/2022</t>
  </si>
  <si>
    <t xml:space="preserve">93680</t>
  </si>
  <si>
    <t xml:space="preserve">EXECUÇÃO DE PAVIMENTO EM PISO INTERTRAVADO, COM BLOCO RETANGULAR COLORIDO DE 20 X 10 CM, ESPESSURA 6 CM. AF_10/2022</t>
  </si>
  <si>
    <t xml:space="preserve">93681</t>
  </si>
  <si>
    <t xml:space="preserve">EXECUÇÃO DE PAVIMENTO EM PISO INTERTRAVADO, COM BLOCO RETANGULAR COLORIDO DE 20 X 10 CM, ESPESSURA 8 CM. AF_10/2022</t>
  </si>
  <si>
    <t xml:space="preserve">92397</t>
  </si>
  <si>
    <t xml:space="preserve">EXECUÇÃO DE PAVIMENTO EM PISO INTERTRAVADO, COM BLOCO RETANGULAR COR NATURAL DE 20 X 10 CM, ESPESSURA 6 CM. AF_10/2022</t>
  </si>
  <si>
    <t xml:space="preserve">92398</t>
  </si>
  <si>
    <t xml:space="preserve">EXECUÇÃO DE PAVIMENTO EM PISO INTERTRAVADO, COM BLOCO RETANGULAR COR NATURAL DE 20 X 10 CM, ESPESSURA 8 CM. AF_10/2022</t>
  </si>
  <si>
    <t xml:space="preserve">92400</t>
  </si>
  <si>
    <t xml:space="preserve">EXECUÇÃO DE PAVIMENTO EM PISO INTERTRAVADO, COM BLOCO RETANGULAR DE 20 X 10 CM, ESPESSURA 10 CM. AF_10/2022</t>
  </si>
  <si>
    <t xml:space="preserve">92395</t>
  </si>
  <si>
    <t xml:space="preserve">EXECUÇÃO DE PAVIMENTO EM PISO INTERTRAVADO, COM BLOCO SEXTAVADO DE 25 X 25 CM, ESPESSURA 10 CM. AF_10/2022</t>
  </si>
  <si>
    <t xml:space="preserve">92393</t>
  </si>
  <si>
    <t xml:space="preserve">EXECUÇÃO DE PAVIMENTO EM PISO INTERTRAVADO, COM BLOCO SEXTAVADO DE 25 X 25 CM, ESPESSURA 6 CM. AF_10/2022</t>
  </si>
  <si>
    <t xml:space="preserve">92394</t>
  </si>
  <si>
    <t xml:space="preserve">EXECUÇÃO DE PAVIMENTO EM PISO INTERTRAVADO, COM BLOCO SEXTAVADO DE 25 X 25 CM, ESPESSURA 8 CM. AF_10/2022</t>
  </si>
  <si>
    <t xml:space="preserve">97115</t>
  </si>
  <si>
    <t xml:space="preserve">APLICAÇÃO DE GRAXA EM BARRAS DE TRANSFERÊNCIA PARA EXECUÇÃO DE PAVIMENTO DE CONCRETO. AF_04/2022</t>
  </si>
  <si>
    <t xml:space="preserve">97120</t>
  </si>
  <si>
    <t xml:space="preserve">BARRAS DE LIGAÇÃO, AÇO CA-50 DE 10 MM, PARA EXECUÇÃO DE PAVIMENTO DE CONCRETO - FORNECIMENTO E INSTALAÇÃO. AF_04/2022</t>
  </si>
  <si>
    <t xml:space="preserve">97116</t>
  </si>
  <si>
    <t xml:space="preserve">BARRAS DE TRANSFERÊNCIA, AÇO CA-25 DE 16,0 MM, PARA EXECUÇÃO DE PAVIMENTO DE CONCRETO - FORNECIMENTO E INSTALAÇÃO. AF_04/2022</t>
  </si>
  <si>
    <t xml:space="preserve">97117</t>
  </si>
  <si>
    <t xml:space="preserve">BARRAS DE TRANSFERÊNCIA, AÇO CA-25 DE 20,0 MM, PARA EXECUÇÃO DE PAVIMENTO DE CONCRETO - FORNECIMENTO E INSTALAÇÃO. AF_04/2022</t>
  </si>
  <si>
    <t xml:space="preserve">97118</t>
  </si>
  <si>
    <t xml:space="preserve">BARRAS DE TRANSFERÊNCIA, AÇO CA-25 DE 25,0 MM, PARA EXECUÇÃO DE PAVIMENTO DE CONCRETO - FORNECIMENTO E INSTALAÇÃO. AF_04/2022</t>
  </si>
  <si>
    <t xml:space="preserve">97119</t>
  </si>
  <si>
    <t xml:space="preserve">BARRAS DE TRANSFERÊNCIA, AÇO CA-25 DE 32,0 MM, PARA EXECUÇÃO DE PAVIMENTO DE CONCRETO - FORNECIMENTO E INSTALAÇÃO. AF_04/2022</t>
  </si>
  <si>
    <t xml:space="preserve">97114</t>
  </si>
  <si>
    <t xml:space="preserve">EXECUÇÃO DE JUNTAS DE CONTRAÇÃO PARA PAVIMENTOS DE CONCRETO. AF_04/2022</t>
  </si>
  <si>
    <t xml:space="preserve">97111</t>
  </si>
  <si>
    <t xml:space="preserve">EXECUÇÃO DE PAVIMENTO DE CONCRETO ARMADO (PCA), FCK = 30 MPA, ESPESSURA DE 15,0 CM. AF_04/2022</t>
  </si>
  <si>
    <t xml:space="preserve">97112</t>
  </si>
  <si>
    <t xml:space="preserve">EXECUÇÃO DE PAVIMENTO DE CONCRETO ARMADO (PCA), FCK = 30 MPA, ESPESSURA DE 17,5 CM. AF_04/2022</t>
  </si>
  <si>
    <t xml:space="preserve">103904</t>
  </si>
  <si>
    <t xml:space="preserve">EXECUÇÃO DE PAVIMENTO DE CONCRETO SIMPLES (PCS), FCK = 35 MPA, ESPESSURA DE 15,0 CM. AF_04/2022</t>
  </si>
  <si>
    <t xml:space="preserve">103905</t>
  </si>
  <si>
    <t xml:space="preserve">EXECUÇÃO DE PAVIMENTO DE CONCRETO SIMPLES (PCS), FCK = 35 MPA, ESPESSURA DE 16,0 CM. AF_04/2022</t>
  </si>
  <si>
    <t xml:space="preserve">103907</t>
  </si>
  <si>
    <t xml:space="preserve">EXECUÇÃO DE PAVIMENTO DE CONCRETO SIMPLES (PCS), FCK = 35 MPA, ESPESSURA DE 17,5 CM. AF_04/2022</t>
  </si>
  <si>
    <t xml:space="preserve">103911</t>
  </si>
  <si>
    <t xml:space="preserve">EXECUÇÃO DE PAVIMENTO DE CONCRETO SIMPLES (PCS), FCK = 35 MPA, ESPESSURA DE 25,0 CM. AF_04/2022</t>
  </si>
  <si>
    <t xml:space="preserve">97104</t>
  </si>
  <si>
    <t xml:space="preserve">EXECUÇÃO DE PAVIMENTO DE CONCRETO SIMPLES (PCS), FCK = 40 MPA, ESPESSURA DE 15,0 CM. AF_04/2022</t>
  </si>
  <si>
    <t xml:space="preserve">103906</t>
  </si>
  <si>
    <t xml:space="preserve">EXECUÇÃO DE PAVIMENTO DE CONCRETO SIMPLES (PCS), FCK = 40 MPA, ESPESSURA DE 16,0 CM. AF_04/2022</t>
  </si>
  <si>
    <t xml:space="preserve">97105</t>
  </si>
  <si>
    <t xml:space="preserve">EXECUÇÃO DE PAVIMENTO DE CONCRETO SIMPLES (PCS), FCK = 40 MPA, ESPESSURA DE 17,5 CM. AF_04/2022</t>
  </si>
  <si>
    <t xml:space="preserve">97106</t>
  </si>
  <si>
    <t xml:space="preserve">EXECUÇÃO DE PAVIMENTO DE CONCRETO SIMPLES (PCS), FCK = 40 MPA, ESPESSURA DE 20,0 CM. AF_04/2022</t>
  </si>
  <si>
    <t xml:space="preserve">97107</t>
  </si>
  <si>
    <t xml:space="preserve">EXECUÇÃO DE PAVIMENTO DE CONCRETO SIMPLES (PCS), FCK = 40 MPA, ESPESSURA DE 22,5 CM. AF_04/2022</t>
  </si>
  <si>
    <t xml:space="preserve">97108</t>
  </si>
  <si>
    <t xml:space="preserve">EXECUÇÃO DE PAVIMENTO DE CONCRETO SIMPLES (PCS), FCK = 40 MPA, ESPESSURA DE 25,0 CM. AF_04/2022</t>
  </si>
  <si>
    <t xml:space="preserve">97109</t>
  </si>
  <si>
    <t xml:space="preserve">EXECUÇÃO DE PAVIMENTO DE CONCRETO SIMPLES (PCS), FCK = 40 MPA, ESPESSURA DE 27,5 CM. AF_04/2022</t>
  </si>
  <si>
    <t xml:space="preserve">103913</t>
  </si>
  <si>
    <t xml:space="preserve">EXECUÇÃO DE PISO INDUSTRIAL DE CONCRETO ARMADO, FCK = 20 MPA, ESPESSURA DE 12,0 CM. AF_04/2022</t>
  </si>
  <si>
    <t xml:space="preserve">103914</t>
  </si>
  <si>
    <t xml:space="preserve">EXECUÇÃO DE PISO INDUSTRIAL DE CONCRETO ARMADO, FCK = 20 MPA, ESPESSURA DE 14,0 CM. AF_04/2022</t>
  </si>
  <si>
    <t xml:space="preserve">103915</t>
  </si>
  <si>
    <t xml:space="preserve">EXECUÇÃO DE PISO INDUSTRIAL DE CONCRETO ARMADO, FCK = 20 MPA, ESPESSURA DE 15,0 CM. AF_04/2022</t>
  </si>
  <si>
    <t xml:space="preserve">103916</t>
  </si>
  <si>
    <t xml:space="preserve">EXECUÇÃO DE PISO INDUSTRIAL DE CONCRETO ARMADO, FCK = 20 MPA, ESPESSURA DE 18,0 CM. AF_04/2022</t>
  </si>
  <si>
    <t xml:space="preserve">103917</t>
  </si>
  <si>
    <t xml:space="preserve">EXECUÇÃO DE PISO INDUSTRIAL DE CONCRETO ARMADO, FCK = 20 MPA, ESPESSURA DE 20,0 CM. AF_04/2022</t>
  </si>
  <si>
    <t xml:space="preserve">103918</t>
  </si>
  <si>
    <t xml:space="preserve">EXECUÇÃO DE PISO INDUSTRIAL DE CONCRETO ARMADO, FCK = 20 MPA, ESPESSURA DE 22,0 CM. AF_04/2022</t>
  </si>
  <si>
    <t xml:space="preserve">103908</t>
  </si>
  <si>
    <t xml:space="preserve">EXECUÇÃO PAVIMENTO DE CONCRETO SIMPLES (PCS), FCK = 35 MPA, ESPESSURA DE 20,0 CM. AF_04/2022</t>
  </si>
  <si>
    <t xml:space="preserve">103909</t>
  </si>
  <si>
    <t xml:space="preserve">EXECUÇÃO PAVIMENTO DE CONCRETO SIMPLES (PCS), FCK = 35 MPA, ESPESSURA DE 22,5 CM. AF_04/2022</t>
  </si>
  <si>
    <t xml:space="preserve">103912</t>
  </si>
  <si>
    <t xml:space="preserve">EXECUÇÃO PAVIMENTO DE CONCRETO SIMPLES (PCS), FCK = 35 MPA, ESPESSURA DE 27,5 CM. AF_04/2022</t>
  </si>
  <si>
    <t xml:space="preserve">101979</t>
  </si>
  <si>
    <t xml:space="preserve">CHAPIM (RUFO CAPA) EM AÇO GALVANIZADO, CORTE 33. AF_11/2020</t>
  </si>
  <si>
    <t xml:space="preserve">101966</t>
  </si>
  <si>
    <t xml:space="preserve">CHAPIM SOBRE MUROS LINEARES, EM GRANITO OU MÁRMORE, L = 25 CM, ASSENTADO COM ARGAMASSA 1:6 COM ADITIVO. AF_11/2020</t>
  </si>
  <si>
    <t xml:space="preserve">101965</t>
  </si>
  <si>
    <t xml:space="preserve">PEITORIL LINEAR EM GRANITO OU MÁRMORE, L = 15CM, ASSENTADO COM ARGAMASSA 1:6 COM ADITIVO. AF_11/2020</t>
  </si>
  <si>
    <t xml:space="preserve">92123</t>
  </si>
  <si>
    <t xml:space="preserve">ENSACAMENTO DE AREIA. AF_11/2015</t>
  </si>
  <si>
    <t xml:space="preserve">92121</t>
  </si>
  <si>
    <t xml:space="preserve">PENEIRAMENTO DE AREIA COM PENEIRA ELÉTRICA. AF_11/2015</t>
  </si>
  <si>
    <t xml:space="preserve">92122</t>
  </si>
  <si>
    <t xml:space="preserve">PENEIRAMENTO DE AREIA COM PENEIRA MANUAL. AF_11/2015</t>
  </si>
  <si>
    <t xml:space="preserve">88412</t>
  </si>
  <si>
    <t xml:space="preserve">APLICAÇÃO MANUAL DE FUNDO SELADOR ACRÍLICO EM PANOS CEGOS DE FACHADA (SEM PRESENÇA DE VÃOS) DE EDIFÍCIOS DE MÚLTIPLOS PAVIMENTOS. AF_03/2024</t>
  </si>
  <si>
    <t xml:space="preserve">88411</t>
  </si>
  <si>
    <t xml:space="preserve">APLICAÇÃO MANUAL DE FUNDO SELADOR ACRÍLICO EM PANOS COM PRESENÇA DE VÃOS DE EDIFÍCIOS DE MÚLTIPLOS PAVIMENTOS. AF_03/2024</t>
  </si>
  <si>
    <t xml:space="preserve">88415</t>
  </si>
  <si>
    <t xml:space="preserve">APLICAÇÃO MANUAL DE FUNDO SELADOR ACRÍLICO EM PAREDES EXTERNAS DE CASAS. AF_03/2024</t>
  </si>
  <si>
    <t xml:space="preserve">88413</t>
  </si>
  <si>
    <t xml:space="preserve">APLICAÇÃO MANUAL DE FUNDO SELADOR ACRÍLICO EM SUPERFÍCIES EXTERNAS DE SACADA DE EDIFÍCIOS DE MÚLTIPLOS PAVIMENTOS. AF_03/2024</t>
  </si>
  <si>
    <t xml:space="preserve">88414</t>
  </si>
  <si>
    <t xml:space="preserve">APLICAÇÃO MANUAL DE FUNDO SELADOR ACRÍLICO EM SUPERFÍCIES INTERNAS DA SACADA DE EDIFÍCIOS DE MÚLTIPLOS PAVIMENTOS. AF_03/2024</t>
  </si>
  <si>
    <t xml:space="preserve">96131</t>
  </si>
  <si>
    <t xml:space="preserve">APLICAÇÃO MANUAL DE MASSA ACRÍLICA EM PANOS DE FACHADA COM PRESENÇA DE VÃOS, DE EDIFÍCIOS DE MÚLTIPLOS PAVIMENTOS, DUAS DEMÃOS. AF_03/2024</t>
  </si>
  <si>
    <t xml:space="preserve">96126</t>
  </si>
  <si>
    <t xml:space="preserve">APLICAÇÃO MANUAL DE MASSA ACRÍLICA EM PANOS DE FACHADA COM PRESENÇA DE VÃOS, DE EDIFÍCIOS DE MÚLTIPLOS PAVIMENTOS, UMA DEMÃO. AF_03/2024</t>
  </si>
  <si>
    <t xml:space="preserve">96132</t>
  </si>
  <si>
    <t xml:space="preserve">APLICAÇÃO MANUAL DE MASSA ACRÍLICA EM PANOS DE FACHADA SEM PRESENÇA DE VÃOS, DE EDIFÍCIOS DE MÚLTIPLOS PAVIMENTOS, DUAS DEMÃOS. AF_03/2024</t>
  </si>
  <si>
    <t xml:space="preserve">96127</t>
  </si>
  <si>
    <t xml:space="preserve">APLICAÇÃO MANUAL DE MASSA ACRÍLICA EM PANOS DE FACHADA SEM PRESENÇA DE VÃOS, DE EDIFÍCIOS DE MÚLTIPLOS PAVIMENTOS, UMA DEMÃO. AF_03/2024</t>
  </si>
  <si>
    <t xml:space="preserve">96135</t>
  </si>
  <si>
    <t xml:space="preserve">APLICAÇÃO MANUAL DE MASSA ACRÍLICA EM PAREDES EXTERNAS DE CASAS, DUAS DEMÃOS. AF_03/2024</t>
  </si>
  <si>
    <t xml:space="preserve">96130</t>
  </si>
  <si>
    <t xml:space="preserve">APLICAÇÃO MANUAL DE MASSA ACRÍLICA EM PAREDES EXTERNAS DE CASAS, UMA DEMÃO. AF_03/2024</t>
  </si>
  <si>
    <t xml:space="preserve">96133</t>
  </si>
  <si>
    <t xml:space="preserve">APLICAÇÃO MANUAL DE MASSA ACRÍLICA EM SUPERFÍCIES EXTERNAS DE SACADA DE EDIFÍCIOS DE MÚLTIPLOS PAVIMENTOS, DUAS DEMÃOS. AF_03/2024</t>
  </si>
  <si>
    <t xml:space="preserve">96128</t>
  </si>
  <si>
    <t xml:space="preserve">APLICAÇÃO MANUAL DE MASSA ACRÍLICA EM SUPERFÍCIES EXTERNAS DE SACADA DE EDIFÍCIOS DE MÚLTIPLOS PAVIMENTOS, UMA DEMÃO. AF_03/2024</t>
  </si>
  <si>
    <t xml:space="preserve">96134</t>
  </si>
  <si>
    <t xml:space="preserve">APLICAÇÃO MANUAL DE MASSA ACRÍLICA EM SUPERFÍCIES INTERNAS DE SACADA DE EDIFÍCIOS DE MÚLTIPLOS PAVIMENTOS, DUAS DEMÃOS. AF_03/2024</t>
  </si>
  <si>
    <t xml:space="preserve">96129</t>
  </si>
  <si>
    <t xml:space="preserve">APLICAÇÃO MANUAL DE MASSA ACRÍLICA EM SUPERFÍCIES INTERNAS DE SACADA DE EDIFÍCIOS DE MÚLTIPLOS PAVIMENTOS, UMA DEMÃO. AF_03/2024</t>
  </si>
  <si>
    <t xml:space="preserve">88432</t>
  </si>
  <si>
    <t xml:space="preserve">APLICAÇÃO MANUAL DE PINTURA COM TINTA TEXTURIZADA ACRÍLICA EM MOLDURAS DE EPS. AF_03/2024</t>
  </si>
  <si>
    <t xml:space="preserve">88426</t>
  </si>
  <si>
    <t xml:space="preserve">APLICAÇÃO MANUAL DE PINTURA COM TINTA TEXTURIZADA ACRÍLICA EM PANOS CEGOS DE FACHADA (SEM PRESENÇA DE VÃOS) DE EDIFÍCIOS DE MÚLTIPLOS PAVIMENTOS, DUAS CORES. AF_03/2024</t>
  </si>
  <si>
    <t xml:space="preserve">88417</t>
  </si>
  <si>
    <t xml:space="preserve">APLICAÇÃO MANUAL DE PINTURA COM TINTA TEXTURIZADA ACRÍLICA EM PANOS CEGOS DE FACHADA (SEM PRESENÇA DE VÃOS) DE EDIFÍCIOS DE MÚLTIPLOS PAVIMENTOS, UMA COR. AF_03/2024</t>
  </si>
  <si>
    <t xml:space="preserve">88424</t>
  </si>
  <si>
    <t xml:space="preserve">APLICAÇÃO MANUAL DE PINTURA COM TINTA TEXTURIZADA ACRÍLICA EM PANOS COM PRESENÇA DE VÃOS DE EDIFÍCIOS DE MÚLTIPLOS PAVIMENTOS, DUAS CORES. AF_03/2024</t>
  </si>
  <si>
    <t xml:space="preserve">88416</t>
  </si>
  <si>
    <t xml:space="preserve">APLICAÇÃO MANUAL DE PINTURA COM TINTA TEXTURIZADA ACRÍLICA EM PANOS COM PRESENÇA DE VÃOS DE EDIFÍCIOS DE MÚLTIPLOS PAVIMENTOS, UMA COR. AF_03/2024</t>
  </si>
  <si>
    <t xml:space="preserve">88431</t>
  </si>
  <si>
    <t xml:space="preserve">APLICAÇÃO MANUAL DE PINTURA COM TINTA TEXTURIZADA ACRÍLICA EM PAREDES EXTERNAS DE CASAS, DUAS CORES. AF_03/2024</t>
  </si>
  <si>
    <t xml:space="preserve">88423</t>
  </si>
  <si>
    <t xml:space="preserve">APLICAÇÃO MANUAL DE PINTURA COM TINTA TEXTURIZADA ACRÍLICA EM PAREDES EXTERNAS DE CASAS, UMA COR. AF_03/2024</t>
  </si>
  <si>
    <t xml:space="preserve">88428</t>
  </si>
  <si>
    <t xml:space="preserve">APLICAÇÃO MANUAL DE PINTURA COM TINTA TEXTURIZADA ACRÍLICA EM SUPERFÍCIES EXTERNAS DE SACADA DE EDIFÍCIOS DE MÚLTIPLOS PAVIMENTOS, DUAS CORES. AF_03/2024</t>
  </si>
  <si>
    <t xml:space="preserve">88420</t>
  </si>
  <si>
    <t xml:space="preserve">APLICAÇÃO MANUAL DE PINTURA COM TINTA TEXTURIZADA ACRÍLICA EM SUPERFÍCIES EXTERNAS DE SACADA DE EDIFÍCIOS DE MÚLTIPLOS PAVIMENTOS, UMA COR. AF_03/2024</t>
  </si>
  <si>
    <t xml:space="preserve">88429</t>
  </si>
  <si>
    <t xml:space="preserve">APLICAÇÃO MANUAL DE PINTURA COM TINTA TEXTURIZADA ACRÍLICA EM SUPERFÍCIES INTERNAS DA SACADA DE EDIFÍCIOS DE MÚLTIPLOS PAVIMENTOS, DUAS CORES. AF_03/2024</t>
  </si>
  <si>
    <t xml:space="preserve">88421</t>
  </si>
  <si>
    <t xml:space="preserve">APLICAÇÃO MANUAL DE PINTURA COM TINTA TEXTURIZADA ACRÍLICA EM SUPERFÍCIES INTERNAS DA SACADA DE EDIFÍCIOS DE MÚLTIPLOS PAVIMENTOS, UMA COR. AF_03/2024</t>
  </si>
  <si>
    <t xml:space="preserve">95622</t>
  </si>
  <si>
    <t xml:space="preserve">APLICAÇÃO MANUAL DE TINTA LÁTEX ACRÍLICA EM PANOS COM PRESENÇA DE VÃOS DE EDIFÍCIOS DE MÚLTIPLOS PAVIMENTOS, DUAS DEMÃOS. AF_03/2024</t>
  </si>
  <si>
    <t xml:space="preserve">95623</t>
  </si>
  <si>
    <t xml:space="preserve">APLICAÇÃO MANUAL DE TINTA LÁTEX ACRÍLICA EM PANOS SEM PRESENÇA DE VÃOS DE EDIFÍCIOS DE MÚLTIPLOS PAVIMENTOS, DUAS DEMÃOS. AF_03/2024</t>
  </si>
  <si>
    <t xml:space="preserve">95626</t>
  </si>
  <si>
    <t xml:space="preserve">APLICAÇÃO MANUAL DE TINTA LÁTEX ACRÍLICA EM PAREDE EXTERNAS DE CASAS, DUAS DEMÃOS. AF_03/2024</t>
  </si>
  <si>
    <t xml:space="preserve">95624</t>
  </si>
  <si>
    <t xml:space="preserve">APLICAÇÃO MANUAL DE TINTA LÁTEX ACRÍLICA EM SUPERFÍCIES EXTERNAS DE SACADA DE EDIFÍCIOS DE MÚLTIPLOS PAVIMENTOS, DUAS DEMÃOS. AF_03/2024</t>
  </si>
  <si>
    <t xml:space="preserve">95625</t>
  </si>
  <si>
    <t xml:space="preserve">APLICAÇÃO MANUAL DE TINTA LÁTEX ACRÍLICA EM SUPERFÍCIES INTERNAS DE SACADA DE EDIFÍCIOS DE MÚLTIPLOS PAVIMENTOS, DUAS DEMÃOS. AF_03/2024</t>
  </si>
  <si>
    <t xml:space="preserve">88497</t>
  </si>
  <si>
    <t xml:space="preserve">EMASSAMENTO COM MASSA LÁTEX, APLICAÇÃO EM PAREDE, DUAS DEMÃOS, LIXAMENTO MANUAL. AF_04/2023</t>
  </si>
  <si>
    <t xml:space="preserve">88496</t>
  </si>
  <si>
    <t xml:space="preserve">EMASSAMENTO COM MASSA LÁTEX, APLICAÇÃO EM TETO, DUAS DEMÃOS, LIXAMENTO MANUAL. AF_04/2023</t>
  </si>
  <si>
    <t xml:space="preserve">88494</t>
  </si>
  <si>
    <t xml:space="preserve">EMASSAMENTO COM MASSA LÁTEX, APLICAÇÃO EM TETO, UMA DEMÃO, LIXAMENTO MANUAL. AF_04/2023</t>
  </si>
  <si>
    <t xml:space="preserve">88484</t>
  </si>
  <si>
    <t xml:space="preserve">FUNDO SELADOR ACRÍLICO, APLICAÇÃO MANUAL EM TETO, UMA DEMÃO. AF_04/2023</t>
  </si>
  <si>
    <t xml:space="preserve">104641</t>
  </si>
  <si>
    <t xml:space="preserve">PINTURA LÁTEX ACRÍLICA ECONÔMICA, APLICAÇÃO MANUAL EM PAREDES, DUAS DEMÃOS. AF_04/2023</t>
  </si>
  <si>
    <t xml:space="preserve">104639</t>
  </si>
  <si>
    <t xml:space="preserve">PINTURA LÁTEX ACRÍLICA ECONÔMICA, APLICAÇÃO MANUAL EM TETO, DUAS DEMÃOS. AF_04/2023</t>
  </si>
  <si>
    <t xml:space="preserve">88488</t>
  </si>
  <si>
    <t xml:space="preserve">PINTURA LÁTEX ACRÍLICA PREMIUM, APLICAÇÃO MANUAL EM TETO, DUAS DEMÃOS. AF_04/2023</t>
  </si>
  <si>
    <t xml:space="preserve">104642</t>
  </si>
  <si>
    <t xml:space="preserve">PINTURA LÁTEX ACRÍLICA STANDARD, APLICAÇÃO MANUAL EM PAREDES, DUAS DEMÃOS. AF_04/2023</t>
  </si>
  <si>
    <t xml:space="preserve">104640</t>
  </si>
  <si>
    <t xml:space="preserve">PINTURA LÁTEX ACRÍLICA STANDARD, APLICAÇÃO MANUAL EM TETO, DUAS DEMÃOS. AF_04/2023</t>
  </si>
  <si>
    <t xml:space="preserve">95305</t>
  </si>
  <si>
    <t xml:space="preserve">TEXTURA ACRÍLICA, APLICAÇÃO MANUAL EM PAREDE, UMA DEMÃO. AF_04/2023</t>
  </si>
  <si>
    <t xml:space="preserve">95306</t>
  </si>
  <si>
    <t xml:space="preserve">TEXTURA ACRÍLICA, APLICAÇÃO MANUAL EM TETO, UMA DEMÃO. AF_04/2023</t>
  </si>
  <si>
    <t xml:space="preserve">102201</t>
  </si>
  <si>
    <t xml:space="preserve">APLICAÇÃO MASSA ACRÍLICA PARA MADEIRA, PARA PINTURA COM TINTA DE ACABAMENTO (PIGMENTADA). AF_01/2021</t>
  </si>
  <si>
    <t xml:space="preserve">102200</t>
  </si>
  <si>
    <t xml:space="preserve">APLICAÇÃO MASSA ALQUÍDICA PARA MADEIRA, PARA PINTURA COM TINTA DE ACABAMENTO (PIGMENTADA). AF_01/2021</t>
  </si>
  <si>
    <t xml:space="preserve">102202</t>
  </si>
  <si>
    <t xml:space="preserve">APLICAÇÃO MASSA EPÓXI PARA MADEIRA, PARA PINTURA COM TINTA PU DE ACABAMENTO (PIGMENTADA). AF_01/2021</t>
  </si>
  <si>
    <t xml:space="preserve">102194</t>
  </si>
  <si>
    <t xml:space="preserve">LIXAMENTO DE MASSA PARA MADEIRA. AF_01/2021</t>
  </si>
  <si>
    <t xml:space="preserve">102197</t>
  </si>
  <si>
    <t xml:space="preserve">PINTURA FUNDO NIVELADOR ALQUÍDICO BRANCO EM MADEIRA. AF_01/2021</t>
  </si>
  <si>
    <t xml:space="preserve">102233</t>
  </si>
  <si>
    <t xml:space="preserve">PINTURA IMUNIZANTE PARA MADEIRA, 1 DEMÃO. AF_01/2021</t>
  </si>
  <si>
    <t xml:space="preserve">102234</t>
  </si>
  <si>
    <t xml:space="preserve">PINTURA IMUNIZANTE PARA MADEIRA, 2 DEMÃOS. AF_01/2021</t>
  </si>
  <si>
    <t xml:space="preserve">102207</t>
  </si>
  <si>
    <t xml:space="preserve">PINTURA TINTA DE ACABAMENTO (PIGMENTADA) A ÓLEO EM MADEIRA, 1 DEMÃO. AF_01/2021</t>
  </si>
  <si>
    <t xml:space="preserve">102217</t>
  </si>
  <si>
    <t xml:space="preserve">PINTURA TINTA DE ACABAMENTO (PIGMENTADA) A ÓLEO EM MADEIRA, 2 DEMÃOS. AF_01/2021</t>
  </si>
  <si>
    <t xml:space="preserve">102227</t>
  </si>
  <si>
    <t xml:space="preserve">PINTURA TINTA DE ACABAMENTO (PIGMENTADA) A ÓLEO EM MADEIRA, 3 DEMÃOS. AF_01/2021</t>
  </si>
  <si>
    <t xml:space="preserve">102209</t>
  </si>
  <si>
    <t xml:space="preserve">PINTURA TINTA DE ACABAMENTO (PIGMENTADA) ESMALTE SINTÉTICO ACETINADO EM MADEIRA, 1 DEMÃO. AF_01/2021</t>
  </si>
  <si>
    <t xml:space="preserve">102229</t>
  </si>
  <si>
    <t xml:space="preserve">PINTURA TINTA DE ACABAMENTO (PIGMENTADA) ESMALTE SINTÉTICO ACETINADO EM MADEIRA, 3 DEMÃOS. AF_01/2021</t>
  </si>
  <si>
    <t xml:space="preserve">102210</t>
  </si>
  <si>
    <t xml:space="preserve">PINTURA TINTA DE ACABAMENTO (PIGMENTADA) ESMALTE SINTÉTICO BRILHANTE EM MADEIRA, 1 DEMÃO. AF_01/2021</t>
  </si>
  <si>
    <t xml:space="preserve">102220</t>
  </si>
  <si>
    <t xml:space="preserve">PINTURA TINTA DE ACABAMENTO (PIGMENTADA) ESMALTE SINTÉTICO BRILHANTE EM MADEIRA, 2 DEMÃOS. AF_01/2021</t>
  </si>
  <si>
    <t xml:space="preserve">102230</t>
  </si>
  <si>
    <t xml:space="preserve">PINTURA TINTA DE ACABAMENTO (PIGMENTADA) ESMALTE SINTÉTICO BRILHANTE EM MADEIRA, 3 DEMÃOS. AF_01/2021</t>
  </si>
  <si>
    <t xml:space="preserve">102208</t>
  </si>
  <si>
    <t xml:space="preserve">PINTURA TINTA DE ACABAMENTO (PIGMENTADA) ESMALTE SINTÉTICO FOSCO EM MADEIRA, 1 DEMÃO. AF_01/2021</t>
  </si>
  <si>
    <t xml:space="preserve">102218</t>
  </si>
  <si>
    <t xml:space="preserve">PINTURA TINTA DE ACABAMENTO (PIGMENTADA) ESMALTE SINTÉTICO FOSCO EM MADEIRA, 2 DEMÃOS. AF_01/2021</t>
  </si>
  <si>
    <t xml:space="preserve">102228</t>
  </si>
  <si>
    <t xml:space="preserve">PINTURA TINTA DE ACABAMENTO (PIGMENTADA) ESMALTE SINTÉTICO FOSCO EM MADEIRA, 3 DEMÃOS. AF_01/2021</t>
  </si>
  <si>
    <t xml:space="preserve">102203</t>
  </si>
  <si>
    <t xml:space="preserve">PINTURA VERNIZ (INCOLOR) ALQUÍDICO EM MADEIRA, USO INTERNO E EXTERNO, 1 DEMÃO. AF_01/2021</t>
  </si>
  <si>
    <t xml:space="preserve">102223</t>
  </si>
  <si>
    <t xml:space="preserve">PINTURA VERNIZ (INCOLOR) ALQUÍDICO EM MADEIRA, USO INTERNO E EXTERNO, 3 DEMÃOS. AF_01/2021</t>
  </si>
  <si>
    <t xml:space="preserve">102204</t>
  </si>
  <si>
    <t xml:space="preserve">PINTURA VERNIZ (INCOLOR) ALQUÍDICO EM MADEIRA, USO INTERNO, 1 DEMÃO. AF_01/2021</t>
  </si>
  <si>
    <t xml:space="preserve">102214</t>
  </si>
  <si>
    <t xml:space="preserve">PINTURA VERNIZ (INCOLOR) ALQUÍDICO EM MADEIRA, USO INTERNO, 2 DEMÃOS. AF_01/2021</t>
  </si>
  <si>
    <t xml:space="preserve">102224</t>
  </si>
  <si>
    <t xml:space="preserve">PINTURA VERNIZ (INCOLOR) ALQUÍDICO EM MADEIRA, USO INTERNO, 3 DEMÃOS. AF_01/2021</t>
  </si>
  <si>
    <t xml:space="preserve">102205</t>
  </si>
  <si>
    <t xml:space="preserve">PINTURA VERNIZ (INCOLOR) POLIURETÂNICO (RESINA ALQUÍDICA MODIFICADA) EM MADEIRA, 1 DEMÃO. AF_01/2021</t>
  </si>
  <si>
    <t xml:space="preserve">102215</t>
  </si>
  <si>
    <t xml:space="preserve">PINTURA VERNIZ (INCOLOR) POLIURETÂNICO (RESINA ALQUÍDICA MODIFICADA) EM MADEIRA, 2 DEMÃOS. AF_01/2021</t>
  </si>
  <si>
    <t xml:space="preserve">102225</t>
  </si>
  <si>
    <t xml:space="preserve">PINTURA VERNIZ (INCOLOR) POLIURETÂNICO (RESINA ALQUÍDICA MODIFICADA) EM MADEIRA, 3 DEMÃOS. AF_01/2021</t>
  </si>
  <si>
    <t xml:space="preserve">100718</t>
  </si>
  <si>
    <t xml:space="preserve">COLOCAÇÃO DE FITA PROTETORA PARA PINTURA. AF_01/2020</t>
  </si>
  <si>
    <t xml:space="preserve">100716</t>
  </si>
  <si>
    <t xml:space="preserve">JATEAMENTO ABRASIVO COM GRANALHA DE AÇO EM PERFIL METÁLICO EM FÁBRICA. AF_01/2020</t>
  </si>
  <si>
    <t xml:space="preserve">100717</t>
  </si>
  <si>
    <t xml:space="preserve">LIXAMENTO MANUAL EM SUPERFÍCIES METÁLICAS EM OBRA. AF_01/2020</t>
  </si>
  <si>
    <t xml:space="preserve">100754</t>
  </si>
  <si>
    <t xml:space="preserve">PINTURA COM TINTA ACRÍLICA DE ACABAMENTO APLICADA A ROLO OU PINCEL SOBRE SUPERFÍCIES METÁLICAS (EXCETO PERFIL) EXECUTADO EM OBRA (02 DEMÃOS). AF_01/2020</t>
  </si>
  <si>
    <t xml:space="preserve">100736</t>
  </si>
  <si>
    <t xml:space="preserve">PINTURA COM TINTA ACRÍLICA DE ACABAMENTO APLICADA A ROLO OU PINCEL SOBRE SUPERFÍCIES METÁLICAS (EXCETO PERFIL) EXECUTADO EM OBRA (POR DEMÃO). AF_01/2020</t>
  </si>
  <si>
    <t xml:space="preserve">100753</t>
  </si>
  <si>
    <t xml:space="preserve">PINTURA COM TINTA ACRÍLICA DE ACABAMENTO PULVERIZADA SOBRE SUPERFÍCIES METÁLICAS (EXCETO PERFIL) EXECUTADO EM OBRA (02 DEMÃOS). AF_01/2020_PE</t>
  </si>
  <si>
    <t xml:space="preserve">100735</t>
  </si>
  <si>
    <t xml:space="preserve">PINTURA COM TINTA ACRÍLICA DE ACABAMENTO PULVERIZADA SOBRE SUPERFÍCIES METÁLICAS (EXCETO PERFIL) EXECUTADO EM OBRA (POR DEMÃO). AF_01/2020_PE</t>
  </si>
  <si>
    <t xml:space="preserve">100734</t>
  </si>
  <si>
    <t xml:space="preserve">PINTURA COM TINTA ACRÍLICA DE FUNDO APLICADA A ROLO OU PINCEL SOBRE SUPERFÍCIES METÁLICAS (EXCETO PERFIL) EXECUTADO EM OBRA (POR DEMÃO). AF_01/2020</t>
  </si>
  <si>
    <t xml:space="preserve">100733</t>
  </si>
  <si>
    <t xml:space="preserve">PINTURA COM TINTA ACRÍLICA DE FUNDO PULVERIZADA SOBRE SUPERFÍCIES METÁLICAS (EXCETO PERFIL) EXECUTADO EM OBRA (POR DEMÃO). AF_01/2020_PE</t>
  </si>
  <si>
    <t xml:space="preserve">100740</t>
  </si>
  <si>
    <t xml:space="preserve">PINTURA COM TINTA ALQUÍDICA DE ACABAMENTO (ESMALTE SINTÉTICO ACETINADO) APLICADA A ROLO OU PINCEL SOBRE PERFIL METÁLICO EXECUTADO EM FÁBRICA (POR DEMÃO). AF_01/2020</t>
  </si>
  <si>
    <t xml:space="preserve">100758</t>
  </si>
  <si>
    <t xml:space="preserve">PINTURA COM TINTA ALQUÍDICA DE ACABAMENTO (ESMALTE SINTÉTICO ACETINADO) APLICADA A ROLO OU PINCEL SOBRE SUPERFÍCIES METÁLICAS (EXCETO PERFIL) EXECUTADO EM OBRA (02 DEMÃOS). AF_01/2020</t>
  </si>
  <si>
    <t xml:space="preserve">100742</t>
  </si>
  <si>
    <t xml:space="preserve">PINTURA COM TINTA ALQUÍDICA DE ACABAMENTO (ESMALTE SINTÉTICO ACETINADO) APLICADA A ROLO OU PINCEL SOBRE SUPERFÍCIES METÁLICAS (EXCETO PERFIL) EXECUTADO EM OBRA (POR DEMÃO). AF_01/2020</t>
  </si>
  <si>
    <t xml:space="preserve">100739</t>
  </si>
  <si>
    <t xml:space="preserve">PINTURA COM TINTA ALQUÍDICA DE ACABAMENTO (ESMALTE SINTÉTICO ACETINADO) PULVERIZADA SOBRE PERFIL METÁLICO EXECUTADO EM FÁBRICA (POR DEMÃO). AF_01/2020_PE</t>
  </si>
  <si>
    <t xml:space="preserve">100757</t>
  </si>
  <si>
    <t xml:space="preserve">PINTURA COM TINTA ALQUÍDICA DE ACABAMENTO (ESMALTE SINTÉTICO ACETINADO) PULVERIZADA SOBRE SUPERFÍCIES METÁLICAS (EXCETO PERFIL) EXECUTADO EM OBRA (02 DEMÃOS). AF_01/2020_PE</t>
  </si>
  <si>
    <t xml:space="preserve">100741</t>
  </si>
  <si>
    <t xml:space="preserve">PINTURA COM TINTA ALQUÍDICA DE ACABAMENTO (ESMALTE SINTÉTICO ACETINADO) PULVERIZADA SOBRE SUPERFÍCIES METÁLICAS (EXCETO PERFIL) EXECUTADO EM OBRA (POR DEMÃO). AF_01/2020_PE</t>
  </si>
  <si>
    <t xml:space="preserve">100744</t>
  </si>
  <si>
    <t xml:space="preserve">PINTURA COM TINTA ALQUÍDICA DE ACABAMENTO (ESMALTE SINTÉTICO BRILHANTE) APLICADA A ROLO OU PINCEL SOBRE PERFIL METÁLICO EXECUTADO EM FÁBRICA (POR DEMÃO). AF_01/2020</t>
  </si>
  <si>
    <t xml:space="preserve">100760</t>
  </si>
  <si>
    <t xml:space="preserve">PINTURA COM TINTA ALQUÍDICA DE ACABAMENTO (ESMALTE SINTÉTICO BRILHANTE) APLICADA A ROLO OU PINCEL SOBRE SUPERFÍCIES METÁLICAS (EXCETO PERFIL) EXECUTADO EM OBRA (02 DEMÃOS). AF_01/2020</t>
  </si>
  <si>
    <t xml:space="preserve">100746</t>
  </si>
  <si>
    <t xml:space="preserve">PINTURA COM TINTA ALQUÍDICA DE ACABAMENTO (ESMALTE SINTÉTICO BRILHANTE) APLICADA A ROLO OU PINCEL SOBRE SUPERFÍCIES METÁLICAS (EXCETO PERFIL) EXECUTADO EM OBRA (POR DEMÃO). AF_01/2020</t>
  </si>
  <si>
    <t xml:space="preserve">100743</t>
  </si>
  <si>
    <t xml:space="preserve">PINTURA COM TINTA ALQUÍDICA DE ACABAMENTO (ESMALTE SINTÉTICO BRILHANTE) PULVERIZADA SOBRE PERFIL METÁLICO EXECUTADO EM FÁBRICA (POR DEMÃO). AF_01/2020_PE</t>
  </si>
  <si>
    <t xml:space="preserve">100759</t>
  </si>
  <si>
    <t xml:space="preserve">PINTURA COM TINTA ALQUÍDICA DE ACABAMENTO (ESMALTE SINTÉTICO BRILHANTE) PULVERIZADA SOBRE SUPERFÍCIES METÁLICAS (EXCETO PERFIL) EXECUTADO EM OBRA (02 DEMÃOS). AF_01/2020_PE</t>
  </si>
  <si>
    <t xml:space="preserve">100745</t>
  </si>
  <si>
    <t xml:space="preserve">PINTURA COM TINTA ALQUÍDICA DE ACABAMENTO (ESMALTE SINTÉTICO BRILHANTE) PULVERIZADA SOBRE SUPERFÍCIES METÁLICAS (EXCETO PERFIL) EXECUTADO EM OBRA (POR DEMÃO). AF_01/2020_PE</t>
  </si>
  <si>
    <t xml:space="preserve">100748</t>
  </si>
  <si>
    <t xml:space="preserve">PINTURA COM TINTA ALQUÍDICA DE ACABAMENTO (ESMALTE SINTÉTICO FOSCO) APLICADA A ROLO OU PINCEL SOBRE PERFIL METÁLICO EXECUTADO EM FÁBRICA (POR DEMÃO). AF_01/2020</t>
  </si>
  <si>
    <t xml:space="preserve">100762</t>
  </si>
  <si>
    <t xml:space="preserve">PINTURA COM TINTA ALQUÍDICA DE ACABAMENTO (ESMALTE SINTÉTICO FOSCO) APLICADA A ROLO OU PINCEL SOBRE SUPERFÍCIES METÁLICAS (EXCETO PERFIL) EXECUTADO EM OBRA (02 DEMÃOS). AF_01/2020</t>
  </si>
  <si>
    <t xml:space="preserve">100750</t>
  </si>
  <si>
    <t xml:space="preserve">PINTURA COM TINTA ALQUÍDICA DE ACABAMENTO (ESMALTE SINTÉTICO FOSCO) APLICADA A ROLO OU PINCEL SOBRE SUPERFÍCIES METÁLICAS (EXCETO PERFIL) EXECUTADO EM OBRA (POR DEMÃO). AF_01/2020</t>
  </si>
  <si>
    <t xml:space="preserve">100747</t>
  </si>
  <si>
    <t xml:space="preserve">PINTURA COM TINTA ALQUÍDICA DE ACABAMENTO (ESMALTE SINTÉTICO FOSCO) PULVERIZADA SOBRE PERFIL METÁLICO EXECUTADO EM FÁBRICA (POR DEMÃO). AF_01/2020_PE</t>
  </si>
  <si>
    <t xml:space="preserve">100761</t>
  </si>
  <si>
    <t xml:space="preserve">PINTURA COM TINTA ALQUÍDICA DE ACABAMENTO (ESMALTE SINTÉTICO FOSCO) PULVERIZADA SOBRE SUPERFÍCIES METÁLICAS (EXCETO PERFIL) EXECUTADO EM OBRA (02 DEMÃOS). AF_01/2020_PE</t>
  </si>
  <si>
    <t xml:space="preserve">100749</t>
  </si>
  <si>
    <t xml:space="preserve">PINTURA COM TINTA ALQUÍDICA DE ACABAMENTO (ESMALTE SINTÉTICO FOSCO) PULVERIZADA SOBRE SUPERFÍCIES METÁLICAS (EXCETO PERFIL) EXECUTADO EM OBRA (POR DEMÃO). AF_01/2020_PE</t>
  </si>
  <si>
    <t xml:space="preserve">100720</t>
  </si>
  <si>
    <t xml:space="preserve">PINTURA COM TINTA ALQUÍDICA DE FUNDO (TIPO ZARCÃO) APLICADA A ROLO OU PINCEL SOBRE PERFIL METÁLICO EXECUTADO EM FÁBRICA (POR DEMÃO). AF_01/2020</t>
  </si>
  <si>
    <t xml:space="preserve">100722</t>
  </si>
  <si>
    <t xml:space="preserve">PINTURA COM TINTA ALQUÍDICA DE FUNDO (TIPO ZARCÃO) APLICADA A ROLO OU PINCEL SOBRE SUPERFÍCIES METÁLICAS (EXCETO PERFIL) EXECUTADO EM OBRA (POR DEMÃO). AF_01/2020</t>
  </si>
  <si>
    <t xml:space="preserve">100719</t>
  </si>
  <si>
    <t xml:space="preserve">PINTURA COM TINTA ALQUÍDICA DE FUNDO (TIPO ZARCÃO) PULVERIZADA SOBRE PERFIL METÁLICO EXECUTADO EM FÁBRICA (POR DEMÃO). AF_01/2020_PE</t>
  </si>
  <si>
    <t xml:space="preserve">100721</t>
  </si>
  <si>
    <t xml:space="preserve">PINTURA COM TINTA ALQUÍDICA DE FUNDO (TIPO ZARCÃO) PULVERIZADA SOBRE SUPERFÍCIES METÁLICAS (EXCETO PERFIL) EXECUTADO EM OBRA (POR DEMÃO). AF_01/2020_PE</t>
  </si>
  <si>
    <t xml:space="preserve">100724</t>
  </si>
  <si>
    <t xml:space="preserve">PINTURA COM TINTA ALQUÍDICA DE FUNDO E ACABAMENTO (ESMALTE SINTÉTICO GRAFITE) APLICADA A ROLO OU PINCEL SOBRE PERFIL METÁLICO EXECUTADO EM FÁBRICA (POR DEMÃO). AF_01/2020</t>
  </si>
  <si>
    <t xml:space="preserve">100726</t>
  </si>
  <si>
    <t xml:space="preserve">PINTURA COM TINTA ALQUÍDICA DE FUNDO E ACABAMENTO (ESMALTE SINTÉTICO GRAFITE) APLICADA A ROLO OU PINCEL SOBRE SUPERFÍCIES METÁLICAS (EXCETO PERFIL) EXECUTADO EM OBRA (POR DEMÃO). AF_01/2020</t>
  </si>
  <si>
    <t xml:space="preserve">100723</t>
  </si>
  <si>
    <t xml:space="preserve">PINTURA COM TINTA ALQUÍDICA DE FUNDO E ACABAMENTO (ESMALTE SINTÉTICO GRAFITE) PULVERIZADA SOBRE PERFIL METÁLICO EXECUTADO EM FÁBRICA (POR DEMÃO). AF_01/2020_PE</t>
  </si>
  <si>
    <t xml:space="preserve">100725</t>
  </si>
  <si>
    <t xml:space="preserve">PINTURA COM TINTA ALQUÍDICA DE FUNDO E ACABAMENTO (ESMALTE SINTÉTICO GRAFITE) PULVERIZADA SOBRE SUPERFÍCIES METÁLICAS (EXCETO PERFIL) EXECUTADO EM OBRA (POR DEMÃO). AF_01/2020_PE</t>
  </si>
  <si>
    <t xml:space="preserve">100752</t>
  </si>
  <si>
    <t xml:space="preserve">PINTURA COM TINTA EPOXÍDICA DE ACABAMENTO APLICADA A ROLO OU PINCEL SOBRE PERFIL METÁLICO EXECUTADO EM FÁBRICA (02 DEMÃOS). AF_01/2020</t>
  </si>
  <si>
    <t xml:space="preserve">100730</t>
  </si>
  <si>
    <t xml:space="preserve">PINTURA COM TINTA EPOXÍDICA DE ACABAMENTO APLICADA A ROLO OU PINCEL SOBRE PERFIL METÁLICO EXECUTADO EM FÁBRICA (POR DEMÃO). AF_01/2020</t>
  </si>
  <si>
    <t xml:space="preserve">100751</t>
  </si>
  <si>
    <t xml:space="preserve">PINTURA COM TINTA EPOXÍDICA DE ACABAMENTO PULVERIZADA SOBRE PERFIL METÁLICO EXECUTADO EM FÁBRICA (02 DEMÃOS). AF_01/2020_PE</t>
  </si>
  <si>
    <t xml:space="preserve">100729</t>
  </si>
  <si>
    <t xml:space="preserve">PINTURA COM TINTA EPOXÍDICA DE ACABAMENTO PULVERIZADA SOBRE PERFIL METÁLICO EXECUTADO EM FÁBRICA (POR DEMÃO). AF_01/2020_PE</t>
  </si>
  <si>
    <t xml:space="preserve">100728</t>
  </si>
  <si>
    <t xml:space="preserve">PINTURA COM TINTA EPOXÍDICA DE FUNDO APLICADA A ROLO OU PINCEL SOBRE PERFIL METÁLICO EXECUTADO EM FÁBRICA (POR DEMÃO). AF_01/2020</t>
  </si>
  <si>
    <t xml:space="preserve">100727</t>
  </si>
  <si>
    <t xml:space="preserve">PINTURA COM TINTA EPOXÍDICA DE FUNDO PULVERIZADA SOBRE PERFIL METÁLICO EXECUTADO EM FÁBRICA (POR DEMÃO). AF_01/2020_PE</t>
  </si>
  <si>
    <t xml:space="preserve">102499</t>
  </si>
  <si>
    <t xml:space="preserve">ENCERAMENTO DE PISO EM MADEIRA. AF_05/2021</t>
  </si>
  <si>
    <t xml:space="preserve">102505</t>
  </si>
  <si>
    <t xml:space="preserve">PINTURA DE DEMARCAÇÃO DE QUADRA POLIESPORTIVA COM BORRACHA CLORADA, E = 5 CM, APLICAÇÃO MANUAL. AF_05/2021</t>
  </si>
  <si>
    <t xml:space="preserve">102504</t>
  </si>
  <si>
    <t xml:space="preserve">PINTURA DE DEMARCAÇÃO DE QUADRA POLIESPORTIVA COM TINTA ACRÍLICA, E = 5 CM, APLICAÇÃO MANUAL. AF_05/2021</t>
  </si>
  <si>
    <t xml:space="preserve">102506</t>
  </si>
  <si>
    <t xml:space="preserve">PINTURA DE DEMARCAÇÃO DE QUADRA POLIESPORTIVA COM TINTA EPÓXI, E = 5 CM, APLICAÇÃO MANUAL. AF_05/2021</t>
  </si>
  <si>
    <t xml:space="preserve">102500</t>
  </si>
  <si>
    <t xml:space="preserve">PINTURA DE DEMARCAÇÃO DE VAGA COM TINTA ACRÍLICA, E = 10 CM, APLICAÇÃO MANUAL. AF_05/2021</t>
  </si>
  <si>
    <t xml:space="preserve">102507</t>
  </si>
  <si>
    <t xml:space="preserve">PINTURA DE DEMARCAÇÃO DE VAGA COM TINTA EPÓXI, E = 10 CM, APLICAÇÃO MANUAL. AF_05/2021</t>
  </si>
  <si>
    <t xml:space="preserve">102512</t>
  </si>
  <si>
    <t xml:space="preserve">PINTURA DE EIXO VIÁRIO SOBRE ASFALTO COM TINTA RETRORREFLETIVA A BASE DE RESINA ACRÍLICA COM MICROESFERAS DE VIDRO, E = 10 CM, APLICAÇÃO MECÂNICA COM DEMARCADORA AUTOPROPELIDA. AF_05/2021</t>
  </si>
  <si>
    <t xml:space="preserve">102501</t>
  </si>
  <si>
    <t xml:space="preserve">PINTURA DE FAIXA DE PEDESTRE OU ZEBRADA COM TINTA ACRÍLICA, E = 30 CM, APLICAÇÃO MANUAL. AF_05/2021</t>
  </si>
  <si>
    <t xml:space="preserve">102508</t>
  </si>
  <si>
    <t xml:space="preserve">PINTURA DE FAIXA DE PEDESTRE OU ZEBRADA COM TINTA EPÓXI, E = 30 CM, APLICAÇÃO MANUAL. AF_05/2021</t>
  </si>
  <si>
    <t xml:space="preserve">102509</t>
  </si>
  <si>
    <t xml:space="preserve">PINTURA DE FAIXA DE PEDESTRE OU ZEBRADA TINTA RETRORREFLETIVA A BASE DE RESINA ACRÍLICA COM MICROESFERAS DE VIDRO, E = 30 CM, APLICAÇÃO MANUAL. AF_05/2021</t>
  </si>
  <si>
    <t xml:space="preserve">102498</t>
  </si>
  <si>
    <t xml:space="preserve">PINTURA DE MEIO-FIO COM TINTA BRANCA A BASE DE CAL (CAIAÇÃO). AF_05/2021</t>
  </si>
  <si>
    <t xml:space="preserve">102491</t>
  </si>
  <si>
    <t xml:space="preserve">PINTURA DE PISO COM TINTA ACRÍLICA, APLICAÇÃO MANUAL, 2 DEMÃOS, INCLUSO FUNDO PREPARADOR. AF_05/2021</t>
  </si>
  <si>
    <t xml:space="preserve">102492</t>
  </si>
  <si>
    <t xml:space="preserve">PINTURA DE PISO COM TINTA ACRÍLICA, APLICAÇÃO MANUAL, 3 DEMÃOS, INCLUSO FUNDO PREPARADOR. AF_05/2021</t>
  </si>
  <si>
    <t xml:space="preserve">102494</t>
  </si>
  <si>
    <t xml:space="preserve">PINTURA DE PISO COM TINTA EPÓXI, APLICAÇÃO MANUAL, 2 DEMÃOS, INCLUSO PRIMER EPÓXI. AF_05/2021</t>
  </si>
  <si>
    <t xml:space="preserve">102496</t>
  </si>
  <si>
    <t xml:space="preserve">PINTURA DE RODAPÉ COM TINTA EPÓXI, APLICAÇÃO MANUAL, 2 DEMÃOS, INCLUSÃO PRIMER EPÓXI. AF_05/2021</t>
  </si>
  <si>
    <t xml:space="preserve">102497</t>
  </si>
  <si>
    <t xml:space="preserve">PINTURA DE RODAPÉ EM PEDRA DECORATIVA COM VERNIZ DE POLIURETANO, APLICAÇÃO MANUAL, 3 DEMÃOS. AF_05/2021</t>
  </si>
  <si>
    <t xml:space="preserve">102520</t>
  </si>
  <si>
    <t xml:space="preserve">PINTURA DE SINALIZAÇÃO VERTICAL DE SEGURANÇA, FAIXAS AMARELA E PRETA, APLICAÇÃO MANUAL, 2 DEMÃOS. AF_05/2021</t>
  </si>
  <si>
    <t xml:space="preserve">102513</t>
  </si>
  <si>
    <t xml:space="preserve">PINTURA DE SÍMBOLOS E TEXTOS COM TINTA ACRÍLICA, DEMARCAÇÃO COM FITA ADESIVA E APLICAÇÃO COM ROLO. AF_05/2021</t>
  </si>
  <si>
    <t xml:space="preserve">102489</t>
  </si>
  <si>
    <t xml:space="preserve">PINTURA HIDROFUGANTE COM SILICONE, APLICAÇÃO MANUAL, 2 DEMÃOS. AF_05/2021</t>
  </si>
  <si>
    <t xml:space="preserve">102488</t>
  </si>
  <si>
    <t xml:space="preserve">PREPARO DO PISO CIMENTADO PARA PINTURA - LIXAMENTO E LIMPEZA. AF_05/2021</t>
  </si>
  <si>
    <t xml:space="preserve">101746</t>
  </si>
  <si>
    <t xml:space="preserve">ASSOALHO DE MADEIRA. AF_09/2020</t>
  </si>
  <si>
    <t xml:space="preserve">98679</t>
  </si>
  <si>
    <t xml:space="preserve">PISO CIMENTADO, TRAÇO 1:3 (CIMENTO E AREIA), ACABAMENTO LISO, ESPESSURA 2,0 CM, PREPARO MECÂNICO DA ARGAMASSA. AF_09/2020</t>
  </si>
  <si>
    <t xml:space="preserve">98680</t>
  </si>
  <si>
    <t xml:space="preserve">PISO CIMENTADO, TRAÇO 1:3 (CIMENTO E AREIA), ACABAMENTO LISO, ESPESSURA 3,0 CM, PREPARO MECÂNICO DA ARGAMASSA. AF_09/2020</t>
  </si>
  <si>
    <t xml:space="preserve">101749</t>
  </si>
  <si>
    <t xml:space="preserve">PISO CIMENTADO, TRAÇO 1:3 (CIMENTO E AREIA), ACABAMENTO LISO, ESPESSURA 4,0 CM, PREPARO MECÂNICO DA ARGAMASSA. AF_09/2020</t>
  </si>
  <si>
    <t xml:space="preserve">98681</t>
  </si>
  <si>
    <t xml:space="preserve">PISO CIMENTADO, TRAÇO 1:3 (CIMENTO E AREIA), ACABAMENTO RÚSTICO, ESPESSURA 2,0 CM, PREPARO MECÂNICO DA ARGAMASSA. AF_09/2020</t>
  </si>
  <si>
    <t xml:space="preserve">98682</t>
  </si>
  <si>
    <t xml:space="preserve">PISO CIMENTADO, TRAÇO 1:3 (CIMENTO E AREIA), ACABAMENTO RÚSTICO, ESPESSURA 3,0 CM, PREPARO MECÂNICO DA ARGAMASSA. AF_09/2020</t>
  </si>
  <si>
    <t xml:space="preserve">101750</t>
  </si>
  <si>
    <t xml:space="preserve">PISO CIMENTADO, TRAÇO 1:3 (CIMENTO E AREIA), ACABAMENTO RÚSTICO, ESPESSURA 4,0 CM, PREPARO MECÂNICO DA ARGAMASSA. AF_09/2020</t>
  </si>
  <si>
    <t xml:space="preserve">101737</t>
  </si>
  <si>
    <t xml:space="preserve">PISO DE BORRACHA CANELADO, ESPESSURA 3,5MM, FIXADO COM ADESIVO ACRÍLICO. AF_09/2020</t>
  </si>
  <si>
    <t xml:space="preserve">101735</t>
  </si>
  <si>
    <t xml:space="preserve">PISO DE BORRACHA ESPORTIVO, ESPESSURA 15MM, ASSENTADO COM ARGAMASSA. AF_09/2020</t>
  </si>
  <si>
    <t xml:space="preserve">101734</t>
  </si>
  <si>
    <t xml:space="preserve">PISO DE BORRACHA PASTILHADO, ESPESSURA 15MM, ASSENTADO COM ARGAMASSA. AF_09/2020</t>
  </si>
  <si>
    <t xml:space="preserve">101736</t>
  </si>
  <si>
    <t xml:space="preserve">PISO DE BORRACHA PASTILHADO, ESPESSURA 3,5MM, FIXADO COM ADESIVO ACRÍLICO. AF_09/2020</t>
  </si>
  <si>
    <t xml:space="preserve">101733</t>
  </si>
  <si>
    <t xml:space="preserve">PISO DE BORRACHA PASTILHADO/FRISADO, ESPESSURA 7MM, ASSENTADO COM ARGAMASSA. AF_09/2020</t>
  </si>
  <si>
    <t xml:space="preserve">98678</t>
  </si>
  <si>
    <t xml:space="preserve">PISO ELEVADO COM ESTRUTURA EM AÇO, COMPOSTO POR PEDESTAIS E LONGARINAS. AF_09/2020</t>
  </si>
  <si>
    <t xml:space="preserve">101747</t>
  </si>
  <si>
    <t xml:space="preserve">PISO EM CONCRETO 20 MPA PREPARO MECÂNICO, ESPESSURA 7CM. AF_09/2020</t>
  </si>
  <si>
    <t xml:space="preserve">104162</t>
  </si>
  <si>
    <t xml:space="preserve">PISO EM GRANILITE, MARMORITE OU GRANITINA EM AMBIENTES INTERNOS, COM ESPESSURA DE 8 MM, INCLUSO MISTURA EM BETONEIRA, COLOCAÇÃO DAS JUNTAS, APLICAÇÃO DO PISO, 4 POLIMENTOS COM POLITRIZ, ESTUCAMENTO, SELADOR E CERA. AF_06/2022</t>
  </si>
  <si>
    <t xml:space="preserve">98671</t>
  </si>
  <si>
    <t xml:space="preserve">PISO EM GRANITO APLICADO EM AMBIENTES INTERNOS. AF_09/2020</t>
  </si>
  <si>
    <t xml:space="preserve">101092</t>
  </si>
  <si>
    <t xml:space="preserve">PISO EM GRANITO APLICADO EM CALÇADAS OU PISOS EXTERNOS. AF_05/2020</t>
  </si>
  <si>
    <t xml:space="preserve">101091</t>
  </si>
  <si>
    <t xml:space="preserve">PISO EM LADRILHO HIDRÁULICO APLICADO EM AMBIENTES EXTERNOS. AF_05/2020</t>
  </si>
  <si>
    <t xml:space="preserve">101726</t>
  </si>
  <si>
    <t xml:space="preserve">PISO EM LADRILHO HIDRÁULICO APLICADO EM AMBIENTES INTERNOS DE ÁREA ENTRE 5 E 15 M², INCLUSO APLICAÇÃO DE RESINA. AF_09/2020</t>
  </si>
  <si>
    <t xml:space="preserve">101725</t>
  </si>
  <si>
    <t xml:space="preserve">PISO EM LADRILHO HIDRÁULICO APLICADO EM AMBIENTES INTERNOS DE ÁREA MENOR QUE 5 M², INCLUSO APLICAÇÃO DE RESINA. AF_09/2020</t>
  </si>
  <si>
    <t xml:space="preserve">98672</t>
  </si>
  <si>
    <t xml:space="preserve">PISO EM MÁRMORE APLICADO EM AMBIENTES INTERNOS. AF_09/2020</t>
  </si>
  <si>
    <t xml:space="preserve">101093</t>
  </si>
  <si>
    <t xml:space="preserve">PISO EM MÁRMORE APLICADO EM CALÇADAS OU PISOS EXTERNOS. AF_05/2020</t>
  </si>
  <si>
    <t xml:space="preserve">101732</t>
  </si>
  <si>
    <t xml:space="preserve">PISO EM PEDRA ARDÓSIA ASSENTADO SOBRE ARGAMASSA 1:3 (CIMENTO E AREIA). AF_09/2020</t>
  </si>
  <si>
    <t xml:space="preserve">101731</t>
  </si>
  <si>
    <t xml:space="preserve">PISO EM PEDRA ASSENTADO SOBRE ARGAMASSA 1:3 (CIMENTO E AREIA). AF_09/2020</t>
  </si>
  <si>
    <t xml:space="preserve">101090</t>
  </si>
  <si>
    <t xml:space="preserve">PISO EM PEDRA PORTUGUESA ASSENTADO SOBRE ARGAMASSA SECA DE CIMENTO E AREIA, TRAÇO 1:3, REJUNTADO COM CIMENTO COMUM. AF_05/2020</t>
  </si>
  <si>
    <t xml:space="preserve">101751</t>
  </si>
  <si>
    <t xml:space="preserve">PISO EM TACO DE MADEIRA 7X21CM, FIXADO COM COLA BASE DE PVA. AF_09/2020</t>
  </si>
  <si>
    <t xml:space="preserve">101729</t>
  </si>
  <si>
    <t xml:space="preserve">PISO EM TACO DE MADEIRA 7X42CM, FIXADO COM COLA BASE DE PVA. AF_09/2020</t>
  </si>
  <si>
    <t xml:space="preserve">101094</t>
  </si>
  <si>
    <t xml:space="preserve">PISO PODOTÁTIL DE ALERTA OU DIRECIONAL, DE BORRACHA, ASSENTADO SOBRE ARGAMASSA. AF_05/2020</t>
  </si>
  <si>
    <t xml:space="preserve">101727</t>
  </si>
  <si>
    <t xml:space="preserve">PISO VINÍLICO SEMI-FLEXÍVEL EM PLACAS, PADRÃO LISO, ESPESSURA 3,2 MM, FIXADO COM COLA. AF_09/2020</t>
  </si>
  <si>
    <t xml:space="preserve">101748</t>
  </si>
  <si>
    <t xml:space="preserve">PREPARO DE CONTRAPISO COM POLITRIZ. AF_09/2020</t>
  </si>
  <si>
    <t xml:space="preserve">101742</t>
  </si>
  <si>
    <t xml:space="preserve">RODAPÉ BORRACHA LISO, ALTURA = 7CM, ESPESSURA = 2 MM, PARA ARGAMASSA. AF_09/2020</t>
  </si>
  <si>
    <t xml:space="preserve">101740</t>
  </si>
  <si>
    <t xml:space="preserve">RODAPÉ EM ARDÓSIA ALTURA 10CM. AF_09/2020</t>
  </si>
  <si>
    <t xml:space="preserve">98685</t>
  </si>
  <si>
    <t xml:space="preserve">RODAPÉ EM GRANITO, ALTURA 10 CM. AF_09/2020</t>
  </si>
  <si>
    <t xml:space="preserve">98686</t>
  </si>
  <si>
    <t xml:space="preserve">RODAPÉ EM LADRILHO HIDRÁULICO, ALTURA 7 CM. AF_09/2020</t>
  </si>
  <si>
    <t xml:space="preserve">101739</t>
  </si>
  <si>
    <t xml:space="preserve">RODAPÉ EM MADEIRA, ALTURA 7CM, FIXADO COM COLA E PARAFUSOS. AF_09/2020</t>
  </si>
  <si>
    <t xml:space="preserve">101738</t>
  </si>
  <si>
    <t xml:space="preserve">RODAPÉ EM MADEIRA, ALTURA 7CM, FIXADO COM COLA. AF_09/2020</t>
  </si>
  <si>
    <t xml:space="preserve">101741</t>
  </si>
  <si>
    <t xml:space="preserve">RODAPÉ EM MARMORITE, ALTURA 10CM. AF_09/2020</t>
  </si>
  <si>
    <t xml:space="preserve">98697</t>
  </si>
  <si>
    <t xml:space="preserve">RODAPÉ EM MÁRMORE, ALTURA 7 CM. AF_09/2020</t>
  </si>
  <si>
    <t xml:space="preserve">98688</t>
  </si>
  <si>
    <t xml:space="preserve">RODAPÉ EM POLIESTIRENO, ALTURA 5 CM. AF_09/2020</t>
  </si>
  <si>
    <t xml:space="preserve">98689</t>
  </si>
  <si>
    <t xml:space="preserve">SOLEIRA EM GRANITO, LARGURA 15 CM, ESPESSURA 2,0 CM. AF_09/2020</t>
  </si>
  <si>
    <t xml:space="preserve">98695</t>
  </si>
  <si>
    <t xml:space="preserve">SOLEIRA EM MÁRMORE, LARGURA 15 CM, ESPESSURA 2,0 CM. AF_09/2020</t>
  </si>
  <si>
    <t xml:space="preserve">100606</t>
  </si>
  <si>
    <t xml:space="preserve">ASSENTAMENTO DE POSTE DE CONCRETO COM COMPRIMENTO NOMINAL DE 10 M, CARGA NOMINAL DE 1000 DAN, ENGASTAMENTO BASE CONCRETADA COM 1 M DE CONCRETO E 0,6 M DE SOLO (NÃO INCLUI FORNECIMENTO). AF_04/2025</t>
  </si>
  <si>
    <t xml:space="preserve">100604</t>
  </si>
  <si>
    <t xml:space="preserve">ASSENTAMENTO DE POSTE DE CONCRETO COM COMPRIMENTO NOMINAL DE 10 M, CARGA NOMINAL DE 300 DAN, ENGASTAMENTO BASE CONCRETADA COM 1 M DE CONCRETO E 0,6 M DE SOLO (NÃO INCLUI FORNECIMENTO). AF_04/2025</t>
  </si>
  <si>
    <t xml:space="preserve">100605</t>
  </si>
  <si>
    <t xml:space="preserve">ASSENTAMENTO DE POSTE DE CONCRETO COM COMPRIMENTO NOMINAL DE 10 M, CARGA NOMINAL DE 600 DAN, ENGASTAMENTO BASE CONCRETADA COM 1 M DE CONCRETO E 0,6 M DE SOLO (NÃO INCLUI FORNECIMENTO). AF_04/2025</t>
  </si>
  <si>
    <t xml:space="preserve">100580</t>
  </si>
  <si>
    <t xml:space="preserve">ASSENTAMENTO DE POSTE DE CONCRETO COM COMPRIMENTO NOMINAL DE 10 M, CARGA NOMINAL MAIOR QUE 1000 DAN, ENGASTAMENTO SIMPLES COM 1,6 M DE SOLO (NÃO INCLUI FORNECIMENTO). AF_04/2025</t>
  </si>
  <si>
    <t xml:space="preserve">100579</t>
  </si>
  <si>
    <t xml:space="preserve">ASSENTAMENTO DE POSTE DE CONCRETO COM COMPRIMENTO NOMINAL DE 10 M, CARGA NOMINAL MENOR OU IGUAL A 1000 DAN, ENGASTAMENTO SIMPLES COM 1,6 M DE SOLO (NÃO INCLUI FORNECIMENTO). AF_04/2025</t>
  </si>
  <si>
    <t xml:space="preserve">100609</t>
  </si>
  <si>
    <t xml:space="preserve">ASSENTAMENTO DE POSTE DE CONCRETO COM COMPRIMENTO NOMINAL DE 10,5 M, CARGA NOMINAL DE 1000 DAN, ENGASTAMENTO BASE CONCRETADA COM 1 M DE CONCRETO E 0,65 M DE SOLO (NÃO INCLUI FORNECIMENTO). AF_04/2025</t>
  </si>
  <si>
    <t xml:space="preserve">100607</t>
  </si>
  <si>
    <t xml:space="preserve">ASSENTAMENTO DE POSTE DE CONCRETO COM COMPRIMENTO NOMINAL DE 10,5 M, CARGA NOMINAL DE 300 DAN, ENGASTAMENTO BASE CONCRETADA COM 1 M DE CONCRETO E 0,65 M DE SOLO (NÃO INCLUI FORNECIMENTO). AF_04/2025</t>
  </si>
  <si>
    <t xml:space="preserve">100608</t>
  </si>
  <si>
    <t xml:space="preserve">ASSENTAMENTO DE POSTE DE CONCRETO COM COMPRIMENTO NOMINAL DE 10,5 M, CARGA NOMINAL DE 600 DAN, ENGASTAMENTO BASE CONCRETADA COM 1 M DE CONCRETO E 0,65 M DE SOLO (NÃO INCLUI FORNECIMENTO). AF_04/2025</t>
  </si>
  <si>
    <t xml:space="preserve">100582</t>
  </si>
  <si>
    <t xml:space="preserve">ASSENTAMENTO DE POSTE DE CONCRETO COM COMPRIMENTO NOMINAL DE 10,5 M, CARGA NOMINAL MAIOR QUE 1000 DAN, ENGASTAMENTO SIMPLES COM 1,65 M DE SOLO (NÃO INCLUI FORNECIMENTO). AF_04/2025</t>
  </si>
  <si>
    <t xml:space="preserve">100581</t>
  </si>
  <si>
    <t xml:space="preserve">ASSENTAMENTO DE POSTE DE CONCRETO COM COMPRIMENTO NOMINAL DE 10,5 M, CARGA NOMINAL MENOR OU IGUAL A 1000 DAN, ENGASTAMENTO SIMPLES COM 1,65 M DE SOLO (NÃO INCLUI FORNECIMENTO). AF_04/2025</t>
  </si>
  <si>
    <t xml:space="preserve">100613</t>
  </si>
  <si>
    <t xml:space="preserve">ASSENTAMENTO DE POSTE DE CONCRETO COM COMPRIMENTO NOMINAL DE 11 M, CARGA NOMINAL DE 1000 DAN, ENGASTAMENTO BASE CONCRETADA COM 1 M DE CONCRETO E 0,7 M DE SOLO (NÃO INCLUI FORNECIMENTO). AF_04/2025</t>
  </si>
  <si>
    <t xml:space="preserve">100610</t>
  </si>
  <si>
    <t xml:space="preserve">ASSENTAMENTO DE POSTE DE CONCRETO COM COMPRIMENTO NOMINAL DE 11 M, CARGA NOMINAL DE 300 DAN, ENGASTAMENTO BASE CONCRETADA COM 1 M DE CONCRETO E 0,7 M DE SOLO (NÃO INCLUI FORNECIMENTO). AF_04/2025</t>
  </si>
  <si>
    <t xml:space="preserve">100611</t>
  </si>
  <si>
    <t xml:space="preserve">ASSENTAMENTO DE POSTE DE CONCRETO COM COMPRIMENTO NOMINAL DE 11 M, CARGA NOMINAL DE 400 DAN, ENGASTAMENTO BASE CONCRETADA COM 1 M DE CONCRETO E 0,7 M DE SOLO (NÃO INCLUI FORNECIMENTO). AF_04/2025</t>
  </si>
  <si>
    <t xml:space="preserve">100612</t>
  </si>
  <si>
    <t xml:space="preserve">ASSENTAMENTO DE POSTE DE CONCRETO COM COMPRIMENTO NOMINAL DE 11 M, CARGA NOMINAL DE 600 DAN, ENGASTAMENTO BASE CONCRETADA COM 1 M DE CONCRETO E 0,7 M DE SOLO (NÃO INCLUI FORNECIMENTO). AF_04/2025</t>
  </si>
  <si>
    <t xml:space="preserve">100584</t>
  </si>
  <si>
    <t xml:space="preserve">ASSENTAMENTO DE POSTE DE CONCRETO COM COMPRIMENTO NOMINAL DE 11 M, CARGA NOMINAL MAIOR QUE 1000 DAN, ENGASTAMENTO SIMPLES COM 1,7 M DE SOLO (NÃO INCLUI FORNECIMENTO). AF_04/2025</t>
  </si>
  <si>
    <t xml:space="preserve">100583</t>
  </si>
  <si>
    <t xml:space="preserve">ASSENTAMENTO DE POSTE DE CONCRETO COM COMPRIMENTO NOMINAL DE 11 M, CARGA NOMINAL MENOR OU IGUAL A 1000 DAN, ENGASTAMENTO SIMPLES COM 1,7 M DE SOLO (NÃO INCLUI FORNECIMENTO). AF_04/2025</t>
  </si>
  <si>
    <t xml:space="preserve">100616</t>
  </si>
  <si>
    <t xml:space="preserve">ASSENTAMENTO DE POSTE DE CONCRETO COM COMPRIMENTO NOMINAL DE 12 M, CARGA NOMINAL DE 1000 DAN, ENGASTAMENTO BASE CONCRETADA COM 1 M DE CONCRETO E 0,8 M DE SOLO (NÃO INCLUI FORNECIMENTO). AF_04/2025</t>
  </si>
  <si>
    <t xml:space="preserve">100614</t>
  </si>
  <si>
    <t xml:space="preserve">ASSENTAMENTO DE POSTE DE CONCRETO COM COMPRIMENTO NOMINAL DE 12 M, CARGA NOMINAL DE 400 DAN, ENGASTAMENTO BASE CONCRETADA COM 1 M DE CONCRETO E 0,8 M DE SOLO (NÃO INCLUI FORNECIMENTO). AF_04/2025</t>
  </si>
  <si>
    <t xml:space="preserve">100615</t>
  </si>
  <si>
    <t xml:space="preserve">ASSENTAMENTO DE POSTE DE CONCRETO COM COMPRIMENTO NOMINAL DE 12 M, CARGA NOMINAL DE 600 DAN, ENGASTAMENTO BASE CONCRETADA COM 1 M DE CONCRETO E 0,8 M DE SOLO (NÃO INCLUI FORNECIMENTO). AF_04/2025</t>
  </si>
  <si>
    <t xml:space="preserve">100586</t>
  </si>
  <si>
    <t xml:space="preserve">ASSENTAMENTO DE POSTE DE CONCRETO COM COMPRIMENTO NOMINAL DE 12 M, CARGA NOMINAL MAIOR QUE 1000 DAN, ENGASTAMENTO SIMPLES COM 1,8 M DE SOLO (NÃO INCLUI FORNECIMENTO). AF_04/2025</t>
  </si>
  <si>
    <t xml:space="preserve">100585</t>
  </si>
  <si>
    <t xml:space="preserve">ASSENTAMENTO DE POSTE DE CONCRETO COM COMPRIMENTO NOMINAL DE 12 M, CARGA NOMINAL MENOR OU IGUAL A 1000 DAN, ENGASTAMENTO SIMPLES COM 1,8 M DE SOLO (NÃO INCLUI FORNECIMENTO). AF_04/2025</t>
  </si>
  <si>
    <t xml:space="preserve">100618</t>
  </si>
  <si>
    <t xml:space="preserve">ASSENTAMENTO DE POSTE DE CONCRETO COM COMPRIMENTO NOMINAL DE 13 M, CARGA NOMINAL DE 1000 DAN, ENGASTAMENTO BASE CONCRETADA COM 1 M DE CONCRETO E 0,9 M DE SOLO - SOMENTE INSTALAÇÃO, SEM FORNECIMENTO. AF_04/2025</t>
  </si>
  <si>
    <t xml:space="preserve">100617</t>
  </si>
  <si>
    <t xml:space="preserve">ASSENTAMENTO DE POSTE DE CONCRETO COM COMPRIMENTO NOMINAL DE 13 M, CARGA NOMINAL DE 600 DAN, ENGASTAMENTO BASE CONCRETADA COM 1 M DE CONCRETO E 0,9 M DE SOLO (NÃO INCLUI FORNECIMENTO). AF_04/2025</t>
  </si>
  <si>
    <t xml:space="preserve">100588</t>
  </si>
  <si>
    <t xml:space="preserve">ASSENTAMENTO DE POSTE DE CONCRETO COM COMPRIMENTO NOMINAL DE 13 M, CARGA NOMINAL MAIOR QUE 1000 DAN, ENGASTAMENTO SIMPLES COM 1,9 M DE SOLO (NÃO INCLUI FORNECIMENTO). AF_04/2025</t>
  </si>
  <si>
    <t xml:space="preserve">100587</t>
  </si>
  <si>
    <t xml:space="preserve">ASSENTAMENTO DE POSTE DE CONCRETO COM COMPRIMENTO NOMINAL DE 13 M, CARGA NOMINAL MENOR OU IGUAL A 1000 DAN, ENGASTAMENTO SIMPLES COM 1,9 M DE SOLO (NÃO INCLUI FORNECIMENTO). AF_04/2025</t>
  </si>
  <si>
    <t xml:space="preserve">100590</t>
  </si>
  <si>
    <t xml:space="preserve">ASSENTAMENTO DE POSTE DE CONCRETO COM COMPRIMENTO NOMINAL DE 13,5 M, CARGA NOMINAL MAIOR QUE 1000 DAN, ENGASTAMENTO SIMPLES COM 1,95 M DE SOLO (NÃO INCLUI FORNECIMENTO). AF_04/2025</t>
  </si>
  <si>
    <t xml:space="preserve">100589</t>
  </si>
  <si>
    <t xml:space="preserve">ASSENTAMENTO DE POSTE DE CONCRETO COM COMPRIMENTO NOMINAL DE 13,5 M, CARGA NOMINAL MENOR OU IGUAL A 1000 DAN, ENGASTAMENTO SIMPLES COM 1,95 M DE SOLO (NÃO INCLUI FORNECIMENTO). AF_04/2025</t>
  </si>
  <si>
    <t xml:space="preserve">100592</t>
  </si>
  <si>
    <t xml:space="preserve">ASSENTAMENTO DE POSTE DE CONCRETO COM COMPRIMENTO NOMINAL DE 14 M, CARGA NOMINAL MAIOR QUE 1000 DAN, ENGASTAMENTO SIMPLES COM 2 M DE SOLO (NÃO INCLUI FORNECIMENTO). AF_04/2025</t>
  </si>
  <si>
    <t xml:space="preserve">100591</t>
  </si>
  <si>
    <t xml:space="preserve">ASSENTAMENTO DE POSTE DE CONCRETO COM COMPRIMENTO NOMINAL DE 14 M, CARGA NOMINAL MENOR OU IGUAL A 1000 DAN, ENGASTAMENTO SIMPLES COM 2 M DE SOLO (NÃO INCLUI FORNECIMENTO). AF_04/2025</t>
  </si>
  <si>
    <t xml:space="preserve">100594</t>
  </si>
  <si>
    <t xml:space="preserve">ASSENTAMENTO DE POSTE DE CONCRETO COM COMPRIMENTO NOMINAL DE 15 M, CARGA NOMINAL MAIOR QUE 1000 DAN, ENGASTAMENTO SIMPLES COM 2,1 M DE SOLO (NÃO INCLUI FORNECIMENTO). AF_04/2025</t>
  </si>
  <si>
    <t xml:space="preserve">100593</t>
  </si>
  <si>
    <t xml:space="preserve">ASSENTAMENTO DE POSTE DE CONCRETO COM COMPRIMENTO NOMINAL DE 15 M, CARGA NOMINAL MENOR OU IGUAL A 1000 DAN, ENGASTAMENTO SIMPLES COM 2,1 M DE SOLO (NÃO INCLUI FORNECIMENTO). AF_04/2025</t>
  </si>
  <si>
    <t xml:space="preserve">100596</t>
  </si>
  <si>
    <t xml:space="preserve">ASSENTAMENTO DE POSTE DE CONCRETO COM COMPRIMENTO NOMINAL DE 18 M, CARGA NOMINAL MAIOR QUE 1000 DAN, ENGASTAMENTO SIMPLES COM 2,4 M DE SOLO (NÃO INCLUI FORNECIMENTO). AF_04/2025</t>
  </si>
  <si>
    <t xml:space="preserve">100595</t>
  </si>
  <si>
    <t xml:space="preserve">ASSENTAMENTO DE POSTE DE CONCRETO COM COMPRIMENTO NOMINAL DE 18 M, CARGA NOMINAL MENOR OU IGUAL A 1000 DAN, ENGASTAMENTO SIMPLES COM 2,4 M DE SOLO (NÃO INCLUI FORNECIMENTO). AF_04/2025</t>
  </si>
  <si>
    <t xml:space="preserve">100598</t>
  </si>
  <si>
    <t xml:space="preserve">ASSENTAMENTO DE POSTE DE CONCRETO COM COMPRIMENTO NOMINAL DE 20 M, CARGA NOMINAL MAIOR QUE 1000, ENGASTAMENTO SIMPLES COM 2,6 M DE SOLO (NÃO INCLUI FORNECIMENTO). AF_04/2025</t>
  </si>
  <si>
    <t xml:space="preserve">100597</t>
  </si>
  <si>
    <t xml:space="preserve">ASSENTAMENTO DE POSTE DE CONCRETO COM COMPRIMENTO NOMINAL DE 20 M, CARGA NOMINAL MENOR OU IGUAL A 1000 DAN, ENGASTAMENTO SIMPLES COM 2,6 M DE SOLO (NÃO INCLUI FORNECIMENTO). AF_04/2025</t>
  </si>
  <si>
    <t xml:space="preserve">100603</t>
  </si>
  <si>
    <t xml:space="preserve">ASSENTAMENTO DE POSTE DE CONCRETO COM COMPRIMENTO NOMINAL DE 9 M, CARGA NOMINAL DE 1000 DAN, ENGASTAMENTO BASE CONCRETADA COM 1 M DE CONCRETO E 0,5 M DE SOLO (NÃO INCLUI FORNECIMENTO). AF_04/2025</t>
  </si>
  <si>
    <t xml:space="preserve">100599</t>
  </si>
  <si>
    <t xml:space="preserve">ASSENTAMENTO DE POSTE DE CONCRETO COM COMPRIMENTO NOMINAL DE 9 M, CARGA NOMINAL DE 150 DAN, ENGASTAMENTO BASE CONCRETADA COM 1 M DE CONCRETO E 0,5 M DE SOLO (NÃO INCLUI FORNECIMENTO). AF_04/2025</t>
  </si>
  <si>
    <t xml:space="preserve">100600</t>
  </si>
  <si>
    <t xml:space="preserve">ASSENTAMENTO DE POSTE DE CONCRETO COM COMPRIMENTO NOMINAL DE 9 M, CARGA NOMINAL DE 300 DAN, ENGASTAMENTO BASE CONCRETADA COM 1 M DE CONCRETO E 0,5 M DE SOLO (NÃO INCLUI FORNECIMENTO). AF_04/2025</t>
  </si>
  <si>
    <t xml:space="preserve">100601</t>
  </si>
  <si>
    <t xml:space="preserve">ASSENTAMENTO DE POSTE DE CONCRETO COM COMPRIMENTO NOMINAL DE 9 M, CARGA NOMINAL DE 400 DAN, ENGASTAMENTO BASE CONCRETADA COM 1 M DE CONCRETO E 0,5 M DE SOLO (NÃO INCLUI FORNECIMENTO). AF_04/2025</t>
  </si>
  <si>
    <t xml:space="preserve">100602</t>
  </si>
  <si>
    <t xml:space="preserve">ASSENTAMENTO DE POSTE DE CONCRETO COM COMPRIMENTO NOMINAL DE 9 M, CARGA NOMINAL DE 600 DAN, ENGASTAMENTO BASE CONCRETADA COM 1 M DE CONCRETO E 0,5 M DE SOLO (NÃO INCLUI FORNECIMENTO). AF_04/2025</t>
  </si>
  <si>
    <t xml:space="preserve">100578</t>
  </si>
  <si>
    <t xml:space="preserve">ASSENTAMENTO DE POSTE DE CONCRETO COM COMPRIMENTO NOMINAL DE 9 M, CARGA NOMINAL MENOR OU IGUAL A 1000 DAN, ENGASTAMENTO SIMPLES COM 1,5 M DE SOLO (NÃO INCLUI FORNECIMENTO). AF_04/2025</t>
  </si>
  <si>
    <t xml:space="preserve">100623</t>
  </si>
  <si>
    <t xml:space="preserve">POSTE DE AÇO CÔNICO CONTÍNUO CURVO DUPLO, ENGASTAMENTO SIMPLES COM 1 M DE SOLO, H=9M - FORNECIMENTO E INSTALAÇÃO. AF_04/2025</t>
  </si>
  <si>
    <t xml:space="preserve">100621</t>
  </si>
  <si>
    <t xml:space="preserve">POSTE DE AÇO CÔNICO CONTÍNUO CURVO DUPLO, FLANGEADO, H=9M - FORNECIMENTO E INSTALAÇÃO. AF_04/2025</t>
  </si>
  <si>
    <t xml:space="preserve">100622</t>
  </si>
  <si>
    <t xml:space="preserve">POSTE DE AÇO CÔNICO CONTÍNUO CURVO SIMPLES, ENGASTAMENTO SIMPLES COM 1 M DE SOLO, H=9M - FORNECIMENTO E INSTALAÇÃO. AF_04/2025</t>
  </si>
  <si>
    <t xml:space="preserve">105958</t>
  </si>
  <si>
    <t xml:space="preserve">POSTE DE AÇO CÔNICO CONTÍNUO CURVO SIMPLES, FLANGEADO, H=7M - FORNECIMENTO E INSTALAÇÃO. AF_04/2025</t>
  </si>
  <si>
    <t xml:space="preserve">100620</t>
  </si>
  <si>
    <t xml:space="preserve">POSTE DE AÇO CÔNICO CONTÍNUO CURVO SIMPLES, FLANGEADO, H=9M - FORNECIMENTO E INSTALAÇÃO. AF_04/2025</t>
  </si>
  <si>
    <t xml:space="preserve">105953</t>
  </si>
  <si>
    <t xml:space="preserve">POSTE DE AÇO CÔNICO CONTÍNUO RETO, ENGASTAMENTO SIMPLES COM 1 M DE SOLO, H=7M - FORNECIMENTO E INSTALAÇÃO. AF_04/2025</t>
  </si>
  <si>
    <t xml:space="preserve">105955</t>
  </si>
  <si>
    <t xml:space="preserve">POSTE DE AÇO CÔNICO CONTÍNUO RETO, ENGASTAMENTO SIMPLES COM 1 M DE SOLO, H=9M - FORNECIMENTO E INSTALAÇÃO. AF_04/2025</t>
  </si>
  <si>
    <t xml:space="preserve">100619</t>
  </si>
  <si>
    <t xml:space="preserve">POSTE DECORATIVO PARA JARDIM EM AÇO TUBULAR, H = *2,5* M, SEM LUMINÁRIA - FORNECIMENTO E INSTALAÇÃO. AF_04/2025</t>
  </si>
  <si>
    <t xml:space="preserve">99283</t>
  </si>
  <si>
    <t xml:space="preserve">ACRÉSCIMO PARA POÇO DE VISITA CIRCULAR PARA DRENAGEM, EM ALVENARIA COM TIJOLOS CERÂMICOS MACIÇOS, DIÂMETRO INTERNO = 0,8 M. AF_12/2020</t>
  </si>
  <si>
    <t xml:space="preserve">99293</t>
  </si>
  <si>
    <t xml:space="preserve">ACRÉSCIMO PARA POÇO DE VISITA CIRCULAR PARA DRENAGEM, EM ALVENARIA COM TIJOLOS CERÂMICOS MACIÇOS, DIÂMETRO INTERNO = 1 M. AF_12/2020</t>
  </si>
  <si>
    <t xml:space="preserve">99243</t>
  </si>
  <si>
    <t xml:space="preserve">ACRÉSCIMO PARA POÇO DE VISITA CIRCULAR PARA DRENAGEM, EM ALVENARIA COM TIJOLOS CERÂMICOS MACIÇOS, DIÂMETRO INTERNO = 1,2 M. AF_12/2020</t>
  </si>
  <si>
    <t xml:space="preserve">99249</t>
  </si>
  <si>
    <t xml:space="preserve">ACRÉSCIMO PARA POÇO DE VISITA CIRCULAR PARA DRENAGEM, EM ALVENARIA COM TIJOLOS CERÂMICOS MACIÇOS, DIÂMETRO INTERNO = 1,5 M. AF_12/2020</t>
  </si>
  <si>
    <t xml:space="preserve">99278</t>
  </si>
  <si>
    <t xml:space="preserve">ACRÉSCIMO PARA POÇO DE VISITA CIRCULAR PARA DRENAGEM, EM CONCRETO PRÉ-MOLDADO, DIÂMETRO INTERNO = 0,8 M. AF_12/2020</t>
  </si>
  <si>
    <t xml:space="preserve">99288</t>
  </si>
  <si>
    <t xml:space="preserve">ACRÉSCIMO PARA POÇO DE VISITA CIRCULAR PARA DRENAGEM, EM CONCRETO PRÉ-MOLDADO, DIÂMETRO INTERNO = 1 M. AF_12/2020</t>
  </si>
  <si>
    <t xml:space="preserve">99240</t>
  </si>
  <si>
    <t xml:space="preserve">ACRÉSCIMO PARA POÇO DE VISITA CIRCULAR PARA DRENAGEM, EM CONCRETO PRÉ-MOLDADO, DIÂMETRO INTERNO = 1,2 M. AF_12/2020</t>
  </si>
  <si>
    <t xml:space="preserve">99246</t>
  </si>
  <si>
    <t xml:space="preserve">ACRÉSCIMO PARA POÇO DE VISITA CIRCULAR PARA DRENAGEM, EM CONCRETO PRÉ-MOLDADO, DIÂMETRO INTERNO = 1,5 M. AF_12/2020</t>
  </si>
  <si>
    <t xml:space="preserve">97981</t>
  </si>
  <si>
    <t xml:space="preserve">ACRÉSCIMO PARA POÇO DE VISITA CIRCULAR PARA ESGOTO, EM ALVENARIA COM TIJOLOS CERÂMICOS MACIÇOS, DIÂMETRO INTERNO = 0,8 M. AF_12/2020</t>
  </si>
  <si>
    <t xml:space="preserve">97985</t>
  </si>
  <si>
    <t xml:space="preserve">ACRÉSCIMO PARA POÇO DE VISITA CIRCULAR PARA ESGOTO, EM ALVENARIA COM TIJOLOS CERÂMICOS MACIÇOS, DIÂMETRO INTERNO = 1 M. AF_12/2020</t>
  </si>
  <si>
    <t xml:space="preserve">97989</t>
  </si>
  <si>
    <t xml:space="preserve">ACRÉSCIMO PARA POÇO DE VISITA CIRCULAR PARA ESGOTO, EM ALVENARIA COM TIJOLOS CERÂMICOS MACIÇOS, DIÂMETRO INTERNO = 1,2 M. AF_12/2020</t>
  </si>
  <si>
    <t xml:space="preserve">97993</t>
  </si>
  <si>
    <t xml:space="preserve">ACRÉSCIMO PARA POÇO DE VISITA CIRCULAR PARA ESGOTO, EM ALVENARIA COM TIJOLOS CERÂMICOS MACIÇOS, DIÂMETRO INTERNO = 1,5 M. AF_12/2020</t>
  </si>
  <si>
    <t xml:space="preserve">98409</t>
  </si>
  <si>
    <t xml:space="preserve">ACRÉSCIMO PARA POÇO DE VISITA CIRCULAR PARA ESGOTO, EM CONCRETO PRÉ-MOLDADO, DIÂMETRO INTERNO = 0,8 M. AF_12/2020</t>
  </si>
  <si>
    <t xml:space="preserve">97983</t>
  </si>
  <si>
    <t xml:space="preserve">ACRÉSCIMO PARA POÇO DE VISITA CIRCULAR PARA ESGOTO, EM CONCRETO PRÉ-MOLDADO, DIÂMETRO INTERNO = 1 M. AF_12/2020</t>
  </si>
  <si>
    <t xml:space="preserve">97987</t>
  </si>
  <si>
    <t xml:space="preserve">ACRÉSCIMO PARA POÇO DE VISITA CIRCULAR PARA ESGOTO, EM CONCRETO PRÉ-MOLDADO, DIÂMETRO INTERNO = 1,2 M. AF_12/2020</t>
  </si>
  <si>
    <t xml:space="preserve">97991</t>
  </si>
  <si>
    <t xml:space="preserve">ACRÉSCIMO PARA POÇO DE VISITA CIRCULAR PARA ESGOTO, EM CONCRETO PRÉ-MOLDADO, DIÂMETRO INTERNO = 1,5 M. AF_12/2020</t>
  </si>
  <si>
    <t xml:space="preserve">99241</t>
  </si>
  <si>
    <t xml:space="preserve">ACRÉSCIMO PARA POÇO DE VISITA RETANGULAR PARA DRENAGEM, EM ALVENARIA COM BLOCOS DE CONCRETO, DIMENSÕES INTERNAS = 1,5X1,5 M. AF_12/2020</t>
  </si>
  <si>
    <t xml:space="preserve">99247</t>
  </si>
  <si>
    <t xml:space="preserve">ACRÉSCIMO PARA POÇO DE VISITA RETANGULAR PARA DRENAGEM, EM ALVENARIA COM BLOCOS DE CONCRETO, DIMENSÕES INTERNAS = 1,5X2 M. AF_12/2020</t>
  </si>
  <si>
    <t xml:space="preserve">99263</t>
  </si>
  <si>
    <t xml:space="preserve">ACRÉSCIMO PARA POÇO DE VISITA RETANGULAR PARA DRENAGEM, EM ALVENARIA COM BLOCOS DE CONCRETO, DIMENSÕES INTERNAS = 1,5X2,5 M. AF_12/2020</t>
  </si>
  <si>
    <t xml:space="preserve">99276</t>
  </si>
  <si>
    <t xml:space="preserve">ACRÉSCIMO PARA POÇO DE VISITA RETANGULAR PARA DRENAGEM, EM ALVENARIA COM BLOCOS DE CONCRETO, DIMENSÕES INTERNAS = 1,5X3 M. AF_12/2020</t>
  </si>
  <si>
    <t xml:space="preserve">99291</t>
  </si>
  <si>
    <t xml:space="preserve">ACRÉSCIMO PARA POÇO DE VISITA RETANGULAR PARA DRENAGEM, EM ALVENARIA COM BLOCOS DE CONCRETO, DIMENSÕES INTERNAS = 1,5X3,5 M. AF_12/2020</t>
  </si>
  <si>
    <t xml:space="preserve">99297</t>
  </si>
  <si>
    <t xml:space="preserve">ACRÉSCIMO PARA POÇO DE VISITA RETANGULAR PARA DRENAGEM, EM ALVENARIA COM BLOCOS DE CONCRETO, DIMENSÕES INTERNAS = 1,5X4 M. AF_12/2020</t>
  </si>
  <si>
    <t xml:space="preserve">99254</t>
  </si>
  <si>
    <t xml:space="preserve">ACRÉSCIMO PARA POÇO DE VISITA RETANGULAR PARA DRENAGEM, EM ALVENARIA COM BLOCOS DE CONCRETO, DIMENSÕES INTERNAS = 1X1 M. AF_12/2020</t>
  </si>
  <si>
    <t xml:space="preserve">99261</t>
  </si>
  <si>
    <t xml:space="preserve">ACRÉSCIMO PARA POÇO DE VISITA RETANGULAR PARA DRENAGEM, EM ALVENARIA COM BLOCOS DE CONCRETO, DIMENSÕES INTERNAS = 1X1,5 M. AF_12/2020</t>
  </si>
  <si>
    <t xml:space="preserve">99266</t>
  </si>
  <si>
    <t xml:space="preserve">ACRÉSCIMO PARA POÇO DE VISITA RETANGULAR PARA DRENAGEM, EM ALVENARIA COM BLOCOS DE CONCRETO, DIMENSÕES INTERNAS = 1X2 M. AF_12/2020</t>
  </si>
  <si>
    <t xml:space="preserve">99269</t>
  </si>
  <si>
    <t xml:space="preserve">ACRÉSCIMO PARA POÇO DE VISITA RETANGULAR PARA DRENAGEM, EM ALVENARIA COM BLOCOS DE CONCRETO, DIMENSÕES INTERNAS = 1X2,5 M. AF_12/2020</t>
  </si>
  <si>
    <t xml:space="preserve">99277</t>
  </si>
  <si>
    <t xml:space="preserve">ACRÉSCIMO PARA POÇO DE VISITA RETANGULAR PARA DRENAGEM, EM ALVENARIA COM BLOCOS DE CONCRETO, DIMENSÕES INTERNAS = 1X3 M. AF_12/2020</t>
  </si>
  <si>
    <t xml:space="preserve">99281</t>
  </si>
  <si>
    <t xml:space="preserve">ACRÉSCIMO PARA POÇO DE VISITA RETANGULAR PARA DRENAGEM, EM ALVENARIA COM BLOCOS DE CONCRETO, DIMENSÕES INTERNAS = 1X3,5 M. AF_12/2020</t>
  </si>
  <si>
    <t xml:space="preserve">99289</t>
  </si>
  <si>
    <t xml:space="preserve">ACRÉSCIMO PARA POÇO DE VISITA RETANGULAR PARA DRENAGEM, EM ALVENARIA COM BLOCOS DE CONCRETO, DIMENSÕES INTERNAS = 1X4 M. AF_12/2020</t>
  </si>
  <si>
    <t xml:space="preserve">99282</t>
  </si>
  <si>
    <t xml:space="preserve">ACRÉSCIMO PARA POÇO DE VISITA RETANGULAR PARA DRENAGEM, EM ALVENARIA COM BLOCOS DE CONCRETO, DIMENSÕES INTERNAS = 2,5X2,5 M. AF_12/2020</t>
  </si>
  <si>
    <t xml:space="preserve">99296</t>
  </si>
  <si>
    <t xml:space="preserve">ACRÉSCIMO PARA POÇO DE VISITA RETANGULAR PARA DRENAGEM, EM ALVENARIA COM BLOCOS DE CONCRETO, DIMENSÕES INTERNAS = 2,5X3 M. AF_12/2020</t>
  </si>
  <si>
    <t xml:space="preserve">99299</t>
  </si>
  <si>
    <t xml:space="preserve">ACRÉSCIMO PARA POÇO DE VISITA RETANGULAR PARA DRENAGEM, EM ALVENARIA COM BLOCOS DE CONCRETO, DIMENSÕES INTERNAS = 2,5X3,5 M. AF_12/2020</t>
  </si>
  <si>
    <t xml:space="preserve">99302</t>
  </si>
  <si>
    <t xml:space="preserve">ACRÉSCIMO PARA POÇO DE VISITA RETANGULAR PARA DRENAGEM, EM ALVENARIA COM BLOCOS DE CONCRETO, DIMENSÕES INTERNAS = 2,5X4 M. AF_12/2020</t>
  </si>
  <si>
    <t xml:space="preserve">99307</t>
  </si>
  <si>
    <t xml:space="preserve">ACRÉSCIMO PARA POÇO DE VISITA RETANGULAR PARA DRENAGEM, EM ALVENARIA COM BLOCOS DE CONCRETO, DIMENSÕES INTERNAS = 2X2 M. AF_12/2020</t>
  </si>
  <si>
    <t xml:space="preserve">99317</t>
  </si>
  <si>
    <t xml:space="preserve">ACRÉSCIMO PARA POÇO DE VISITA RETANGULAR PARA DRENAGEM, EM ALVENARIA COM BLOCOS DE CONCRETO, DIMENSÕES INTERNAS = 2X2,5 M. AF_12/2020</t>
  </si>
  <si>
    <t xml:space="preserve">99321</t>
  </si>
  <si>
    <t xml:space="preserve">ACRÉSCIMO PARA POÇO DE VISITA RETANGULAR PARA DRENAGEM, EM ALVENARIA COM BLOCOS DE CONCRETO, DIMENSÕES INTERNAS = 2X3 M. AF_12/2020</t>
  </si>
  <si>
    <t xml:space="preserve">99323</t>
  </si>
  <si>
    <t xml:space="preserve">ACRÉSCIMO PARA POÇO DE VISITA RETANGULAR PARA DRENAGEM, EM ALVENARIA COM BLOCOS DE CONCRETO, DIMENSÕES INTERNAS = 2X3,5 M. AF_12/2020</t>
  </si>
  <si>
    <t xml:space="preserve">99325</t>
  </si>
  <si>
    <t xml:space="preserve">ACRÉSCIMO PARA POÇO DE VISITA RETANGULAR PARA DRENAGEM, EM ALVENARIA COM BLOCOS DE CONCRETO, DIMENSÕES INTERNAS = 2X4 M. AF_12/2020</t>
  </si>
  <si>
    <t xml:space="preserve">99311</t>
  </si>
  <si>
    <t xml:space="preserve">ACRÉSCIMO PARA POÇO DE VISITA RETANGULAR PARA DRENAGEM, EM ALVENARIA COM BLOCOS DE CONCRETO, DIMENSÕES INTERNAS = 3,5X3,5 M. AF_12/2020</t>
  </si>
  <si>
    <t xml:space="preserve">99314</t>
  </si>
  <si>
    <t xml:space="preserve">ACRÉSCIMO PARA POÇO DE VISITA RETANGULAR PARA DRENAGEM, EM ALVENARIA COM BLOCOS DE CONCRETO, DIMENSÕES INTERNAS = 3,5X4 M. AF_12/2020</t>
  </si>
  <si>
    <t xml:space="preserve">99304</t>
  </si>
  <si>
    <t xml:space="preserve">ACRÉSCIMO PARA POÇO DE VISITA RETANGULAR PARA DRENAGEM, EM ALVENARIA COM BLOCOS DE CONCRETO, DIMENSÕES INTERNAS = 3X3 M. AF_12/2020</t>
  </si>
  <si>
    <t xml:space="preserve">99306</t>
  </si>
  <si>
    <t xml:space="preserve">ACRÉSCIMO PARA POÇO DE VISITA RETANGULAR PARA DRENAGEM, EM ALVENARIA COM BLOCOS DE CONCRETO, DIMENSÕES INTERNAS = 3X3,5 M. AF_12/2020</t>
  </si>
  <si>
    <t xml:space="preserve">99309</t>
  </si>
  <si>
    <t xml:space="preserve">ACRÉSCIMO PARA POÇO DE VISITA RETANGULAR PARA DRENAGEM, EM ALVENARIA COM BLOCOS DE CONCRETO, DIMENSÕES INTERNAS = 3X4 M. AF_12/2020</t>
  </si>
  <si>
    <t xml:space="preserve">99327</t>
  </si>
  <si>
    <t xml:space="preserve">ACRÉSCIMO PARA POÇO DE VISITA RETANGULAR PARA DRENAGEM, EM ALVENARIA COM BLOCOS DE CONCRETO, DIMENSÕES INTERNAS = 4X4 M. AF_12/2020</t>
  </si>
  <si>
    <t xml:space="preserve">98009</t>
  </si>
  <si>
    <t xml:space="preserve">ACRÉSCIMO PARA POÇO DE VISITA RETANGULAR PARA ESGOTO, EM ALVENARIA COM BLOCOS DE CONCRETO, DIMENSÕES INTERNAS = 1,5X1,5 M. AF_12/2020</t>
  </si>
  <si>
    <t xml:space="preserve">98011</t>
  </si>
  <si>
    <t xml:space="preserve">ACRÉSCIMO PARA POÇO DE VISITA RETANGULAR PARA ESGOTO, EM ALVENARIA COM BLOCOS DE CONCRETO, DIMENSÕES INTERNAS = 1,5X2 M. AF_12/2020</t>
  </si>
  <si>
    <t xml:space="preserve">98013</t>
  </si>
  <si>
    <t xml:space="preserve">ACRÉSCIMO PARA POÇO DE VISITA RETANGULAR PARA ESGOTO, EM ALVENARIA COM BLOCOS DE CONCRETO, DIMENSÕES INTERNAS = 1,5X2,5 M. AF_12/2020</t>
  </si>
  <si>
    <t xml:space="preserve">98015</t>
  </si>
  <si>
    <t xml:space="preserve">ACRÉSCIMO PARA POÇO DE VISITA RETANGULAR PARA ESGOTO, EM ALVENARIA COM BLOCOS DE CONCRETO, DIMENSÕES INTERNAS = 1,5X3 M. AF_12/2020</t>
  </si>
  <si>
    <t xml:space="preserve">98017</t>
  </si>
  <si>
    <t xml:space="preserve">ACRÉSCIMO PARA POÇO DE VISITA RETANGULAR PARA ESGOTO, EM ALVENARIA COM BLOCOS DE CONCRETO, DIMENSÕES INTERNAS = 1,5X3,5 M. AF_12/2020</t>
  </si>
  <si>
    <t xml:space="preserve">98019</t>
  </si>
  <si>
    <t xml:space="preserve">ACRÉSCIMO PARA POÇO DE VISITA RETANGULAR PARA ESGOTO, EM ALVENARIA COM BLOCOS DE CONCRETO, DIMENSÕES INTERNAS = 1,5X4 M. AF_12/2020</t>
  </si>
  <si>
    <t xml:space="preserve">97995</t>
  </si>
  <si>
    <t xml:space="preserve">ACRÉSCIMO PARA POÇO DE VISITA RETANGULAR PARA ESGOTO, EM ALVENARIA COM BLOCOS DE CONCRETO, DIMENSÕES INTERNAS = 1X1 M. AF_12/2020</t>
  </si>
  <si>
    <t xml:space="preserve">97997</t>
  </si>
  <si>
    <t xml:space="preserve">ACRÉSCIMO PARA POÇO DE VISITA RETANGULAR PARA ESGOTO, EM ALVENARIA COM BLOCOS DE CONCRETO, DIMENSÕES INTERNAS = 1X1,5 M. AF_12/2020</t>
  </si>
  <si>
    <t xml:space="preserve">97999</t>
  </si>
  <si>
    <t xml:space="preserve">ACRÉSCIMO PARA POÇO DE VISITA RETANGULAR PARA ESGOTO, EM ALVENARIA COM BLOCOS DE CONCRETO, DIMENSÕES INTERNAS = 1X2 M. AF_12/2020</t>
  </si>
  <si>
    <t xml:space="preserve">98001</t>
  </si>
  <si>
    <t xml:space="preserve">ACRÉSCIMO PARA POÇO DE VISITA RETANGULAR PARA ESGOTO, EM ALVENARIA COM BLOCOS DE CONCRETO, DIMENSÕES INTERNAS = 1X2,5 M. AF_12/2020</t>
  </si>
  <si>
    <t xml:space="preserve">98003</t>
  </si>
  <si>
    <t xml:space="preserve">ACRÉSCIMO PARA POÇO DE VISITA RETANGULAR PARA ESGOTO, EM ALVENARIA COM BLOCOS DE CONCRETO, DIMENSÕES INTERNAS = 1X3 M. AF_12/2020</t>
  </si>
  <si>
    <t xml:space="preserve">98005</t>
  </si>
  <si>
    <t xml:space="preserve">ACRÉSCIMO PARA POÇO DE VISITA RETANGULAR PARA ESGOTO, EM ALVENARIA COM BLOCOS DE CONCRETO, DIMENSÕES INTERNAS = 1X3,5 M. AF_12/2020</t>
  </si>
  <si>
    <t xml:space="preserve">98007</t>
  </si>
  <si>
    <t xml:space="preserve">ACRÉSCIMO PARA POÇO DE VISITA RETANGULAR PARA ESGOTO, EM ALVENARIA COM BLOCOS DE CONCRETO, DIMENSÕES INTERNAS = 1X4 M. AF_12/2020</t>
  </si>
  <si>
    <t xml:space="preserve">98031</t>
  </si>
  <si>
    <t xml:space="preserve">ACRÉSCIMO PARA POÇO DE VISITA RETANGULAR PARA ESGOTO, EM ALVENARIA COM BLOCOS DE CONCRETO, DIMENSÕES INTERNAS = 2,5X2,5 M. AF_12/2020</t>
  </si>
  <si>
    <t xml:space="preserve">98033</t>
  </si>
  <si>
    <t xml:space="preserve">ACRÉSCIMO PARA POÇO DE VISITA RETANGULAR PARA ESGOTO, EM ALVENARIA COM BLOCOS DE CONCRETO, DIMENSÕES INTERNAS = 2,5X3 M. AF_12/2020</t>
  </si>
  <si>
    <t xml:space="preserve">98035</t>
  </si>
  <si>
    <t xml:space="preserve">ACRÉSCIMO PARA POÇO DE VISITA RETANGULAR PARA ESGOTO, EM ALVENARIA COM BLOCOS DE CONCRETO, DIMENSÕES INTERNAS = 2,5X3,5 M. AF_12/2020</t>
  </si>
  <si>
    <t xml:space="preserve">98037</t>
  </si>
  <si>
    <t xml:space="preserve">ACRÉSCIMO PARA POÇO DE VISITA RETANGULAR PARA ESGOTO, EM ALVENARIA COM BLOCOS DE CONCRETO, DIMENSÕES INTERNAS = 2,5X4 M. AF_12/2020</t>
  </si>
  <si>
    <t xml:space="preserve">98021</t>
  </si>
  <si>
    <t xml:space="preserve">ACRÉSCIMO PARA POÇO DE VISITA RETANGULAR PARA ESGOTO, EM ALVENARIA COM BLOCOS DE CONCRETO, DIMENSÕES INTERNAS = 2X2 M. AF_12/2020</t>
  </si>
  <si>
    <t xml:space="preserve">98023</t>
  </si>
  <si>
    <t xml:space="preserve">ACRÉSCIMO PARA POÇO DE VISITA RETANGULAR PARA ESGOTO, EM ALVENARIA COM BLOCOS DE CONCRETO, DIMENSÕES INTERNAS = 2X2,5 M. AF_12/2020</t>
  </si>
  <si>
    <t xml:space="preserve">98025</t>
  </si>
  <si>
    <t xml:space="preserve">ACRÉSCIMO PARA POÇO DE VISITA RETANGULAR PARA ESGOTO, EM ALVENARIA COM BLOCOS DE CONCRETO, DIMENSÕES INTERNAS = 2X3 M. AF_12/2020</t>
  </si>
  <si>
    <t xml:space="preserve">98027</t>
  </si>
  <si>
    <t xml:space="preserve">ACRÉSCIMO PARA POÇO DE VISITA RETANGULAR PARA ESGOTO, EM ALVENARIA COM BLOCOS DE CONCRETO, DIMENSÕES INTERNAS = 2X3,5 M. AF_12/2020</t>
  </si>
  <si>
    <t xml:space="preserve">98029</t>
  </si>
  <si>
    <t xml:space="preserve">ACRÉSCIMO PARA POÇO DE VISITA RETANGULAR PARA ESGOTO, EM ALVENARIA COM BLOCOS DE CONCRETO, DIMENSÕES INTERNAS = 2X4 M. AF_12/2020</t>
  </si>
  <si>
    <t xml:space="preserve">98045</t>
  </si>
  <si>
    <t xml:space="preserve">ACRÉSCIMO PARA POÇO DE VISITA RETANGULAR PARA ESGOTO, EM ALVENARIA COM BLOCOS DE CONCRETO, DIMENSÕES INTERNAS = 3,5X3,5 M. AF_12/2020</t>
  </si>
  <si>
    <t xml:space="preserve">98047</t>
  </si>
  <si>
    <t xml:space="preserve">ACRÉSCIMO PARA POÇO DE VISITA RETANGULAR PARA ESGOTO, EM ALVENARIA COM BLOCOS DE CONCRETO, DIMENSÕES INTERNAS = 3,5X4 M. AF_12/2020</t>
  </si>
  <si>
    <t xml:space="preserve">98039</t>
  </si>
  <si>
    <t xml:space="preserve">ACRÉSCIMO PARA POÇO DE VISITA RETANGULAR PARA ESGOTO, EM ALVENARIA COM BLOCOS DE CONCRETO, DIMENSÕES INTERNAS = 3X3 M. AF_12/2020</t>
  </si>
  <si>
    <t xml:space="preserve">98041</t>
  </si>
  <si>
    <t xml:space="preserve">ACRÉSCIMO PARA POÇO DE VISITA RETANGULAR PARA ESGOTO, EM ALVENARIA COM BLOCOS DE CONCRETO, DIMENSÕES INTERNAS = 3X3,5 M. AF_12/2020</t>
  </si>
  <si>
    <t xml:space="preserve">98043</t>
  </si>
  <si>
    <t xml:space="preserve">ACRÉSCIMO PARA POÇO DE VISITA RETANGULAR PARA ESGOTO, EM ALVENARIA COM BLOCOS DE CONCRETO, DIMENSÕES INTERNAS = 3X4 M. AF_12/2020</t>
  </si>
  <si>
    <t xml:space="preserve">98049</t>
  </si>
  <si>
    <t xml:space="preserve">ACRÉSCIMO PARA POÇO DE VISITA RETANGULAR PARA ESGOTO, EM ALVENARIA COM BLOCOS DE CONCRETO, DIMENSÕES INTERNAS = 4X4 M. AF_12/2020</t>
  </si>
  <si>
    <t xml:space="preserve">101809</t>
  </si>
  <si>
    <t xml:space="preserve">BASE PARA POCO DE VISITA RETANGULAR PARA ESGOTO E DRENAGEM, EM CONCRETO ESTRUTURAL, DIMENSÕES INTERNAS DE 90X150 M, PROFUNDIDADE DE 1,25 M, EXCLUINDO TAMPÃO. AF_12/2020</t>
  </si>
  <si>
    <t xml:space="preserve">99280</t>
  </si>
  <si>
    <t xml:space="preserve">BASE PARA POÇO DE VISITA CIRCULAR PARA DRENAGEM, EM ALVENARIA COM TIJOLOS CERÂMICOS MACIÇOS, DIÂMETRO INTERNO = 0,80 M, PROFUNDIDADE = 1,40 M, EXCLUINDO TAMPÃO. AF_12/2020</t>
  </si>
  <si>
    <t xml:space="preserve">99292</t>
  </si>
  <si>
    <t xml:space="preserve">BASE PARA POÇO DE VISITA CIRCULAR PARA DRENAGEM, EM ALVENARIA COM TIJOLOS CERÂMICOS MACIÇOS, DIÂMETRO INTERNO = 1,0 M, PROFUNDIDADE = 1,40 M, EXCLUINDO TAMPÃO. AF_12/2020</t>
  </si>
  <si>
    <t xml:space="preserve">99242</t>
  </si>
  <si>
    <t xml:space="preserve">BASE PARA POÇO DE VISITA CIRCULAR PARA DRENAGEM, EM ALVENARIA COM TIJOLOS CERÂMICOS MACIÇOS, DIÂMETRO INTERNO = 1,2 M, PROFUNDIDADE = 1,40 M, EXCLUINDO TAMPÃO. AF_12/2020</t>
  </si>
  <si>
    <t xml:space="preserve">99248</t>
  </si>
  <si>
    <t xml:space="preserve">BASE PARA POÇO DE VISITA CIRCULAR PARA DRENAGEM, EM ALVENARIA COM TIJOLOS CERÂMICOS MACIÇOS, DIÂMETRO INTERNO = 1,50 M, PROFUNDIDADE = 1,40 M, EXCLUINDO TAMPÃO. AF_12/2020</t>
  </si>
  <si>
    <t xml:space="preserve">99275</t>
  </si>
  <si>
    <t xml:space="preserve">BASE PARA POÇO DE VISITA CIRCULAR PARA DRENAGEM, EM CONCRETO PRÉ-MOLDADO, DIÂMETRO INTERNO = 0,80 M, PROFUNDIDADE = 1,35 M, EXCLUINDO TAMPÃO. AF_12/2020</t>
  </si>
  <si>
    <t xml:space="preserve">99285</t>
  </si>
  <si>
    <t xml:space="preserve">BASE PARA POÇO DE VISITA CIRCULAR PARA DRENAGEM, EM CONCRETO PRÉ-MOLDADO, DIÂMETRO INTERNO = 1,0 M, PROFUNDIDADE = 1,35 M, EXCLUINDO TAMPÃO. AF_05/2018</t>
  </si>
  <si>
    <t xml:space="preserve">102457</t>
  </si>
  <si>
    <t xml:space="preserve">BASE PARA POÇO DE VISITA CIRCULAR PARA DRENAGEM, EM CONCRETO PRÉ-MOLDADO, DIÂMETRO INTERNO = 1,20 M, PROFUNDIDADE = 1,60 M, EXCLUINDO TAMPÃO. AF_05/2021</t>
  </si>
  <si>
    <t xml:space="preserve">102142</t>
  </si>
  <si>
    <t xml:space="preserve">BASE PARA POÇO DE VISITA CIRCULAR PARA DRENAGEM, EM CONCRETO PRÉ-MOLDADO, DIÂMETRO INTERNO = 1,50 M, PROFUNDIDADE = 1,35 M, EXCLUINDO TAMPÃO. AF_12/2020</t>
  </si>
  <si>
    <t xml:space="preserve">97980</t>
  </si>
  <si>
    <t xml:space="preserve">BASE PARA POÇO DE VISITA CIRCULAR PARA ESGOTO, EM ALVENARIA COM TIJOLOS CERÂMICOS MACIÇOS, DIÂMETRO INTERNO = 0,80 M, PROFUNDIDADE = 1,40 M, EXCLUINDO TAMPÃO. AF_12/2020</t>
  </si>
  <si>
    <t xml:space="preserve">98405</t>
  </si>
  <si>
    <t xml:space="preserve">BASE PARA POÇO DE VISITA CIRCULAR PARA ESGOTO, EM ALVENARIA COM TIJOLOS CERÂMICOS MACIÇOS, DIÂMETRO INTERNO = 1,0 M, PROFUNDIDADE = 1,40 M, EXCLUINDO TAMPÃO. AF_12/2020</t>
  </si>
  <si>
    <t xml:space="preserve">97988</t>
  </si>
  <si>
    <t xml:space="preserve">BASE PARA POÇO DE VISITA CIRCULAR PARA ESGOTO, EM ALVENARIA COM TIJOLOS CERÂMICOS MACIÇOS, DIÂMETRO INTERNO = 1,20 M, PROFUNDIDADE = 1,40 M, EXCLUINDO TAMPÃO. AF_12/2020</t>
  </si>
  <si>
    <t xml:space="preserve">97992</t>
  </si>
  <si>
    <t xml:space="preserve">BASE PARA POÇO DE VISITA CIRCULAR PARA ESGOTO, EM ALVENARIA COM TIJOLOS CERÂMICOS MACIÇOS, DIÂMETRO INTERNO = 1,50 M, PROFUNDIDADE = 1,40 M, EXCLUINDO TAMPÃO. AF_12/2020</t>
  </si>
  <si>
    <t xml:space="preserve">97978</t>
  </si>
  <si>
    <t xml:space="preserve">BASE PARA POÇO DE VISITA CIRCULAR PARA ESGOTO, EM CONCRETO PRÉ-MOLDADO, DIÂMETRO INTERNO = 0,80 M, PROFUNDIDADE = 1,35 M, EXCLUINDO TAMPÃO. AF_12/2020</t>
  </si>
  <si>
    <t xml:space="preserve">98410</t>
  </si>
  <si>
    <t xml:space="preserve">BASE PARA POÇO DE VISITA CIRCULAR PARA ESGOTO, EM CONCRETO PRÉ-MOLDADO, DIÂMETRO INTERNO = 1,0 M, PROFUNDIDADE = 1,35 M, EXCLUINDO TAMPÃO. AF_12/2020</t>
  </si>
  <si>
    <t xml:space="preserve">102139</t>
  </si>
  <si>
    <t xml:space="preserve">BASE PARA POÇO DE VISITA CIRCULAR PARA ESGOTO, EM CONCRETO PRÉ-MOLDADO, DIÂMETRO INTERNO = 1,20 M, PROFUNDIDADE = 1,60 M, EXCLUINDO TAMPÃO. AF_12/2020</t>
  </si>
  <si>
    <t xml:space="preserve">102141</t>
  </si>
  <si>
    <t xml:space="preserve">BASE PARA POÇO DE VISITA CIRCULAR PARA ESGOTO, EM CONCRETO PRÉ-MOLDADO, DIÂMETRO INTERNO = 1,50 M, PROFUNDIDADE = 1,35 M, EXCLUINDO TAMPÃO. AF_12/2020</t>
  </si>
  <si>
    <t xml:space="preserve">99290</t>
  </si>
  <si>
    <t xml:space="preserve">BASE PARA POÇO DE VISITA RETANGULAR PARA DRENAGEM, EM ALVENARIA COM BLOCOS DE CONCRETO, DIMENSÕES INTERNAS = 1,5X1,5 M, PROFUNDIDADE = 1,40 M, EXCLUINDO TAMPÃO. AF_12/2020</t>
  </si>
  <si>
    <t xml:space="preserve">99244</t>
  </si>
  <si>
    <t xml:space="preserve">BASE PARA POÇO DE VISITA RETANGULAR PARA DRENAGEM, EM ALVENARIA COM BLOCOS DE CONCRETO, DIMENSÕES INTERNAS = 1,5X2 M, PROFUNDIDADE = 1,40 M, EXCLUINDO TAMPÃO. AF_12/2020</t>
  </si>
  <si>
    <t xml:space="preserve">99256</t>
  </si>
  <si>
    <t xml:space="preserve">BASE PARA POÇO DE VISITA RETANGULAR PARA DRENAGEM, EM ALVENARIA COM BLOCOS DE CONCRETO, DIMENSÕES INTERNAS = 1,5X2,5 M, PROFUNDIDADE = 1,40 M, EXCLUINDO TAMPÃO. AF_12/2020</t>
  </si>
  <si>
    <t xml:space="preserve">99271</t>
  </si>
  <si>
    <t xml:space="preserve">BASE PARA POÇO DE VISITA RETANGULAR PARA DRENAGEM, EM ALVENARIA COM BLOCOS DE CONCRETO, DIMENSÕES INTERNAS = 1,5X3 M, PROFUNDIDADE = 1,40 M, EXCLUINDO TAMPÃO. AF_12/2020</t>
  </si>
  <si>
    <t xml:space="preserve">99284</t>
  </si>
  <si>
    <t xml:space="preserve">BASE PARA POÇO DE VISITA RETANGULAR PARA DRENAGEM, EM ALVENARIA COM BLOCOS DE CONCRETO, DIMENSÕES INTERNAS = 1,5X3,5 M, PROFUNDIDADE = 1,40 M, EXCLUINDO TAMPÃO. AF_12/2020</t>
  </si>
  <si>
    <t xml:space="preserve">99294</t>
  </si>
  <si>
    <t xml:space="preserve">BASE PARA POÇO DE VISITA RETANGULAR PARA DRENAGEM, EM ALVENARIA COM BLOCOS DE CONCRETO, DIMENSÕES INTERNAS = 1,5X4 M, PROFUNDIDADE = 1,40 M, EXCLUINDO TAMPÃO. AF_12/2020</t>
  </si>
  <si>
    <t xml:space="preserve">99252</t>
  </si>
  <si>
    <t xml:space="preserve">BASE PARA POÇO DE VISITA RETANGULAR PARA DRENAGEM, EM ALVENARIA COM BLOCOS DE CONCRETO, DIMENSÕES INTERNAS = 1X1 M, PROFUNDIDADE = 1,40 M, EXCLUINDO TAMPÃO. AF_12/2020</t>
  </si>
  <si>
    <t xml:space="preserve">99259</t>
  </si>
  <si>
    <t xml:space="preserve">BASE PARA POÇO DE VISITA RETANGULAR PARA DRENAGEM, EM ALVENARIA COM BLOCOS DE CONCRETO, DIMENSÕES INTERNAS = 1X1,5 M, PROFUNDIDADE = 1,40 M, EXCLUINDO TAMPÃO. AF_12/2020</t>
  </si>
  <si>
    <t xml:space="preserve">99265</t>
  </si>
  <si>
    <t xml:space="preserve">BASE PARA POÇO DE VISITA RETANGULAR PARA DRENAGEM, EM ALVENARIA COM BLOCOS DE CONCRETO, DIMENSÕES INTERNAS = 1X2 M, PROFUNDIDADE = 1,40 M, EXCLUINDO TAMPÃO. AF_12/2020</t>
  </si>
  <si>
    <t xml:space="preserve">99267</t>
  </si>
  <si>
    <t xml:space="preserve">BASE PARA POÇO DE VISITA RETANGULAR PARA DRENAGEM, EM ALVENARIA COM BLOCOS DE CONCRETO, DIMENSÕES INTERNAS = 1X2,5 M, PROFUNDIDADE = 1,40 M, EXCLUINDO TAMPÃO. AF_12/2020</t>
  </si>
  <si>
    <t xml:space="preserve">99274</t>
  </si>
  <si>
    <t xml:space="preserve">BASE PARA POÇO DE VISITA RETANGULAR PARA DRENAGEM, EM ALVENARIA COM BLOCOS DE CONCRETO, DIMENSÕES INTERNAS = 1X3 M, PROFUNDIDADE = 1,40 M, EXCLUINDO TAMPÃO. AF_12/2020</t>
  </si>
  <si>
    <t xml:space="preserve">99279</t>
  </si>
  <si>
    <t xml:space="preserve">BASE PARA POÇO DE VISITA RETANGULAR PARA DRENAGEM, EM ALVENARIA COM BLOCOS DE CONCRETO, DIMENSÕES INTERNAS = 1X3,5 M, PROFUNDIDADE = 1,40 M, EXCLUINDO TAMPÃO. AF_12/2020</t>
  </si>
  <si>
    <t xml:space="preserve">99286</t>
  </si>
  <si>
    <t xml:space="preserve">BASE PARA POÇO DE VISITA RETANGULAR PARA DRENAGEM, EM ALVENARIA COM BLOCOS DE CONCRETO, DIMENSÕES INTERNAS = 1X4 M, PROFUNDIDADE = 1,40 M, EXCLUINDO TAMPÃO. AF_12/2020</t>
  </si>
  <si>
    <t xml:space="preserve">99326</t>
  </si>
  <si>
    <t xml:space="preserve">BASE PARA POÇO DE VISITA RETANGULAR PARA DRENAGEM, EM ALVENARIA COM BLOCOS DE CONCRETO, DIMENSÕES INTERNAS = 2,5X2,5 M, PROFUNDIDADE = 1,40 M, EXCLUINDO TAMPÃO. AF_12/2020</t>
  </si>
  <si>
    <t xml:space="preserve">99287</t>
  </si>
  <si>
    <t xml:space="preserve">BASE PARA POÇO DE VISITA RETANGULAR PARA DRENAGEM, EM ALVENARIA COM BLOCOS DE CONCRETO, DIMENSÕES INTERNAS = 2,5X3 M, PROFUNDIDADE = 1,40 M, EXCLUINDO TAMPÃO. AF_12/2020</t>
  </si>
  <si>
    <t xml:space="preserve">99298</t>
  </si>
  <si>
    <t xml:space="preserve">BASE PARA POÇO DE VISITA RETANGULAR PARA DRENAGEM, EM ALVENARIA COM BLOCOS DE CONCRETO, DIMENSÕES INTERNAS = 2,5X3,5 M, PROFUNDIDADE = 1,40 M, EXCLUINDO TAMPÃO. AF_12/2020</t>
  </si>
  <si>
    <t xml:space="preserve">99300</t>
  </si>
  <si>
    <t xml:space="preserve">BASE PARA POÇO DE VISITA RETANGULAR PARA DRENAGEM, EM ALVENARIA COM BLOCOS DE CONCRETO, DIMENSÕES INTERNAS = 2,5X4 M, PROFUNDIDADE = 1,40 M, EXCLUINDO TAMPÃO. AF_12/2020</t>
  </si>
  <si>
    <t xml:space="preserve">99301</t>
  </si>
  <si>
    <t xml:space="preserve">BASE PARA POÇO DE VISITA RETANGULAR PARA DRENAGEM, EM ALVENARIA COM BLOCOS DE CONCRETO, DIMENSÕES INTERNAS = 2X2 M, PROFUNDIDADE = 1,40 M, EXCLUINDO TAMPÃO. AF_12/2020</t>
  </si>
  <si>
    <t xml:space="preserve">99312</t>
  </si>
  <si>
    <t xml:space="preserve">BASE PARA POÇO DE VISITA RETANGULAR PARA DRENAGEM, EM ALVENARIA COM BLOCOS DE CONCRETO, DIMENSÕES INTERNAS = 2X2,5 M, PROFUNDIDADE = 1,40 M, EXCLUINDO TAMPÃO. AF_12/2020</t>
  </si>
  <si>
    <t xml:space="preserve">99320</t>
  </si>
  <si>
    <t xml:space="preserve">BASE PARA POÇO DE VISITA RETANGULAR PARA DRENAGEM, EM ALVENARIA COM BLOCOS DE CONCRETO, DIMENSÕES INTERNAS = 2X3 M, PROFUNDIDADE = 1,40 M, EXCLUINDO TAMPÃO. AF_12/2020</t>
  </si>
  <si>
    <t xml:space="preserve">99322</t>
  </si>
  <si>
    <t xml:space="preserve">BASE PARA POÇO DE VISITA RETANGULAR PARA DRENAGEM, EM ALVENARIA COM BLOCOS DE CONCRETO, DIMENSÕES INTERNAS = 2X3,5 M, PROFUNDIDADE = 1,40 M, EXCLUINDO TAMPÃO. AF_12/2020</t>
  </si>
  <si>
    <t xml:space="preserve">99324</t>
  </si>
  <si>
    <t xml:space="preserve">BASE PARA POÇO DE VISITA RETANGULAR PARA DRENAGEM, EM ALVENARIA COM BLOCOS DE CONCRETO, DIMENSÕES INTERNAS = 2X4 M, PROFUNDIDADE = 1,40 M, EXCLUINDO TAMPÃO. AF_12/2020</t>
  </si>
  <si>
    <t xml:space="preserve">99310</t>
  </si>
  <si>
    <t xml:space="preserve">BASE PARA POÇO DE VISITA RETANGULAR PARA DRENAGEM, EM ALVENARIA COM BLOCOS DE CONCRETO, DIMENSÕES INTERNAS = 3,5X3,5 M, PROFUNDIDADE = 1,40 M, EXCLUINDO TAMPÃO. AF_12/2020</t>
  </si>
  <si>
    <t xml:space="preserve">99313</t>
  </si>
  <si>
    <t xml:space="preserve">BASE PARA POÇO DE VISITA RETANGULAR PARA DRENAGEM, EM ALVENARIA COM BLOCOS DE CONCRETO, DIMENSÕES INTERNAS = 3,5X4 M, PROFUNDIDADE = 1,40 M, EXCLUINDO TAMPÃO. AF_12/2020</t>
  </si>
  <si>
    <t xml:space="preserve">99303</t>
  </si>
  <si>
    <t xml:space="preserve">BASE PARA POÇO DE VISITA RETANGULAR PARA DRENAGEM, EM ALVENARIA COM BLOCOS DE CONCRETO, DIMENSÕES INTERNAS = 3X3 M, PROFUNDIDADE = 1,40 M, EXCLUINDO TAMPÃO. AF_12/2020</t>
  </si>
  <si>
    <t xml:space="preserve">99305</t>
  </si>
  <si>
    <t xml:space="preserve">BASE PARA POÇO DE VISITA RETANGULAR PARA DRENAGEM, EM ALVENARIA COM BLOCOS DE CONCRETO, DIMENSÕES INTERNAS = 3X3,5 M, PROFUNDIDADE = 1,40 M, EXCLUINDO TAMPÃO. AF_12/2020</t>
  </si>
  <si>
    <t xml:space="preserve">99308</t>
  </si>
  <si>
    <t xml:space="preserve">BASE PARA POÇO DE VISITA RETANGULAR PARA DRENAGEM, EM ALVENARIA COM BLOCOS DE CONCRETO, DIMENSÕES INTERNAS = 3X4 M, PROFUNDIDADE = 1,40 M, EXCLUINDO TAMPÃO. AF_12/2020</t>
  </si>
  <si>
    <t xml:space="preserve">99315</t>
  </si>
  <si>
    <t xml:space="preserve">BASE PARA POÇO DE VISITA RETANGULAR PARA DRENAGEM, EM ALVENARIA COM BLOCOS DE CONCRETO, DIMENSÕES INTERNAS = 4X4 M, PROFUNDIDADE = 1,40 M, EXCLUINDO TAMPÃO. AF_12/2020</t>
  </si>
  <si>
    <t xml:space="preserve">98008</t>
  </si>
  <si>
    <t xml:space="preserve">BASE PARA POÇO DE VISITA RETANGULAR PARA ESGOTO, EM ALVENARIA COM BLOCOS DE CONCRETO, DIMENSÕES INTERNAS = 1,5X1,5 M, PROFUNDIDADE = 1,45 M, EXCLUINDO TAMPÃO . AF_12/2020</t>
  </si>
  <si>
    <t xml:space="preserve">98010</t>
  </si>
  <si>
    <t xml:space="preserve">BASE PARA POÇO DE VISITA RETANGULAR PARA ESGOTO, EM ALVENARIA COM BLOCOS DE CONCRETO, DIMENSÕES INTERNAS = 1,5X2 M, PROFUNDIDADE = 1,40 M, EXCLUINDO TAMPÃO. AF_12/2020</t>
  </si>
  <si>
    <t xml:space="preserve">98012</t>
  </si>
  <si>
    <t xml:space="preserve">BASE PARA POÇO DE VISITA RETANGULAR PARA ESGOTO, EM ALVENARIA COM BLOCOS DE CONCRETO, DIMENSÕES INTERNAS = 1,5X2,5 M, PROFUNDIDADE = 1,40 M, EXCLUINDO TAMPÃO. AF_12/2020</t>
  </si>
  <si>
    <t xml:space="preserve">98014</t>
  </si>
  <si>
    <t xml:space="preserve">BASE PARA POÇO DE VISITA RETANGULAR PARA ESGOTO, EM ALVENARIA COM BLOCOS DE CONCRETO, DIMENSÕES INTERNAS = 1,5X3 M, PROFUNDIDADE = 1,40 M, EXCLUINDO TAMPÃO. AF_12/2020</t>
  </si>
  <si>
    <t xml:space="preserve">98016</t>
  </si>
  <si>
    <t xml:space="preserve">BASE PARA POÇO DE VISITA RETANGULAR PARA ESGOTO, EM ALVENARIA COM BLOCOS DE CONCRETO, DIMENSÕES INTERNAS = 1,5X3,5 M, PROFUNDIDADE = 1,40 M, EXCLUINDO TAMPÃO. AF_12/2020</t>
  </si>
  <si>
    <t xml:space="preserve">98018</t>
  </si>
  <si>
    <t xml:space="preserve">BASE PARA POÇO DE VISITA RETANGULAR PARA ESGOTO, EM ALVENARIA COM BLOCOS DE CONCRETO, DIMENSÕES INTERNAS = 1,5X4 M, PROFUNDIDADE = 1,40 M, EXCLUINDO TAMPÃO. AF_12/2020</t>
  </si>
  <si>
    <t xml:space="preserve">97994</t>
  </si>
  <si>
    <t xml:space="preserve">BASE PARA POÇO DE VISITA RETANGULAR PARA ESGOTO, EM ALVENARIA COM BLOCOS DE CONCRETO, DIMENSÕES INTERNAS = 1X1 M, PROFUNDIDADE = 1,40 M, EXCLUINDO TAMPÃO. AF_12/2020</t>
  </si>
  <si>
    <t xml:space="preserve">97996</t>
  </si>
  <si>
    <t xml:space="preserve">BASE PARA POÇO DE VISITA RETANGULAR PARA ESGOTO, EM ALVENARIA COM BLOCOS DE CONCRETO, DIMENSÕES INTERNAS = 1X1,5 M, PROFUNDIDADE = 1,40 M, EXCLUINDO TAMPÃO. AF_12/2020</t>
  </si>
  <si>
    <t xml:space="preserve">98407</t>
  </si>
  <si>
    <t xml:space="preserve">BASE PARA POÇO DE VISITA RETANGULAR PARA ESGOTO, EM ALVENARIA COM BLOCOS DE CONCRETO, DIMENSÕES INTERNAS = 1X2 M, PROFUNDIDADE = 1,40 M, EXCLUINDO TAMPÃO. AF_12/2020</t>
  </si>
  <si>
    <t xml:space="preserve">98408</t>
  </si>
  <si>
    <t xml:space="preserve">BASE PARA POÇO DE VISITA RETANGULAR PARA ESGOTO, EM ALVENARIA COM BLOCOS DE CONCRETO, DIMENSÕES INTERNAS = 1X2,5 M, PROFUNDIDADE = 1,40 M, EXCLUINDO TAMPÃO. AF_12/2020</t>
  </si>
  <si>
    <t xml:space="preserve">98002</t>
  </si>
  <si>
    <t xml:space="preserve">BASE PARA POÇO DE VISITA RETANGULAR PARA ESGOTO, EM ALVENARIA COM BLOCOS DE CONCRETO, DIMENSÕES INTERNAS = 1X3 M, PROFUNDIDADE = 1,40 M, EXCLUINDO TAMPÃO. AF_12/2020</t>
  </si>
  <si>
    <t xml:space="preserve">98406</t>
  </si>
  <si>
    <t xml:space="preserve">BASE PARA POÇO DE VISITA RETANGULAR PARA ESGOTO, EM ALVENARIA COM BLOCOS DE CONCRETO, DIMENSÕES INTERNAS = 1X3,5 M, PROFUNDIDADE = 1,40 M, EXCLUINDO TAMPÃO. AF_12/2020</t>
  </si>
  <si>
    <t xml:space="preserve">98006</t>
  </si>
  <si>
    <t xml:space="preserve">BASE PARA POÇO DE VISITA RETANGULAR PARA ESGOTO, EM ALVENARIA COM BLOCOS DE CONCRETO, DIMENSÕES INTERNAS = 1X4 M, PROFUNDIDADE = 1,40 M, EXCLUINDO TAMPÃO. AF_12/2020</t>
  </si>
  <si>
    <t xml:space="preserve">98030</t>
  </si>
  <si>
    <t xml:space="preserve">BASE PARA POÇO DE VISITA RETANGULAR PARA ESGOTO, EM ALVENARIA COM BLOCOS DE CONCRETO, DIMENSÕES INTERNAS = 2,5X2,5 M, PROFUNDIDADE = 1,40 M, EXCLUINDO TAMPÃO. AF_12/2020</t>
  </si>
  <si>
    <t xml:space="preserve">98032</t>
  </si>
  <si>
    <t xml:space="preserve">BASE PARA POÇO DE VISITA RETANGULAR PARA ESGOTO, EM ALVENARIA COM BLOCOS DE CONCRETO, DIMENSÕES INTERNAS = 2,5X3 M, PROFUNDIDADE = 1,40 M, EXCLUINDO TAMPÃO. AF_12/2020</t>
  </si>
  <si>
    <t xml:space="preserve">98034</t>
  </si>
  <si>
    <t xml:space="preserve">BASE PARA POÇO DE VISITA RETANGULAR PARA ESGOTO, EM ALVENARIA COM BLOCOS DE CONCRETO, DIMENSÕES INTERNAS = 2,5X3,5 M, PROFUNDIDADE = 1,40 M, EXCLUINDO TAMPÃO. AF_12/2020</t>
  </si>
  <si>
    <t xml:space="preserve">98036</t>
  </si>
  <si>
    <t xml:space="preserve">BASE PARA POÇO DE VISITA RETANGULAR PARA ESGOTO, EM ALVENARIA COM BLOCOS DE CONCRETO, DIMENSÕES INTERNAS = 2,5X4 M, PROFUNDIDADE = 1,40 M, EXCLUINDO TAMPÃO. AF_12/2020</t>
  </si>
  <si>
    <t xml:space="preserve">98020</t>
  </si>
  <si>
    <t xml:space="preserve">BASE PARA POÇO DE VISITA RETANGULAR PARA ESGOTO, EM ALVENARIA COM BLOCOS DE CONCRETO, DIMENSÕES INTERNAS = 2X2 M, PROFUNDIDADE = 1,40 M, EXCLUINDO TAMPÃO. AF_12/2020</t>
  </si>
  <si>
    <t xml:space="preserve">98022</t>
  </si>
  <si>
    <t xml:space="preserve">BASE PARA POÇO DE VISITA RETANGULAR PARA ESGOTO, EM ALVENARIA COM BLOCOS DE CONCRETO, DIMENSÕES INTERNAS = 2X2,5 M, PROFUNDIDADE = 1,40 M, EXCLUINDO TAMPÃO. AF_12/2020</t>
  </si>
  <si>
    <t xml:space="preserve">98024</t>
  </si>
  <si>
    <t xml:space="preserve">BASE PARA POÇO DE VISITA RETANGULAR PARA ESGOTO, EM ALVENARIA COM BLOCOS DE CONCRETO, DIMENSÕES INTERNAS = 2X3 M, PROFUNDIDADE = 1,40 M, EXCLUINDO TAMPÃO. AF_12/2020</t>
  </si>
  <si>
    <t xml:space="preserve">98026</t>
  </si>
  <si>
    <t xml:space="preserve">BASE PARA POÇO DE VISITA RETANGULAR PARA ESGOTO, EM ALVENARIA COM BLOCOS DE CONCRETO, DIMENSÕES INTERNAS = 2X3,5 M, PROFUNDIDADE = 1,40 M, EXCLUINDO TAMPÃO. AF_12/2020</t>
  </si>
  <si>
    <t xml:space="preserve">98028</t>
  </si>
  <si>
    <t xml:space="preserve">BASE PARA POÇO DE VISITA RETANGULAR PARA ESGOTO, EM ALVENARIA COM BLOCOS DE CONCRETO, DIMENSÕES INTERNAS = 2X4 M, PROFUNDIDADE = 1,40 M, EXCLUINDO TAMPÃO. AF_12/2020</t>
  </si>
  <si>
    <t xml:space="preserve">98044</t>
  </si>
  <si>
    <t xml:space="preserve">BASE PARA POÇO DE VISITA RETANGULAR PARA ESGOTO, EM ALVENARIA COM BLOCOS DE CONCRETO, DIMENSÕES INTERNAS = 3,5X3,5 M, PROFUNDIDADE = 1,40 M, EXCLUINDO TAMPÃO. AF_12/2020</t>
  </si>
  <si>
    <t xml:space="preserve">98046</t>
  </si>
  <si>
    <t xml:space="preserve">BASE PARA POÇO DE VISITA RETANGULAR PARA ESGOTO, EM ALVENARIA COM BLOCOS DE CONCRETO, DIMENSÕES INTERNAS = 3,5X4 M, PROFUNDIDADE = 1,40 M, EXCLUINDO TAMPÃO. AF_12/2020</t>
  </si>
  <si>
    <t xml:space="preserve">98038</t>
  </si>
  <si>
    <t xml:space="preserve">BASE PARA POÇO DE VISITA RETANGULAR PARA ESGOTO, EM ALVENARIA COM BLOCOS DE CONCRETO, DIMENSÕES INTERNAS = 3X3 M, PROFUNDIDADE = 1,40 M, EXCLUINDO TAMPÃO. AF_12/2020</t>
  </si>
  <si>
    <t xml:space="preserve">98040</t>
  </si>
  <si>
    <t xml:space="preserve">BASE PARA POÇO DE VISITA RETANGULAR PARA ESGOTO, EM ALVENARIA COM BLOCOS DE CONCRETO, DIMENSÕES INTERNAS = 3X3,5 M, PROFUNDIDADE = 1,40 M, EXCLUINDO TAMPÃO. AF_12/2020</t>
  </si>
  <si>
    <t xml:space="preserve">98042</t>
  </si>
  <si>
    <t xml:space="preserve">BASE PARA POÇO DE VISITA RETANGULAR PARA ESGOTO, EM ALVENARIA COM BLOCOS DE CONCRETO, DIMENSÕES INTERNAS = 3X4 M, PROFUNDIDADE = 1,40 M, EXCLUINDO TAMPÃO. AF_12/2020</t>
  </si>
  <si>
    <t xml:space="preserve">98048</t>
  </si>
  <si>
    <t xml:space="preserve">BASE PARA POÇO DE VISITA RETANGULAR PARA ESGOTO, EM ALVENARIA COM BLOCOS DE CONCRETO, DIMENSÕES INTERNAS = 4X4 M, PROFUNDIDADE = 1,45 M, EXCLUINDO TAMPÃO. AF_12/2020</t>
  </si>
  <si>
    <t xml:space="preserve">97955</t>
  </si>
  <si>
    <t xml:space="preserve">CAIXA COM GRELHA DUPLA RETANGULAR, EM ALVENARIA COM BLOCOS DE CONCRETO, DIMENSÕES INTERNAS: 0,5X2,2X1 M. AF_12/2020</t>
  </si>
  <si>
    <t xml:space="preserve">97948</t>
  </si>
  <si>
    <t xml:space="preserve">CAIXA COM GRELHA DUPLA RETANGULAR, EM ALVENARIA COM TIJOLOS CERÂMICOS MACIÇOS, DIMENSÕES INTERNAS: 0,5X2,2X1 M. AF_12/2020</t>
  </si>
  <si>
    <t xml:space="preserve">97934</t>
  </si>
  <si>
    <t xml:space="preserve">CAIXA COM GRELHA DUPLA RETANGULAR, EM CONCRETO PRÉ-MOLDADO, DIMENSÕES INTERNAS: 0,5X2,2X1,0 M. AF_12/2020</t>
  </si>
  <si>
    <t xml:space="preserve">97953</t>
  </si>
  <si>
    <t xml:space="preserve">CAIXA COM GRELHA SIMPLES RETANGULAR, EM ALVENARIA COM BLOCOS DE CONCRETO, DIMENSÕES INTERNAS: 0,5X1X1 M. AF_12/2020</t>
  </si>
  <si>
    <t xml:space="preserve">97947</t>
  </si>
  <si>
    <t xml:space="preserve">CAIXA COM GRELHA SIMPLES RETANGULAR, EM ALVENARIA COM TIJOLOS CERÂMICOS MACIÇOS, DIMENSÕES INTERNAS: 0,5X1X1 M. AF_12/2020</t>
  </si>
  <si>
    <t xml:space="preserve">97933</t>
  </si>
  <si>
    <t xml:space="preserve">CAIXA COM GRELHA SIMPLES RETANGULAR, EM CONCRETO PRÉ-MOLDADO, DIMENSÕES INTERNAS: 0,6X1,0X1,0 M. AF_12/2020</t>
  </si>
  <si>
    <t xml:space="preserve">97961</t>
  </si>
  <si>
    <t xml:space="preserve">CAIXA PARA BOCA DE LOBO COMBINADA COM GRELHA RETANGULAR, EM ALVENARIA COM BLOCOS DE CONCRETO, DIMENSÕES INTERNAS: 1,3X1X1,2 M. AF_12/2020</t>
  </si>
  <si>
    <t xml:space="preserve">97951</t>
  </si>
  <si>
    <t xml:space="preserve">CAIXA PARA BOCA DE LOBO COMBINADA COM GRELHA RETANGULAR, EM ALVENARIA COM TIJOLOS CERÂMICOS MACIÇOS, DIMENSÕES INTERNAS: 1,3X1X1,2 M. AF_12/2020</t>
  </si>
  <si>
    <t xml:space="preserve">97973</t>
  </si>
  <si>
    <t xml:space="preserve">CAIXA PARA BOCA DE LOBO DUPLA COMBINADA COM GRELHA RETANGULAR, EM ALVENARIA COM BLOCOS DE CONCRETO, DIMENSÕES INTERNAS: 1,3X2,2X1,2 M. AF_12/2020</t>
  </si>
  <si>
    <t xml:space="preserve">97952</t>
  </si>
  <si>
    <t xml:space="preserve">CAIXA PARA BOCA DE LOBO DUPLA COMBINADA COM GRELHA RETANGULAR, EM ALVENARIA COM TIJOLOS CERÂMICOS MACIÇOS, DIMENSÕES INTERNAS: 1,3X2,2X1,2 M. AF_12/2020</t>
  </si>
  <si>
    <t xml:space="preserve">97957</t>
  </si>
  <si>
    <t xml:space="preserve">CAIXA PARA BOCA DE LOBO DUPLA RETANGULAR, EM ALVENARIA COM BLOCOS DE CONCRETO, DIMENSÕES INTERNAS: 0,6X2,2X1,2 M. AF_12/2020</t>
  </si>
  <si>
    <t xml:space="preserve">97950</t>
  </si>
  <si>
    <t xml:space="preserve">CAIXA PARA BOCA DE LOBO DUPLA RETANGULAR, EM ALVENARIA COM TIJOLOS CERÂMICOS MACIÇOS, DIMENSÕES INTERNAS: 0,6X2,2X1,2 M. AF_12/2020</t>
  </si>
  <si>
    <t xml:space="preserve">97936</t>
  </si>
  <si>
    <t xml:space="preserve">CAIXA PARA BOCA DE LOBO DUPLA RETANGULAR, EM CONCRETO PRÉ-MOLDADO, DIMENSÕES INTERNAS: 0,6X2,2X1,2 M. AF_12/2020</t>
  </si>
  <si>
    <t xml:space="preserve">97956</t>
  </si>
  <si>
    <t xml:space="preserve">CAIXA PARA BOCA DE LOBO SIMPLES RETANGULAR, EM ALVENARIA COM BLOCOS DE CONCRETO, DIMENSÕES INTERNAS: 0,6X1X1,2 M. AF_12/2020</t>
  </si>
  <si>
    <t xml:space="preserve">97949</t>
  </si>
  <si>
    <t xml:space="preserve">CAIXA PARA BOCA DE LOBO SIMPLES RETANGULAR, EM ALVENARIA COM TIJOLOS CERÂMICOS MACIÇOS, DIMENSÕES INTERNAS: 0,6X1X1,2 M. AF_12/2020</t>
  </si>
  <si>
    <t xml:space="preserve">97935</t>
  </si>
  <si>
    <t xml:space="preserve">CAIXA PARA BOCA DE LOBO SIMPLES RETANGULAR, EM CONCRETO PRÉ-MOLDADO, DIMENSÕES INTERNAS: 0,6X1,0X1,2 M. AF_12/2020</t>
  </si>
  <si>
    <t xml:space="preserve">99319</t>
  </si>
  <si>
    <t xml:space="preserve">CHAMINÉ CIRCULAR PARA POÇO DE VISITA PARA DRENAGEM, EM ALVENARIA COM TIJOLOS CERÂMICOS MACIÇOS, DIÂMETRO INTERNO = 0,6 M. AF_12/2020</t>
  </si>
  <si>
    <t xml:space="preserve">99318</t>
  </si>
  <si>
    <t xml:space="preserve">CHAMINÉ CIRCULAR PARA POÇO DE VISITA PARA DRENAGEM, EM CONCRETO PRÉ-MOLDADO, DIÂMETRO INTERNO = 0,6 M. AF_12/2020</t>
  </si>
  <si>
    <t xml:space="preserve">98051</t>
  </si>
  <si>
    <t xml:space="preserve">CHAMINÉ CIRCULAR PARA POÇO DE VISITA PARA ESGOTO, EM ALVENARIA COM TIJOLOS CERÂMICOS MACIÇOS, DIÂMETRO INTERNO = 0,6 M. AF_12/2020</t>
  </si>
  <si>
    <t xml:space="preserve">98050</t>
  </si>
  <si>
    <t xml:space="preserve">CHAMINÉ CIRCULAR PARA POÇO DE VISITA PARA ESGOTO, EM CONCRETO PRÉ-MOLDADO, DIÂMETRO INTERNO = 0,6 M. AF_12/2020</t>
  </si>
  <si>
    <t xml:space="preserve">99272</t>
  </si>
  <si>
    <t xml:space="preserve">POÇO DE INSPEÇÃO CIRCULAR PARA DRENAGEM, EM ALVENARIA COM TIJOLOS CERÂMICOS MACIÇOS, DIÂMETRO INTERNO = 0,60 M, PROFUNDIDADE = 0,95 M, EXCLUINDO TAMPÃO. AF_12/2020</t>
  </si>
  <si>
    <t xml:space="preserve">99273</t>
  </si>
  <si>
    <t xml:space="preserve">POÇO DE INSPEÇÃO CIRCULAR PARA DRENAGEM, EM ALVENARIA COM TIJOLOS CERÂMICOS MACIÇOS, DIÂMETRO INTERNO = 0,60 M, PROFUNDIDADE = 1,45 M, EXCLUINDO TAMPÃO. AF_12/2020</t>
  </si>
  <si>
    <t xml:space="preserve">99268</t>
  </si>
  <si>
    <t xml:space="preserve">POÇO DE INSPEÇÃO CIRCULAR PARA DRENAGEM, EM CONCRETO PRÉ-MOLDADO, DIÂMETRO INTERNO = 0,60 M, PROFUNDIDADE = 0,90 M, EXCLUINDO TAMPÃO. AF_12/2020</t>
  </si>
  <si>
    <t xml:space="preserve">99270</t>
  </si>
  <si>
    <t xml:space="preserve">POÇO DE INSPEÇÃO CIRCULAR PARA DRENAGEM, EM CONCRETO PRÉ-MOLDADO, DIÂMETRO INTERNO = 0,60 M, PROFUNDIDADE = 1,40 M, EXCLUINDO TAMPÃO. AF_12/2020</t>
  </si>
  <si>
    <t xml:space="preserve">97976</t>
  </si>
  <si>
    <t xml:space="preserve">POÇO DE INSPEÇÃO CIRCULAR PARA ESGOTO, EM ALVENARIA COM TIJOLOS CERÂMICOS MACIÇOS, DIÂMETRO INTERNO = 0,60 M, PROFUNDIDADE = 0,95 M, EXCLUINDO TAMPÃO. AF_12/2020</t>
  </si>
  <si>
    <t xml:space="preserve">97977</t>
  </si>
  <si>
    <t xml:space="preserve">POÇO DE INSPEÇÃO CIRCULAR PARA ESGOTO, EM ALVENARIA COM TIJOLOS CERÂMICOS MACIÇOS, DIÂMETRO INTERNO = 0,60 M, PROFUNDIDADE = 1,45 M, EXCLUINDO TAMPÃO. AF_12/2020</t>
  </si>
  <si>
    <t xml:space="preserve">97974</t>
  </si>
  <si>
    <t xml:space="preserve">POÇO DE INSPEÇÃO CIRCULAR PARA ESGOTO, EM CONCRETO PRÉ-MOLDADO, DIÂMETRO INTERNO = 0,60 M, PROFUNDIDADE = 0,90 M, EXCLUINDO TAMPÃO. AF_12/2020</t>
  </si>
  <si>
    <t xml:space="preserve">97975</t>
  </si>
  <si>
    <t xml:space="preserve">POÇO DE INSPEÇÃO CIRCULAR PARA ESGOTO, EM CONCRETO PRÉ-MOLDADO, DIÂMETRO INTERNO = 0,60 M, PROFUNDIDADE = 1,40 M, EXCLUINDO TAMPÃO. AF_12/2020</t>
  </si>
  <si>
    <t xml:space="preserve">101798</t>
  </si>
  <si>
    <t xml:space="preserve">TAMPA PARA CAIXA TIPO R1, EM FERRO FUNDIDO, DIMENSÕES INTERNAS: 0,40 X 0,60 M - FORNECIMENTO E INSTALAÇÃO. AF_12/2020</t>
  </si>
  <si>
    <t xml:space="preserve">101799</t>
  </si>
  <si>
    <t xml:space="preserve">TAMPA PARA CAIXA TIPO R2 E R3, EM FERRO FUNDIDO, DIMENSÕES INTERNAS: 0,55 X 1,10 M - FORNECIMENTO E INSTALAÇÃO. AF_12/2020</t>
  </si>
  <si>
    <t xml:space="preserve">102487</t>
  </si>
  <si>
    <t xml:space="preserve">CONCRETO CICLÓPICO FCK = 15MPA, 30% PEDRA DE MÃO EM VOLUME REAL, INCLUSIVE LANÇAMENTO. AF_05/2021</t>
  </si>
  <si>
    <t xml:space="preserve">102486</t>
  </si>
  <si>
    <t xml:space="preserve">CONCRETO FCK = 15MPA, TRAÇO 1:3,4:3,4 (EM MASSA SECA DE CIMENTO/ AREIA MÉDIA/ SEIXO ROLADO) - PREPARO MANUAL. AF_05/2021</t>
  </si>
  <si>
    <t xml:space="preserve">102474</t>
  </si>
  <si>
    <t xml:space="preserve">CONCRETO FCK = 15MPA, TRAÇO 1:3,4:3,4 (EM MASSA SECA DE CIMENTO/ AREIA MÉDIA/ SEIXO ROLADO) - PREPARO MECÂNICO COM BETONEIRA 400 L. AF_05/2021</t>
  </si>
  <si>
    <t xml:space="preserve">102480</t>
  </si>
  <si>
    <t xml:space="preserve">CONCRETO FCK = 15MPA, TRAÇO 1:3,4:3,4 (EM MASSA SECA DE CIMENTO/ AREIA MÉDIA/ SEIXO ROLADO) - PREPARO MECÂNICO COM BETONEIRA 600 L. AF_05/2021</t>
  </si>
  <si>
    <t xml:space="preserve">94975</t>
  </si>
  <si>
    <t xml:space="preserve">CONCRETO FCK = 15MPA, TRAÇO 1:3,4:3,5 (EM MASSA SECA DE CIMENTO/ AREIA MÉDIA/ BRITA 1) - PREPARO MANUAL. AF_05/2021</t>
  </si>
  <si>
    <t xml:space="preserve">94963</t>
  </si>
  <si>
    <t xml:space="preserve">CONCRETO FCK = 15MPA, TRAÇO 1:3,4:3,5 (EM MASSA SECA DE CIMENTO/ AREIA MÉDIA/ BRITA 1) - PREPARO MECÂNICO COM BETONEIRA 400 L. AF_05/2021</t>
  </si>
  <si>
    <t xml:space="preserve">94969</t>
  </si>
  <si>
    <t xml:space="preserve">CONCRETO FCK = 15MPA, TRAÇO 1:3,4:3,5 (EM MASSA SECA DE CIMENTO/ AREIA MÉDIA/ BRITA 1) - PREPARO MECÂNICO COM BETONEIRA 600 L. AF_05/2021</t>
  </si>
  <si>
    <t xml:space="preserve">102475</t>
  </si>
  <si>
    <t xml:space="preserve">CONCRETO FCK = 20MPA, TRAÇO 1:2,6:2,9 (EM MASSA SECA DE CIMENTO/ AREIA MÉDIA/ SEIXO ROLADO) - PREPARO MECÂNICO COM BETONEIRA 400 L. AF_05/2021</t>
  </si>
  <si>
    <t xml:space="preserve">102481</t>
  </si>
  <si>
    <t xml:space="preserve">CONCRETO FCK = 20MPA, TRAÇO 1:2,6:2,9 (EM MASSA SECA DE CIMENTO/ AREIA MÉDIA/ SEIXO ROLADO) - PREPARO MECÂNICO COM BETONEIRA 600 L. AF_05/2021</t>
  </si>
  <si>
    <t xml:space="preserve">94964</t>
  </si>
  <si>
    <t xml:space="preserve">CONCRETO FCK = 20MPA, TRAÇO 1:2,7:3 (EM MASSA SECA DE CIMENTO/ AREIA MÉDIA/ BRITA 1) - PREPARO MECÂNICO COM BETONEIRA 400 L. AF_05/2021</t>
  </si>
  <si>
    <t xml:space="preserve">94970</t>
  </si>
  <si>
    <t xml:space="preserve">CONCRETO FCK = 20MPA, TRAÇO 1:2,7:3 (EM MASSA SECA DE CIMENTO/ AREIA MÉDIA/ BRITA 1) - PREPARO MECÂNICO COM BETONEIRA 600 L. AF_05/2021</t>
  </si>
  <si>
    <t xml:space="preserve">102476</t>
  </si>
  <si>
    <t xml:space="preserve">CONCRETO FCK = 25MPA, TRAÇO 1:2,2:2,5 (EM MASSA SECA DE CIMENTO/ AREIA MÉDIA/ SEIXO ROLADO) - PREPARO MECÂNICO COM BETONEIRA 400 L. AF_05/2021</t>
  </si>
  <si>
    <t xml:space="preserve">102482</t>
  </si>
  <si>
    <t xml:space="preserve">CONCRETO FCK = 25MPA, TRAÇO 1:2,2:2,5 (EM MASSA SECA DE CIMENTO/ AREIA MÉDIA/ SEIXO ROLADO) - PREPARO MECÂNICO COM BETONEIRA 600 L. AF_05/2021</t>
  </si>
  <si>
    <t xml:space="preserve">94965</t>
  </si>
  <si>
    <t xml:space="preserve">CONCRETO FCK = 25MPA, TRAÇO 1:2,3:2,7 (EM MASSA SECA DE CIMENTO/ AREIA MÉDIA/ BRITA 1) - PREPARO MECÂNICO COM BETONEIRA 400 L. AF_05/2021</t>
  </si>
  <si>
    <t xml:space="preserve">94971</t>
  </si>
  <si>
    <t xml:space="preserve">CONCRETO FCK = 25MPA, TRAÇO 1:2,3:2,7 (EM MASSA SECA DE CIMENTO/ AREIA MÉDIA/ BRITA 1) - PREPARO MECÂNICO COM BETONEIRA 600 L. AF_05/2021</t>
  </si>
  <si>
    <t xml:space="preserve">102477</t>
  </si>
  <si>
    <t xml:space="preserve">CONCRETO FCK = 30MPA, TRAÇO 1:1,9:2,3 (EM MASSA SECA DE CIMENTO/ AREIA MÉDIA/ SEIXO ROLADO) - PREPARO MECÂNICO COM BETONEIRA 400 L. AF_05/2021</t>
  </si>
  <si>
    <t xml:space="preserve">102483</t>
  </si>
  <si>
    <t xml:space="preserve">CONCRETO FCK = 30MPA, TRAÇO 1:1,9:2,3 (EM MASSA SECA DE CIMENTO/ AREIA MÉDIA/ SEIXO ROLADO) - PREPARO MECÂNICO COM BETONEIRA 600 L. AF_05/2021</t>
  </si>
  <si>
    <t xml:space="preserve">94966</t>
  </si>
  <si>
    <t xml:space="preserve">CONCRETO FCK = 30MPA, TRAÇO 1:2,1:2,5 (EM MASSA SECA DE CIMENTO/ AREIA MÉDIA/ BRITA 1) - PREPARO MECÂNICO COM BETONEIRA 400 L. AF_05/2021</t>
  </si>
  <si>
    <t xml:space="preserve">94972</t>
  </si>
  <si>
    <t xml:space="preserve">CONCRETO FCK = 30MPA, TRAÇO 1:2,1:2,5 (EM MASSA SECA DE CIMENTO/ AREIA MÉDIA/ BRITA 1) - PREPARO MECÂNICO COM BETONEIRA 600 L. AF_05/2021</t>
  </si>
  <si>
    <t xml:space="preserve">102478</t>
  </si>
  <si>
    <t xml:space="preserve">CONCRETO FCK = 40MPA, TRAÇO 1:1,4:1,8 (EM MASSA SECA DE CIMENTO/ AREIA MÉDIA/ SEIXO ROLADO) - PREPARO MECÂNICO COM BETONEIRA 400 L. AF_05/2021</t>
  </si>
  <si>
    <t xml:space="preserve">102484</t>
  </si>
  <si>
    <t xml:space="preserve">CONCRETO FCK = 40MPA, TRAÇO 1:1,4:1,8 (EM MASSA SECA DE CIMENTO/ AREIA MÉDIA/ SEIXO ROLADO) - PREPARO MECÂNICO COM BETONEIRA 600 L. AF_05/2021</t>
  </si>
  <si>
    <t xml:space="preserve">94967</t>
  </si>
  <si>
    <t xml:space="preserve">CONCRETO FCK = 40MPA, TRAÇO 1:1,6:1,9 (EM MASSA SECA DE CIMENTO/ AREIA MÉDIA/ BRITA 1) - PREPARO MECÂNICO COM BETONEIRA 400 L. AF_05/2021</t>
  </si>
  <si>
    <t xml:space="preserve">94973</t>
  </si>
  <si>
    <t xml:space="preserve">CONCRETO FCK = 40MPA, TRAÇO 1:1,6:1,9 (EM MASSA SECA DE CIMENTO/ AREIA MÉDIA/ BRITA 1) - PREPARO MECÂNICO COM BETONEIRA 600 L. AF_05/2021</t>
  </si>
  <si>
    <t xml:space="preserve">94974</t>
  </si>
  <si>
    <t xml:space="preserve">CONCRETO MAGRO PARA LASTRO, TRAÇO 1:4,5:4,5 (EM MASSA SECA DE CIMENTO/ AREIA MÉDIA/ BRITA 1) - PREPARO MANUAL. AF_05/2021</t>
  </si>
  <si>
    <t xml:space="preserve">94968</t>
  </si>
  <si>
    <t xml:space="preserve">CONCRETO MAGRO PARA LASTRO, TRAÇO 1:4,5:4,5 (EM MASSA SECA DE CIMENTO/ AREIA MÉDIA/ BRITA 1) - PREPARO MECÂNICO COM BETONEIRA 600 L. AF_05/2021</t>
  </si>
  <si>
    <t xml:space="preserve">102485</t>
  </si>
  <si>
    <t xml:space="preserve">CONCRETO MAGRO PARA LASTRO, TRAÇO 1:4,5:4,5 (EM MASSA SECA DE CIMENTO/ AREIA MÉDIA/ SEIXO ROLADO) - PREPARO MANUAL. AF_05/2021</t>
  </si>
  <si>
    <t xml:space="preserve">102473</t>
  </si>
  <si>
    <t xml:space="preserve">CONCRETO MAGRO PARA LASTRO, TRAÇO 1:4,5:4,5 (EM MASSA SECA DE CIMENTO/ AREIA MÉDIA/ SEIXO ROLADO) - PREPARO MECÂNICO COM BETONEIRA 400 L. AF_05/2021</t>
  </si>
  <si>
    <t xml:space="preserve">102479</t>
  </si>
  <si>
    <t xml:space="preserve">CONCRETO MAGRO PARA LASTRO, TRAÇO 1:4,5:4,5 (EM MASSA SECA DE CIMENTO/ AREIA MÉDIA/ SEIXO ROLADO) - PREPARO MECÂNICO COM BETONEIRA 600 L. AF_05/2021</t>
  </si>
  <si>
    <t xml:space="preserve">103769</t>
  </si>
  <si>
    <t xml:space="preserve">PAR DE TABELAS DE BASQUETE DE COMPENSADO NAVAL, COM AROS E REDES - FORNECIMENTO E INSTALAÇÃO. AF_03/2022</t>
  </si>
  <si>
    <t xml:space="preserve">97097</t>
  </si>
  <si>
    <t xml:space="preserve">ACABAMENTO POLIDO PARA PISO DE CONCRETO ARMADO OU LAJE SOBRE SOLO DE ALTA RESISTÊNCIA. AF_09/2021</t>
  </si>
  <si>
    <t xml:space="preserve">97089</t>
  </si>
  <si>
    <t xml:space="preserve">ARMAÇÃO PARA EXECUÇÃO DE RADIER, PISO DE CONCRETO OU LAJE SOBRE SOLO, COM USO DE TELA Q-113. AF_09/2021</t>
  </si>
  <si>
    <t xml:space="preserve">97090</t>
  </si>
  <si>
    <t xml:space="preserve">ARMAÇÃO PARA EXECUÇÃO DE RADIER, PISO DE CONCRETO OU LAJE SOBRE SOLO, COM USO DE TELA Q-138. AF_09/2021</t>
  </si>
  <si>
    <t xml:space="preserve">97091</t>
  </si>
  <si>
    <t xml:space="preserve">ARMAÇÃO PARA EXECUÇÃO DE RADIER, PISO DE CONCRETO OU LAJE SOBRE SOLO, COM USO DE TELA Q-159. AF_09/2021</t>
  </si>
  <si>
    <t xml:space="preserve">97092</t>
  </si>
  <si>
    <t xml:space="preserve">ARMAÇÃO PARA EXECUÇÃO DE RADIER, PISO DE CONCRETO OU LAJE SOBRE SOLO, COM USO DE TELA Q-196. AF_09/2021</t>
  </si>
  <si>
    <t xml:space="preserve">97093</t>
  </si>
  <si>
    <t xml:space="preserve">ARMAÇÃO PARA EXECUÇÃO DE RADIER, PISO DE CONCRETO OU LAJE SOBRE SOLO, COM USO DE TELA Q-283. AF_09/2021</t>
  </si>
  <si>
    <t xml:space="preserve">97088</t>
  </si>
  <si>
    <t xml:space="preserve">ARMAÇÃO PARA EXECUÇÃO DE RADIER, PISO DE CONCRETO OU LAJE SOBRE SOLO, COM USO DE TELA Q-92. AF_09/2021</t>
  </si>
  <si>
    <t xml:space="preserve">97087</t>
  </si>
  <si>
    <t xml:space="preserve">CAMADA SEPARADORA PARA EXECUÇÃO DE RADIER, PISO DE CONCRETO OU LAJE SOBRE SOLO, EM LONA PLÁSTICA. AF_09/2021</t>
  </si>
  <si>
    <t xml:space="preserve">97083</t>
  </si>
  <si>
    <t xml:space="preserve">COMPACTAÇÃO MECÂNICA DE SOLO PARA EXECUÇÃO DE RADIER, PISO DE CONCRETO OU LAJE SOBRE SOLO, COM COMPACTADOR DE SOLOS A PERCUSSÃO. AF_09/2021</t>
  </si>
  <si>
    <t xml:space="preserve">97096</t>
  </si>
  <si>
    <t xml:space="preserve">CONCRETAGEM DE RADIER, PISO DE CONCRETO OU LAJE SOBRE SOLO, FCK 30 MPA - LANÇAMENTO, ADENSAMENTO E ACABAMENTO. AF_09/2021</t>
  </si>
  <si>
    <t xml:space="preserve">97082</t>
  </si>
  <si>
    <t xml:space="preserve">ESCAVAÇÃO MANUAL DE VIGA DE BORDA PARA RADIER. AF_09/2021</t>
  </si>
  <si>
    <t xml:space="preserve">103076</t>
  </si>
  <si>
    <t xml:space="preserve">EXECUÇÃO DE LAJE SOBRE SOLO, ESPESSURA DE 10 CM, FCK = 30 MPA, COM USO DE FORMAS EM MADEIRA SERRADA. AF_09/2021</t>
  </si>
  <si>
    <t xml:space="preserve">103077</t>
  </si>
  <si>
    <t xml:space="preserve">EXECUÇÃO DE LAJE SOBRE SOLO, ESPESSURA DE 15 CM, FCK = 30 MPA, COM USO DE FORMAS EM MADEIRA SERRADA. AF_09/2021</t>
  </si>
  <si>
    <t xml:space="preserve">103078</t>
  </si>
  <si>
    <t xml:space="preserve">EXECUÇÃO DE LAJE SOBRE SOLO, ESPESSURA DE 20 CM, FCK = 30 MPA, COM USO DE FORMAS EM MADEIRA SERRADA. AF_09/2021</t>
  </si>
  <si>
    <t xml:space="preserve">103079</t>
  </si>
  <si>
    <t xml:space="preserve">EXECUÇÃO DE LAJE SOBRE SOLO, ESPESSURA DE 25 CM, FCK = 30 MPA, COM USO DE FORMAS EM MADEIRA SERRADA. AF_09/2021</t>
  </si>
  <si>
    <t xml:space="preserve">103080</t>
  </si>
  <si>
    <t xml:space="preserve">EXECUÇÃO DE LAJE SOBRE SOLO, ESPESSURA DE 30 CM, FCK = 30 MPA, COM USO DE FORMAS EM MADEIRA SERRADA. AF_09/2021</t>
  </si>
  <si>
    <t xml:space="preserve">103075</t>
  </si>
  <si>
    <t xml:space="preserve">EXECUÇÃO DE PISO DE CONCRETO, COM ACABAMENTO SUPERFICIAL, ESPESSURA DE 15 CM, FCK = 30 MPA, COM USO DE FORMAS EM MADEIRA SERRADA. AF_09/2021</t>
  </si>
  <si>
    <t xml:space="preserve">103074</t>
  </si>
  <si>
    <t xml:space="preserve">EXECUÇÃO DE PISO DE CONCRETO, SEM ACABAMENTO SUPERFICIAL, ESPESSURA DE 15 CM, FCK = 30 MPA, COM USO DE FORMAS EM MADEIRA SERRADA. AF_09/2021</t>
  </si>
  <si>
    <t xml:space="preserve">97101</t>
  </si>
  <si>
    <t xml:space="preserve">EXECUÇÃO DE RADIER, ESPESSURA DE 10 CM, FCK = 30 MPA, COM USO DE FORMAS EM MADEIRA SERRADA. AF_09/2021</t>
  </si>
  <si>
    <t xml:space="preserve">97102</t>
  </si>
  <si>
    <t xml:space="preserve">EXECUÇÃO DE RADIER, ESPESSURA DE 15 CM, FCK = 30 MPA, COM USO DE FORMAS EM MADEIRA SERRADA. AF_09/2021</t>
  </si>
  <si>
    <t xml:space="preserve">97103</t>
  </si>
  <si>
    <t xml:space="preserve">EXECUÇÃO DE RADIER, ESPESSURA DE 20 CM, FCK = 30 MPA, COM USO DE FORMAS EM MADEIRA SERRADA. AF_09/2021</t>
  </si>
  <si>
    <t xml:space="preserve">103072</t>
  </si>
  <si>
    <t xml:space="preserve">EXECUÇÃO DE RADIER, ESPESSURA DE 25 CM, FCK = 30 MPA, COM USO DE FORMAS EM MADEIRA SERRADA. AF_09/2021</t>
  </si>
  <si>
    <t xml:space="preserve">103073</t>
  </si>
  <si>
    <t xml:space="preserve">EXECUÇÃO DE RADIER, ESPESSURA DE 30 CM, FCK = 30 MPA, COM USO DE FORMAS EM MADEIRA SERRADA. AF_09/2021</t>
  </si>
  <si>
    <t xml:space="preserve">97086</t>
  </si>
  <si>
    <t xml:space="preserve">FABRICAÇÃO, MONTAGEM E DESMONTAGEM DE FORMA PARA RADIER, PISO DE CONCRETO OU LAJE SOBRE SOLO, EM MADEIRA SERRADA, 4 UTILIZAÇÕES. AF_09/2021</t>
  </si>
  <si>
    <t xml:space="preserve">104766</t>
  </si>
  <si>
    <t xml:space="preserve">CHUMBAMENTO LINEAR EM ALVENARIA PARA ELETRODUTOS COM DIÂMETROS MENORES OU IGUAIS A 40 MM. AF_09/2023</t>
  </si>
  <si>
    <t xml:space="preserve">90467</t>
  </si>
  <si>
    <t xml:space="preserve">CHUMBAMENTO LINEAR EM ALVENARIA PARA RAMAIS/DISTRIBUIÇÃO DE INSTALAÇÕES HIDRÁULICAS COM DIÂMETROS MAIORES QUE 40 MM E MENORES OU IGUAIS A 75 MM. AF_09/2023</t>
  </si>
  <si>
    <t xml:space="preserve">90469</t>
  </si>
  <si>
    <t xml:space="preserve">CHUMBAMENTO LINEAR EM CONTRAPISO PARA RAMAIS/DISTRIBUIÇÃO DE INSTALAÇÕES HIDRÁULICAS COM DIÂMETROS MAIORES QUE 40 MM E MENORES OU IGUAIS A 75 MM. AF_09/2023</t>
  </si>
  <si>
    <t xml:space="preserve">90470</t>
  </si>
  <si>
    <t xml:space="preserve">CHUMBAMENTO LINEAR EM CONTRAPISO PARA RAMAIS/DISTRIBUIÇÃO DE INSTALAÇÕES HIDRÁULICAS COM DIÂMETROS MAIORES QUE 75 MM E MENORES OU IGUAIS A 100 MM. AF_09/2023</t>
  </si>
  <si>
    <t xml:space="preserve">90468</t>
  </si>
  <si>
    <t xml:space="preserve">CHUMBAMENTO LINEAR EM CONTRAPISO PARA RAMAIS/DISTRIBUIÇÃO DE INSTALAÇÕES HIDRÁULICAS COM DIÂMETROS MENORES OU IGUAIS A 40 MM. AF_09/2023</t>
  </si>
  <si>
    <t xml:space="preserve">91188</t>
  </si>
  <si>
    <t xml:space="preserve">CHUMBAMENTO PONTUAL DE ABERTURA EM LAJE COM PASSAGEM DE 1 TUBO COM DIÂMETRO DE 50 MM. AF_09/2023</t>
  </si>
  <si>
    <t xml:space="preserve">91189</t>
  </si>
  <si>
    <t xml:space="preserve">CHUMBAMENTO PONTUAL DE ABERTURA EM LAJE COM PASSAGEM DE 5 TUBOS COM DIÂMETROS DE 50 MM. AF_09/2023</t>
  </si>
  <si>
    <t xml:space="preserve">91192</t>
  </si>
  <si>
    <t xml:space="preserve">CHUMBAMENTO PONTUAL EM PASSAGEM DE TUBO COM DIÂMETRO MAIOR QUE 75 MM E MENORES OU IGUAIS A 150 MM. AF_09/2023</t>
  </si>
  <si>
    <t xml:space="preserve">91190</t>
  </si>
  <si>
    <t xml:space="preserve">CHUMBAMENTO PONTUAL EM PASSAGEM DE TUBO COM DIÂMETRO MENOR OU IGUAL A 40 MM. AF_09/2023</t>
  </si>
  <si>
    <t xml:space="preserve">91191</t>
  </si>
  <si>
    <t xml:space="preserve">CHUMBAMENTO PONTUAL EM PASSAGEM DE TUBO COM DIÂMETROS ENTRE 40 MM E 75 MM. AF_09/2023</t>
  </si>
  <si>
    <t xml:space="preserve">95541</t>
  </si>
  <si>
    <t xml:space="preserve">FIXAÇÃO DE DUTOS FLEXÍVEIS CIRCULARES, DIÂMETRO 109 MM OU 4", COM ABRAÇADEIRA METÁLICA FLEXÍVEL FIXADA DIRETAMENTE NA LAJE, SOMENTE MÃO DE OBRA. AF_09/2023</t>
  </si>
  <si>
    <t xml:space="preserve">91166</t>
  </si>
  <si>
    <t xml:space="preserve">FIXAÇÃO DE TUBOS HORIZONTAIS DE PEX OU MULTICAMADAS, DIÂMETROS IGUAIS OU INFERIORES A 40 MM, COM ABRAÇADEIRA PLÁSTICA FIXADA EM LAJE. AF_09/2023_PE</t>
  </si>
  <si>
    <t xml:space="preserve">91167</t>
  </si>
  <si>
    <t xml:space="preserve">FIXAÇÃO DE TUBOS HORIZONTAIS DE PPR DIÂMETROS MENORES OU IGUAIS A 40 MM COM ABRAÇADEIRA METÁLICA RÍGIDA TIPO U PERFIL 1 1/4", FIXADA EM PERFILADO EM LAJE. AF_09/2023_PS</t>
  </si>
  <si>
    <t xml:space="preserve">91176</t>
  </si>
  <si>
    <t xml:space="preserve">FIXAÇÃO DE TUBOS HORIZONTAIS DE PPR DIÂMETROS MENORES OU IGUAIS A 40 MM, COM ABRAÇADEIRA METÁLICA RÍGIDA TIPO D COM PARAFUSO DE FIXAÇÃO 1 1/4", FIXADA DIRETAMENTE NA LAJE OU PAREDE. AF_09/2023</t>
  </si>
  <si>
    <t xml:space="preserve">91182</t>
  </si>
  <si>
    <t xml:space="preserve">FIXAÇÃO DE TUBOS HORIZONTAIS DE PPR, DIÂMETROS MENORES OU IGUAIS A 40 MM, COM ABRAÇADEIRA METÁLICA FLEXÍVEL 18 MM, FIXADA DIRETAMENTE NA LAJE. AF_09/2023</t>
  </si>
  <si>
    <t xml:space="preserve">91186</t>
  </si>
  <si>
    <t xml:space="preserve">FIXAÇÃO DE TUBOS HORIZONTAIS DE PVC ÁGUA, PVC ESGOTO, PVC ÁGUA PLUVIAL, CPVC, PPR, COBRE OU AÇO, DIÂMETROS MAIORES QUE 40 MM E MENORES OU IGUAIS A 75 MM, COM ABRAÇADEIRA METÁLICA FLEXÍVEL 18 MM, FIXADA DIRETAMENTE NA LAJE. AF_09/2023</t>
  </si>
  <si>
    <t xml:space="preserve">91171</t>
  </si>
  <si>
    <t xml:space="preserve">FIXAÇÃO DE TUBOS HORIZONTAIS DE PVC ÁGUA, PVC ESGOTO, PVC ÁGUA PLUVIAL, CPVC, PPR, COBRE OU AÇO, DIÂMETROS MAIORES QUE 40 MM E MENORES OU IGUAIS A 75 MM, COM ABRAÇADEIRA METÁLICA RÍGIDA TIPO U PERFIL 2 1/2", FIXADA EM PERFILADO EM LAJE. AF_09/2023_PS</t>
  </si>
  <si>
    <t xml:space="preserve">91187</t>
  </si>
  <si>
    <t xml:space="preserve">FIXAÇÃO DE TUBOS HORIZONTAIS DE PVC ÁGUA, PVC ESGOTO, PVC ÁGUA PLUVIAL, CPVC, PPR, COBRE OU AÇO, DIÂMETROS MAIORES QUE 75 MM E MENORES OU IGUAIS A 100 MM, COM ABRAÇADEIRA METÁLICA FLEXÍVEL 18 MM, FIXADA DIRETAMENTE NA LAJE. AF_09/2023</t>
  </si>
  <si>
    <t xml:space="preserve">91172</t>
  </si>
  <si>
    <t xml:space="preserve">FIXAÇÃO DE TUBOS HORIZONTAIS DE PVC ÁGUA, PVC ESGOTO, PVC ÁGUA PLUVIAL, CPVC, PPR, COBRE OU AÇO, DIÂMETROS MAIORES QUE 75 MM E MENORES OU IGUAIS A 100 MM, COM ABRAÇADEIRA METÁLICA RÍGIDA TIPO U PERFIL 4", FIXADA EM PERFILADO EM LAJE. AF_09/2023_PS</t>
  </si>
  <si>
    <t xml:space="preserve">91185</t>
  </si>
  <si>
    <t xml:space="preserve">FIXAÇÃO DE TUBOS HORIZONTAIS DE PVC ÁGUA, PVC ESGOTO, PVC ÁGUA PLUVIAL, CPVC, PPR, COBRE OU AÇO, DIÂMETROS MENORES OU IGUAIS A 40 MM, COM ABRAÇADEIRA METÁLICA FLEXÍVEL 18 MM, FIXADA DIRETAMENTE NA LAJE. AF_09/2023</t>
  </si>
  <si>
    <t xml:space="preserve">91170</t>
  </si>
  <si>
    <t xml:space="preserve">FIXAÇÃO DE TUBOS HORIZONTAIS DE PVC ÁGUA, PVC ESGOTO, PVC ÁGUA PLUVIAL, CPVC, PPR, COBRE OU AÇO, DIÂMETROS MENORES OU IGUAIS A 40 MM, COM ABRAÇADEIRA METÁLICA RÍGIDA TIPO U PERFIL 1 1/4", FIXADA EM PERFILADO EM LAJE. AF_09/2023_PS</t>
  </si>
  <si>
    <t xml:space="preserve">91180</t>
  </si>
  <si>
    <t xml:space="preserve">FIXAÇÃO DE TUBOS HORIZONTAIS DE PVC ÁGUA/PVC ESGOTO/PVC PLUVIAL/CPVC/PPR/COBRE OU AÇO, DIÂMETROS MAIORES QUE 40 MM E MENORES OU IGUAIS A 75 MM, COM ABRAÇADEIRA TIPO D COM PARAFUSO DE FIXAÇÃO 2 1/2", FIXADA DIRETAMENTE NA LAJE OU PAREDE. AF_09/2023</t>
  </si>
  <si>
    <t xml:space="preserve">91181</t>
  </si>
  <si>
    <t xml:space="preserve">FIXAÇÃO DE TUBOS HORIZONTAIS DE PVC ÁGUA/PVC ESGOTO/PVC PLUVIAL/CPVC/PPR/COBRE OU AÇO, DIÂMETROS MAIORES QUE 75 MM E MENORES OU IGUAIS A 100 MM, COM ABRAÇADEIRA TIPO D COM PARAFUSO DE FIXAÇÃO 4", FIXADA DIRETAMENTE NA LAJE OU PAREDE. AF_09/2023</t>
  </si>
  <si>
    <t xml:space="preserve">91179</t>
  </si>
  <si>
    <t xml:space="preserve">FIXAÇÃO DE TUBOS HORIZONTAIS DE PVC ÁGUA/PVC ESGOTO/PVC PLUVIAL/CPVC/PPR/COBRE OU AÇO, DIÂMETROS MENORES OU IGUAIS A 40 MM, COM ABRAÇADEIRA METÁLICA RÍGIDA TIPO D COM PARAFUSO DE FIXAÇÃO 1 1/4", FIXADA DIRETAMENTE NA LAJE OU PAREDE. AF_09/2023</t>
  </si>
  <si>
    <t xml:space="preserve">91174</t>
  </si>
  <si>
    <t xml:space="preserve">FIXAÇÃO DE TUBOS VERTICAIS DE PVC ÁGUA, PVC ESGOTO, PVC ÁGUA PLUVIAL, CPVC, PPR, COBRE OU AÇO, DIÂMETROS MAIORES QUE 40 MM E MENORES OU IGUAIS A 75 MM, COM ABRAÇADEIRA METÁLICA RÍGIDA TIPO U PERFIL 2 1/2", FIXADA EM PERFILADO EM PAREDE. AF_09/2023_PS</t>
  </si>
  <si>
    <t xml:space="preserve">91175</t>
  </si>
  <si>
    <t xml:space="preserve">FIXAÇÃO DE TUBOS VERTICAIS DE PVC ÁGUA, PVC ESGOTO, PVC ÁGUA PLUVIAL, CPVC, PPR, COBRE OU AÇO, DIÂMETROS MAIORES QUE 75 MM E MENORES OU IGUAIS A 100 MM, COM ABRAÇADEIRA METÁLICA RÍGIDA TIPO U PERFIL 4", FIXADA EM PERFILADO EM PAREDE. AF_09/2023_PS</t>
  </si>
  <si>
    <t xml:space="preserve">91173</t>
  </si>
  <si>
    <t xml:space="preserve">FIXAÇÃO DE TUBOS VERTICAIS DE PVC ÁGUA, PVC ESGOTO, PVC ÁGUA PLUVIAL, CPVC, PPR, COBRE OU AÇO, DIÂMETROS MENORES OU IGUAIS A 40 MM, COM ABRAÇADEIRA METÁLICA RÍGIDA TIPO U PERFIL 1 1/4", FIXADA EM PERFILADO EM PAREDE. AF_09/2023_PS</t>
  </si>
  <si>
    <t xml:space="preserve">104759</t>
  </si>
  <si>
    <t xml:space="preserve">FURO MANUAL EM ALVENARIA, PARA INSTALAÇÕES ELÉTRICAS, DIÂMETROS MAIORES QUE 40 MM E MENORES OU IGUAIS A 75 MM. AF_09/2023</t>
  </si>
  <si>
    <t xml:space="preserve">104760</t>
  </si>
  <si>
    <t xml:space="preserve">FURO MANUAL EM ALVENARIA, PARA INSTALAÇÕES ELÉTRICAS, DIÂMETROS MAIORES QUE 75 MM E MENORES OU IGUAIS A 100 MM. AF_09/2023</t>
  </si>
  <si>
    <t xml:space="preserve">104758</t>
  </si>
  <si>
    <t xml:space="preserve">FURO MANUAL EM ALVENARIA, PARA INSTALAÇÕES ELÉTRICAS, DIÂMETROS MENORES OU IGUAIS A 40 MM. AF_09/2023</t>
  </si>
  <si>
    <t xml:space="preserve">90437</t>
  </si>
  <si>
    <t xml:space="preserve">FURO MANUAL EM ALVENARIA, PARA INSTALAÇÕES HIDRÁULICAS, DIÂMETROS MAIORES QUE 40 MM E MENORES OU IGUAIS A 75 MM. AF_09/2023</t>
  </si>
  <si>
    <t xml:space="preserve">90438</t>
  </si>
  <si>
    <t xml:space="preserve">FURO MANUAL EM ALVENARIA, PARA INSTALAÇÕES HIDRÁULICAS, DIÂMETROS MAIORES QUE 75 MM E MENORES OU IGUAIS A 100 MM. AF_09/2023</t>
  </si>
  <si>
    <t xml:space="preserve">90436</t>
  </si>
  <si>
    <t xml:space="preserve">FURO MANUAL EM ALVENARIA, PARA INSTALAÇÕES HIDRÁULICAS, DIÂMETROS MENORES OU IGUAIS A 40 MM. AF_09/2023</t>
  </si>
  <si>
    <t xml:space="preserve">104770</t>
  </si>
  <si>
    <t xml:space="preserve">FURO MECANIZADO EM ALVENARIA, PARA INSTALAÇÕES ELÉTRICAS, DIÂMETROS MAIORES QUE 40 MM E MENORES OU IGUAIS A 75 MM. AF_09/2023</t>
  </si>
  <si>
    <t xml:space="preserve">104772</t>
  </si>
  <si>
    <t xml:space="preserve">FURO MECANIZADO EM ALVENARIA, PARA INSTALAÇÕES ELÉTRICAS, DIÂMETROS MAIORES QUE 75 MM E MENORES OU IGUAIS A 100 MM. AF_09/2023</t>
  </si>
  <si>
    <t xml:space="preserve">104768</t>
  </si>
  <si>
    <t xml:space="preserve">FURO MECANIZADO EM ALVENARIA, PARA INSTALAÇÕES ELÉTRICAS, DIÂMETROS MENORES OU IGUAIS A 40 MM. AF_09/2023</t>
  </si>
  <si>
    <t xml:space="preserve">104769</t>
  </si>
  <si>
    <t xml:space="preserve">FURO MECANIZADO EM ALVENARIA, PARA INSTALAÇÕES HIDRÁULICAS, DIÂMETROS MAIORES QUE 40 MM E MENORES OU IGUAIS A 75 MM. AF_09/2023</t>
  </si>
  <si>
    <t xml:space="preserve">104771</t>
  </si>
  <si>
    <t xml:space="preserve">FURO MECANIZADO EM ALVENARIA, PARA INSTALAÇÕES HIDRÁULICAS, DIÂMETROS MAIORES QUE 75 MM E MENORES OU IGUAIS A 100 MM. AF_09/2023</t>
  </si>
  <si>
    <t xml:space="preserve">104767</t>
  </si>
  <si>
    <t xml:space="preserve">FURO MECANIZADO EM ALVENARIA, PARA INSTALAÇÕES HIDRÁULICAS, DIÂMETROS MENORES OU IGUAIS A 40 MM. AF_09/2023</t>
  </si>
  <si>
    <t xml:space="preserve">104762</t>
  </si>
  <si>
    <t xml:space="preserve">FURO MECANIZADO EM CONCRETO, COM MARTELO DEMOLIDOR, PARA INSTALAÇÕES ELÉTRICAS, DIÂMETROS MAIORES QUE 40 MM E MENORES OU IGUAIS A 75 MM. AF_09/2023</t>
  </si>
  <si>
    <t xml:space="preserve">104763</t>
  </si>
  <si>
    <t xml:space="preserve">FURO MECANIZADO EM CONCRETO, COM MARTELO DEMOLIDOR, PARA INSTALAÇÕES ELÉTRICAS, DIÂMETROS MAIORES QUE 75 MM E MENORES OU IGUAIS A 150 MM. AF_09/2023</t>
  </si>
  <si>
    <t xml:space="preserve">104761</t>
  </si>
  <si>
    <t xml:space="preserve">FURO MECANIZADO EM CONCRETO, COM MARTELO DEMOLIDOR, PARA INSTALAÇÕES ELÉTRICAS, DIÂMETROS MENORES OU IGUAIS A 40 MM. AF_09/2023</t>
  </si>
  <si>
    <t xml:space="preserve">90440</t>
  </si>
  <si>
    <t xml:space="preserve">FURO MECANIZADO EM CONCRETO, COM MARTELO DEMOLIDOR, PARA INSTALAÇÕES HIDRÁULICAS, DIÂMETROS MAIORES QUE 40 MM E MENORES OU IGUAIS A 75 MM. AF_09/2023</t>
  </si>
  <si>
    <t xml:space="preserve">90441</t>
  </si>
  <si>
    <t xml:space="preserve">FURO MECANIZADO EM CONCRETO, COM MARTELO DEMOLIDOR, PARA INSTALAÇÕES HIDRÁULICAS, DIÂMETROS MAIORES QUE 75 MM E MENORES OU IGUAIS A 150 MM. AF_09/2023</t>
  </si>
  <si>
    <t xml:space="preserve">90439</t>
  </si>
  <si>
    <t xml:space="preserve">FURO MECANIZADO EM CONCRETO, COM MARTELO DEMOLIDOR, PARA INSTALAÇÕES HIDRÁULICAS, DIÂMETROS MENORES OU IGUAIS A 40 MM. AF_09/2023</t>
  </si>
  <si>
    <t xml:space="preserve">104776</t>
  </si>
  <si>
    <t xml:space="preserve">FURO MECANIZADO EM CONCRETO, COM PERFURATRIZ, PARA INSTALAÇÕES ELÉTRICAS, DIÂMETROS MAIORES QUE 40 MM E MENORES OU IGUAIS A 75 MM. AF_09/2023</t>
  </si>
  <si>
    <t xml:space="preserve">104778</t>
  </si>
  <si>
    <t xml:space="preserve">FURO MECANIZADO EM CONCRETO, COM PERFURATRIZ, PARA INSTALAÇÕES ELÉTRICAS, DIÂMETROS MAIORES QUE 75 MM E MENORES OU IGUAIS A 150 MM. AF_09/2023</t>
  </si>
  <si>
    <t xml:space="preserve">104774</t>
  </si>
  <si>
    <t xml:space="preserve">FURO MECANIZADO EM CONCRETO, COM PERFURATRIZ, PARA INSTALAÇÕES ELÉTRICAS, DIÂMETROS MENORES OU IGUAIS A 40 MM. AF_09/2023</t>
  </si>
  <si>
    <t xml:space="preserve">104775</t>
  </si>
  <si>
    <t xml:space="preserve">FURO MECANIZADO EM CONCRETO, COM PERFURATRIZ, PARA INSTALAÇÕES HIDRÁULICAS, DIÂMETROS MAIORES QUE 40 MM E MENORES OU IGUAIS A 75 MM. AF_09/2023</t>
  </si>
  <si>
    <t xml:space="preserve">104777</t>
  </si>
  <si>
    <t xml:space="preserve">FURO MECANIZADO EM CONCRETO, COM PERFURATRIZ, PARA INSTALAÇÕES HIDRÁULICAS, DIÂMETROS MAIORES QUE 75 MM E MENORES OU IGUAIS A 150 MM. AF_09/2023</t>
  </si>
  <si>
    <t xml:space="preserve">104773</t>
  </si>
  <si>
    <t xml:space="preserve">FURO MECANIZADO EM CONCRETO, COM PERFURATRIZ, PARA INSTALAÇÕES HIDRÁULICAS, DIÂMETROS MENORES OU IGUAIS A 40 MM. AF_09/2023</t>
  </si>
  <si>
    <t xml:space="preserve">104782</t>
  </si>
  <si>
    <t xml:space="preserve">PASSANTE TIPO PEÇA EM FÔRMA DE MADEIRA, FIXADO EM LAJE, PARA PASSAGEM DE NO MÁXIMO 5 TUBOS DE 50 MM DE DIÂMETRO. AF_09/2023</t>
  </si>
  <si>
    <t xml:space="preserve">90451</t>
  </si>
  <si>
    <t xml:space="preserve">PASSANTE TIPO PEÇA EM POLIESTIRENO (ISOPOR), FIXADO EM LAJE, PARA ABERTURA PARA PASSAGEM DE 1 TUBO DE ATÉ 50 MM DE DIÂMETRO. AF_09/2023</t>
  </si>
  <si>
    <t xml:space="preserve">90452</t>
  </si>
  <si>
    <t xml:space="preserve">PASSANTE TIPO PEÇA EM POLIESTIRENO (ISOPOR), FIXADO EM LAJE, PARA PASSAGEM DE NO MÁXIMO 5 TUBOS DE 50 MM DE DIÂMETRO. AF_09/2023</t>
  </si>
  <si>
    <t xml:space="preserve">90455</t>
  </si>
  <si>
    <t xml:space="preserve">PASSANTE TIPO TUBO COM DIÂMETRO DE 100 MM, FIXADO EM LAJE, PARA PASSAGEM DE TUBULAÇÕES COM NO MÁXIMO 75 MM DE DIÂMETRO. AF_09/2023</t>
  </si>
  <si>
    <t xml:space="preserve">104784</t>
  </si>
  <si>
    <t xml:space="preserve">PASSANTE TIPO TUBO COM DIÂMETRO DE 150 MM, FIXADO EM LAJE, PARA PASSAGEM DE TUBULAÇÕES COM NO MÁXIMO 100 MM DE DIÂMETRO. AF_09/2023</t>
  </si>
  <si>
    <t xml:space="preserve">90453</t>
  </si>
  <si>
    <t xml:space="preserve">PASSANTE TIPO TUBO COM DIÂMETRO DE 40 MM, FIXADO EM LAJE, PARA PASSAGEM DE TUBULAÇÕES COM NO MÁXIMO 32 MM DE DIÂMETRO. AF_09/2023</t>
  </si>
  <si>
    <t xml:space="preserve">104783</t>
  </si>
  <si>
    <t xml:space="preserve">PASSANTE TIPO TUBO COM DIÂMETRO DE 50 MM, FIXADO EM LAJE, PARA PASSAGEM DE TUBULAÇÕES COM NO MÁXIMO 40 MM DE DIÂMETRO. AF_09/2023</t>
  </si>
  <si>
    <t xml:space="preserve">90454</t>
  </si>
  <si>
    <t xml:space="preserve">PASSANTE TIPO TUBO COM DIÂMETRO DE 75 MM, FIXADO EM LAJE, PARA PASSAGEM DE TUBULAÇÕES COM NO MÁXIMO 50 MM DE DIÂMETRO. AF_09/2023</t>
  </si>
  <si>
    <t xml:space="preserve">90459</t>
  </si>
  <si>
    <t xml:space="preserve">QUEBRA EM ALVENARIA PARA INSTALAÇÃO DE ABRIGO PARA MANGUEIRAS (90X60 CM). AF_09/2023</t>
  </si>
  <si>
    <t xml:space="preserve">90456</t>
  </si>
  <si>
    <t xml:space="preserve">QUEBRA EM ALVENARIA PARA INSTALAÇÃO DE CAIXA DE TOMADA (4X4 OU 4X2). AF_09/2023</t>
  </si>
  <si>
    <t xml:space="preserve">90458</t>
  </si>
  <si>
    <t xml:space="preserve">QUEBRA EM ALVENARIA PARA INSTALAÇÃO DE QUADRO DISTRIBUIÇÃO GRANDE (76X40 CM). AF_09/2023</t>
  </si>
  <si>
    <t xml:space="preserve">90457</t>
  </si>
  <si>
    <t xml:space="preserve">QUEBRA EM ALVENARIA PARA INSTALAÇÃO DE QUADRO DISTRIBUIÇÃO PEQUENO (19X25 CM). AF_09/2023</t>
  </si>
  <si>
    <t xml:space="preserve">90447</t>
  </si>
  <si>
    <t xml:space="preserve">RASGO LINEAR MANUAL EM ALVENARIA, PARA ELETRODUTOS, DIÂMETROS MENORES OU IGUAIS A 40 MM. AF_09/2023</t>
  </si>
  <si>
    <t xml:space="preserve">91222</t>
  </si>
  <si>
    <t xml:space="preserve">RASGO LINEAR MANUAL EM ALVENARIA, PARA RAMAIS/ DISTRIBUIÇÃO DE INSTALAÇÕES HIDRÁULICAS, DIÂMETROS MAIORES QUE 40 MM E MENORES OU IGUAIS A 75 MM. AF_09/2023</t>
  </si>
  <si>
    <t xml:space="preserve">104780</t>
  </si>
  <si>
    <t xml:space="preserve">RASGO LINEAR MECANIZADO EM ALVENARIA, PARA ELETRODUTOS, DIÂMETROS MENORES OU IGUAIS A 40 MM. AF_09/2023</t>
  </si>
  <si>
    <t xml:space="preserve">104781</t>
  </si>
  <si>
    <t xml:space="preserve">RASGO LINEAR MECANIZADO EM ALVENARIA, PARA RAMAIS/ DISTRIBUIÇÃO DE INSTALAÇÕES HIDRÁULICAS, DIÂMETROS MAIORES QUE 40 MM E MENORES OU IGUAIS A 75 MM. AF_09/2023</t>
  </si>
  <si>
    <t xml:space="preserve">104779</t>
  </si>
  <si>
    <t xml:space="preserve">RASGO LINEAR MECANIZADO EM ALVENARIA, PARA RAMAIS/ DISTRIBUIÇÃO DE INSTALAÇÕES HIDRÁULICAS, DIÂMETROS MENORES OU IGUAIS A 40 MM. AF_09/2023</t>
  </si>
  <si>
    <t xml:space="preserve">104787</t>
  </si>
  <si>
    <t xml:space="preserve">RASGO LINEAR MECANIZADO EM CONCRETO, PARA RAMAIS/ DISTRIBUIÇÃO DE INSTALAÇÕES HIDRÁULICAS, DIÂMETROS MAIORES QUE 40 MM E MENORES OU IGUAIS A 75 MM. AF_09/2023</t>
  </si>
  <si>
    <t xml:space="preserve">104788</t>
  </si>
  <si>
    <t xml:space="preserve">RASGO LINEAR MECANIZADO EM CONCRETO, PARA RAMAIS/ DISTRIBUIÇÃO DE INSTALAÇÕES HIDRÁULICAS, DIÂMETROS MAIORES QUE 75 MM E MENORES OU IGUAIS A 100 MM. AF_09/2023</t>
  </si>
  <si>
    <t xml:space="preserve">104786</t>
  </si>
  <si>
    <t xml:space="preserve">RASGO LINEAR MECANIZADO EM CONCRETO, PARA RAMAIS/ DISTRIBUIÇÃO DE INSTALAÇÕES HIDRÁULICAS, DIÂMETROS MENORES OU IGUAIS A 40 MM. AF_09/2023</t>
  </si>
  <si>
    <t xml:space="preserve">90445</t>
  </si>
  <si>
    <t xml:space="preserve">RASGO LINEAR MECANIZADO EM CONTRAPISO, PARA RAMAIS/ DISTRIBUIÇÃO DE INSTALAÇÕES HIDRÁULICAS, DIÂMETROS MAIORES QUE 40 MM E MENORES OU IGUAIS A 75 MM. AF_09/2023_PS</t>
  </si>
  <si>
    <t xml:space="preserve">90446</t>
  </si>
  <si>
    <t xml:space="preserve">RASGO LINEAR MECANIZADO EM CONTRAPISO, PARA RAMAIS/ DISTRIBUIÇÃO DE INSTALAÇÕES HIDRÁULICAS, DIÂMETROS MAIORES QUE 75 MM E MENORES OU IGUAIS A 100 MM. AF_09/2023_PS</t>
  </si>
  <si>
    <t xml:space="preserve">90444</t>
  </si>
  <si>
    <t xml:space="preserve">RASGO LINEAR MECANIZADO EM CONTRAPISO, PARA RAMAIS/ DISTRIBUIÇÃO DE INSTALAÇÕES HIDRÁULICAS, DIÂMETROS MENORES OU IGUAIS A 40 MM. AF_09/2023_PS</t>
  </si>
  <si>
    <t xml:space="preserve">104764</t>
  </si>
  <si>
    <t xml:space="preserve">SUPORTE PARA 2 ELETRODUTOS, ESPAÇADO A CADA 80 CM, EM PERFILADO COM COMPRIMENTO DE 25 CM FIXADO EM LAJE, POR METRO DE ELETRODUTO FIXADO. AF_09/2023</t>
  </si>
  <si>
    <t xml:space="preserve">90460</t>
  </si>
  <si>
    <t xml:space="preserve">SUPORTE PARA 2 TUBOS HORIZONTAIS, ESPAÇADO A CADA 56 CM, EM PERFILADO COM COMPRIMENTO DE 25 CM FIXADO EM LAJE, POR METRO DE TUBULAÇÃO FIXADA. AF_09/2023</t>
  </si>
  <si>
    <t xml:space="preserve">90462</t>
  </si>
  <si>
    <t xml:space="preserve">SUPORTE PARA 2 TUBOS VERTICAIS, ESPAÇADO A CADA 150 CM, EM PERFILADO COM COMPRIMENTO DE 25 CM FIXADO EM PAREDE, POR METRO DE TUBULAÇÃO FIXADA. AF_09/2023</t>
  </si>
  <si>
    <t xml:space="preserve">104765</t>
  </si>
  <si>
    <t xml:space="preserve">SUPORTE PARA 4 ELETRODUTOS, ESPAÇADO A CADA 80 CM, EM PERFILADO COM COMPRIMENTO DE 42 CM FIXADO EM LAJE, POR METRO DE ELETRODUTO FIXADO. AF_09/2023</t>
  </si>
  <si>
    <t xml:space="preserve">90461</t>
  </si>
  <si>
    <t xml:space="preserve">SUPORTE PARA 4 TUBOS HORIZONTAIS, ESPAÇADO A CADA 56 CM, EM PERFILADO COM COMPRIMENTO DE 42 CM FIXADO EM LAJE, POR METRO DE TUBULAÇÃO FIXADA. AF_09/2023</t>
  </si>
  <si>
    <t xml:space="preserve">90463</t>
  </si>
  <si>
    <t xml:space="preserve">SUPORTE PARA 4 TUBOS VERTICAIS, ESPAÇADO A CADA 150 CM, EM PERFILADO COM COMPRIMENTO DE 42 CM FIXADO EM PAREDE, POR METRO DE TUBULAÇÃO FIXADA. AF_09/2023</t>
  </si>
  <si>
    <t xml:space="preserve">96560</t>
  </si>
  <si>
    <t xml:space="preserve">SUPORTE PARA DUTO EM CHAPA GALVANIZADA BITOLA 24, EM PERFILADO COM COMPRIMENTO DE 55 CM FIXADO EM LAJE, POR METRO DE DUTO FIXADO. AF_09/2023</t>
  </si>
  <si>
    <t xml:space="preserve">96559</t>
  </si>
  <si>
    <t xml:space="preserve">SUPORTE PARA DUTO EM CHAPA GALVANIZADA BITOLA 26, EM PERFILADO COM COMPRIMENTO DE 35 CM FIXADO EM LAJE, POR METRO DE DUTO FIXADO. AF_09/2023</t>
  </si>
  <si>
    <t xml:space="preserve">96562</t>
  </si>
  <si>
    <t xml:space="preserve">SUPORTE PARA ELETROCALHA LISA OU PERFURADA EM AÇO GALVANIZADO, LARGURA 400 MM, EM PERFILADO COM COMPRIMENTO DE 45 CM FIXADO EM LAJE, POR METRO DE ELETROCALHA FIXADA. AF_09/2023</t>
  </si>
  <si>
    <t xml:space="preserve">96563</t>
  </si>
  <si>
    <t xml:space="preserve">SUPORTE PARA ELETROCALHA LISA OU PERFURADA EM AÇO GALVANIZADO, LARGURA 800 MM, EM PERFILADO COM COMPRIMENTO DE 85 CM FIXADO EM LAJE, POR METRO DE ELETROCALHA FIXADA. AF_09/2023</t>
  </si>
  <si>
    <t xml:space="preserve">101870</t>
  </si>
  <si>
    <t xml:space="preserve">REASSENTAMENTO DE BLOCOS 16 FACES PARA PISO INTERTRAVADO, ESPESSURA DE 10 CM, EM VIA/ESTACIONAMENTO, COM REAPROVEITAMENTO DOS BLOCOS 16 FACES - INCLUSO RETIRADA E COLOCAÇÃO DO MATERIAL. AF_12/2020</t>
  </si>
  <si>
    <t xml:space="preserve">101866</t>
  </si>
  <si>
    <t xml:space="preserve">REASSENTAMENTO DE BLOCOS 16 FACES PARA PISO INTERTRAVADO, ESPESSURA DE 4 CM, EM CALÇADA, COM REAPROVEITAMENTO DOS BLOCOS 16 FACES - INCLUSO RETIRADA E COLOCAÇÃO DO MATERIAL. AF_12/2020</t>
  </si>
  <si>
    <t xml:space="preserve">101867</t>
  </si>
  <si>
    <t xml:space="preserve">REASSENTAMENTO DE BLOCOS 16 FACES PARA PISO INTERTRAVADO, ESPESSURA DE 6 CM, EM CALÇADA, COM REAPROVEITAMENTO DOS BLOCOS 16 FACES - INCLUSO RETIRADA E COLOCAÇÃO DO MATERIAL. AF_12/2020</t>
  </si>
  <si>
    <t xml:space="preserve">101868</t>
  </si>
  <si>
    <t xml:space="preserve">REASSENTAMENTO DE BLOCOS 16 FACES PARA PISO INTERTRAVADO, ESPESSURA DE 6 CM, EM VIA/ESTACIONAMENTO, COM REAPROVEITAMENTO DOS BLOCOS 16 FACES - INCLUSO RETIRADA E COLOCAÇÃO DO MATERIAL. AF_12/2020</t>
  </si>
  <si>
    <t xml:space="preserve">101869</t>
  </si>
  <si>
    <t xml:space="preserve">REASSENTAMENTO DE BLOCOS 16 FACES PARA PISO INTERTRAVADO, ESPESSURA DE 8 CM, EM VIA/ESTACIONAMENTO, COM REAPROVEITAMENTO DOS BLOCOS 16 FACES - INCLUSO RETIRADA E COLOCAÇÃO DO MATERIAL. AF_12/2020</t>
  </si>
  <si>
    <t xml:space="preserve">101856</t>
  </si>
  <si>
    <t xml:space="preserve">REASSENTAMENTO DE BLOCOS PISOGRAMA PARA PISO INTERTRAVADO, COM REAPROVEITAMENTO DOS BLOCOS PISOGRAMA - INCLUSO RETIRADA E COLOCAÇÃO DO MATERIAL. AF_12/2020</t>
  </si>
  <si>
    <t xml:space="preserve">101865</t>
  </si>
  <si>
    <t xml:space="preserve">REASSENTAMENTO DE BLOCOS RETANGULAR PARA PISO INTERTRAVADO, ESPESSURA DE 10 CM, EM VIA/ESTACIONAMENTO, COM REAPROVEITAMENTO DOS BLOCOS RETANGULAR - INCLUSO RETIRADA E COLOCAÇÃO DO MATERIAL. AF_12/2020</t>
  </si>
  <si>
    <t xml:space="preserve">101861</t>
  </si>
  <si>
    <t xml:space="preserve">REASSENTAMENTO DE BLOCOS RETANGULAR PARA PISO INTERTRAVADO, ESPESSURA DE 4 CM, EM CALÇADA, COM REAPROVEITAMENTO DOS BLOCOS RETANGULAR - INCLUSO RETIRADA E COLOCAÇÃO DO MATERIAL. AF_12/2020</t>
  </si>
  <si>
    <t xml:space="preserve">101862</t>
  </si>
  <si>
    <t xml:space="preserve">REASSENTAMENTO DE BLOCOS RETANGULAR PARA PISO INTERTRAVADO, ESPESSURA DE 6 CM, EM CALÇADA, COM REAPROVEITAMENTO DOS BLOCOS RETANGULAR - INCLUSO RETIRADA E COLOCAÇÃO DO MATERIAL. AF_12/2020</t>
  </si>
  <si>
    <t xml:space="preserve">101863</t>
  </si>
  <si>
    <t xml:space="preserve">REASSENTAMENTO DE BLOCOS RETANGULAR PARA PISO INTERTRAVADO, ESPESSURA DE 6 CM, EM VIA/ESTACIONAMENTO, COM REAPROVEITAMENTO DOS BLOCOS RETANGULAR - INCLUSO RETIRADA E COLOCAÇÃO DO MATERIAL. AF_12/2020</t>
  </si>
  <si>
    <t xml:space="preserve">101864</t>
  </si>
  <si>
    <t xml:space="preserve">REASSENTAMENTO DE BLOCOS RETANGULAR PARA PISO INTERTRAVADO, ESPESSURA DE 8 CM, EM VIA/ESTACIONAMENTO, COM REAPROVEITAMENTO DOS BLOCOS RETANGULAR - INCLUSO RETIRADA E COLOCAÇÃO DO MATERIAL. AF_12/2020</t>
  </si>
  <si>
    <t xml:space="preserve">101860</t>
  </si>
  <si>
    <t xml:space="preserve">REASSENTAMENTO DE BLOCOS SEXTAVADO PARA PISO INTERTRAVADO, ESPESSURA DE 10 CM, EM VIA/ESTACIONAMENTO, COM REAPROVEITAMENTO DOS BLOCOS SEXTAVADO - INCLUSO RETIRADA E COLOCAÇÃO DO MATERIAL. AF_12/2020</t>
  </si>
  <si>
    <t xml:space="preserve">101857</t>
  </si>
  <si>
    <t xml:space="preserve">REASSENTAMENTO DE BLOCOS SEXTAVADO PARA PISO INTERTRAVADO, ESPESSURA DE 6 CM, EM CALÇADA, COM REAPROVEITAMENTO DOS BLOCOS SEXTAVADOS - INCLUSO RETIRADA E COLOCAÇÃO DO MATERIAL. AF_12/2020</t>
  </si>
  <si>
    <t xml:space="preserve">101858</t>
  </si>
  <si>
    <t xml:space="preserve">REASSENTAMENTO DE BLOCOS SEXTAVADO PARA PISO INTERTRAVADO, ESPESSURA DE 6 CM, EM VIA/ESTACIONAMENTO, COM REAPROVEITAMENTO DOS BLOCOS SEXTAVADO - INCLUSO RETIRADA E COLOCAÇÃO DO MATERIAL. AF_12/2020</t>
  </si>
  <si>
    <t xml:space="preserve">101859</t>
  </si>
  <si>
    <t xml:space="preserve">REASSENTAMENTO DE BLOCOS SEXTAVADO PARA PISO INTERTRAVADO, ESPESSURA DE 8 CM, EM VIA/ESTACIONAMENTO, COM REAPROVEITAMENTO DOS BLOCOS SEXTAVADO - INCLUSO RETIRADA E COLOCAÇÃO DO MATERIAL. AF_12/2020</t>
  </si>
  <si>
    <t xml:space="preserve">101852</t>
  </si>
  <si>
    <t xml:space="preserve">REASSENTAMENTO DE PARALELEPÍPEDOS, REJUNTAMENTO COM ARGAMASSA, COM REAPROVEITAMENTO DOS PARALELEPÍPEDOS - INCLUSO RETIRADA E COLOCAÇÃO DO MATERIAL. AF_12/2020</t>
  </si>
  <si>
    <t xml:space="preserve">101850</t>
  </si>
  <si>
    <t xml:space="preserve">REASSENTAMENTO DE PARALELEPÍPEDOS, REJUNTAMENTO COM PÓ DE PEDRA, COM REAPROVEITAMENTO DOS PARALELEPÍPEDOS - INCLUSO RETIRADA E COLOCAÇÃO DO MATERIAL. AF_12/2020</t>
  </si>
  <si>
    <t xml:space="preserve">101855</t>
  </si>
  <si>
    <t xml:space="preserve">REASSENTAMENTO DE PEDRAS POLIÉDRICAS, REJUNTAMENTO COM ARGAMASSA, COM REAPROVEITAMENTO DAS PEDRAS POLIÉDRICAS - INCLUSO RETIRADA E COLOCAÇÃO DO MATERIAL. AF_12/2020</t>
  </si>
  <si>
    <t xml:space="preserve">101853</t>
  </si>
  <si>
    <t xml:space="preserve">REASSENTAMENTO DE PEDRAS POLIÉDRICAS, REJUNTAMENTO COM PÓ DE PEDRA, COM REAPROVEITAMENTO DAS PEDRAS POLIÉDRICAS - INCLUSO RETIRADA E COLOCAÇÃO DO MATERIAL. AF_12/2020</t>
  </si>
  <si>
    <t xml:space="preserve">101849</t>
  </si>
  <si>
    <t xml:space="preserve">RECOMPOSIÇÃO DE BASE E OU SUB-BASE PARA FECHAMENTO DE VALAS DE BRITA GRADUADA SIMPLES - INCLUSO RETIRADA E COLOCAÇÃO DO MATERIAL. AF_12/2020</t>
  </si>
  <si>
    <t xml:space="preserve">101841</t>
  </si>
  <si>
    <t xml:space="preserve">RECOMPOSIÇÃO DE BASE E OU SUB-BASE PARA FECHAMENTO DE VALAS DE SOLO BRITA (40/60) - INCLUSO RETIRADA E COLOCAÇÃO DO MATERIAL. AF_12/2020</t>
  </si>
  <si>
    <t xml:space="preserve">101843</t>
  </si>
  <si>
    <t xml:space="preserve">RECOMPOSIÇÃO DE BASE E OU SUB-BASE PARA FECHAMENTO DE VALAS DE SOLO BRITA (40/60) COM CIMENTO (TEOR DE 4%) - INCLUSO RETIRADA E COLOCAÇÃO DO MATERIAL. AF_12/2020</t>
  </si>
  <si>
    <t xml:space="preserve">101844</t>
  </si>
  <si>
    <t xml:space="preserve">RECOMPOSIÇÃO DE BASE E OU SUB-BASE PARA FECHAMENTO DE VALAS DE SOLO BRITA (40/60) COM CIMENTO (TEOR DE 6%) - INCLUSO RETIRADA E COLOCAÇÃO DO MATERIAL. AF_12/2020</t>
  </si>
  <si>
    <t xml:space="preserve">101845</t>
  </si>
  <si>
    <t xml:space="preserve">RECOMPOSIÇÃO DE BASE E OU SUB-BASE PARA FECHAMENTO DE VALAS DE SOLO BRITA (40/60) COM CIMENTO (TEOR DE 8%) - INCLUSO RETIRADA E COLOCAÇÃO DO MATERIAL. AF_12/2020</t>
  </si>
  <si>
    <t xml:space="preserve">101842</t>
  </si>
  <si>
    <t xml:space="preserve">RECOMPOSIÇÃO DE BASE E OU SUB-BASE PARA FECHAMENTO DE VALAS DE SOLO BRITA (50/50) - INCLUSO RETIRADA E COLOCAÇÃO DO MATERIAL. AF_12/2020</t>
  </si>
  <si>
    <t xml:space="preserve">101846</t>
  </si>
  <si>
    <t xml:space="preserve">RECOMPOSIÇÃO DE BASE E OU SUB-BASE PARA FECHAMENTO DE VALAS DE SOLO BRITA (50/50) COM CIMENTO (TEOR DE 4%) - INCLUSO RETIRADA E COLOCAÇÃO DO MATERIAL. AF_12/2020</t>
  </si>
  <si>
    <t xml:space="preserve">101847</t>
  </si>
  <si>
    <t xml:space="preserve">RECOMPOSIÇÃO DE BASE E OU SUB-BASE PARA FECHAMENTO DE VALAS DE SOLO BRITA (50/50) COM CIMENTO (TEOR DE 6%) - INCLUSO RETIRADA E COLOCAÇÃO DO MATERIAL. AF_12/2020</t>
  </si>
  <si>
    <t xml:space="preserve">101848</t>
  </si>
  <si>
    <t xml:space="preserve">RECOMPOSIÇÃO DE BASE E OU SUB-BASE PARA FECHAMENTO DE VALAS DE SOLO BRITA (50/50) COM CIMENTO (TEOR DE 8%) - INCLUSO RETIRADA E COLOCAÇÃO DO MATERIAL. AF_12/2020</t>
  </si>
  <si>
    <t xml:space="preserve">101839</t>
  </si>
  <si>
    <t xml:space="preserve">RECOMPOSIÇÃO DE BASE E OU SUB-BASE PARA FECHAMENTO DE VALAS DE SOLO COM CIMENTO (TEOR DE 6%) - INCLUSO RETIRADA E COLOCAÇÃO DO MATERIAL. AF_12/2020</t>
  </si>
  <si>
    <t xml:space="preserve">101840</t>
  </si>
  <si>
    <t xml:space="preserve">RECOMPOSIÇÃO DE BASE E OU SUB-BASE PARA FECHAMENTO DE VALAS DE SOLO COM CIMENTO (TEOR DE 8%) - INCLUSO RETIRADA E COLOCAÇÃO DO MATERIAL. AF_12/2020</t>
  </si>
  <si>
    <t xml:space="preserve">101837</t>
  </si>
  <si>
    <t xml:space="preserve">RECOMPOSIÇÃO DE BASE E OU SUB-BASE PARA FECHAMENTO DE VALAS DE SOLO MELHORADO COM CIMENTO (TEOR DE 2%) - INCLUSO RETIRADA E COLOCAÇÃO DO MATERIAL. AF_12/2020</t>
  </si>
  <si>
    <t xml:space="preserve">101838</t>
  </si>
  <si>
    <t xml:space="preserve">RECOMPOSIÇÃO DE BASE E OU SUB-BASE PARA FECHAMENTO DE VALAS DE SOLO MELHORADO COM CIMENTO (TEOR DE 4%) - INCLUSO RETIRADA E COLOCAÇÃO DO MATERIAL. AF_12/2020</t>
  </si>
  <si>
    <t xml:space="preserve">101836</t>
  </si>
  <si>
    <t xml:space="preserve">RECOMPOSIÇÃO DE BASE E OU SUB-BASE PARA FECHAMENTO DE VALAS DE SOLOS DE COMPORTAMENTO LATERÍTICO (ARENOSO) - INCLUSO RETIRADA E COLOCAÇÃO DO MATERIAL. AF_12/2020</t>
  </si>
  <si>
    <t xml:space="preserve">101835</t>
  </si>
  <si>
    <t xml:space="preserve">RECOMPOSIÇÃO DE BASE E OU SUB-BASE PARA REMENDO PROFUNDO DE BRITA GRADUADA SIMPLES - INCLUSO RETIRADA E COLOCAÇÃO DO MATERIAL. AF_12/2020</t>
  </si>
  <si>
    <t xml:space="preserve">101827</t>
  </si>
  <si>
    <t xml:space="preserve">RECOMPOSIÇÃO DE BASE E OU SUB-BASE PARA REMENDO PROFUNDO DE SOLO BRITA (40/60) - INCLUSO RETIRADA E COLOCAÇÃO DO MATERIAL. AF_12/2020</t>
  </si>
  <si>
    <t xml:space="preserve">101829</t>
  </si>
  <si>
    <t xml:space="preserve">RECOMPOSIÇÃO DE BASE E OU SUB-BASE PARA REMENDO PROFUNDO DE SOLO BRITA (40/60) COM CIMENTO (TEOR DE 4%) - INCLUSO RETIRADA E COLOCAÇÃO DO MATERIAL. AF_12/2020</t>
  </si>
  <si>
    <t xml:space="preserve">101830</t>
  </si>
  <si>
    <t xml:space="preserve">RECOMPOSIÇÃO DE BASE E OU SUB-BASE PARA REMENDO PROFUNDO DE SOLO BRITA (40/60) COM CIMENTO (TEOR DE 6%) - INCLUSO RETIRADA E COLOCAÇÃO DO MATERIAL. AF_12/2020</t>
  </si>
  <si>
    <t xml:space="preserve">101831</t>
  </si>
  <si>
    <t xml:space="preserve">RECOMPOSIÇÃO DE BASE E OU SUB-BASE PARA REMENDO PROFUNDO DE SOLO BRITA (40/60) COM CIMENTO (TEOR DE 8%) - INCLUSO RETIRADA E COLOCAÇÃO DO MATERIAL. AF_12/2020</t>
  </si>
  <si>
    <t xml:space="preserve">101828</t>
  </si>
  <si>
    <t xml:space="preserve">RECOMPOSIÇÃO DE BASE E OU SUB-BASE PARA REMENDO PROFUNDO DE SOLO BRITA (50/50) - INCLUSO RETIRADA E COLOCAÇÃO DO MATERIAL. AF_12/2020</t>
  </si>
  <si>
    <t xml:space="preserve">101832</t>
  </si>
  <si>
    <t xml:space="preserve">RECOMPOSIÇÃO DE BASE E OU SUB-BASE PARA REMENDO PROFUNDO DE SOLO BRITA (50/50) COM CIMENTO (TEOR DE 4%) - INCLUSO RETIRADA E COLOCAÇÃO DO MATERIAL. AF_12/2020</t>
  </si>
  <si>
    <t xml:space="preserve">101833</t>
  </si>
  <si>
    <t xml:space="preserve">RECOMPOSIÇÃO DE BASE E OU SUB-BASE PARA REMENDO PROFUNDO DE SOLO BRITA (50/50) COM CIMENTO (TEOR DE 6%) - INCLUSO RETIRADA E COLOCAÇÃO DO MATERIAL. AF_12/2020</t>
  </si>
  <si>
    <t xml:space="preserve">101834</t>
  </si>
  <si>
    <t xml:space="preserve">RECOMPOSIÇÃO DE BASE E OU SUB-BASE PARA REMENDO PROFUNDO DE SOLO BRITA (50/50) COM CIMENTO (TEOR DE 8%) - INCLUSO RETIRADA E COLOCAÇÃO DO MATERIAL. AF_12/2020</t>
  </si>
  <si>
    <t xml:space="preserve">101825</t>
  </si>
  <si>
    <t xml:space="preserve">RECOMPOSIÇÃO DE BASE E OU SUB-BASE PARA REMENDO PROFUNDO DE SOLO COM CIMENTO (TEOR DE 6%) - INCLUSO RETIRADA E COLOCAÇÃO DO MATERIAL. AF_12/2020</t>
  </si>
  <si>
    <t xml:space="preserve">101826</t>
  </si>
  <si>
    <t xml:space="preserve">RECOMPOSIÇÃO DE BASE E OU SUB-BASE PARA REMENDO PROFUNDO DE SOLO COM CIMENTO (TEOR DE 8%) - INCLUSO RETIRADA E COLOCAÇÃO DO MATERIAL. AF_12/2020</t>
  </si>
  <si>
    <t xml:space="preserve">101823</t>
  </si>
  <si>
    <t xml:space="preserve">RECOMPOSIÇÃO DE BASE E OU SUB-BASE PARA REMENDO PROFUNDO DE SOLO MELHORADO COM CIMENTO (TEOR DE 2%) - INCLUSO RETIRADA E COLOCAÇÃO DO MATERIAL. AF_12/2020</t>
  </si>
  <si>
    <t xml:space="preserve">101824</t>
  </si>
  <si>
    <t xml:space="preserve">RECOMPOSIÇÃO DE BASE E OU SUB-BASE PARA REMENDO PROFUNDO DE SOLO MELHORADO COM CIMENTO (TEOR DE 4%) - INCLUSO RETIRADA E COLOCAÇÃO DO MATERIAL. AF_12/2020</t>
  </si>
  <si>
    <t xml:space="preserve">101822</t>
  </si>
  <si>
    <t xml:space="preserve">RECOMPOSIÇÃO DE BASE E OU SUB-BASE PARA REMENDO PROFUNDO DE SOLOS DE COMPORTAMENTO LATERÍTICO (ARENOSO) - INCLUSO RETIRADA E COLOCAÇÃO DO MATERIAL. AF_12/2020</t>
  </si>
  <si>
    <t xml:space="preserve">101819</t>
  </si>
  <si>
    <t xml:space="preserve">RECOMPOSIÇÃO DE PAVIMENTO EM PARALELEPÍPEDOS, REJUNTAMENTO COM ARGAMASSA, COM REAPROVEITAMENTO DOS PARALELEPÍPEDOS, PARA O FECHAMENTO DE VALAS - INCLUSO RETIRADA E COLOCAÇÃO DO MATERIAL. AF_12/2020</t>
  </si>
  <si>
    <t xml:space="preserve">101817</t>
  </si>
  <si>
    <t xml:space="preserve">RECOMPOSIÇÃO DE PAVIMENTO EM PARALELEPÍPEDOS, REJUNTAMENTO COM PÓ DE PEDRA, COM REAPROVEITAMENTO DOS PARALELEPÍPEDOS, PARA O FECHAMENTO DE VALAS - INCLUSO RETIRADA E COLOCAÇÃO DO MATERIAL. AF_12/2020</t>
  </si>
  <si>
    <t xml:space="preserve">101816</t>
  </si>
  <si>
    <t xml:space="preserve">RECOMPOSIÇÃO DE PAVIMENTO EM PEDRAS POLIÉDRICAS, REJUNTAMENTO COM ARGAMASSA, COM REAPROVEITAMENTO DAS PEDRAS POLIÉDRICAS, PARA O FECHAMENTO DE VALAS - INCLUSO RETIRADA E COLOCAÇÃO DO MATERIAL. AF_12/2020</t>
  </si>
  <si>
    <t xml:space="preserve">101820</t>
  </si>
  <si>
    <t xml:space="preserve">RECOMPOSIÇÃO DE PAVIMENTO EM PISO INTERTRAVADO SEXTAVADO, COM REAPROVEITAMENTO DOS BLOCOS SEXTAVADO, PARA O FECHAMENTO DE VALAS - INCLUSO RETIRADA E COLOCAÇÃO DO MATERIAL. AF_12/2020</t>
  </si>
  <si>
    <t xml:space="preserve">102988</t>
  </si>
  <si>
    <t xml:space="preserve">RECOMPOSIÇÃO DE PAVIMENTO EM PISO INTERTRAVADO, COM REAPROVEITAMENTO DOS BLOCOS INTERTRAVADOS, PARA FECHAMENTO DE VALAS - INCLUSO RETIRADA E COLOCAÇÃO DO MATERIAL. AF_12/2020</t>
  </si>
  <si>
    <t xml:space="preserve">101814</t>
  </si>
  <si>
    <t xml:space="preserve">RECOMPOSIÇÃO DE PAVIMENTOS EM PEDRA POLIÉDRICA, REJUNTAMENTO COM PÓ DE PEDRA, COM REAPROVEITAMENTO DAS PEDRAS POLIÉDRICAS PARA O FECHAMENTO DE VALAS - INCLUSO RETIRADA E COLOCAÇÃO DO MATERIAL. AF_12/2020</t>
  </si>
  <si>
    <t xml:space="preserve">102098</t>
  </si>
  <si>
    <t xml:space="preserve">RECOMPOSIÇÃO DE REVESTIMENTO EM CONCRETO ASFÁLTICO (AQUISIÇÃO EM USINA), PARA O FECHAMENTO DE VALAS - INCLUSO DEMOLIÇÃO DO PAVIMENTO. AF_12/2020</t>
  </si>
  <si>
    <t xml:space="preserve">92994</t>
  </si>
  <si>
    <t xml:space="preserve">CABO DE COBRE FLEXÍVEL ISOLADO, 120 MM², ANTI-CHAMA 0,6/1,0 KV, PARA REDE ENTERRADA DE DISTRIBUIÇÃO DE ENERGIA ELÉTRICA - FORNECIMENTO E INSTALAÇÃO. AF_12/2021</t>
  </si>
  <si>
    <t xml:space="preserve">92996</t>
  </si>
  <si>
    <t xml:space="preserve">CABO DE COBRE FLEXÍVEL ISOLADO, 150 MM², ANTI-CHAMA 0,6/1,0 KV, PARA REDE ENTERRADA DE DISTRIBUIÇÃO DE ENERGIA ELÉTRICA - FORNECIMENTO E INSTALAÇÃO. AF_12/2021</t>
  </si>
  <si>
    <t xml:space="preserve">92998</t>
  </si>
  <si>
    <t xml:space="preserve">CABO DE COBRE FLEXÍVEL ISOLADO, 185 MM², ANTI-CHAMA 0,6/1,0 KV, PARA REDE ENTERRADA DE DISTRIBUIÇÃO DE ENERGIA ELÉTRICA - FORNECIMENTO E INSTALAÇÃO. AF_12/2021</t>
  </si>
  <si>
    <t xml:space="preserve">93000</t>
  </si>
  <si>
    <t xml:space="preserve">CABO DE COBRE FLEXÍVEL ISOLADO, 240 MM², ANTI-CHAMA 0,6/1,0 KV, PARA REDE ENTERRADA DE DISTRIBUIÇÃO DE ENERGIA ELÉTRICA - FORNECIMENTO E INSTALAÇÃO. AF_12/2021</t>
  </si>
  <si>
    <t xml:space="preserve">92984</t>
  </si>
  <si>
    <t xml:space="preserve">CABO DE COBRE FLEXÍVEL ISOLADO, 25 MM², ANTI-CHAMA 0,6/1,0 KV, PARA REDE ENTERRADA DE DISTRIBUIÇÃO DE ENERGIA ELÉTRICA - FORNECIMENTO E INSTALAÇÃO. AF_12/2021</t>
  </si>
  <si>
    <t xml:space="preserve">93002</t>
  </si>
  <si>
    <t xml:space="preserve">CABO DE COBRE FLEXÍVEL ISOLADO, 300 MM², ANTI-CHAMA 0,6/1,0 KV, PARA REDE ENTERRADA DE DISTRIBUIÇÃO DE ENERGIA ELÉTRICA - FORNECIMENTO E INSTALAÇÃO. AF_12/2021</t>
  </si>
  <si>
    <t xml:space="preserve">92986</t>
  </si>
  <si>
    <t xml:space="preserve">CABO DE COBRE FLEXÍVEL ISOLADO, 35 MM², ANTI-CHAMA 0,6/1,0 KV, PARA REDE ENTERRADA DE DISTRIBUIÇÃO DE ENERGIA ELÉTRICA - FORNECIMENTO E INSTALAÇÃO. AF_12/2021</t>
  </si>
  <si>
    <t xml:space="preserve">92988</t>
  </si>
  <si>
    <t xml:space="preserve">CABO DE COBRE FLEXÍVEL ISOLADO, 50 MM², ANTI-CHAMA 0,6/1,0 KV, PARA REDE ENTERRADA DE DISTRIBUIÇÃO DE ENERGIA ELÉTRICA - FORNECIMENTO E INSTALAÇÃO. AF_12/2021</t>
  </si>
  <si>
    <t xml:space="preserve">92990</t>
  </si>
  <si>
    <t xml:space="preserve">CABO DE COBRE FLEXÍVEL ISOLADO, 70 MM², ANTI-CHAMA 0,6/1,0 KV, PARA REDE ENTERRADA DE DISTRIBUIÇÃO DE ENERGIA ELÉTRICA - FORNECIMENTO E INSTALAÇÃO. AF_12/2021</t>
  </si>
  <si>
    <t xml:space="preserve">92992</t>
  </si>
  <si>
    <t xml:space="preserve">CABO DE COBRE FLEXÍVEL ISOLADO, 95 MM², ANTI-CHAMA 0,6/1,0 KV, PARA REDE ENTERRADA DE DISTRIBUIÇÃO DE ENERGIA ELÉTRICA - FORNECIMENTO E INSTALAÇÃO. AF_12/2021</t>
  </si>
  <si>
    <t xml:space="preserve">103491</t>
  </si>
  <si>
    <t xml:space="preserve">CONCRETAGEM COMO PROTEÇÃO MECÂNICA ADICIONAL NO REATERRO PARA REDE ENTERRADA DE DISTRIBUIÇÃO DE ENERGIA ELÉTRICA - FORNECIMENTO E INSTALAÇÃO. AF_12/2021</t>
  </si>
  <si>
    <t xml:space="preserve">93026</t>
  </si>
  <si>
    <t xml:space="preserve">CURVA 90 GRAUS PARA ELETRODUTO, PVC, ROSCÁVEL, DN 110 MM (4"), PARA REDE ENTERRADA DE DISTRIBUIÇÃO DE ENERGIA ELÉTRICA - FORNECIMENTO E INSTALAÇÃO. AF_12/2021</t>
  </si>
  <si>
    <t xml:space="preserve">93018</t>
  </si>
  <si>
    <t xml:space="preserve">CURVA 90 GRAUS PARA ELETRODUTO, PVC, ROSCÁVEL, DN 50 MM (1 1/2"), PARA REDE ENTERRADA DE DISTRIBUIÇÃO DE ENERGIA ELÉTRICA - FORNECIMENTO E INSTALAÇÃO. AF_12/2021</t>
  </si>
  <si>
    <t xml:space="preserve">93020</t>
  </si>
  <si>
    <t xml:space="preserve">CURVA 90 GRAUS PARA ELETRODUTO, PVC, ROSCÁVEL, DN 60 MM (2"), PARA REDE ENTERRADA DE DISTRIBUIÇÃO DE ENERGIA ELÉTRICA - FORNECIMENTO E INSTALAÇÃO. AF_12/2021</t>
  </si>
  <si>
    <t xml:space="preserve">93022</t>
  </si>
  <si>
    <t xml:space="preserve">CURVA 90 GRAUS PARA ELETRODUTO, PVC, ROSCÁVEL, DN 75 MM (2 1/2"), PARA REDE ENTERRADA DE DISTRIBUIÇÃO DE ENERGIA ELÉTRICA - FORNECIMENTO E INSTALAÇÃO. AF_12/2021</t>
  </si>
  <si>
    <t xml:space="preserve">93024</t>
  </si>
  <si>
    <t xml:space="preserve">CURVA 90 GRAUS PARA ELETRODUTO, PVC, ROSCÁVEL, DN 85 MM (3"), PARA REDE ENTERRADA DE DISTRIBUIÇÃO DE ENERGIA ELÉTRICA - FORNECIMENTO E INSTALAÇÃO. AF_12/2021</t>
  </si>
  <si>
    <t xml:space="preserve">97670</t>
  </si>
  <si>
    <t xml:space="preserve">ELETRODUTO FLEXÍVEL CORRUGADO, PEAD, DN 100 (4"), PARA REDE ENTERRADA DE DISTRIBUIÇÃO DE ENERGIA ELÉTRICA - FORNECIMENTO E INSTALAÇÃO. AF_12/2021</t>
  </si>
  <si>
    <t xml:space="preserve">97668</t>
  </si>
  <si>
    <t xml:space="preserve">ELETRODUTO FLEXÍVEL CORRUGADO, PEAD, DN 63 (2"), PARA REDE ENTERRADA DE DISTRIBUIÇÃO DE ENERGIA ELÉTRICA - FORNECIMENTO E INSTALAÇÃO. AF_12/2021</t>
  </si>
  <si>
    <t xml:space="preserve">97669</t>
  </si>
  <si>
    <t xml:space="preserve">ELETRODUTO FLEXÍVEL CORRUGADO, PEAD, DN 90 (3"), PARA REDE ENTERRADA DE DISTRIBUIÇÃO DE ENERGIA ELÉTRICA - FORNECIMENTO E INSTALAÇÃO. AF_12/2021</t>
  </si>
  <si>
    <t xml:space="preserve">93012</t>
  </si>
  <si>
    <t xml:space="preserve">ELETRODUTO RÍGIDO ROSCÁVEL, PVC, DN 110 MM (4"), PARA REDE ENTERRADA DE DISTRIBUIÇÃO DE ENERGIA ELÉTRICA - FORNECIMENTO E INSTALAÇÃO. AF_12/2021</t>
  </si>
  <si>
    <t xml:space="preserve">93008</t>
  </si>
  <si>
    <t xml:space="preserve">ELETRODUTO RÍGIDO ROSCÁVEL, PVC, DN 50 MM (1 1/2"), PARA REDE ENTERRADA DE DISTRIBUIÇÃO DE ENERGIA ELÉTRICA - FORNECIMENTO E INSTALAÇÃO. AF_12/2021</t>
  </si>
  <si>
    <t xml:space="preserve">93009</t>
  </si>
  <si>
    <t xml:space="preserve">ELETRODUTO RÍGIDO ROSCÁVEL, PVC, DN 60 MM (2"), PARA REDE ENTERRADA DE DISTRIBUIÇÃO DE ENERGIA ELÉTRICA - FORNECIMENTO E INSTALAÇÃO. AF_12/2021</t>
  </si>
  <si>
    <t xml:space="preserve">93010</t>
  </si>
  <si>
    <t xml:space="preserve">ELETRODUTO RÍGIDO ROSCÁVEL, PVC, DN 75 MM (2 1/2"), PARA REDE ENTERRADA DE DISTRIBUIÇÃO DE ENERGIA ELÉTRICA - FORNECIMENTO E INSTALAÇÃO. AF_12/2021</t>
  </si>
  <si>
    <t xml:space="preserve">93011</t>
  </si>
  <si>
    <t xml:space="preserve">ELETRODUTO RÍGIDO ROSCÁVEL, PVC, DN 85 MM (3"), PARA REDE ENTERRADA DE DISTRIBUIÇÃO DE ENERGIA ELÉTRICA - FORNECIMENTO E INSTALAÇÃO. AF_12/2021</t>
  </si>
  <si>
    <t xml:space="preserve">93017</t>
  </si>
  <si>
    <t xml:space="preserve">LUVA PARA ELETRODUTO, PVC, ROSCÁVEL, DN 110 MM (4"), PARA REDE ENTERRADA DE DISTRIBUIÇÃO DE ENERGIA ELÉTRICA - FORNECIMENTO E INSTALAÇÃO. AF_12/2021</t>
  </si>
  <si>
    <t xml:space="preserve">93013</t>
  </si>
  <si>
    <t xml:space="preserve">LUVA PARA ELETRODUTO, PVC, ROSCÁVEL, DN 50 MM (1 1/2"), PARA REDE ENTERRADA DE DISTRIBUIÇÃO DE ENERGIA ELÉTRICA - FORNECIMENTO E INSTALAÇÃO. AF_12/2021</t>
  </si>
  <si>
    <t xml:space="preserve">93014</t>
  </si>
  <si>
    <t xml:space="preserve">LUVA PARA ELETRODUTO, PVC, ROSCÁVEL, DN 60 MM (2"), PARA REDE ENTERRADA DE DISTRIBUIÇÃO DE ENERGIA ELÉTRICA - FORNECIMENTO E INSTALAÇÃO. AF_12/2021</t>
  </si>
  <si>
    <t xml:space="preserve">93015</t>
  </si>
  <si>
    <t xml:space="preserve">LUVA PARA ELETRODUTO, PVC, ROSCÁVEL, DN 75 MM (2 1/2"), PARA REDE ENTERRADA DE DISTRIBUIÇÃO DE ENERGIA ELÉTRICA - FORNECIMENTO E INSTALAÇÃO. AF_12/2021</t>
  </si>
  <si>
    <t xml:space="preserve">93016</t>
  </si>
  <si>
    <t xml:space="preserve">LUVA PARA ELETRODUTO, PVC, ROSCÁVEL, DN 85 MM (3"), PARA REDE ENTERRADA DE DISTRIBUIÇÃO DE ENERGIA ELÉTRICA - FORNECIMENTO E INSTALAÇÃO. AF_12/2021</t>
  </si>
  <si>
    <t xml:space="preserve">103490</t>
  </si>
  <si>
    <t xml:space="preserve">PLACA DE CONCRETO PRÉ-MOLDADO COMO PROTEÇÃO MECÂNICA ADICIONAL NO REATERRO PARA REDE ENTERRADA DE DISTRIBUIÇÃO DE ENERGIA ELÉTRICA - FORNECIMENTO E INSTALAÇÃO. AF_12/2021</t>
  </si>
  <si>
    <t xml:space="preserve">98306</t>
  </si>
  <si>
    <t xml:space="preserve">BLOCO DE ENGATE RÁPIDO PARA BASTIDOR TIPO M10 - FORNECIMENTO E INSTALAÇÃO. AF_11/2019</t>
  </si>
  <si>
    <t xml:space="preserve">100553</t>
  </si>
  <si>
    <t xml:space="preserve">CABO COAXIAL RG11 95% - FORNECIMENTO E INSTALAÇÃO. AF_11/2019</t>
  </si>
  <si>
    <t xml:space="preserve">100554</t>
  </si>
  <si>
    <t xml:space="preserve">CABO COAXIAL RG59 95% - FORNECIMENTO E INSTALAÇÃO. AF_11/2019</t>
  </si>
  <si>
    <t xml:space="preserve">98300</t>
  </si>
  <si>
    <t xml:space="preserve">CABO COAXIAL RG6 95% - FORNECIMENTO E INSTALAÇÃO. AF_11/2019</t>
  </si>
  <si>
    <t xml:space="preserve">98295</t>
  </si>
  <si>
    <t xml:space="preserve">CABO ELETRÔNICO CATEGORIA 5E, INSTALADO EM EDIFICAÇÃO INSTITUCIONAL - FORNECIMENTO E INSTALAÇÃO. AF_11/2019</t>
  </si>
  <si>
    <t xml:space="preserve">98294</t>
  </si>
  <si>
    <t xml:space="preserve">CABO ELETRÔNICO CATEGORIA 5E, INSTALADO EM EDIFICAÇÃO RESIDENCIAL - FORNECIMENTO E INSTALAÇÃO. AF_11/2019</t>
  </si>
  <si>
    <t xml:space="preserve">98297</t>
  </si>
  <si>
    <t xml:space="preserve">CABO ELETRÔNICO CATEGORIA 6, INSTALADO EM EDIFICAÇÃO INSTITUCIONAL - FORNECIMENTO E INSTALAÇÃO. AF_11/2019</t>
  </si>
  <si>
    <t xml:space="preserve">98296</t>
  </si>
  <si>
    <t xml:space="preserve">CABO ELETRÔNICO CATEGORIA 6, INSTALADO EM EDIFICAÇÃO RESIDENCIAL - FORNECIMENTO E INSTALAÇÃO. AF_11/2019</t>
  </si>
  <si>
    <t xml:space="preserve">98299</t>
  </si>
  <si>
    <t xml:space="preserve">CABO ELETRÔNICO CATEGORIA 6A, INSTALADO EM EDIFICAÇÃO INSTITUCIONAL - FORNECIMENTO E INSTALAÇÃO. AF_11/2019</t>
  </si>
  <si>
    <t xml:space="preserve">98298</t>
  </si>
  <si>
    <t xml:space="preserve">CABO ELETRÔNICO CATEGORIA 6A, INSTALADO EM EDIFICAÇÃO RESIDENCIAL - FORNECIMENTO E INSTALAÇÃO. AF_11/2019</t>
  </si>
  <si>
    <t xml:space="preserve">98261</t>
  </si>
  <si>
    <t xml:space="preserve">CABO TELEFÔNICO CCI-50 1 PAR, INSTALADO EM ENTRADA DE EDIFICAÇÃO - FORNECIMENTO E INSTALAÇÃO. AF_11/2019</t>
  </si>
  <si>
    <t xml:space="preserve">98287</t>
  </si>
  <si>
    <t xml:space="preserve">CABO TELEFÔNICO CCI-50 1 PAR, SEM BLINDAGEM, INSTALADO EM DISTRIBUIÇÃO DE EDIFICAÇÃO INSTITUCIONAL - FORNECIMENTO E INSTALAÇÃO. AF_11/2019</t>
  </si>
  <si>
    <t xml:space="preserve">98280</t>
  </si>
  <si>
    <t xml:space="preserve">CABO TELEFÔNICO CCI-50 1 PAR, SEM BLINDAGEM, INSTALADO EM DISTRIBUIÇÃO DE EDIFICAÇÃO RESIDENCIAL - FORNECIMENTO E INSTALAÇÃO. AF_11/2019</t>
  </si>
  <si>
    <t xml:space="preserve">98288</t>
  </si>
  <si>
    <t xml:space="preserve">CABO TELEFÔNICO CCI-50 2 PARES, SEM BLINDAGEM, INSTALADO EM DISTRIBUIÇÃO DE EDIFICAÇÃO INSTITUCIONAL - FORNECIMENTO E INSTALAÇÃO. AF_11/2019</t>
  </si>
  <si>
    <t xml:space="preserve">98281</t>
  </si>
  <si>
    <t xml:space="preserve">CABO TELEFÔNICO CCI-50 2 PARES, SEM BLINDAGEM, INSTALADO EM DISTRIBUIÇÃO DE EDIFICAÇÃO RESIDENCIAL - FORNECIMENTO E INSTALAÇÃO. AF_11/2019</t>
  </si>
  <si>
    <t xml:space="preserve">98262</t>
  </si>
  <si>
    <t xml:space="preserve">CABO TELEFÔNICO CCI-50 2 PARES, SEM BLINDAGEM, INSTALADO EM ENTRADA DE EDIFICAÇÃO - FORNECIMENTO E INSTALAÇÃO. AF_11/2019</t>
  </si>
  <si>
    <t xml:space="preserve">98289</t>
  </si>
  <si>
    <t xml:space="preserve">CABO TELEFÔNICO CCI-50 3 PARES, SEM BLINDAGEM, INSTALADO EM DISTRIBUIÇÃO DE EDIFICAÇÃO INSTITUCIONAL - FORNECIMENTO E INSTALAÇÃO. AF_11/2019</t>
  </si>
  <si>
    <t xml:space="preserve">98282</t>
  </si>
  <si>
    <t xml:space="preserve">CABO TELEFÔNICO CCI-50 3 PARES, SEM BLINDAGEM, INSTALADO EM DISTRIBUIÇÃO DE EDIFICAÇÃO RESIDENCIAL - FORNECIMENTO E INSTALAÇÃO. AF_11/2019</t>
  </si>
  <si>
    <t xml:space="preserve">98263</t>
  </si>
  <si>
    <t xml:space="preserve">CABO TELEFÔNICO CCI-50 3 PARES, SEM BLINDAGEM, INSTALADO EM ENTRADA DE EDIFICAÇÃO - FORNECIMENTO E INSTALAÇÃO. AF_11/2019</t>
  </si>
  <si>
    <t xml:space="preserve">98290</t>
  </si>
  <si>
    <t xml:space="preserve">CABO TELEFÔNICO CCI-50 4 PARES, SEM BLINDAGEM, INSTALADO EM DISTRIBUIÇÃO DE EDIFICAÇÃO INSTITUCIONAL - FORNECIMENTO E INSTALAÇÃO. AF_11/2019</t>
  </si>
  <si>
    <t xml:space="preserve">98283</t>
  </si>
  <si>
    <t xml:space="preserve">CABO TELEFÔNICO CCI-50 4 PARES, SEM BLINDAGEM, INSTALADO EM DISTRIBUIÇÃO DE EDIFICAÇÃO RESIDENCIAL - FORNECIMENTO E INSTALAÇÃO. AF_11/2019</t>
  </si>
  <si>
    <t xml:space="preserve">98264</t>
  </si>
  <si>
    <t xml:space="preserve">CABO TELEFÔNICO CCI-50 4 PARES, SEM BLINDAGEM, INSTALADO EM ENTRADA DE EDIFICAÇÃO - FORNECIMENTO E INSTALAÇÃO. AF_11/2019</t>
  </si>
  <si>
    <t xml:space="preserve">98273</t>
  </si>
  <si>
    <t xml:space="preserve">CABO TELEFÔNICO CCI-50 4 PARES, SEM BLINDAGEM, INSTALADO EM PRUMADA - FORNECIMENTO E INSTALAÇÃO. AF_11/2019</t>
  </si>
  <si>
    <t xml:space="preserve">98291</t>
  </si>
  <si>
    <t xml:space="preserve">CABO TELEFÔNICO CCI-50 5 PARES, SEM BLINDAGEM, INSTALADO EM DISTRIBUIÇÃO DE EDIFICAÇÃO INSTITUCIONAL - FORNECIMENTO E INSTALAÇÃO. AF_11/2019</t>
  </si>
  <si>
    <t xml:space="preserve">98284</t>
  </si>
  <si>
    <t xml:space="preserve">CABO TELEFÔNICO CCI-50 5 PARES, SEM BLINDAGEM, INSTALADO EM DISTRIBUIÇÃO DE EDIFICAÇÃO RESIDENCIAL - FORNECIMENTO E INSTALAÇÃO. AF_11/2019</t>
  </si>
  <si>
    <t xml:space="preserve">98265</t>
  </si>
  <si>
    <t xml:space="preserve">CABO TELEFÔNICO CCI-50 5 PARES, SEM BLINDAGEM, INSTALADO EM ENTRADA DE EDIFICAÇÃO - FORNECIMENTO E INSTALAÇÃO. AF_11/2019</t>
  </si>
  <si>
    <t xml:space="preserve">98274</t>
  </si>
  <si>
    <t xml:space="preserve">CABO TELEFÔNICO CCI-50 5 PARES, SEM BLINDAGEM, INSTALADO EM PRUMADA - FORNECIMENTO E INSTALAÇÃO. AF_11/2019</t>
  </si>
  <si>
    <t xml:space="preserve">98292</t>
  </si>
  <si>
    <t xml:space="preserve">CABO TELEFÔNICO CCI-50 6 PARES, SEM BLINDAGEM, INSTALADO EM DISTRIBUIÇÃO DE EDIFICAÇÃO INSTITUCIONAL - FORNECIMENTO E INSTALAÇÃO. AF_11/2019</t>
  </si>
  <si>
    <t xml:space="preserve">98285</t>
  </si>
  <si>
    <t xml:space="preserve">CABO TELEFÔNICO CCI-50 6 PARES, SEM BLINDAGEM, INSTALADO EM DISTRIBUIÇÃO DE EDIFICAÇÃO RESIDENCIAL - FORNECIMENTO E INSTALAÇÃO. AF_11/2019</t>
  </si>
  <si>
    <t xml:space="preserve">98266</t>
  </si>
  <si>
    <t xml:space="preserve">CABO TELEFÔNICO CCI-50 6 PARES, SEM BLINDAGEM, INSTALADO EM ENTRADA DE EDIFICAÇÃO - FORNECIMENTO E INSTALAÇÃO. AF_11/2019</t>
  </si>
  <si>
    <t xml:space="preserve">98275</t>
  </si>
  <si>
    <t xml:space="preserve">CABO TELEFÔNICO CCI-50 6 PARES, SEM BLINDAGEM, INSTALADO EM PRUMADA - FORNECIMENTO E INSTALAÇÃO. AF_11/2019</t>
  </si>
  <si>
    <t xml:space="preserve">98293</t>
  </si>
  <si>
    <t xml:space="preserve">CABO TELEFÔNICO CI-50 10 PARES INSTALADO EM DISTRIBUIÇÃO DE EDIFICAÇÃO INSTITUCIONAL - FORNECIMENTO E INSTALAÇÃO. AF_11/2019</t>
  </si>
  <si>
    <t xml:space="preserve">98286</t>
  </si>
  <si>
    <t xml:space="preserve">CABO TELEFÔNICO CI-50 10 PARES INSTALADO EM DISTRIBUIÇÃO DE EDIFICAÇÃO RESIDENCIAL - FORNECIMENTO E INSTALAÇÃO. AF_11/2019</t>
  </si>
  <si>
    <t xml:space="preserve">98267</t>
  </si>
  <si>
    <t xml:space="preserve">CABO TELEFÔNICO CI-50 10 PARES INSTALADO EM ENTRADA DE EDIFICAÇÃO - FORNECIMENTO E INSTALAÇÃO. AF_11/2019</t>
  </si>
  <si>
    <t xml:space="preserve">98276</t>
  </si>
  <si>
    <t xml:space="preserve">CABO TELEFÔNICO CI-50 10 PARES INSTALADO EM PRUMADA - FORNECIMENTO E INSTALAÇÃO. AF_11/2019</t>
  </si>
  <si>
    <t xml:space="preserve">98268</t>
  </si>
  <si>
    <t xml:space="preserve">CABO TELEFÔNICO CI-50 20 PARES INSTALADO EM ENTRADA DE EDIFICAÇÃO - FORNECIMENTO E INSTALAÇÃO. AF_11/2019</t>
  </si>
  <si>
    <t xml:space="preserve">98277</t>
  </si>
  <si>
    <t xml:space="preserve">CABO TELEFÔNICO CI-50 20 PARES INSTALADO EM PRUMADA - FORNECIMENTO E INSTALAÇÃO. AF_11/2019</t>
  </si>
  <si>
    <t xml:space="preserve">98272</t>
  </si>
  <si>
    <t xml:space="preserve">CABO TELEFÔNICO CI-50 200 PARES INSTALADO EM ENTRADA DE EDIFICAÇÃO - FORNECIMENTO E INSTALAÇÃO. AF_11/2019</t>
  </si>
  <si>
    <t xml:space="preserve">98269</t>
  </si>
  <si>
    <t xml:space="preserve">CABO TELEFÔNICO CI-50 30 PARES INSTALADO EM ENTRADA DE EDIFICAÇÃO - FORNECIMENTO E INSTALAÇÃO. AF_11/2019</t>
  </si>
  <si>
    <t xml:space="preserve">98278</t>
  </si>
  <si>
    <t xml:space="preserve">CABO TELEFÔNICO CI-50 30 PARES INSTALADO EM PRUMADA - FORNECIMENTO E INSTALAÇÃO. AF_11/2019</t>
  </si>
  <si>
    <t xml:space="preserve">98270</t>
  </si>
  <si>
    <t xml:space="preserve">CABO TELEFÔNICO CI-50 50 PARES INSTALADO EM ENTRADA DE EDIFICAÇÃO - FORNECIMENTO E INSTALAÇÃO. AF_11/2019</t>
  </si>
  <si>
    <t xml:space="preserve">98279</t>
  </si>
  <si>
    <t xml:space="preserve">CABO TELEFÔNICO CI-50 50 PARES INSTALADO EM PRUMADA - FORNECIMENTO E INSTALAÇÃO. AF_11/2019</t>
  </si>
  <si>
    <t xml:space="preserve">98271</t>
  </si>
  <si>
    <t xml:space="preserve">CABO TELEFÔNICO CI-50 75 PARES INSTALADO EM ENTRADA DE EDIFICAÇÃO - FORNECIMENTO E INSTALAÇÃO. AF_11/2019</t>
  </si>
  <si>
    <t xml:space="preserve">98400</t>
  </si>
  <si>
    <t xml:space="preserve">CABO TELEFÔNICO CTP-APL-50 10 PARES INSTALADO EM ENTRADA DE EDIFICAÇÃO - FORNECIMENTO E INSTALAÇÃO. AF_11/2019</t>
  </si>
  <si>
    <t xml:space="preserve">98401</t>
  </si>
  <si>
    <t xml:space="preserve">CABO TELEFÔNICO CTP-APL-50 20 PARES INSTALADO EM ENTRADA DE EDIFICAÇÃO - FORNECIMENTO E INSTALAÇÃO. AF_11/2019</t>
  </si>
  <si>
    <t xml:space="preserve">98402</t>
  </si>
  <si>
    <t xml:space="preserve">CABO TELEFÔNICO CTP-APL-50 30 PARES INSTALADO EM ENTRADA DE EDIFICAÇÃO - FORNECIMENTO E INSTALAÇÃO. AF_11/2019</t>
  </si>
  <si>
    <t xml:space="preserve">100556</t>
  </si>
  <si>
    <t xml:space="preserve">CAIXA DE PASSAGEM PARA TELEFONE 15X15X10CM (SOBREPOR), FORNECIMENTO E INSTALACAO. AF_11/2019</t>
  </si>
  <si>
    <t xml:space="preserve">100557</t>
  </si>
  <si>
    <t xml:space="preserve">CAIXA DE PASSAGEM PARA TELEFONE 80X80X15CM (SOBREPOR) FORNECIMENTO E INSTALACAO. AF_11/2019</t>
  </si>
  <si>
    <t xml:space="preserve">98301</t>
  </si>
  <si>
    <t xml:space="preserve">PATCH PANEL 24 PORTAS, CATEGORIA 5E - FORNECIMENTO E INSTALAÇÃO. AF_11/2019</t>
  </si>
  <si>
    <t xml:space="preserve">98302</t>
  </si>
  <si>
    <t xml:space="preserve">PATCH PANEL 24 PORTAS, CATEGORIA 6 - FORNECIMENTO E INSTALAÇÃO. AF_11/2019</t>
  </si>
  <si>
    <t xml:space="preserve">98593</t>
  </si>
  <si>
    <t xml:space="preserve">PATCH PANEL 48 PORTAS, CATEGORIA 5E - FORNECIMENTO E INSTALAÇÃO. AF_11/2019</t>
  </si>
  <si>
    <t xml:space="preserve">98304</t>
  </si>
  <si>
    <t xml:space="preserve">PATCH PANEL 48 PORTAS, CATEGORIA 6 - FORNECIMENTO E INSTALAÇÃO. AF_11/2019</t>
  </si>
  <si>
    <t xml:space="preserve">100561</t>
  </si>
  <si>
    <t xml:space="preserve">QUADRO DE DISTRIBUICAO PARA TELEFONE N.3, 40X40X12CM EM CHAPA METALICA, DE EMBUTIR, SEM ACESSORIOS, PADRAO TELEBRAS, FORNECIMENTO E INSTALAÇÃO. AF_11/2019</t>
  </si>
  <si>
    <t xml:space="preserve">100562</t>
  </si>
  <si>
    <t xml:space="preserve">QUADRO DE DISTRIBUICAO PARA TELEFONE N.4, 60X60X12CM EM CHAPA METALICA, DE EMBUTIR, SEM ACESSORIOS, PADRAO TELEBRAS, FORNECIMENTO E INSTALAÇÃO. AF_11/2019</t>
  </si>
  <si>
    <t xml:space="preserve">100560</t>
  </si>
  <si>
    <t xml:space="preserve">QUADRO DE DISTRIBUIÇÃO PARA TELEFONE N.2, 20X20X12CM EM CHAPA METALICA, DE EMBUTIR, SEM ACESSORIOS, PADRÃO TELEBRAS, FORNECIMENTO E INSTALAÇÃO. AF_11/2019</t>
  </si>
  <si>
    <t xml:space="preserve">100563</t>
  </si>
  <si>
    <t xml:space="preserve">QUADRO DE DISTRIBUIÇÃO PARA TELEFONE N.5, 80X80X12CM EM CHAPA METALICA, SEM ACESSORIOS, PADRAO TELEBRAS, FORNECIMENTO E INSTALAÇÃO. AF_11/2019</t>
  </si>
  <si>
    <t xml:space="preserve">100555</t>
  </si>
  <si>
    <t xml:space="preserve">RACK ABERTO EM COLUNA 44U PARA SERVIDOR - FORNECIMENTO E INSTALAÇÃO. AF_11/2019</t>
  </si>
  <si>
    <t xml:space="preserve">98305</t>
  </si>
  <si>
    <t xml:space="preserve">RACK FECHADO PARA SERVIDOR - FORNECIMENTO E INSTALAÇÃO. AF_11/2019</t>
  </si>
  <si>
    <t xml:space="preserve">98307</t>
  </si>
  <si>
    <t xml:space="preserve">TOMADA DE REDE RJ45 - FORNECIMENTO E INSTALAÇÃO. AF_11/2019</t>
  </si>
  <si>
    <t xml:space="preserve">98308</t>
  </si>
  <si>
    <t xml:space="preserve">TOMADA PARA TELEFONE RJ11 - FORNECIMENTO E INSTALAÇÃO. AF_11/2019</t>
  </si>
  <si>
    <t xml:space="preserve">103401</t>
  </si>
  <si>
    <t xml:space="preserve">ASSENTAMENTO DE CONEXÃO COM 2 ACESSOS, EM PEAD LISO PARA REDE DE ÁGUA OU ESGOTO, DIÂMETRO DE 110 MM, JUNTA SOLDADA (NÃO INCLUI O FORNECIMENTO E EXECUÇÃO DE SOLDA). AF_12/2021</t>
  </si>
  <si>
    <t xml:space="preserve">103402</t>
  </si>
  <si>
    <t xml:space="preserve">ASSENTAMENTO DE CONEXÃO COM 2 ACESSOS, EM PEAD LISO PARA REDE DE ÁGUA OU ESGOTO, DIÂMETRO DE 160 MM, JUNTA SOLDADA (NÃO INCLUI O FORNECIMENTO E EXECUÇÃO DE SOLDA). AF_12/2021</t>
  </si>
  <si>
    <t xml:space="preserve">103403</t>
  </si>
  <si>
    <t xml:space="preserve">ASSENTAMENTO DE CONEXÃO COM 2 ACESSOS, EM PEAD LISO PARA REDE DE ÁGUA OU ESGOTO, DIÂMETRO DE 180 MM, JUNTA SOLDADA (NÃO INCLUI O FORNECIMENTO E EXECUÇÃO DE SOLDA). AF_12/2021</t>
  </si>
  <si>
    <t xml:space="preserve">103397</t>
  </si>
  <si>
    <t xml:space="preserve">ASSENTAMENTO DE CONEXÃO COM 2 ACESSOS, EM PEAD LISO PARA REDE DE ÁGUA OU ESGOTO, DIÂMETRO DE 20 MM, JUNTA SOLDADA (NÃO INCLUI O FORNECIMENTO E EXECUÇÃO DE SOLDA). AF_12/2021</t>
  </si>
  <si>
    <t xml:space="preserve">103404</t>
  </si>
  <si>
    <t xml:space="preserve">ASSENTAMENTO DE CONEXÃO COM 2 ACESSOS, EM PEAD LISO PARA REDE DE ÁGUA OU ESGOTO, DIÂMETRO DE 200 MM, JUNTA SOLDADA (NÃO INCLUI O FORNECIMENTO E EXECUÇÃO DE SOLDA). AF_12/2021</t>
  </si>
  <si>
    <t xml:space="preserve">103405</t>
  </si>
  <si>
    <t xml:space="preserve">ASSENTAMENTO DE CONEXÃO COM 2 ACESSOS, EM PEAD LISO PARA REDE DE ÁGUA OU ESGOTO, DIÂMETRO DE 225 MM, JUNTA SOLDADA (NÃO INCLUI O FORNECIMENTO E EXECUÇÃO DE SOLDA). AF_12/2021</t>
  </si>
  <si>
    <t xml:space="preserve">103406</t>
  </si>
  <si>
    <t xml:space="preserve">ASSENTAMENTO DE CONEXÃO COM 2 ACESSOS, EM PEAD LISO PARA REDE DE ÁGUA OU ESGOTO, DIÂMETRO DE 250 MM, JUNTA SOLDADA (NÃO INCLUI O FORNECIMENTO E EXECUÇÃO DE SOLDA). AF_12/2021</t>
  </si>
  <si>
    <t xml:space="preserve">103407</t>
  </si>
  <si>
    <t xml:space="preserve">ASSENTAMENTO DE CONEXÃO COM 2 ACESSOS, EM PEAD LISO PARA REDE DE ÁGUA OU ESGOTO, DIÂMETRO DE 280 MM, JUNTA SOLDADA (NÃO INCLUI O FORNECIMENTO E EXECUÇÃO DE SOLDA). AF_12/2021</t>
  </si>
  <si>
    <t xml:space="preserve">103408</t>
  </si>
  <si>
    <t xml:space="preserve">ASSENTAMENTO DE CONEXÃO COM 2 ACESSOS, EM PEAD LISO PARA REDE DE ÁGUA OU ESGOTO, DIÂMETRO DE 315 MM, JUNTA SOLDADA (NÃO INCLUI O FORNECIMENTO E EXECUÇÃO DE SOLDA). AF_12/2021</t>
  </si>
  <si>
    <t xml:space="preserve">103398</t>
  </si>
  <si>
    <t xml:space="preserve">ASSENTAMENTO DE CONEXÃO COM 2 ACESSOS, EM PEAD LISO PARA REDE DE ÁGUA OU ESGOTO, DIÂMETRO DE 32 MM, JUNTA SOLDADA (NÃO INCLUI O FORNECIMENTO E EXECUÇÃO DE SOLDA). AF_12/2021</t>
  </si>
  <si>
    <t xml:space="preserve">103409</t>
  </si>
  <si>
    <t xml:space="preserve">ASSENTAMENTO DE CONEXÃO COM 2 ACESSOS, EM PEAD LISO PARA REDE DE ÁGUA OU ESGOTO, DIÂMETRO DE 355 MM, JUNTA SOLDADA (NÃO INCLUI O FORNECIMENTO E EXECUÇÃO DE SOLDA). AF_12/2021</t>
  </si>
  <si>
    <t xml:space="preserve">103410</t>
  </si>
  <si>
    <t xml:space="preserve">ASSENTAMENTO DE CONEXÃO COM 2 ACESSOS, EM PEAD LISO PARA REDE DE ÁGUA OU ESGOTO, DIÂMETRO DE 400 MM, JUNTA SOLDADA (NÃO INCLUI O FORNECIMENTO E EXECUÇÃO DE SOLDA). AF_12/2021</t>
  </si>
  <si>
    <t xml:space="preserve">103399</t>
  </si>
  <si>
    <t xml:space="preserve">ASSENTAMENTO DE CONEXÃO COM 2 ACESSOS, EM PEAD LISO PARA REDE DE ÁGUA OU ESGOTO, DIÂMETRO DE 63 MM, JUNTA SOLDADA (NÃO INCLUI O FORNECIMENTO E EXECUÇÃO DE SOLDA). AF_12/2021</t>
  </si>
  <si>
    <t xml:space="preserve">103400</t>
  </si>
  <si>
    <t xml:space="preserve">ASSENTAMENTO DE CONEXÃO COM 2 ACESSOS, EM PEAD LISO PARA REDE DE ÁGUA OU ESGOTO, DIÂMETRO DE 90 MM, JUNTA SOLDADA (NÃO INCLUI O FORNECIMENTO E EXECUÇÃO DE SOLDA). AF_12/2021</t>
  </si>
  <si>
    <t xml:space="preserve">103415</t>
  </si>
  <si>
    <t xml:space="preserve">ASSENTAMENTO DE CONEXÃO COM 3 ACESSOS, EM PEAD LISO PARA REDE DE ÁGUA OU ESGOTO, DIÂMETRO DE 110 MM, JUNTA SOLDADA (NÃO INCLUI O FORNECIMENTO E EXECUÇÃO DE SOLDA). AF_12/2021</t>
  </si>
  <si>
    <t xml:space="preserve">103416</t>
  </si>
  <si>
    <t xml:space="preserve">ASSENTAMENTO DE CONEXÃO COM 3 ACESSOS, EM PEAD LISO PARA REDE DE ÁGUA OU ESGOTO, DIÂMETRO DE 160 MM, JUNTA SOLDADA (NÃO INCLUI O FORNECIMENTO E EXECUÇÃO DE SOLDA). AF_12/2021</t>
  </si>
  <si>
    <t xml:space="preserve">103417</t>
  </si>
  <si>
    <t xml:space="preserve">ASSENTAMENTO DE CONEXÃO COM 3 ACESSOS, EM PEAD LISO PARA REDE DE ÁGUA OU ESGOTO, DIÂMETRO DE 180 MM, JUNTA SOLDADA (NÃO INCLUI O FORNECIMENTO E EXECUÇÃO DE SOLDA). AF_12/2021</t>
  </si>
  <si>
    <t xml:space="preserve">103411</t>
  </si>
  <si>
    <t xml:space="preserve">ASSENTAMENTO DE CONEXÃO COM 3 ACESSOS, EM PEAD LISO PARA REDE DE ÁGUA OU ESGOTO, DIÂMETRO DE 20 MM, JUNTA SOLDADA (NÃO INCLUI O FORNECIMENTO E EXECUÇÃO DE SOLDA). AF_12/2021</t>
  </si>
  <si>
    <t xml:space="preserve">103418</t>
  </si>
  <si>
    <t xml:space="preserve">ASSENTAMENTO DE CONEXÃO COM 3 ACESSOS, EM PEAD LISO PARA REDE DE ÁGUA OU ESGOTO, DIÂMETRO DE 200 MM, JUNTA SOLDADA (NÃO INCLUI O FORNECIMENTO E EXECUÇÃO DE SOLDA). AF_12/2021</t>
  </si>
  <si>
    <t xml:space="preserve">103419</t>
  </si>
  <si>
    <t xml:space="preserve">ASSENTAMENTO DE CONEXÃO COM 3 ACESSOS, EM PEAD LISO PARA REDE DE ÁGUA OU ESGOTO, DIÂMETRO DE 225 MM, JUNTA SOLDADA (NÃO INCLUI O FORNECIMENTO E EXECUÇÃO DE SOLDA). AF_12/2021</t>
  </si>
  <si>
    <t xml:space="preserve">103420</t>
  </si>
  <si>
    <t xml:space="preserve">ASSENTAMENTO DE CONEXÃO COM 3 ACESSOS, EM PEAD LISO PARA REDE DE ÁGUA OU ESGOTO, DIÂMETRO DE 250 MM, JUNTA SOLDADA (NÃO INCLUI O FORNECIMENTO E EXECUÇÃO DE SOLDA). AF_12/2021</t>
  </si>
  <si>
    <t xml:space="preserve">103421</t>
  </si>
  <si>
    <t xml:space="preserve">ASSENTAMENTO DE CONEXÃO COM 3 ACESSOS, EM PEAD LISO PARA REDE DE ÁGUA OU ESGOTO, DIÂMETRO DE 280 MM, JUNTA SOLDADA (NÃO INCLUI O FORNECIMENTO E EXECUÇÃO DE SOLDA). AF_12/2021</t>
  </si>
  <si>
    <t xml:space="preserve">103422</t>
  </si>
  <si>
    <t xml:space="preserve">ASSENTAMENTO DE CONEXÃO COM 3 ACESSOS, EM PEAD LISO PARA REDE DE ÁGUA OU ESGOTO, DIÂMETRO DE 315 MM, JUNTA SOLDADA (NÃO INCLUI O FORNECIMENTO E EXECUÇÃO DE SOLDA). AF_12/2021</t>
  </si>
  <si>
    <t xml:space="preserve">103412</t>
  </si>
  <si>
    <t xml:space="preserve">ASSENTAMENTO DE CONEXÃO COM 3 ACESSOS, EM PEAD LISO PARA REDE DE ÁGUA OU ESGOTO, DIÂMETRO DE 32 MM, JUNTA SOLDADA (NÃO INCLUI O FORNECIMENTO E EXECUÇÃO DE SOLDA). AF_12/2021</t>
  </si>
  <si>
    <t xml:space="preserve">103423</t>
  </si>
  <si>
    <t xml:space="preserve">ASSENTAMENTO DE CONEXÃO COM 3 ACESSOS, EM PEAD LISO PARA REDE DE ÁGUA OU ESGOTO, DIÂMETRO DE 355 MM, JUNTA SOLDADA (NÃO INCLUI O FORNECIMENTO E EXECUÇÃO DE SOLDA). AF_12/2021</t>
  </si>
  <si>
    <t xml:space="preserve">103424</t>
  </si>
  <si>
    <t xml:space="preserve">ASSENTAMENTO DE CONEXÃO COM 3 ACESSOS, EM PEAD LISO PARA REDE DE ÁGUA OU ESGOTO, DIÂMETRO DE 400 MM, JUNTA SOLDADA (NÃO INCLUI O FORNECIMENTO E EXECUÇÃO DE SOLDA). AF_12/2021</t>
  </si>
  <si>
    <t xml:space="preserve">103413</t>
  </si>
  <si>
    <t xml:space="preserve">ASSENTAMENTO DE CONEXÃO COM 3 ACESSOS, EM PEAD LISO PARA REDE DE ÁGUA OU ESGOTO, DIÂMETRO DE 63 MM, JUNTA SOLDADA (NÃO INCLUI O FORNECIMENTO E EXECUÇÃO DE SOLDA). AF_12/2021</t>
  </si>
  <si>
    <t xml:space="preserve">103414</t>
  </si>
  <si>
    <t xml:space="preserve">ASSENTAMENTO DE CONEXÃO COM 3 ACESSOS, EM PEAD LISO PARA REDE DE ÁGUA OU ESGOTO, DIÂMETRO DE 90 MM, JUNTA SOLDADA (NÃO INCLUI O FORNECIMENTO E EXECUÇÃO DE SOLDA). AF_12/2021</t>
  </si>
  <si>
    <t xml:space="preserve">103432</t>
  </si>
  <si>
    <t xml:space="preserve">COTOVELO 45 GRAUS, EM PEAD LISO PARA REDE DE ÁGUA OU ESGOTO, DIÂMETRO DE 200 MM, JUNTA SOLDADA POR ELETROFUSÃO (NÃO INCLUI A EXECUÇÃO DE SOLDA). AF_12/2021</t>
  </si>
  <si>
    <t xml:space="preserve">103430</t>
  </si>
  <si>
    <t xml:space="preserve">COTOVELO 45 GRAUS, EM PEAD LISO PARA REDE DE ÁGUA OU ESGOTO, DIÂMETRO DE 32 MM, JUNTA SOLDADA POR ELETROFUSÃO (NÃO INCLUI A EXECUÇÃO DE SOLDA). AF_12/2021</t>
  </si>
  <si>
    <t xml:space="preserve">103431</t>
  </si>
  <si>
    <t xml:space="preserve">COTOVELO 45 GRAUS, EM PEAD LISO PARA REDE DE ÁGUA OU ESGOTO, DIÂMETRO DE 63 MM, JUNTA SOLDADA POR ELETROFUSÃO (NÃO INCLUI A EXECUÇÃO DE SOLDA). AF_12/2021</t>
  </si>
  <si>
    <t xml:space="preserve">103433</t>
  </si>
  <si>
    <t xml:space="preserve">COTOVELO 90 GRAUS, EM PEAD LISO PARA REDE DE ÁGUA OU ESGOTO, DIÂMETRO DE 20 MM, JUNTA SOLDADA POR ELETROFUSÃO (NÃO INCLUI A EXECUÇÃO DE SOLDA). AF_12/2021</t>
  </si>
  <si>
    <t xml:space="preserve">103434</t>
  </si>
  <si>
    <t xml:space="preserve">COTOVELO 90 GRAUS, EM PEAD LISO PARA REDE DE ÁGUA OU ESGOTO, DIÂMETRO DE 32 MM, JUNTA SOLDADA POR ELETROFUSÃO (NÃO INCLUI A EXECUÇÃO DE SOLDA). AF_12/2021</t>
  </si>
  <si>
    <t xml:space="preserve">103435</t>
  </si>
  <si>
    <t xml:space="preserve">COTOVELO 90 GRAUS, EM PEAD LISO PARA REDE DE ÁGUA OU ESGOTO, DIÂMETRO DE 63 MM, JUNTA SOLDADA POR ELETROFUSÃO (NÃO INCLUI A EXECUÇÃO DE SOLDA). AF_12/2021</t>
  </si>
  <si>
    <t xml:space="preserve">103436</t>
  </si>
  <si>
    <t xml:space="preserve">COTOVELO 90 GRAUS, POLIETILENO DE ALTA DENSIDADE (PEAD) PARA REDE DE ÁGUA OU ESGOTO, DIÂMETRO DE 200 MM, JUNTA SOLDADA POR ELETROFUSÃO (NÃO INCLUI A EXECUÇÃO DE SOLDA). AF_12/2021</t>
  </si>
  <si>
    <t xml:space="preserve">103425</t>
  </si>
  <si>
    <t xml:space="preserve">LUVA, EM PEAD LISO PARA REDE DE ÁGUA OU ESGOTO, DIÂMETRO DE 20 MM, JUNTA SOLDADA POR ELETROFUSÃO (NÃO INCLUI A EXECUÇÃO DE SOLDA). AF_12/2021</t>
  </si>
  <si>
    <t xml:space="preserve">103428</t>
  </si>
  <si>
    <t xml:space="preserve">LUVA, EM PEAD LISO PARA REDE DE ÁGUA OU ESGOTO, DIÂMETRO DE 200 MM, JUNTA SOLDADA POR ELETROFUSÃO (NÃO INCLUI A EXECUÇÃO DE SOLDA). AF_12/2021</t>
  </si>
  <si>
    <t xml:space="preserve">103426</t>
  </si>
  <si>
    <t xml:space="preserve">LUVA, EM PEAD LISO PARA REDE DE ÁGUA OU ESGOTO, DIÂMETRO DE 32 MM, JUNTA SOLDADA POR ELETROFUSÃO (NÃO INCLUI A EXECUÇÃO DE SOLDA). AF_12/2021</t>
  </si>
  <si>
    <t xml:space="preserve">103429</t>
  </si>
  <si>
    <t xml:space="preserve">LUVA, EM PEAD LISO PARA REDE DE ÁGUA OU ESGOTO, DIÂMETRO DE 400 MM, JUNTA SOLDADA POR ELETROFUSÃO (NÃO INCLUI A EXECUÇÃO DE SOLDA). AF_12/2021</t>
  </si>
  <si>
    <t xml:space="preserve">103427</t>
  </si>
  <si>
    <t xml:space="preserve">LUVA, EM PEAD LISO PARA REDE DE ÁGUA OU ESGOTO, DIÂMETRO DE 63 MM, JUNTA SOLDADA POR ELETROFUSÃO (NÃO INCLUI A EXECUÇÃO DE SOLDA). AF_12/2021</t>
  </si>
  <si>
    <t xml:space="preserve">103393</t>
  </si>
  <si>
    <t xml:space="preserve">TUBO PEAD LISO PARA REDE DE ÁGUA OU ESGOTO, DIÂMETRO DE 1000 MM, JUNTA SOLDADA (NÃO INCLUI A EXECUÇÃO DE SOLDA) - FORNECIMENTO E ASSENTAMENTO. AF_12/2021</t>
  </si>
  <si>
    <t xml:space="preserve">103376</t>
  </si>
  <si>
    <t xml:space="preserve">TUBO PEAD LISO PARA REDE DE ÁGUA OU ESGOTO, DIÂMETRO DE 110 MM, JUNTA SOLDADA (NÃO INCLUI A EXECUÇÃO DE SOLDA) - FORNECIMENTO E ASSENTAMENTO. AF_12/2021</t>
  </si>
  <si>
    <t xml:space="preserve">103377</t>
  </si>
  <si>
    <t xml:space="preserve">TUBO PEAD LISO PARA REDE DE ÁGUA OU ESGOTO, DIÂMETRO DE 160 MM, JUNTA SOLDADA (NÃO INCLUI A EXECUÇÃO DE SOLDA) - FORNECIMENTO E ASSENTAMENTO. AF_12/2021</t>
  </si>
  <si>
    <t xml:space="preserve">103372</t>
  </si>
  <si>
    <t xml:space="preserve">TUBO PEAD LISO PARA REDE DE ÁGUA OU ESGOTO, DIÂMETRO DE 20 MM, JUNTA SOLDADA (NÃO INCLUI A EXECUÇÃO DE SOLDA) - FORNECIMENTO E ASSENTAMENTO. AF_12/2021</t>
  </si>
  <si>
    <t xml:space="preserve">103379</t>
  </si>
  <si>
    <t xml:space="preserve">TUBO PEAD LISO PARA REDE DE ÁGUA OU ESGOTO, DIÂMETRO DE 200 MM, JUNTA SOLDADA (NÃO INCLUI A EXECUÇÃO DE SOLDA) - FORNECIMENTO E ASSENTAMENTO. AF_12/2021</t>
  </si>
  <si>
    <t xml:space="preserve">103383</t>
  </si>
  <si>
    <t xml:space="preserve">TUBO PEAD LISO PARA REDE DE ÁGUA OU ESGOTO, DIÂMETRO DE 315 MM, JUNTA SOLDADA (NÃO INCLUI A EXECUÇÃO DE SOLDA) - FORNECIMENTO E ASSENTAMENTO. AF_12/2021</t>
  </si>
  <si>
    <t xml:space="preserve">103373</t>
  </si>
  <si>
    <t xml:space="preserve">TUBO PEAD LISO PARA REDE DE ÁGUA OU ESGOTO, DIÂMETRO DE 32 MM, JUNTA SOLDADA (NÃO INCLUI A EXECUÇÃO DE SOLDA) - FORNECIMENTO E ASSENTAMENTO. AF_12/2021</t>
  </si>
  <si>
    <t xml:space="preserve">103385</t>
  </si>
  <si>
    <t xml:space="preserve">TUBO PEAD LISO PARA REDE DE ÁGUA OU ESGOTO, DIÂMETRO DE 400 MM, JUNTA SOLDADA (NÃO INCLUI A EXECUÇÃO DE SOLDA) - FORNECIMENTO E ASSENTAMENTO. AF_12/2021</t>
  </si>
  <si>
    <t xml:space="preserve">103387</t>
  </si>
  <si>
    <t xml:space="preserve">TUBO PEAD LISO PARA REDE DE ÁGUA OU ESGOTO, DIÂMETRO DE 500 MM, JUNTA SOLDADA (NÃO INCLUI A EXECUÇÃO DE SOLDA) - FORNECIMENTO E ASSENTAMENTO. AF_12/2021</t>
  </si>
  <si>
    <t xml:space="preserve">103389</t>
  </si>
  <si>
    <t xml:space="preserve">TUBO PEAD LISO PARA REDE DE ÁGUA OU ESGOTO, DIÂMETRO DE 630 MM, JUNTA SOLDADA (NÃO INCLUI A EXECUÇÃO DE SOLDA) - FORNECIMENTO E ASSENTAMENTO. AF_12/2021</t>
  </si>
  <si>
    <t xml:space="preserve">103391</t>
  </si>
  <si>
    <t xml:space="preserve">TUBO PEAD LISO PARA REDE DE ÁGUA OU ESGOTO, DIÂMETRO DE 800 MM, JUNTA SOLDADA (NÃO INCLUI A EXECUÇÃO DE SOLDA) - FORNECIMENTO E ASSENTAMENTO. AF_12/2021</t>
  </si>
  <si>
    <t xml:space="preserve">103392</t>
  </si>
  <si>
    <t xml:space="preserve">TUBO PEAD LISO PARA REDE DE ÁGUA OU ESGOTO, DIÂMETRO DE 900 MM, JUNTA SOLDADA (NÃO INCLUI A EXECUÇÃO DE SOLDA) - FORNECIMENTO E ASSENTAMENTO. AF_12/2021</t>
  </si>
  <si>
    <t xml:space="preserve">103440</t>
  </si>
  <si>
    <t xml:space="preserve">TÊ DE SERVIÇO, EM PEAD LISO PARA REDE DE ÁGUA OU ESGOTO, DIÂMETRO DE 200 X 20 MM, JUNTA SOLDADA POR ELETROFUSÃO (NÃO INCLUI A EXECUÇÃO DE SOLDA). AF_12/2021</t>
  </si>
  <si>
    <t xml:space="preserve">103441</t>
  </si>
  <si>
    <t xml:space="preserve">TÊ DE SERVIÇO, EM PEAD LISO PARA REDE DE ÁGUA OU ESGOTO, DIÂMETRO DE 200 X 32 MM, JUNTA SOLDADA POR ELETROFUSÃO (NÃO INCLUI A EXECUÇÃO DE SOLDA). AF_12/2021</t>
  </si>
  <si>
    <t xml:space="preserve">103442</t>
  </si>
  <si>
    <t xml:space="preserve">TÊ DE SERVIÇO, EM PEAD LISO PARA REDE DE ÁGUA OU ESGOTO, DIÂMETRO DE 200 X 63 MM, JUNTA SOLDADA POR ELETROFUSÃO (NÃO INCLUI A EXECUÇÃO DE SOLDA). AF_12/2021</t>
  </si>
  <si>
    <t xml:space="preserve">103437</t>
  </si>
  <si>
    <t xml:space="preserve">TÊ DE SERVIÇO, EM PEAD LISO PARA REDE DE ÁGUA OU ESGOTO, DIÂMETRO DE 63 X 20 MM, JUNTA SOLDADA POR ELETROFUSÃO (NÃO INCLUI A EXECUÇÃO DE SOLDA). AF_12/2021</t>
  </si>
  <si>
    <t xml:space="preserve">103438</t>
  </si>
  <si>
    <t xml:space="preserve">TÊ DE SERVIÇO, EM PEAD LISO PARA REDE DE ÁGUA OU ESGOTO, DIÂMETRO DE 63 X 32 MM, JUNTA SOLDADA POR ELETROFUSÃO (NÃO INCLUI A EXECUÇÃO DE SOLDA). AF_12/2021</t>
  </si>
  <si>
    <t xml:space="preserve">103439</t>
  </si>
  <si>
    <t xml:space="preserve">TÊ DE SERVIÇO, EM PEAD LISO PARA REDE DE ÁGUA OU ESGOTO, DIÂMETRO DE 63 X 63 MM, JUNTA SOLDADA POR ELETROFUSÃO (NÃO INCLUI A EXECUÇÃO DE SOLDA). AF_12/2021</t>
  </si>
  <si>
    <t xml:space="preserve">88789</t>
  </si>
  <si>
    <t xml:space="preserve">REVESTIMENTO CERÂMICO PARA PAREDES EXTERNAS EM PASTILHAS DE PORCELANA 2,5 X 2,5 CM (PLACAS DE 30 X 30 CM), ALINHADAS A PRUMO, APLICADO EM SUPERFÍCIES INTERNAS DE SACADA. AF_02/2023</t>
  </si>
  <si>
    <t xml:space="preserve">88788</t>
  </si>
  <si>
    <t xml:space="preserve">REVESTIMENTO CERÂMICO PARA PAREDES EXTERNAS EM PASTILHAS DE PORCELANA 2,5 X 2,5 CM (PLACAS DE 30 X 30 CM), ALINHADAS A PRUMO. AF_02/2023</t>
  </si>
  <si>
    <t xml:space="preserve">87245</t>
  </si>
  <si>
    <t xml:space="preserve">REVESTIMENTO CERÂMICO PARA PAREDES EXTERNAS EM PASTILHAS DE PORCELANA 5 X 5 CM (PLACAS DE 30 X 30 CM), ALINHADAS A PRUMO, APLICADO EM SUPERFÍCIES INTERNAS DE SACADA. AF_02/2023</t>
  </si>
  <si>
    <t xml:space="preserve">87244</t>
  </si>
  <si>
    <t xml:space="preserve">REVESTIMENTO CERÂMICO PARA PAREDES EXTERNAS EM PASTILHAS DE PORCELANA 5 X 5 CM (PLACAS DE 30 X 30 CM), ALINHADAS A PRUMO. AF_02/2023</t>
  </si>
  <si>
    <t xml:space="preserve">104589</t>
  </si>
  <si>
    <t xml:space="preserve">REVESTIMENTO CERÂMICO PARA PAREDES EXTERNAS, COM PLACAS TIPO GRÊS OU SEMIGRÊS, FORMATO MENOR OU IGUAL A 200 CM2, ALINHADAS A PRUMO, APLICADO EM SUPERFÍCIES INTERNAS DE SACADA. AF_02/2023</t>
  </si>
  <si>
    <t xml:space="preserve">104588</t>
  </si>
  <si>
    <t xml:space="preserve">REVESTIMENTO CERÂMICO PARA PAREDES EXTERNAS, COM PLACAS TIPO GRÊS OU SEMIGRÊS, FORMATO MENOR OU IGUAL A 200 CM2, ALINHADAS A PRUMO. AF_02/2023</t>
  </si>
  <si>
    <t xml:space="preserve">104591</t>
  </si>
  <si>
    <t xml:space="preserve">REVESTIMENTO CERÂMICO PARA PAREDES EXTERNAS, COM PLACAS TIPO GRÊS OU SEMIGRÊS, FORMATO MENOR OU IGUAL A 200 CM2, DISPOSTAS EM AMARRAÇÃO, APLICADO EM SUPERFÍCIES INTERNAS DE SACADA. AF_02/2023</t>
  </si>
  <si>
    <t xml:space="preserve">104590</t>
  </si>
  <si>
    <t xml:space="preserve">REVESTIMENTO CERÂMICO PARA PAREDES EXTERNAS, COM PLACAS TIPO GRÊS OU SEMIGRÊS, FORMATO MENOR OU IGUAL A 200 CM2, DISPOSTAS EM AMARRAÇÃO. AF_02/2023</t>
  </si>
  <si>
    <t xml:space="preserve">87267</t>
  </si>
  <si>
    <t xml:space="preserve">REVESTIMENTO CERÂMICO PARA PAREDES INTERNAS COM PLACAS TIPO ESMALTADA DE DIMENSÕES 20X20 CM APLICADAS A MEIA ALTURA DAS PAREDES. AF_02/2023_PE</t>
  </si>
  <si>
    <t xml:space="preserve">104614</t>
  </si>
  <si>
    <t xml:space="preserve">REVESTIMENTO CERÂMICO PARA PAREDES INTERNAS COM PLACAS TIPO ESMALTADA DE DIMENSÕES 20X20 CM APLICADAS EM DIAGONAL, A MEIA ALTURA DAS PAREDES. AF_02/2023_PE</t>
  </si>
  <si>
    <t xml:space="preserve">104613</t>
  </si>
  <si>
    <t xml:space="preserve">REVESTIMENTO CERÂMICO PARA PAREDES INTERNAS COM PLACAS TIPO ESMALTADA DE DIMENSÕES 20X20 CM APLICADAS EM DIAGONAL, NA ALTURA INTEIRA DAS PAREDES. AF_02/2023_PE</t>
  </si>
  <si>
    <t xml:space="preserve">87265</t>
  </si>
  <si>
    <t xml:space="preserve">REVESTIMENTO CERÂMICO PARA PAREDES INTERNAS COM PLACAS TIPO ESMALTADA DE DIMENSÕES 20X20 CM APLICADAS NA ALTURA INTEIRA DAS PAREDES. AF_02/2023_PE</t>
  </si>
  <si>
    <t xml:space="preserve">87271</t>
  </si>
  <si>
    <t xml:space="preserve">REVESTIMENTO CERÂMICO PARA PAREDES INTERNAS COM PLACAS TIPO ESMALTADA DE DIMENSÕES 25X35 CM APLICADAS A MEIA ALTURA DAS PAREDES. AF_02/2023_PE</t>
  </si>
  <si>
    <t xml:space="preserve">87269</t>
  </si>
  <si>
    <t xml:space="preserve">REVESTIMENTO CERÂMICO PARA PAREDES INTERNAS COM PLACAS TIPO ESMALTADA DE DIMENSÕES 25X35 CM APLICADAS NA ALTURA INTEIRA DAS PAREDES. AF_02/2023_PE</t>
  </si>
  <si>
    <t xml:space="preserve">87275</t>
  </si>
  <si>
    <t xml:space="preserve">REVESTIMENTO CERÂMICO PARA PAREDES INTERNAS COM PLACAS TIPO ESMALTADA DE DIMENSÕES 33X45 CM APLICADAS A MEIA ALTURA DAS PAREDES. AF_02/2023_PE</t>
  </si>
  <si>
    <t xml:space="preserve">REVESTIMENTO CERÂMICO PARA PAREDES INTERNAS COM PLACAS TIPO ESMALTADA DE DIMENSÕES 33X45 CM APLICADAS NA ALTURA INTEIRA DAS PAREDES. AF_02/2023_PE</t>
  </si>
  <si>
    <t xml:space="preserve">104612</t>
  </si>
  <si>
    <t xml:space="preserve">REVESTIMENTO CERÂMICO PARA PAREDES INTERNAS COM PLACAS TIPO ESMALTADA DE DIMENSÕES 60X60 CM APLICADAS A MEIA ALTURA DAS PAREDES. AF_02/2023_PE</t>
  </si>
  <si>
    <t xml:space="preserve">104611</t>
  </si>
  <si>
    <t xml:space="preserve">REVESTIMENTO CERÂMICO PARA PAREDES INTERNAS COM PLACAS TIPO ESMALTADA DE DIMENSÕES 60X60 CM APLICADAS NA ALTURA INTEIRA DAS PAREDES. AF_02/2023_PE</t>
  </si>
  <si>
    <t xml:space="preserve">104618</t>
  </si>
  <si>
    <t xml:space="preserve">REVESTIMENTO CERÂMICO PARA PAREDES INTERNAS COM PLACAS TIPO PASTILHA DE DIMENSÕES 2,5 X 2,5 CM (PLACAS DE 30 X 30 CM) CM APLICADAS A MEIA ALTURA DAS PAREDES. AF_02/2023</t>
  </si>
  <si>
    <t xml:space="preserve">104616</t>
  </si>
  <si>
    <t xml:space="preserve">REVESTIMENTO CERÂMICO PARA PAREDES INTERNAS COM PLACAS TIPO PASTILHA DE DIMENSÕES 2,5 X 2,5 CM (PLACAS DE 30 X 30 CM) CM APLICADAS NA ALTURA INTEIRA DAS PAREDES. AF_02/2023</t>
  </si>
  <si>
    <t xml:space="preserve">104617</t>
  </si>
  <si>
    <t xml:space="preserve">REVESTIMENTO CERÂMICO PARA PAREDES INTERNAS COM PLACAS TIPO PASTILHA DE DIMENSÕES 5 X 5 CM (PLACAS DE 30 X 30 CM) CM APLICADAS A MEIA ALTURA DAS PAREDES. AF_02/2023</t>
  </si>
  <si>
    <t xml:space="preserve">104615</t>
  </si>
  <si>
    <t xml:space="preserve">REVESTIMENTO CERÂMICO PARA PAREDES INTERNAS COM PLACAS TIPO PASTILHA DE DIMENSÕES 5 X 5 CM (PLACAS DE 30 X 30 CM) CM APLICADAS NA ALTURA INTEIRA DAS PAREDES. AF_02/2023</t>
  </si>
  <si>
    <t xml:space="preserve">87247</t>
  </si>
  <si>
    <t xml:space="preserve">REVESTIMENTO CERÂMICO PARA PISO COM PLACAS TIPO ESMALTADA DE DIMENSÕES 35X35 CM APLICADA EM AMBIENTES DE ÁREA ENTRE 5 M2 E 10 M2. AF_02/2023_PE</t>
  </si>
  <si>
    <t xml:space="preserve">87248</t>
  </si>
  <si>
    <t xml:space="preserve">REVESTIMENTO CERÂMICO PARA PISO COM PLACAS TIPO ESMALTADA DE DIMENSÕES 35X35 CM APLICADA EM AMBIENTES DE ÁREA MAIOR QUE 10 M2. AF_02/2023_PE</t>
  </si>
  <si>
    <t xml:space="preserve">87246</t>
  </si>
  <si>
    <t xml:space="preserve">REVESTIMENTO CERÂMICO PARA PISO COM PLACAS TIPO ESMALTADA DE DIMENSÕES 35X35 CM APLICADA EM AMBIENTES DE ÁREA MENOR QUE 5 M2. AF_02/2023_PE</t>
  </si>
  <si>
    <t xml:space="preserve">104601</t>
  </si>
  <si>
    <t xml:space="preserve">REVESTIMENTO CERÂMICO PARA PISO COM PLACAS TIPO ESMALTADA DE DIMENSÕES 35X35 CM APLICADA EM DIAGONAL EM AMBIENTES DE ÁREA ENTRE 5 M² E 10 M². AF_02/2023_PE</t>
  </si>
  <si>
    <t xml:space="preserve">104603</t>
  </si>
  <si>
    <t xml:space="preserve">REVESTIMENTO CERÂMICO PARA PISO COM PLACAS TIPO ESMALTADA DE DIMENSÕES 35X35 CM APLICADA EM DIAGONAL EM AMBIENTES DE ÁREA MAIOR QUE 10 M². AF_02/2023_PE</t>
  </si>
  <si>
    <t xml:space="preserve">104599</t>
  </si>
  <si>
    <t xml:space="preserve">REVESTIMENTO CERÂMICO PARA PISO COM PLACAS TIPO ESMALTADA DE DIMENSÕES 35X35 CM APLICADA EM DIAGONAL EM AMBIENTES DE ÁREA MENOR QUE 5 M². AF_02/2023_PE</t>
  </si>
  <si>
    <t xml:space="preserve">87250</t>
  </si>
  <si>
    <t xml:space="preserve">REVESTIMENTO CERÂMICO PARA PISO COM PLACAS TIPO ESMALTADA DE DIMENSÕES 45X45 CM APLICADA EM AMBIENTES DE ÁREA ENTRE 5 M2 E 10 M2. AF_02/2023_PE</t>
  </si>
  <si>
    <t xml:space="preserve">87251</t>
  </si>
  <si>
    <t xml:space="preserve">REVESTIMENTO CERÂMICO PARA PISO COM PLACAS TIPO ESMALTADA DE DIMENSÕES 45X45 CM APLICADA EM AMBIENTES DE ÁREA MAIOR QUE 10 M2. AF_02/2023_PE</t>
  </si>
  <si>
    <t xml:space="preserve">87249</t>
  </si>
  <si>
    <t xml:space="preserve">REVESTIMENTO CERÂMICO PARA PISO COM PLACAS TIPO ESMALTADA DE DIMENSÕES 45X45 CM APLICADA EM AMBIENTES DE ÁREA MENOR QUE 5 M2. AF_02/2023_PE</t>
  </si>
  <si>
    <t xml:space="preserve">104606</t>
  </si>
  <si>
    <t xml:space="preserve">REVESTIMENTO CERÂMICO PARA PISO COM PLACAS TIPO ESMALTADA DE DIMENSÕES 45X45 CM APLICADA EM DIAGONAL EM AMBIENTES DE ÁREA ENTRE 5 M² E 10 M². AF_02/2023_PE</t>
  </si>
  <si>
    <t xml:space="preserve">104607</t>
  </si>
  <si>
    <t xml:space="preserve">REVESTIMENTO CERÂMICO PARA PISO COM PLACAS TIPO ESMALTADA DE DIMENSÕES 45X45 CM APLICADA EM DIAGONAL EM AMBIENTES DE ÁREA MAIOR QUE 10 M². AF_02/2023_PE</t>
  </si>
  <si>
    <t xml:space="preserve">104605</t>
  </si>
  <si>
    <t xml:space="preserve">REVESTIMENTO CERÂMICO PARA PISO COM PLACAS TIPO ESMALTADA DE DIMENSÕES 45X45 CM APLICADA EM DIAGONAL EM AMBIENTES DE ÁREA MENOR QUE 5 M². AF_02/2023_PE</t>
  </si>
  <si>
    <t xml:space="preserve">87256</t>
  </si>
  <si>
    <t xml:space="preserve">REVESTIMENTO CERÂMICO PARA PISO COM PLACAS TIPO ESMALTADA DE DIMENSÕES 60X60 CM APLICADA EM AMBIENTES DE ÁREA ENTRE 5 M2 E 10 M2. AF_02/2023_PE</t>
  </si>
  <si>
    <t xml:space="preserve">87255</t>
  </si>
  <si>
    <t xml:space="preserve">REVESTIMENTO CERÂMICO PARA PISO COM PLACAS TIPO ESMALTADA DE DIMENSÕES 60X60 CM APLICADA EM AMBIENTES DE ÁREA MENOR QUE 5 M2. AF_02/2023_PE</t>
  </si>
  <si>
    <t xml:space="preserve">104594</t>
  </si>
  <si>
    <t xml:space="preserve">REVESTIMENTO CERÂMICO PARA PISO COM PLACAS TIPO ESMALTADA DE DIMENSÕES 80X80 CM APLICADA EM AMBIENTES DE ÁREA ENTRE 5 M² E 10 M². AF_02/2023_PE</t>
  </si>
  <si>
    <t xml:space="preserve">104595</t>
  </si>
  <si>
    <t xml:space="preserve">REVESTIMENTO CERÂMICO PARA PISO COM PLACAS TIPO ESMALTADA DE DIMENSÕES 80X80 CM APLICADA EM AMBIENTES DE ÁREA MAIOR QUE 10 M². AF_02/2023_PE</t>
  </si>
  <si>
    <t xml:space="preserve">104593</t>
  </si>
  <si>
    <t xml:space="preserve">REVESTIMENTO CERÂMICO PARA PISO COM PLACAS TIPO ESMALTADA DE DIMENSÕES 80X80 CM APLICADA EM AMBIENTES DE ÁREA MENOR QUE 5 M². AF_02/2023_PE</t>
  </si>
  <si>
    <t xml:space="preserve">87262</t>
  </si>
  <si>
    <t xml:space="preserve">REVESTIMENTO CERÂMICO PARA PISO COM PLACAS TIPO PORCELANATO DE DIMENSÕES 60X60 CM APLICADA EM AMBIENTES DE ÁREA ENTRE 5 M² E 10 M². AF_02/2023_PE</t>
  </si>
  <si>
    <t xml:space="preserve">87263</t>
  </si>
  <si>
    <t xml:space="preserve">REVESTIMENTO CERÂMICO PARA PISO COM PLACAS TIPO PORCELANATO DE DIMENSÕES 60X60 CM APLICADA EM AMBIENTES DE ÁREA MAIOR QUE 10 M². AF_02/2023_PE</t>
  </si>
  <si>
    <t xml:space="preserve">87261</t>
  </si>
  <si>
    <t xml:space="preserve">REVESTIMENTO CERÂMICO PARA PISO COM PLACAS TIPO PORCELANATO DE DIMENSÕES 60X60 CM APLICADA EM AMBIENTES DE ÁREA MENOR QUE 5 M². AF_02/2023_PE</t>
  </si>
  <si>
    <t xml:space="preserve">104597</t>
  </si>
  <si>
    <t xml:space="preserve">REVESTIMENTO CERÂMICO PARA PISO COM PLACAS TIPO PORCELANATO DE DIMENSÕES 80X80 CM APLICADA EM AMBIENTES DE ÁREA ENTRE 5 M² E 10 M². AF_02/2023_PE</t>
  </si>
  <si>
    <t xml:space="preserve">104598</t>
  </si>
  <si>
    <t xml:space="preserve">REVESTIMENTO CERÂMICO PARA PISO COM PLACAS TIPO PORCELANATO DE DIMENSÕES 80X80 CM APLICADA EM AMBIENTES DE ÁREA MAIOR QUE 10 M². AF_02/2023_PE</t>
  </si>
  <si>
    <t xml:space="preserve">104596</t>
  </si>
  <si>
    <t xml:space="preserve">REVESTIMENTO CERÂMICO PARA PISO COM PLACAS TIPO PORCELANATO DE DIMENSÕES 80X80 CM APLICADA EM AMBIENTES DE ÁREA MENOR QUE 5 M². AF_02/2023_PE</t>
  </si>
  <si>
    <t xml:space="preserve">88648</t>
  </si>
  <si>
    <t xml:space="preserve">RODAPÉ CERÂMICO DE 7CM DE ALTURA COM PLACAS TIPO ESMALTADA DE DIMENSÕES 35X35CM. AF_02/2023</t>
  </si>
  <si>
    <t xml:space="preserve">88649</t>
  </si>
  <si>
    <t xml:space="preserve">RODAPÉ CERÂMICO DE 7CM DE ALTURA COM PLACAS TIPO ESMALTADA DE DIMENSÕES 45X45CM. AF_02/2023</t>
  </si>
  <si>
    <t xml:space="preserve">104619</t>
  </si>
  <si>
    <t xml:space="preserve">RODAPÉ CERÂMICO DE 7CM DE ALTURA COM PLACAS TIPO ESMALTADA DE DIMENSÕES 80X80CM. AF_02/2023</t>
  </si>
  <si>
    <t xml:space="preserve">103689</t>
  </si>
  <si>
    <t xml:space="preserve">FORNECIMENTO E INSTALAÇÃO DE PLACA DE OBRA COM CHAPA GALVANIZADA E ESTRUTURA DE MADEIRA. AF_03/2022_PS</t>
  </si>
  <si>
    <t xml:space="preserve">103696</t>
  </si>
  <si>
    <t xml:space="preserve">FORNECIMENTO E INSTALAÇÃO DE SUPORTE DE MADEIRA PARA PLACAS DE SINALIZAÇÃO EM CONCRETO, COM H= DE 2,5 M E SEÇÃO DE 7,5 X 7,5 CM. AF_03/2022</t>
  </si>
  <si>
    <t xml:space="preserve">103697</t>
  </si>
  <si>
    <t xml:space="preserve">FORNECIMENTO E INSTALAÇÃO DE SUPORTE DE MADEIRA PARA PLACAS DE SINALIZAÇÃO, EM BASE DE CONCRETO, COM H= DE 2,0 M E SEÇÃO DE 7,5 X 7,5 CM. AF_03/2022</t>
  </si>
  <si>
    <t xml:space="preserve">103695</t>
  </si>
  <si>
    <t xml:space="preserve">FORNECIMENTO E INSTALAÇÃO DE SUPORTE DE MADEIRA PARA PLACAS DE SINALIZAÇÃO, EM SOLO, COM H= DE 2,0 M E SEÇÃO DE 7,5 X 7,5 CM. AF_03/2022</t>
  </si>
  <si>
    <t xml:space="preserve">103694</t>
  </si>
  <si>
    <t xml:space="preserve">FORNECIMENTO E INSTALAÇÃO DE SUPORTE DE MADEIRA PARA PLACAS DE SINALIZAÇÃO, EM SOLO, COM H= DE 2,5 M E SEÇÃO DE 7,5 X 7,5 CM. AF_03/2022</t>
  </si>
  <si>
    <t xml:space="preserve">96987</t>
  </si>
  <si>
    <t xml:space="preserve">BASE METÁLICA PARA MASTRO 1 ½" PARA SPDA - FORNECIMENTO E INSTALAÇÃO. AF_08/2023</t>
  </si>
  <si>
    <t xml:space="preserve">96989</t>
  </si>
  <si>
    <t xml:space="preserve">CAPTOR TIPO FRANKLIN PARA SPDA - FORNECIMENTO E INSTALAÇÃO. AF_08/2023</t>
  </si>
  <si>
    <t xml:space="preserve">104749</t>
  </si>
  <si>
    <t xml:space="preserve">CONECTOR GRAMPO METÁLICO TIPO OLHAL, PARA SPDA, PARA HASTE DE ATERRAMENTO DE 3/4'' E CABOS DE 10 A 50 MM2 - FORNECIMENTO E INSTALAÇÃO. AF_08/2023</t>
  </si>
  <si>
    <t xml:space="preserve">104750</t>
  </si>
  <si>
    <t xml:space="preserve">CONECTOR GRAMPO METÁLICO TIPO OLHAL, PARA SPDA, PARA HASTE DE ATERRAMENTO DE 5/8'' E CABOS DE 10 A 50 MM2 - FORNECIMENTO E INSTALAÇÃO. AF_08/2023</t>
  </si>
  <si>
    <t xml:space="preserve">104751</t>
  </si>
  <si>
    <t xml:space="preserve">CONECTOR GRAMPO PARALELO METÁLICO, PARA SPDA, PARA CABOS DE 6 A 50 MM2 - FORNECIMENTO E INSTALAÇÃO. AF_08/2023</t>
  </si>
  <si>
    <t xml:space="preserve">104752</t>
  </si>
  <si>
    <t xml:space="preserve">CONECTOR SPLIT-BOLT, PARA SPDA, PARA CABOS ATÉ 35 MM2 - FORNECIMENTO E INSTALAÇÃO. AF_08/2023</t>
  </si>
  <si>
    <t xml:space="preserve">104753</t>
  </si>
  <si>
    <t xml:space="preserve">CONECTOR SPLIT-BOLT, PARA SPDA, PARA CABOS ATÉ 50 MM2 - FORNECIMENTO E INSTALAÇÃO. AF_08/2023</t>
  </si>
  <si>
    <t xml:space="preserve">104754</t>
  </si>
  <si>
    <t xml:space="preserve">CONECTOR SPLIT-BOLT, PARA SPDA, PARA CABOS ATÉ 70 MM2 - FORNECIMENTO E INSTALAÇÃO. AF_08/2023</t>
  </si>
  <si>
    <t xml:space="preserve">104755</t>
  </si>
  <si>
    <t xml:space="preserve">CONECTOR SPLIT-BOLT, PARA SPDA, PARA CABOS ATÉ 95 MM2 - FORNECIMENTO E INSTALAÇÃO. AF_08/2023</t>
  </si>
  <si>
    <t xml:space="preserve">96973</t>
  </si>
  <si>
    <t xml:space="preserve">CORDOALHA DE COBRE NU 35 MM², NÃO ENTERRADA, COM ISOLADOR - FORNECIMENTO E INSTALAÇÃO. AF_08/2023</t>
  </si>
  <si>
    <t xml:space="preserve">96977</t>
  </si>
  <si>
    <t xml:space="preserve">CORDOALHA DE COBRE NU 50 MM², ENTERRADA - FORNECIMENTO E INSTALAÇÃO. AF_08/2023</t>
  </si>
  <si>
    <t xml:space="preserve">96974</t>
  </si>
  <si>
    <t xml:space="preserve">CORDOALHA DE COBRE NU 50 MM², NÃO ENTERRADA, COM ISOLADOR - FORNECIMENTO E INSTALAÇÃO. AF_08/2023</t>
  </si>
  <si>
    <t xml:space="preserve">96978</t>
  </si>
  <si>
    <t xml:space="preserve">CORDOALHA DE COBRE NU 70 MM², ENTERRADA - FORNECIMENTO E INSTALAÇÃO. AF_08/2023</t>
  </si>
  <si>
    <t xml:space="preserve">96975</t>
  </si>
  <si>
    <t xml:space="preserve">CORDOALHA DE COBRE NU 70 MM², NÃO ENTERRADA, COM ISOLADOR - FORNECIMENTO E INSTALAÇÃO. AF_08/2023</t>
  </si>
  <si>
    <t xml:space="preserve">96979</t>
  </si>
  <si>
    <t xml:space="preserve">CORDOALHA DE COBRE NU 95 MM², ENTERRADA - FORNECIMENTO E INSTALAÇÃO. AF_08/2023</t>
  </si>
  <si>
    <t xml:space="preserve">96976</t>
  </si>
  <si>
    <t xml:space="preserve">CORDOALHA DE COBRE NU 95 MM², NÃO ENTERRADA, COM ISOLADOR - FORNECIMENTO E INSTALAÇÃO. AF_08/2023</t>
  </si>
  <si>
    <t xml:space="preserve">96984</t>
  </si>
  <si>
    <t xml:space="preserve">ELETRODUTO PVC RÍGIDO, DIÂMETRO 40MM, COM 3 METROS, PARA SPDA - FORNECIMENTO E INSTALAÇÃO. AF_08/2023</t>
  </si>
  <si>
    <t xml:space="preserve">96985</t>
  </si>
  <si>
    <t xml:space="preserve">HASTE DE ATERRAMENTO, DIÂMETRO 5/8", COM 3 METROS - FORNECIMENTO E INSTALAÇÃO. AF_08/2023</t>
  </si>
  <si>
    <t xml:space="preserve">96988</t>
  </si>
  <si>
    <t xml:space="preserve">MASTRO 1 ½", COM 3 METROS, PARA SPDA - FORNECIMENTO E INSTALAÇÃO. AF_08/2023</t>
  </si>
  <si>
    <t xml:space="preserve">104746</t>
  </si>
  <si>
    <t xml:space="preserve">MINI CAPTOR PARA SPDA - FORNECIMENTO E INSTALAÇÃO. AF_08/2023</t>
  </si>
  <si>
    <t xml:space="preserve">98463</t>
  </si>
  <si>
    <t xml:space="preserve">SUPORTE ISOLADOR PARA FIXAÇÃO DA CORDOALHA DE COBRE EM ALVENARIA OU CONCRETO - FORNECIMENTO E INSTALAÇÃO. AF_08/2023</t>
  </si>
  <si>
    <t xml:space="preserve">95676</t>
  </si>
  <si>
    <t xml:space="preserve">CAIXA EM CONCRETO PRÉ-MOLDADO PARA ABRIGO DE HIDRÔMETRO COM DN 20 MM - FORNECIMENTO E INSTALAÇÃO. AF_03/2024</t>
  </si>
  <si>
    <t xml:space="preserve">105135</t>
  </si>
  <si>
    <t xml:space="preserve">HIDRÔMETRO DN 1 1/2", 20 M³/H - FORNECIMENTO E INSTALAÇÃO. AF_03/2024</t>
  </si>
  <si>
    <t xml:space="preserve">104998</t>
  </si>
  <si>
    <t xml:space="preserve">HIDRÔMETRO DN 1", 10 M³/H - FORNECIMENTO E INSTALAÇÃO. AF_03/2024</t>
  </si>
  <si>
    <t xml:space="preserve">104997</t>
  </si>
  <si>
    <t xml:space="preserve">HIDRÔMETRO DN 1", 7 M³/H - FORNECIMENTO E INSTALAÇÃO. AF_03/2024</t>
  </si>
  <si>
    <t xml:space="preserve">95673</t>
  </si>
  <si>
    <t xml:space="preserve">HIDRÔMETRO DN 1/2", 1,5 M3/H - FORNECIMENTO E INSTALAÇÃO. AF_03/2024</t>
  </si>
  <si>
    <t xml:space="preserve">95674</t>
  </si>
  <si>
    <t xml:space="preserve">HIDRÔMETRO DN 1/2", 3,0 M3/H - FORNECIMENTO E INSTALAÇÃO. AF_03/2024</t>
  </si>
  <si>
    <t xml:space="preserve">104992</t>
  </si>
  <si>
    <t xml:space="preserve">HIDRÔMETRO DN 2", 30 M³/H - FORNECIMENTO E INSTALAÇÃO. AF_03/2024</t>
  </si>
  <si>
    <t xml:space="preserve">95675</t>
  </si>
  <si>
    <t xml:space="preserve">HIDRÔMETRO DN 3/4", 5,0 M3/H - FORNECIMENTO E INSTALAÇÃO. AF_03/2024</t>
  </si>
  <si>
    <t xml:space="preserve">95648</t>
  </si>
  <si>
    <t xml:space="preserve">KIT CAVALETE PARA MEDIÇÃO DE ÁGUA - ENTRADA INDIVIDUALIZADA, EM CPVC DN 28 MM (1"), PARA 1 MEDIDOR - FORNECIMENTO E INSTALAÇÃO (EXCLUSIVE HIDRÔMETRO). AF_03/2024</t>
  </si>
  <si>
    <t xml:space="preserve">95649</t>
  </si>
  <si>
    <t xml:space="preserve">KIT CAVALETE PARA MEDIÇÃO DE ÁGUA - ENTRADA INDIVIDUALIZADA, EM CPVC DN 28 MM (1"), PARA 2 MEDIDORES - FORNECIMENTO E INSTALAÇÃO (EXCLUSIVE HIDRÔMETRO). AF_03/2024</t>
  </si>
  <si>
    <t xml:space="preserve">95650</t>
  </si>
  <si>
    <t xml:space="preserve">KIT CAVALETE PARA MEDIÇÃO DE ÁGUA - ENTRADA INDIVIDUALIZADA, EM CPVC DN 28 MM (1"), PARA 3 MEDIDORES - FORNECIMENTO E INSTALAÇÃO (EXCLUSIVE HIDRÔMETRO). AF_03/2024</t>
  </si>
  <si>
    <t xml:space="preserve">95651</t>
  </si>
  <si>
    <t xml:space="preserve">KIT CAVALETE PARA MEDIÇÃO DE ÁGUA - ENTRADA INDIVIDUALIZADA, EM CPVC DN 28 MM (1"), PARA 4 MEDIDORES - FORNECIMENTO E INSTALAÇÃO (EXCLUSIVE HIDRÔMETRO). AF_03/2024</t>
  </si>
  <si>
    <t xml:space="preserve">95652</t>
  </si>
  <si>
    <t xml:space="preserve">KIT CAVALETE PARA MEDIÇÃO DE ÁGUA - ENTRADA INDIVIDUALIZADA, EM CPVC DN 35 MM (1 1/4"), PARA 1 MEDIDOR - FORNECIMENTO E INSTALAÇÃO (EXCLUSIVE HIDRÔMETRO). AF_03/2024</t>
  </si>
  <si>
    <t xml:space="preserve">95653</t>
  </si>
  <si>
    <t xml:space="preserve">KIT CAVALETE PARA MEDIÇÃO DE ÁGUA - ENTRADA INDIVIDUALIZADA, EM CPVC DN 35 MM (1 1/4"), PARA 2 MEDIDORES - FORNECIMENTO E INSTALAÇÃO (EXCLUSIVE HIDRÔMETRO). AF_03/2024</t>
  </si>
  <si>
    <t xml:space="preserve">95654</t>
  </si>
  <si>
    <t xml:space="preserve">KIT CAVALETE PARA MEDIÇÃO DE ÁGUA - ENTRADA INDIVIDUALIZADA, EM CPVC DN 35 MM (1 1/4"), PARA 3 MEDIDORES - FORNECIMENTO E INSTALAÇÃO (EXCLUSIVE HIDRÔMETRO). AF_03/2024</t>
  </si>
  <si>
    <t xml:space="preserve">95655</t>
  </si>
  <si>
    <t xml:space="preserve">KIT CAVALETE PARA MEDIÇÃO DE ÁGUA - ENTRADA INDIVIDUALIZADA, EM CPVC DN 35 MM (1 1/4"), PARA 4 MEDIDORES - FORNECIMENTO E INSTALAÇÃO (EXCLUSIVE HIDRÔMETRO). AF_03/2024</t>
  </si>
  <si>
    <t xml:space="preserve">95657</t>
  </si>
  <si>
    <t xml:space="preserve">KIT CAVALETE PARA MEDIÇÃO DE ÁGUA - ENTRADA INDIVIDUALIZADA, EM PPR PN20 DN 25 MM (3/4") PARA 1 MEDIDOR - FORNECIMENTO E INSTALAÇÃO (EXCLUSIVE HIDRÔMETRO). AF_03/2024</t>
  </si>
  <si>
    <t xml:space="preserve">95658</t>
  </si>
  <si>
    <t xml:space="preserve">KIT CAVALETE PARA MEDIÇÃO DE ÁGUA - ENTRADA INDIVIDUALIZADA, EM PPR PN20 DN 25 MM (3/4") PARA 2 MEDIDORES - FORNECIMENTO E INSTALAÇÃO (EXCLUSIVE HIDRÔMETRO). AF_03/2024</t>
  </si>
  <si>
    <t xml:space="preserve">95659</t>
  </si>
  <si>
    <t xml:space="preserve">KIT CAVALETE PARA MEDIÇÃO DE ÁGUA - ENTRADA INDIVIDUALIZADA, EM PPR PN20 DN 25 MM (3/4") PARA 3 MEDIDORES - FORNECIMENTO E INSTALAÇÃO (EXCLUSIVE HIDRÔMETRO). AF_03/2024</t>
  </si>
  <si>
    <t xml:space="preserve">95660</t>
  </si>
  <si>
    <t xml:space="preserve">KIT CAVALETE PARA MEDIÇÃO DE ÁGUA - ENTRADA INDIVIDUALIZADA, EM PPR PN20 DN 25 MM (3/4") PARA 4 MEDIDORES - FORNECIMENTO E INSTALAÇÃO (EXCLUSIVE HIDRÔMETRO). AF_03/2024</t>
  </si>
  <si>
    <t xml:space="preserve">95661</t>
  </si>
  <si>
    <t xml:space="preserve">KIT CAVALETE PARA MEDIÇÃO DE ÁGUA - ENTRADA INDIVIDUALIZADA, EM PPR PN20 DN 32 MM (1") PARA 1 MEDIDOR - FORNECIMENTO E INSTALAÇÃO (EXCLUSIVE HIDRÔMETRO). AF_03/2024</t>
  </si>
  <si>
    <t xml:space="preserve">95662</t>
  </si>
  <si>
    <t xml:space="preserve">KIT CAVALETE PARA MEDIÇÃO DE ÁGUA - ENTRADA INDIVIDUALIZADA, EM PPR PN20 DN 32 MM (1") PARA 2 MEDIDORES - FORNECIMENTO E INSTALAÇÃO (EXCLUSIVE HIDRÔMETRO). AF_03/2024</t>
  </si>
  <si>
    <t xml:space="preserve">95663</t>
  </si>
  <si>
    <t xml:space="preserve">KIT CAVALETE PARA MEDIÇÃO DE ÁGUA - ENTRADA INDIVIDUALIZADA, EM PPR PN20 DN 32 MM (1") PARA 3 MEDIDORES - FORNECIMENTO E INSTALAÇÃO (EXCLUSIVE HIDRÔMETRO). AF_03/2024</t>
  </si>
  <si>
    <t xml:space="preserve">95664</t>
  </si>
  <si>
    <t xml:space="preserve">KIT CAVALETE PARA MEDIÇÃO DE ÁGUA - ENTRADA INDIVIDUALIZADA, EM PPR PN20 DN 32 MM (1") PARA 4 MEDIDORES - FORNECIMENTO E INSTALAÇÃO (EXCLUSIVE HIDRÔMETRO). AF_03/2024</t>
  </si>
  <si>
    <t xml:space="preserve">95665</t>
  </si>
  <si>
    <t xml:space="preserve">KIT CAVALETE PARA MEDIÇÃO DE ÁGUA - ENTRADA INDIVIDUALIZADA, EM PPR PN25 DN 25 MM (3/4") PARA 1 MEDIDOR - FORNECIMENTO E INSTALAÇÃO (EXCLUSIVE HIDRÔMETRO). AF_03/2024</t>
  </si>
  <si>
    <t xml:space="preserve">95666</t>
  </si>
  <si>
    <t xml:space="preserve">KIT CAVALETE PARA MEDIÇÃO DE ÁGUA - ENTRADA INDIVIDUALIZADA, EM PPR PN25 DN 25 MM (3/4") PARA 2 MEDIDORES - FORNECIMENTO E INSTALAÇÃO (EXCLUSIVE HIDRÔMETRO). AF_03/2024</t>
  </si>
  <si>
    <t xml:space="preserve">95667</t>
  </si>
  <si>
    <t xml:space="preserve">KIT CAVALETE PARA MEDIÇÃO DE ÁGUA - ENTRADA INDIVIDUALIZADA, EM PPR PN25 DN 25 MM (3/4") PARA 3 MEDIDORES - FORNECIMENTO E INSTALAÇÃO (EXCLUSIVE HIDRÔMETRO). AF_03/2024</t>
  </si>
  <si>
    <t xml:space="preserve">95668</t>
  </si>
  <si>
    <t xml:space="preserve">KIT CAVALETE PARA MEDIÇÃO DE ÁGUA - ENTRADA INDIVIDUALIZADA, EM PPR PN25 DN 25 MM (3/4") PARA 4 MEDIDORES - FORNECIMENTO E INSTALAÇÃO (EXCLUSIVE HIDRÔMETRO). AF_03/2024</t>
  </si>
  <si>
    <t xml:space="preserve">95669</t>
  </si>
  <si>
    <t xml:space="preserve">KIT CAVALETE PARA MEDIÇÃO DE ÁGUA - ENTRADA INDIVIDUALIZADA, EM PPR PN25 DN 32 MM (1") PARA 1 MEDIDOR - FORNECIMENTO E INSTALAÇÃO (EXCLUSIVE HIDRÔMETRO). AF_03/2024</t>
  </si>
  <si>
    <t xml:space="preserve">95670</t>
  </si>
  <si>
    <t xml:space="preserve">KIT CAVALETE PARA MEDIÇÃO DE ÁGUA - ENTRADA INDIVIDUALIZADA, EM PPR PN25 DN 32 MM (1") PARA 2 MEDIDORES - FORNECIMENTO E INSTALAÇÃO (EXCLUSIVE HIDRÔMETRO). AF_03/2024</t>
  </si>
  <si>
    <t xml:space="preserve">95671</t>
  </si>
  <si>
    <t xml:space="preserve">KIT CAVALETE PARA MEDIÇÃO DE ÁGUA - ENTRADA INDIVIDUALIZADA, EM PPR PN25 DN 32 MM (1") PARA 3 MEDIDORES - FORNECIMENTO E INSTALAÇÃO (EXCLUSIVE HIDRÔMETRO). AF_03/2024</t>
  </si>
  <si>
    <t xml:space="preserve">95672</t>
  </si>
  <si>
    <t xml:space="preserve">KIT CAVALETE PARA MEDIÇÃO DE ÁGUA - ENTRADA INDIVIDUALIZADA, EM PPR PN25 DN 32 MM (1") PARA 4 MEDIDORES - FORNECIMENTO E INSTALAÇÃO (EXCLUSIVE HIDRÔMETRO). AF_03/2024</t>
  </si>
  <si>
    <t xml:space="preserve">97741</t>
  </si>
  <si>
    <t xml:space="preserve">KIT CAVALETE PARA MEDIÇÃO DE ÁGUA - ENTRADA INDIVIDUALIZADA, EM PVC 25 MM (3/4"), PARA 1 MEDIDOR - FORNECIMENTO E INSTALAÇÃO (EXCLUSIVE HIDRÔMETRO). AF_03/2024</t>
  </si>
  <si>
    <t xml:space="preserve">95641</t>
  </si>
  <si>
    <t xml:space="preserve">KIT CAVALETE PARA MEDIÇÃO DE ÁGUA - ENTRADA INDIVIDUALIZADA, EM PVC 25 MM (3/4"), PARA 2 MEDIDORES - FORNECIMENTO E INSTALAÇÃO (EXCLUSIVE HIDRÔMETRO). AF_03/2024</t>
  </si>
  <si>
    <t xml:space="preserve">95642</t>
  </si>
  <si>
    <t xml:space="preserve">KIT CAVALETE PARA MEDIÇÃO DE ÁGUA - ENTRADA INDIVIDUALIZADA, EM PVC 25 MM (3/4"), PARA 3 MEDIDORES - FORNECIMENTO E INSTALAÇÃO (EXCLUSIVE HIDRÔMETRO). AF_03/2024</t>
  </si>
  <si>
    <t xml:space="preserve">95643</t>
  </si>
  <si>
    <t xml:space="preserve">KIT CAVALETE PARA MEDIÇÃO DE ÁGUA - ENTRADA INDIVIDUALIZADA, EM PVC 25 MM (3/4"), PARA 4 MEDIDORES - FORNECIMENTO E INSTALAÇÃO (EXCLUSIVE HIDRÔMETRO). AF_03/2024</t>
  </si>
  <si>
    <t xml:space="preserve">95644</t>
  </si>
  <si>
    <t xml:space="preserve">KIT CAVALETE PARA MEDIÇÃO DE ÁGUA - ENTRADA INDIVIDUALIZADA, EM PVC 32 MM (1"), PARA 1 MEDIDOR - FORNECIMENTO E INSTALAÇÃO (EXCLUSIVE HIDRÔMETRO). AF_03/2024</t>
  </si>
  <si>
    <t xml:space="preserve">95645</t>
  </si>
  <si>
    <t xml:space="preserve">KIT CAVALETE PARA MEDIÇÃO DE ÁGUA - ENTRADA INDIVIDUALIZADA, EM PVC 32 MM (1"), PARA 2 MEDIDORES - FORNECIMENTO E INSTALAÇÃO (EXCLUSIVE HIDRÔMETRO). AF_03/2024</t>
  </si>
  <si>
    <t xml:space="preserve">95646</t>
  </si>
  <si>
    <t xml:space="preserve">KIT CAVALETE PARA MEDIÇÃO DE ÁGUA - ENTRADA INDIVIDUALIZADA, EM PVC 32 MM (1"), PARA 3 MEDIDORES - FORNECIMENTO E INSTALAÇÃO (EXCLUSIVE HIDRÔMETRO). AF_03/2024</t>
  </si>
  <si>
    <t xml:space="preserve">95647</t>
  </si>
  <si>
    <t xml:space="preserve">KIT CAVALETE PARA MEDIÇÃO DE ÁGUA - ENTRADA INDIVIDUALIZADA, EM PVC 32 MM (1"), PARA 4 MEDIDORES - FORNECIMENTO E INSTALAÇÃO (EXCLUSIVE HIDRÔMETRO). AF_03/2024</t>
  </si>
  <si>
    <t xml:space="preserve">95636</t>
  </si>
  <si>
    <t xml:space="preserve">KIT CAVALETE PARA MEDIÇÃO DE ÁGUA - ENTRADA PRINCIPAL, EM AÇO GALVANIZADO DN 25 MM (1") - FORNECIMENTO E INSTALAÇÃO (EXCLUSIVE HIDRÔMETRO). AF_03/2024</t>
  </si>
  <si>
    <t xml:space="preserve">95637</t>
  </si>
  <si>
    <t xml:space="preserve">KIT CAVALETE PARA MEDIÇÃO DE ÁGUA - ENTRADA PRINCIPAL, EM AÇO GALVANIZADO DN 32 MM (1 1/4") - FORNECIMENTO E INSTALAÇÃO (EXCLUSIVE HIDRÔMETRO). AF_03/2024</t>
  </si>
  <si>
    <t xml:space="preserve">95638</t>
  </si>
  <si>
    <t xml:space="preserve">KIT CAVALETE PARA MEDIÇÃO DE ÁGUA - ENTRADA PRINCIPAL, EM AÇO GALVANIZADO DN 40 MM (1 1/2") - FORNECIMENTO E INSTALAÇÃO (EXCLUSIVE HIDRÔMETRO). AF_03/2024</t>
  </si>
  <si>
    <t xml:space="preserve">95639</t>
  </si>
  <si>
    <t xml:space="preserve">KIT CAVALETE PARA MEDIÇÃO DE ÁGUA - ENTRADA PRINCIPAL, EM AÇO GALVANIZADO DN 50 MM (2") - FORNECIMENTO E INSTALAÇÃO (EXCLUSIVE HIDRÔMETRO). AF_03/2024</t>
  </si>
  <si>
    <t xml:space="preserve">95634</t>
  </si>
  <si>
    <t xml:space="preserve">KIT CAVALETE PARA MEDIÇÃO DE ÁGUA - ENTRADA PRINCIPAL, EM PVC 20 MM (1/2") - FORNECIMENTO E INSTALAÇÃO (EXCLUSIVE HIDRÔMETRO). AF_03/2024</t>
  </si>
  <si>
    <t xml:space="preserve">95635</t>
  </si>
  <si>
    <t xml:space="preserve">KIT CAVALETE PARA MEDIÇÃO DE ÁGUA - ENTRADA PRINCIPAL, EM PVC 25 MM (3/4") - FORNECIMENTO E INSTALAÇÃO (EXCLUSIVE HIDRÔMETRO). AF_03/2024</t>
  </si>
  <si>
    <t xml:space="preserve">98751</t>
  </si>
  <si>
    <t xml:space="preserve">SOLDA DE TOPO EM CHAPA/PERFIL/TUBO DE AÇO CHANFRADO, ESPESSURA=1/2''. AF_06/2018</t>
  </si>
  <si>
    <t xml:space="preserve">98746</t>
  </si>
  <si>
    <t xml:space="preserve">SOLDA DE TOPO EM CHAPA/PERFIL/TUBO DE AÇO CHANFRADO, ESPESSURA=1/4''. AF_06/2018</t>
  </si>
  <si>
    <t xml:space="preserve">98753</t>
  </si>
  <si>
    <t xml:space="preserve">SOLDA DE TOPO EM CHAPA/PERFIL/TUBO DE AÇO CHANFRADO, ESPESSURA=3/4''. AF_06/2018</t>
  </si>
  <si>
    <t xml:space="preserve">98750</t>
  </si>
  <si>
    <t xml:space="preserve">SOLDA DE TOPO EM CHAPA/PERFIL/TUBO DE AÇO CHANFRADO, ESPESSURA=3/8''. AF_06/2018</t>
  </si>
  <si>
    <t xml:space="preserve">98749</t>
  </si>
  <si>
    <t xml:space="preserve">SOLDA DE TOPO EM CHAPA/PERFIL/TUBO DE AÇO CHANFRADO, ESPESSURA=5/16''. AF_06/2018</t>
  </si>
  <si>
    <t xml:space="preserve">98752</t>
  </si>
  <si>
    <t xml:space="preserve">SOLDA DE TOPO EM CHAPA/PERFIL/TUBO DE AÇO CHANFRADO, ESPESSURA=5/8''. AF_06/2018</t>
  </si>
  <si>
    <t xml:space="preserve">98529</t>
  </si>
  <si>
    <t xml:space="preserve">CORTE RASO E RECORTE DE ÁRVORE COM DIÂMETRO DE TRONCO MAIOR OU IGUAL A 0,20 M E MENOR QUE 0,40 M. AF_03/2024</t>
  </si>
  <si>
    <t xml:space="preserve">98530</t>
  </si>
  <si>
    <t xml:space="preserve">CORTE RASO E RECORTE DE ÁRVORE COM DIÂMETRO DE TRONCO MAIOR OU IGUAL A 0,40 M E MENOR QUE 0,60 M. AF_03/2024</t>
  </si>
  <si>
    <t xml:space="preserve">98531</t>
  </si>
  <si>
    <t xml:space="preserve">CORTE RASO E RECORTE DE ÁRVORE COM DIÂMETRO DE TRONCO MAIOR OU IGUAL A 0,60 M. AF_03/2024</t>
  </si>
  <si>
    <t xml:space="preserve">98524</t>
  </si>
  <si>
    <t xml:space="preserve">LIMPEZA MANUAL DE VEGETAÇÃO EM TERRENO COM ENXADA. AF_03/2024</t>
  </si>
  <si>
    <t xml:space="preserve">LIMPEZA MECANIZADA DE CAMADA VEGETAL, VEGETAÇÃO E PEQUENAS ÁRVORES (DIÂMETRO DE TRONCO MENOR QUE 0,20 M), COM TRATOR DE ESTEIRAS. AF_03/2024</t>
  </si>
  <si>
    <t xml:space="preserve">98533</t>
  </si>
  <si>
    <t xml:space="preserve">PODA EM ALTURA DE ÁRVORE COM DIÂMETRO DE TRONCO MAIOR OU IGUAL A 0,20 M E MENOR QUE 0,40 M. AF_03/2024</t>
  </si>
  <si>
    <t xml:space="preserve">98534</t>
  </si>
  <si>
    <t xml:space="preserve">PODA EM ALTURA DE ÁRVORE COM DIÂMETRO DE TRONCO MAIOR OU IGUAL A 0,40 M E MENOR QUE 0,60 M. AF_03/2024</t>
  </si>
  <si>
    <t xml:space="preserve">98535</t>
  </si>
  <si>
    <t xml:space="preserve">PODA EM ALTURA DE ÁRVORE COM DIÂMETRO DE TRONCO MAIOR OU IGUAL A 0,60 M. AF_03/2024</t>
  </si>
  <si>
    <t xml:space="preserve">98532</t>
  </si>
  <si>
    <t xml:space="preserve">PODA EM ALTURA DE ÁRVORE COM DIÂMETRO DE TRONCO MENOR QUE 0,20 M. AF_03/2024</t>
  </si>
  <si>
    <t xml:space="preserve">98526</t>
  </si>
  <si>
    <t xml:space="preserve">REMOÇÃO DE RAÍZES REMANESCENTES DE TRONCO DE ÁRVORE COM DIÂMETRO MAIOR OU IGUAL A 0,20 M E MENOR QUE 0,40 M. AF_03/2024</t>
  </si>
  <si>
    <t xml:space="preserve">98527</t>
  </si>
  <si>
    <t xml:space="preserve">REMOÇÃO DE RAÍZES REMANESCENTES DE TRONCO DE ÁRVORE COM DIÂMETRO MAIOR OU IGUAL A 0,40 M E MENOR QUE 0,60 M. AF_03/2024</t>
  </si>
  <si>
    <t xml:space="preserve">98528</t>
  </si>
  <si>
    <t xml:space="preserve">REMOÇÃO DE RAÍZES REMANESCENTES DE TRONCO DE ÁRVORE COM DIÂMETRO MAIOR OU IGUAL A 0,60 M. AF_03/2024</t>
  </si>
  <si>
    <t xml:space="preserve">94232</t>
  </si>
  <si>
    <t xml:space="preserve">AMARRAÇÃO DE TELHAS CERÂMICAS OU DE CONCRETO. AF_07/2019</t>
  </si>
  <si>
    <t xml:space="preserve">100434</t>
  </si>
  <si>
    <t xml:space="preserve">CALHA DE BEIRAL, SEMICIRCULAR DE PVC, DIAMETRO 125 MM, INCLUINDO CABECEIRAS, EMENDAS, BOCAIS, SUPORTES E VEDAÇÕES, EXCLUINDO CONDUTORES, INCLUSO TRANSPORTE VERTICAL. AF_07/2019</t>
  </si>
  <si>
    <t xml:space="preserve">94229</t>
  </si>
  <si>
    <t xml:space="preserve">CALHA EM CHAPA DE AÇO GALVANIZADO NÚMERO 24, DESENVOLVIMENTO DE 100 CM, INCLUSO TRANSPORTE VERTICAL. AF_07/2019</t>
  </si>
  <si>
    <t xml:space="preserve">94227</t>
  </si>
  <si>
    <t xml:space="preserve">CALHA EM CHAPA DE AÇO GALVANIZADO NÚMERO 24, DESENVOLVIMENTO DE 33 CM, INCLUSO TRANSPORTE VERTICAL. AF_07/2019</t>
  </si>
  <si>
    <t xml:space="preserve">94228</t>
  </si>
  <si>
    <t xml:space="preserve">CALHA EM CHAPA DE AÇO GALVANIZADO NÚMERO 24, DESENVOLVIMENTO DE 50 CM, INCLUSO TRANSPORTE VERTICAL. AF_07/2019</t>
  </si>
  <si>
    <t xml:space="preserve">94219</t>
  </si>
  <si>
    <t xml:space="preserve">CUMEEIRA E ESPIGÃO PARA TELHA CERÂMICA EMBOÇADA COM ARGAMASSA TRAÇO 1:2:9 (CIMENTO, CAL E AREIA), PARA TELHADOS COM MAIS DE 2 ÁGUAS, INCLUSO TRANSPORTE VERTICAL. AF_07/2019</t>
  </si>
  <si>
    <t xml:space="preserve">94220</t>
  </si>
  <si>
    <t xml:space="preserve">CUMEEIRA E ESPIGÃO PARA TELHA DE CONCRETO EMBOÇADA COM ARGAMASSA TRAÇO 1:2:9 (CIMENTO, CAL E AREIA), PARA TELHADOS COM MAIS DE 2 ÁGUAS, INCLUSO TRANSPORTE VERTICAL. AF_07/2019</t>
  </si>
  <si>
    <t xml:space="preserve">94222</t>
  </si>
  <si>
    <t xml:space="preserve">CUMEEIRA PARA TELHA DE CONCRETO EMBOÇADA COM ARGAMASSA TRAÇO 1:2:9 (CIMENTO, CAL E AREIA) PARA TELHADOS COM ATÉ 2 ÁGUAS, INCLUSO TRANSPORTE VERTICAL. AF_07/2019</t>
  </si>
  <si>
    <t xml:space="preserve">94451</t>
  </si>
  <si>
    <t xml:space="preserve">CUMEEIRA PARA TELHA DE FIBROCIMENTO ESTRUTURAL E = 6 MM, INCLUSO ACESSÓRIOS DE FIXAÇÃO E IÇAMENTO. AF_07/2019</t>
  </si>
  <si>
    <t xml:space="preserve">94223</t>
  </si>
  <si>
    <t xml:space="preserve">CUMEEIRA PARA TELHA DE FIBROCIMENTO ONDULADA E = 6 MM, INCLUSO ACESSÓRIOS DE FIXAÇÃO E IÇAMENTO. AF_07/2019</t>
  </si>
  <si>
    <t xml:space="preserve">100325</t>
  </si>
  <si>
    <t xml:space="preserve">CUMEEIRA SHED PARA TELHA ONDULADA DE FIBROCIMENTO, E = 6 MM, INCLUSO ACESSÓRIOS DE FIXAÇÃO E IÇAMENTO. AF_07/2019</t>
  </si>
  <si>
    <t xml:space="preserve">94224</t>
  </si>
  <si>
    <t xml:space="preserve">EMBOÇAMENTO COM ARGAMASSA TRAÇO 1:2:9 (CIMENTO, CAL E AREIA). AF_07/2019</t>
  </si>
  <si>
    <t xml:space="preserve">100330</t>
  </si>
  <si>
    <t xml:space="preserve">RETIRADA E RECOLOCAÇÃO DE TELHA CERÂMICA CAPA-CANAL, COM ATÉ DUAS ÁGUAS, INCLUSO IÇAMENTO. AF_07/2019</t>
  </si>
  <si>
    <t xml:space="preserve">100331</t>
  </si>
  <si>
    <t xml:space="preserve">RETIRADA E RECOLOCAÇÃO DE TELHA CERÂMICA CAPA-CANAL, COM MAIS DE DUAS ÁGUAS, INCLUSO IÇAMENTO. AF_07/2019</t>
  </si>
  <si>
    <t xml:space="preserve">100328</t>
  </si>
  <si>
    <t xml:space="preserve">RETIRADA E RECOLOCAÇÃO DE TELHA CERÂMICA DE ENCAIXE, COM ATÉ DUAS ÁGUAS, INCLUSO IÇAMENTO. AF_07/2019</t>
  </si>
  <si>
    <t xml:space="preserve">100329</t>
  </si>
  <si>
    <t xml:space="preserve">RETIRADA E RECOLOCAÇÃO DE TELHA CERÂMICA DE ENCAIXE, COM MAIS DE DUAS ÁGUAS, INCLUSO IÇAMENTO. AF_07/2019</t>
  </si>
  <si>
    <t xml:space="preserve">RUFO EM CHAPA DE AÇO GALVANIZADO NÚMERO 24, CORTE DE 25 CM, INCLUSO TRANSPORTE VERTICAL. AF_07/2019</t>
  </si>
  <si>
    <t xml:space="preserve">100435</t>
  </si>
  <si>
    <t xml:space="preserve">RUFO EM FIBROCIMENTO PARA TELHA ONDULADA E = 6 MM, ABA DE 26 CM, INCLUSO TRANSPORTE VERTICAL, EXCETO CONTRARRUFO. AF_07/2019</t>
  </si>
  <si>
    <t xml:space="preserve">100327</t>
  </si>
  <si>
    <t xml:space="preserve">RUFO EXTERNO/INTERNO EM CHAPA DE AÇO GALVANIZADO NÚMERO 26, CORTE DE 33 CM, INCLUSO IÇAMENTO. AF_07/2019</t>
  </si>
  <si>
    <t xml:space="preserve">94201</t>
  </si>
  <si>
    <t xml:space="preserve">TELHAMENTO COM TELHA CERÂMICA CAPA-CANAL, TIPO COLONIAL, COM ATÉ 2 ÁGUAS, INCLUSO TRANSPORTE VERTICAL. AF_07/2019</t>
  </si>
  <si>
    <t xml:space="preserve">94204</t>
  </si>
  <si>
    <t xml:space="preserve">TELHAMENTO COM TELHA CERÂMICA CAPA-CANAL, TIPO COLONIAL, COM MAIS DE 2 ÁGUAS, INCLUSO TRANSPORTE VERTICAL. AF_07/2019</t>
  </si>
  <si>
    <t xml:space="preserve">94447</t>
  </si>
  <si>
    <t xml:space="preserve">TELHAMENTO COM TELHA CERÂMICA CAPA-CANAL, TIPO PAULISTA, COM ATÉ 2 ÁGUAS, INCLUSO TRANSPORTE VERTICAL. AF_07/2019</t>
  </si>
  <si>
    <t xml:space="preserve">94448</t>
  </si>
  <si>
    <t xml:space="preserve">TELHAMENTO COM TELHA CERÂMICA CAPA-CANAL, TIPO PAULISTA, COM MAIS DE 2 ÁGUAS, INCLUSO TRANSPORTE VERTICAL. AF_07/2019</t>
  </si>
  <si>
    <t xml:space="preserve">94445</t>
  </si>
  <si>
    <t xml:space="preserve">TELHAMENTO COM TELHA CERÂMICA CAPA-CANAL, TIPO PLAN, COM ATÉ 2 ÁGUAS, INCLUSO TRANSPORTE VERTICAL. AF_07/2019</t>
  </si>
  <si>
    <t xml:space="preserve">94446</t>
  </si>
  <si>
    <t xml:space="preserve">TELHAMENTO COM TELHA CERÂMICA CAPA-CANAL, TIPO PLAN, COM MAIS DE 2 ÁGUAS, INCLUSO TRANSPORTE VERTICAL. AF_07/2019</t>
  </si>
  <si>
    <t xml:space="preserve">94440</t>
  </si>
  <si>
    <t xml:space="preserve">TELHAMENTO COM TELHA CERÂMICA DE ENCAIXE, TIPO FRANCESA, COM ATÉ 2 ÁGUAS, INCLUSO TRANSPORTE VERTICAL. AF_07/2019</t>
  </si>
  <si>
    <t xml:space="preserve">94441</t>
  </si>
  <si>
    <t xml:space="preserve">TELHAMENTO COM TELHA CERÂMICA DE ENCAIXE, TIPO FRANCESA, COM MAIS DE 2 ÁGUAS, INCLUSO TRANSPORTE VERTICAL. AF_07/2019</t>
  </si>
  <si>
    <t xml:space="preserve">94198</t>
  </si>
  <si>
    <t xml:space="preserve">TELHAMENTO COM TELHA CERÂMICA DE ENCAIXE, TIPO PORTUGUESA, COM MAIS DE 2 ÁGUAS, INCLUSO TRANSPORTE VERTICAL. AF_07/2019</t>
  </si>
  <si>
    <t xml:space="preserve">94442</t>
  </si>
  <si>
    <t xml:space="preserve">TELHAMENTO COM TELHA CERÂMICA DE ENCAIXE, TIPO ROMANA, COM ATÉ 2 ÁGUAS, INCLUSO TRANSPORTE VERTICAL. AF_07/2019</t>
  </si>
  <si>
    <t xml:space="preserve">94443</t>
  </si>
  <si>
    <t xml:space="preserve">TELHAMENTO COM TELHA CERÂMICA DE ENCAIXE, TIPO ROMANA, COM MAIS DE 2 ÁGUAS, INCLUSO TRANSPORTE VERTICAL. AF_07/2019</t>
  </si>
  <si>
    <t xml:space="preserve">94213</t>
  </si>
  <si>
    <t xml:space="preserve">TELHAMENTO COM TELHA DE AÇO/ALUMÍNIO E = 0,5 MM, COM ATÉ 2 ÁGUAS, INCLUSO IÇAMENTO. AF_07/2019</t>
  </si>
  <si>
    <t xml:space="preserve">94189</t>
  </si>
  <si>
    <t xml:space="preserve">TELHAMENTO COM TELHA DE CONCRETO DE ENCAIXE, COM ATÉ 2 ÁGUAS, INCLUSO TRANSPORTE VERTICAL. AF_07/2019</t>
  </si>
  <si>
    <t xml:space="preserve">94192</t>
  </si>
  <si>
    <t xml:space="preserve">TELHAMENTO COM TELHA DE CONCRETO DE ENCAIXE, COM MAIS DE 2 ÁGUAS, INCLUSO TRANSPORTE VERTICAL. AF_07/2019</t>
  </si>
  <si>
    <t xml:space="preserve">94444</t>
  </si>
  <si>
    <t xml:space="preserve">TELHAMENTO COM TELHA DE ENCAIXE, TIPO FRANCESA DE VIDRO, COM ATÉ 2 ÁGUAS, INCLUSO TRANSPORTE VERTICAL. AF_07/2019</t>
  </si>
  <si>
    <t xml:space="preserve">94218</t>
  </si>
  <si>
    <t xml:space="preserve">TELHAMENTO COM TELHA ESTRUTURAL DE FIBROCIMENTO E= 8 MM, COM ATÉ 2 ÁGUAS, INCLUSO IÇAMENTO. AF_07/2019_PS</t>
  </si>
  <si>
    <t xml:space="preserve">94449</t>
  </si>
  <si>
    <t xml:space="preserve">TELHAMENTO COM TELHA ONDULADA DE FIBRA DE VIDRO E = 0,6 MM, PARA TELHADO COM INCLINAÇÃO MAIOR QUE 10°, COM ATÉ 2 ÁGUAS, INCLUSO IÇAMENTO. AF_07/2019</t>
  </si>
  <si>
    <t xml:space="preserve">94210</t>
  </si>
  <si>
    <t xml:space="preserve">TELHAMENTO COM TELHA ONDULADA DE FIBROCIMENTO E = 6 MM, COM RECOBRIMENTO LATERAL DE 1 1/4 DE ONDA PARA TELHADO COM INCLINAÇÃO MÁXIMA DE 10°, COM ATÉ 2 ÁGUAS, INCLUSO IÇAMENTO. AF_07/2019</t>
  </si>
  <si>
    <t xml:space="preserve">94207</t>
  </si>
  <si>
    <t xml:space="preserve">TELHAMENTO COM TELHA ONDULADA DE FIBROCIMENTO E = 6 MM, COM RECOBRIMENTO LATERAL DE 1/4 DE ONDA PARA TELHADO COM INCLINAÇÃO MAIOR QUE 10°, COM ATÉ 2 ÁGUAS, INCLUSO IÇAMENTO. AF_07/2019</t>
  </si>
  <si>
    <t xml:space="preserve">102109</t>
  </si>
  <si>
    <t xml:space="preserve">SUPORTE PARA TRANSFORMADOR EM POSTE DE CONCRETO CIRCULAR - FORNECIMENTO E INSTALAÇÃO. AF_12/2020</t>
  </si>
  <si>
    <t xml:space="preserve">102110</t>
  </si>
  <si>
    <t xml:space="preserve">SUPORTE PARA TRANSFORMADOR EM POSTE DE CONCRETO DUPLO T - FORNECIMENTO E INSTALAÇÃO. AF_12/2020</t>
  </si>
  <si>
    <t xml:space="preserve">103656</t>
  </si>
  <si>
    <t xml:space="preserve">TRANSFORMADOR DE DISTRIBUIÇÃO, 1000 KVA, TRIFÁSICO, 60 HZ, CLASSE 15 KV, IMERSO EM ÓLEO MINERAL, INSTALAÇÃO EM SOLO (NÃO INCLUSO ABRIGO) - FORNECIMENTO E INSTALAÇÃO. AF_02/2022</t>
  </si>
  <si>
    <t xml:space="preserve">102105</t>
  </si>
  <si>
    <t xml:space="preserve">TRANSFORMADOR DE DISTRIBUIÇÃO, 112,5 KVA, TRIFÁSICO, 60 HZ, CLASSE 15 KV, IMERSO EM ÓLEO MINERAL, INSTALAÇÃO EM POSTE (NÃO INCLUSO SUPORTE) - FORNECIMENTO E INSTALAÇÃO. AF_12/2020</t>
  </si>
  <si>
    <t xml:space="preserve">102106</t>
  </si>
  <si>
    <t xml:space="preserve">TRANSFORMADOR DE DISTRIBUIÇÃO, 150 KVA, TRIFÁSICO, 60 HZ, CLASSE 15 KV, IMERSO EM ÓLEO MINERAL, INSTALAÇÃO EM POSTE (NÃO INCLUSO SUPORTE) - FORNECIMENTO E INSTALAÇÃO. AF_12/2020</t>
  </si>
  <si>
    <t xml:space="preserve">102107</t>
  </si>
  <si>
    <t xml:space="preserve">TRANSFORMADOR DE DISTRIBUIÇÃO, 225 KVA, TRIFÁSICO, 60 HZ, CLASSE 15 KV, IMERSO EM ÓLEO MINERAL, INSTALAÇÃO EM POSTE (NÃO INCLUSO SUPORTE) - FORNECIMENTO E INSTALAÇÃO. AF_12/2020</t>
  </si>
  <si>
    <t xml:space="preserve">102102</t>
  </si>
  <si>
    <t xml:space="preserve">TRANSFORMADOR DE DISTRIBUIÇÃO, 30 KVA, TRIFÁSICO, 60 HZ, CLASSE 15 KV, IMERSO EM ÓLEO MINERAL, INSTALAÇÃO EM POSTE (NÃO INCLUSO SUPORTE) - FORNECIMENTO E INSTALAÇÃO. AF_12/2020</t>
  </si>
  <si>
    <t xml:space="preserve">102108</t>
  </si>
  <si>
    <t xml:space="preserve">TRANSFORMADOR DE DISTRIBUIÇÃO, 300 KVA, TRIFÁSICO, 60 HZ, CLASSE 15 KV, IMERSO EM ÓLEO MINERAL, INSTALAÇÃO EM POSTE (NÃO INCLUSO SUPORTE) - FORNECIMENTO E INSTALAÇÃO. AF_12/2020</t>
  </si>
  <si>
    <t xml:space="preserve">102103</t>
  </si>
  <si>
    <t xml:space="preserve">TRANSFORMADOR DE DISTRIBUIÇÃO, 45 KVA, TRIFÁSICO, 60 HZ, CLASSE 15 KV, IMERSO EM ÓLEO MINERAL, INSTALAÇÃO EM POSTE (NÃO INCLUSO SUPORTE) - FORNECIMENTO E INSTALAÇÃO. AF_12/2020</t>
  </si>
  <si>
    <t xml:space="preserve">103654</t>
  </si>
  <si>
    <t xml:space="preserve">TRANSFORMADOR DE DISTRIBUIÇÃO, 500KVA, TRIFÁSICO, 60 HZ, CLASSE 15 KV, IMERSO EM ÓLEO MINERAL, INSTALAÇÃO EM SOLO (NÃO INCLUSO ABRIGO) - FORNECIMENTO E INSTALAÇÃO. AF_02/2022</t>
  </si>
  <si>
    <t xml:space="preserve">102104</t>
  </si>
  <si>
    <t xml:space="preserve">TRANSFORMADOR DE DISTRIBUIÇÃO, 75 KVA, TRIFÁSICO, 60 HZ, CLASSE 15 KV, IMERSO EM ÓLEO MINERAL, INSTALAÇÃO EM POSTE (NÃO INCLUSO SUPORTE) - FORNECIMENTO E INSTALAÇÃO. AF_12/2020</t>
  </si>
  <si>
    <t xml:space="preserve">103655</t>
  </si>
  <si>
    <t xml:space="preserve">TRANSFORMADOR DE DISTRIBUIÇÃO, 750 KVA, TRIFÁSICO, 60 HZ, CLASSE 15 KV, IMERSO EM ÓLEO MINERAL, INSTALAÇÃO EM SOLO (NÃO INCLUSO ABRIGO) - FORNECIMENTO E INSTALAÇÃO. AF_02/2022</t>
  </si>
  <si>
    <t xml:space="preserve">100207</t>
  </si>
  <si>
    <t xml:space="preserve">TRANSPORTE HORIZONTAL COM CARREGADEIRA, DE MASSA/ GRANEL (UNIDADE: M3XKM). AF_07/2019</t>
  </si>
  <si>
    <t xml:space="preserve">M3XKM</t>
  </si>
  <si>
    <t xml:space="preserve">100211</t>
  </si>
  <si>
    <t xml:space="preserve">TRANSPORTE HORIZONTAL COM CARRINHO DE MÃO, DE BLOCOS CERÂMICOS FURADOS NA HORIZONTAL DE 9X19X19CM (UNIDADE: BLOCOXKM). AF_07/2019</t>
  </si>
  <si>
    <t xml:space="preserve">UNXKM</t>
  </si>
  <si>
    <t xml:space="preserve">100210</t>
  </si>
  <si>
    <t xml:space="preserve">TRANSPORTE HORIZONTAL COM CARRINHO DE MÃO, DE BLOCOS VAZADOS DE CONCRETO OU CERÂMICO DE 19X19X39CM (UNIDADE: BLOCOXKM). AF_07/2019</t>
  </si>
  <si>
    <t xml:space="preserve">100221</t>
  </si>
  <si>
    <t xml:space="preserve">TRANSPORTE HORIZONTAL COM CARRINHO DE MÃO, DE CAIXA COM REVESTIMENTO CERÂMICO (UNIDADE: M2XKM). AF_07/2019</t>
  </si>
  <si>
    <t xml:space="preserve">M2XKM</t>
  </si>
  <si>
    <t xml:space="preserve">100203</t>
  </si>
  <si>
    <t xml:space="preserve">TRANSPORTE HORIZONTAL COM CARRINHO DE MÃO, DE SACOS DE 20 KG (UNIDADE: KGXKM). AF_07/2019</t>
  </si>
  <si>
    <t xml:space="preserve">KGXKM</t>
  </si>
  <si>
    <t xml:space="preserve">100202</t>
  </si>
  <si>
    <t xml:space="preserve">TRANSPORTE HORIZONTAL COM CARRINHO DE MÃO, DE SACOS DE 30 KG (UNIDADE: KGXKM). AF_07/2019</t>
  </si>
  <si>
    <t xml:space="preserve">100201</t>
  </si>
  <si>
    <t xml:space="preserve">TRANSPORTE HORIZONTAL COM CARRINHO DE MÃO, DE SACOS DE 50 KG (UNIDADE: KGXKM). AF_07/2019</t>
  </si>
  <si>
    <t xml:space="preserve">100216</t>
  </si>
  <si>
    <t xml:space="preserve">TRANSPORTE HORIZONTAL COM CARRINHO MINI PÁLETES, DE BLOCOS CERÂMICOS FURADOS NA HORIZONTAL DE 9X19X19CM (UNIDADE: BLOCOXKM). AF_07/2019</t>
  </si>
  <si>
    <t xml:space="preserve">100215</t>
  </si>
  <si>
    <t xml:space="preserve">TRANSPORTE HORIZONTAL COM CARRINHO MINI PÁLETES, DE BLOCOS CERÂMICOS FURADOS NA VERTICAL DE 19X19X39CM (UNIDADE: BLOCOXKM). AF_07/2019</t>
  </si>
  <si>
    <t xml:space="preserve">100214</t>
  </si>
  <si>
    <t xml:space="preserve">TRANSPORTE HORIZONTAL COM CARRINHO MINI PÁLETES, DE BLOCOS VAZADOS DE CONCRETO DE 19X19X39CM (UNIDADE: BLOCOXKM). AF_07/2019</t>
  </si>
  <si>
    <t xml:space="preserve">100223</t>
  </si>
  <si>
    <t xml:space="preserve">TRANSPORTE HORIZONTAL COM CARRINHO MINI PÁLETES, DE CAIXA COM REVESTIMENTO CERÂMICO (UNIDADE: M2XKM). AF_07/2019</t>
  </si>
  <si>
    <t xml:space="preserve">100280</t>
  </si>
  <si>
    <t xml:space="preserve">TRANSPORTE HORIZONTAL COM CARRINHO PLATAFORMA, DE BACIA SANITÁRIA, CAIXA ACOPLADA, TANQUE OU PIA (UNIDADE: UNIDXKM). AF_07/2019</t>
  </si>
  <si>
    <t xml:space="preserve">100270</t>
  </si>
  <si>
    <t xml:space="preserve">TRANSPORTE HORIZONTAL COM CARRINHO PLATAFORMA, DE BANCADA DE MÁRMORE OU GRANITO PARA COZINHA/LAVATÓRIO OU MÁRMORE SINTÉTICO COM CUBA INTEGRADA (UNIDADE: UNIDXKM). AF_07/2019</t>
  </si>
  <si>
    <t xml:space="preserve">100286</t>
  </si>
  <si>
    <t xml:space="preserve">TRANSPORTE HORIZONTAL COM CARRINHO PLATAFORMA, DE BARRAMENTO BLINDADO (UNIDADE: MXKM). AF_07/2019</t>
  </si>
  <si>
    <t xml:space="preserve">MXKM</t>
  </si>
  <si>
    <t xml:space="preserve">100213</t>
  </si>
  <si>
    <t xml:space="preserve">TRANSPORTE HORIZONTAL COM CARRINHO PLATAFORMA, DE BLOCOS CERÂMICOS FURADOS NA HORIZONTAL DE 9X19X19CM (UNIDADE: BLOCOXKM). AF_07/2019</t>
  </si>
  <si>
    <t xml:space="preserve">100212</t>
  </si>
  <si>
    <t xml:space="preserve">TRANSPORTE HORIZONTAL COM CARRINHO PLATAFORMA, DE BLOCOS VAZADOS DE CONCRETO OU CERÂMICO DE 19X19X39CM (UNIDADE: BLOCOXKM). AF_07/2019</t>
  </si>
  <si>
    <t xml:space="preserve">100222</t>
  </si>
  <si>
    <t xml:space="preserve">TRANSPORTE HORIZONTAL COM CARRINHO PLATAFORMA, DE CAIXA COM REVESTIMENTO CERÂMICO (UNIDADE: M2XKM). AF_07/2019</t>
  </si>
  <si>
    <t xml:space="preserve">100226</t>
  </si>
  <si>
    <t xml:space="preserve">TRANSPORTE HORIZONTAL COM CARRINHO PLATAFORMA, DE LATA DE 18 LITROS (UNIDADE: LXKM). AF_07/2019</t>
  </si>
  <si>
    <t xml:space="preserve">LXKM</t>
  </si>
  <si>
    <t xml:space="preserve">100200</t>
  </si>
  <si>
    <t xml:space="preserve">TRANSPORTE HORIZONTAL COM CARRINHO PLATAFORMA, DE SACOS DE 20 KG (UNIDADE: KGXKM). AF_07/2019</t>
  </si>
  <si>
    <t xml:space="preserve">100199</t>
  </si>
  <si>
    <t xml:space="preserve">TRANSPORTE HORIZONTAL COM CARRINHO PLATAFORMA, DE SACOS DE 30 KG (UNIDADE: KGXKM). AF_07/2019</t>
  </si>
  <si>
    <t xml:space="preserve">100198</t>
  </si>
  <si>
    <t xml:space="preserve">TRANSPORTE HORIZONTAL COM CARRINHO PLATAFORMA, DE SACOS DE 50 KG (UNIDADE: KGXKM). AF_07/2019</t>
  </si>
  <si>
    <t xml:space="preserve">100283</t>
  </si>
  <si>
    <t xml:space="preserve">TRANSPORTE HORIZONTAL COM CARRINHO PLATAFORMA, DE TELHA DE CONCRETO OU CERÂMICA (UNIDADE: M2XKM). AF_07/2019</t>
  </si>
  <si>
    <t xml:space="preserve">100227</t>
  </si>
  <si>
    <t xml:space="preserve">TRANSPORTE HORIZONTAL COM CARRINHO RACIONAL, DE LATA DE 18 LITROS (UNIDADE: LXKM). AF_07/2019</t>
  </si>
  <si>
    <t xml:space="preserve">100205</t>
  </si>
  <si>
    <t xml:space="preserve">TRANSPORTE HORIZONTAL COM JERICA DE 60 L, DE MASSA/ GRANEL (UNIDADE: M3XKM). AF_07/2019</t>
  </si>
  <si>
    <t xml:space="preserve">100206</t>
  </si>
  <si>
    <t xml:space="preserve">TRANSPORTE HORIZONTAL COM JERICA DE 90 L, DE MASSA/ GRANEL (UNIDADE: M3XKM). AF_07/2019</t>
  </si>
  <si>
    <t xml:space="preserve">100281</t>
  </si>
  <si>
    <t xml:space="preserve">TRANSPORTE HORIZONTAL COM MANIPULADOR TELESCÓPICO, DE BACIA SANITÁRIA, CAIXA ACOPLADA, TANQUE OU PIA (UNIDADE: UNIDXKM). AF_07/2019</t>
  </si>
  <si>
    <t xml:space="preserve">100219</t>
  </si>
  <si>
    <t xml:space="preserve">TRANSPORTE HORIZONTAL COM MANIPULADOR TELESCÓPICO, DE BLOCOS CERÂMICOS FURADOS NA HORIZONTAL DE 9X19X19CM (UNIDADE: BLOCOXKM). AF_07/2019</t>
  </si>
  <si>
    <t xml:space="preserve">100218</t>
  </si>
  <si>
    <t xml:space="preserve">TRANSPORTE HORIZONTAL COM MANIPULADOR TELESCÓPICO, DE BLOCOS CERÂMICOS FURADOS NA VERTICAL DE 19X19X39CM (UNIDADE: BLOCOXKM). AF_07/2019</t>
  </si>
  <si>
    <t xml:space="preserve">100217</t>
  </si>
  <si>
    <t xml:space="preserve">TRANSPORTE HORIZONTAL COM MANIPULADOR TELESCÓPICO, DE BLOCOS VAZADOS DE CONCRETO DE 19X19X39CM (UNIDADE: BLOCOXKM). AF_07/2019</t>
  </si>
  <si>
    <t xml:space="preserve">100224</t>
  </si>
  <si>
    <t xml:space="preserve">TRANSPORTE HORIZONTAL COM MANIPULADOR TELESCÓPICO, DE CAIXA COM REVESTIMENTO CERÂMICO (UNIDADE: M2XKM). AF_07/2019</t>
  </si>
  <si>
    <t xml:space="preserve">100228</t>
  </si>
  <si>
    <t xml:space="preserve">TRANSPORTE HORIZONTAL COM MANIPULADOR TELESCÓPICO, DE LATA DE 18 LITROS (UNIDADE: LXKM). AF_07/2019</t>
  </si>
  <si>
    <t xml:space="preserve">100204</t>
  </si>
  <si>
    <t xml:space="preserve">TRANSPORTE HORIZONTAL COM MANIPULADOR TELESCÓPICO, DE PÁLETE DE SACOS (UNIDADE: KGXKM). AF_07/2019</t>
  </si>
  <si>
    <t xml:space="preserve">100284</t>
  </si>
  <si>
    <t xml:space="preserve">TRANSPORTE HORIZONTAL COM MANIPULADOR TELESCÓPICO, DE TELHA DE CONCRETO OU CERÂMICA (UNIDADE: M2XKM). AF_07/2019</t>
  </si>
  <si>
    <t xml:space="preserve">100277</t>
  </si>
  <si>
    <t xml:space="preserve">TRANSPORTE HORIZONTAL COM MANIPULADOR TELESCÓPICO, DE TELHAS TERMOACÚSTICAS, FIBROCIMENTO, AÇO ZINCADO, FIBROCIMENTO ESTRUTURAL, CANALETE 90 OU KALHETÃO (UNIDADE: M2XKM). AF_07/2019</t>
  </si>
  <si>
    <t xml:space="preserve">100278</t>
  </si>
  <si>
    <t xml:space="preserve">TRANSPORTE HORIZONTAL MANUAL, DE BACIA SANITÁRIA, CAIXA ACOPLADA, TANQUE OU PIA (UNIDADE: UNIDXKM). AF_07/2019</t>
  </si>
  <si>
    <t xml:space="preserve">100268</t>
  </si>
  <si>
    <t xml:space="preserve">TRANSPORTE HORIZONTAL MANUAL, DE BANCADA DE MÁRMORE OU GRANITO PARA COZINHA/LAVATÓRIO OU MÁRMORE SINTÉTICO COM CUBA INTEGRADA (UNIDADE: UNIDXKM). AF_07/2019</t>
  </si>
  <si>
    <t xml:space="preserve">100285</t>
  </si>
  <si>
    <t xml:space="preserve">TRANSPORTE HORIZONTAL MANUAL, DE BARRAMENTO BLINDADO (UNIDADE: MXKM). AF_07/2019</t>
  </si>
  <si>
    <t xml:space="preserve">100209</t>
  </si>
  <si>
    <t xml:space="preserve">TRANSPORTE HORIZONTAL MANUAL, DE BLOCOS CERÂMICOS FURADOS NA HORIZONTAL DE 9X19X19CM (UNIDADE: BLOCOXKM). AF_07/2019</t>
  </si>
  <si>
    <t xml:space="preserve">100208</t>
  </si>
  <si>
    <t xml:space="preserve">TRANSPORTE HORIZONTAL MANUAL, DE BLOCOS VAZADOS DE CONCRETO OU CERÂMICO DE 19X19X39CM (UNIDADE: BLOCOXKM). AF_07/2019</t>
  </si>
  <si>
    <t xml:space="preserve">100256</t>
  </si>
  <si>
    <t xml:space="preserve">TRANSPORTE HORIZONTAL MANUAL, DE CAIBROS DE MADEIRA COM SEÇÃO TRANSVERSAL DE 7,5 X 6 CM E 6 X 8 CM (UNIDADE: MXKM). AF_07/2019</t>
  </si>
  <si>
    <t xml:space="preserve">100220</t>
  </si>
  <si>
    <t xml:space="preserve">TRANSPORTE HORIZONTAL MANUAL, DE CAIXA COM REVESTIMENTO CERÂMICO (UNIDADE: M2XKM). AF_07/2019</t>
  </si>
  <si>
    <t xml:space="preserve">100287</t>
  </si>
  <si>
    <t xml:space="preserve">TRANSPORTE HORIZONTAL MANUAL, DE CALHA QUADRADA NÚMERO 24 - CORTE 33 (UNIDADE: MXKM). AF_07/2019</t>
  </si>
  <si>
    <t xml:space="preserve">100274</t>
  </si>
  <si>
    <t xml:space="preserve">TRANSPORTE HORIZONTAL MANUAL, DE COMPENSADO DE MADEIRA (UNIDADE: M2XKM). AF_07/2019</t>
  </si>
  <si>
    <t xml:space="preserve">100264</t>
  </si>
  <si>
    <t xml:space="preserve">TRANSPORTE HORIZONTAL MANUAL, DE JANELA (UNIDADE: M2XKM). AF_07/2019</t>
  </si>
  <si>
    <t xml:space="preserve">100225</t>
  </si>
  <si>
    <t xml:space="preserve">TRANSPORTE HORIZONTAL MANUAL, DE LATA DE 18 LITROS (UNIDADE: LXKM). AF_07/2019</t>
  </si>
  <si>
    <t xml:space="preserve">100266</t>
  </si>
  <si>
    <t xml:space="preserve">TRANSPORTE HORIZONTAL MANUAL, DE PORTA (UNIDADE: UNIDXKM). AF_07/2019</t>
  </si>
  <si>
    <t xml:space="preserve">100257</t>
  </si>
  <si>
    <t xml:space="preserve">TRANSPORTE HORIZONTAL MANUAL, DE RIPAS DE MADEIRA COM SEÇÃO TRANSVERSAL DE 1 X 5 CM E 2 X 5 CM (UNIDADE: MXKM). AF_07/2019</t>
  </si>
  <si>
    <t xml:space="preserve">100197</t>
  </si>
  <si>
    <t xml:space="preserve">TRANSPORTE HORIZONTAL MANUAL, DE SACOS DE 20 KG (UNIDADE: KGXKM). AF_07/2019</t>
  </si>
  <si>
    <t xml:space="preserve">100196</t>
  </si>
  <si>
    <t xml:space="preserve">TRANSPORTE HORIZONTAL MANUAL, DE SACOS DE 30 KG (UNIDADE: KGXKM). AF_07/2019</t>
  </si>
  <si>
    <t xml:space="preserve">100195</t>
  </si>
  <si>
    <t xml:space="preserve">TRANSPORTE HORIZONTAL MANUAL, DE SACOS DE 50 KG (UNIDADE: KGXKM). AF_07/2019</t>
  </si>
  <si>
    <t xml:space="preserve">100273</t>
  </si>
  <si>
    <t xml:space="preserve">TRANSPORTE HORIZONTAL MANUAL, DE TELA DE AÇO (UNIDADE: KGXKM). AF_07/2019</t>
  </si>
  <si>
    <t xml:space="preserve">100282</t>
  </si>
  <si>
    <t xml:space="preserve">TRANSPORTE HORIZONTAL MANUAL, DE TELHA DE CONCRETO OU CERÂMICA (UNIDADE: M2XKM). AF_07/2019</t>
  </si>
  <si>
    <t xml:space="preserve">100276</t>
  </si>
  <si>
    <t xml:space="preserve">TRANSPORTE HORIZONTAL MANUAL, DE TELHA DE FIBROCIMENTO OU TELHA ESTRUTURAL DE FIBROCIMENTO, CANALETE 90 OU KALHETÃO (UNIDADE: M2XKM). AF_07/2019</t>
  </si>
  <si>
    <t xml:space="preserve">100275</t>
  </si>
  <si>
    <t xml:space="preserve">TRANSPORTE HORIZONTAL MANUAL, DE TELHA TERMOACÚSTICA OU TELHA DE AÇO ZINCADO (UNIDADE: M2XKM). AF_07/2019</t>
  </si>
  <si>
    <t xml:space="preserve">100254</t>
  </si>
  <si>
    <t xml:space="preserve">TRANSPORTE HORIZONTAL MANUAL, DE TUBO DE AÇO CARBONO LEVE OU MÉDIO, PRETO OU GALVANIZADO, COM DIÂMETRO MAIOR QUE 125 MM E MENOR OU IGUAL A 150 MM (UNIDADE: MXKM). AF_07/2019</t>
  </si>
  <si>
    <t xml:space="preserve">100250</t>
  </si>
  <si>
    <t xml:space="preserve">TRANSPORTE HORIZONTAL MANUAL, DE TUBO DE AÇO CARBONO LEVE OU MÉDIO, PRETO OU GALVANIZADO, COM DIÂMETRO MAIOR QUE 20 MM E MENOR OU IGUAL A 32 MM (UNIDADE: MXKM). AF_07/2019</t>
  </si>
  <si>
    <t xml:space="preserve">100251</t>
  </si>
  <si>
    <t xml:space="preserve">TRANSPORTE HORIZONTAL MANUAL, DE TUBO DE AÇO CARBONO LEVE OU MÉDIO, PRETO OU GALVANIZADO, COM DIÂMETRO MAIOR QUE 32 MM E MENOR OU IGUAL A 65 MM (UNIDADE: MXKM). AF_07/2019</t>
  </si>
  <si>
    <t xml:space="preserve">100252</t>
  </si>
  <si>
    <t xml:space="preserve">TRANSPORTE HORIZONTAL MANUAL, DE TUBO DE AÇO CARBONO LEVE OU MÉDIO, PRETO OU GALVANIZADO, COM DIÂMETRO MAIOR QUE 65 MM E MENOR OU IGUAL A 90 MM (UNIDADE: MXKM). AF_07/2019</t>
  </si>
  <si>
    <t xml:space="preserve">100253</t>
  </si>
  <si>
    <t xml:space="preserve">TRANSPORTE HORIZONTAL MANUAL, DE TUBO DE AÇO CARBONO LEVE OU MÉDIO, PRETO OU GALVANIZADO, COM DIÂMETRO MAIOR QUE 90 MM E MENOR OU IGUAL A 125 MM (UNIDADE: MXKM). AF_07/2019</t>
  </si>
  <si>
    <t xml:space="preserve">100249</t>
  </si>
  <si>
    <t xml:space="preserve">TRANSPORTE HORIZONTAL MANUAL, DE TUBO DE AÇO CARBONO LEVE OU MÉDIO, PRETO OU GALVANIZADO, COM DIÂMETRO MENOR OU IGUAL A 20 MM (UNIDADE: MXKM). AF_07/2019</t>
  </si>
  <si>
    <t xml:space="preserve">100244</t>
  </si>
  <si>
    <t xml:space="preserve">TRANSPORTE HORIZONTAL MANUAL, DE TUBO DE COBRE - CLASSE E - COM DIÂMETRO MAIOR QUE 54 MM E MENOR OU IGUAL A 79 MM (UNIDADE: MXKM). AF_07/2019</t>
  </si>
  <si>
    <t xml:space="preserve">100245</t>
  </si>
  <si>
    <t xml:space="preserve">TRANSPORTE HORIZONTAL MANUAL, DE TUBO DE COBRE - CLASSE E - COM DIÂMETRO MAIOR QUE 79 MM E MENOR OU IGUAL A 104 MM (UNIDADE: MXKM). AF_07/2019</t>
  </si>
  <si>
    <t xml:space="preserve">100243</t>
  </si>
  <si>
    <t xml:space="preserve">TRANSPORTE HORIZONTAL MANUAL, DE TUBO DE COBRE - CLASSE E - COM DIÂMETRO MENOR OU IGUAL A 54 MM (UNIDADE: MXKM). AF_07/2019</t>
  </si>
  <si>
    <t xml:space="preserve">100239</t>
  </si>
  <si>
    <t xml:space="preserve">TRANSPORTE HORIZONTAL MANUAL, DE TUBO DE CPVC COM DIÂMETRO MAIOR QUE 73 MM E MENOR OU IGUAL A 89 MM (UNIDADE: MXKM). AF_07/2019</t>
  </si>
  <si>
    <t xml:space="preserve">100238</t>
  </si>
  <si>
    <t xml:space="preserve">TRANSPORTE HORIZONTAL MANUAL, DE TUBO DE CPVC COM DIÂMETRO MENOR OU IGUAL A 73 MM (UNIDADE: MXKM). AF_07/2019</t>
  </si>
  <si>
    <t xml:space="preserve">100241</t>
  </si>
  <si>
    <t xml:space="preserve">TRANSPORTE HORIZONTAL MANUAL, DE TUBO DE PPR - PN12 OU PN25 - COM DIÂMETRO MAIOR QUE 50 MM E MENOR OU IGUAL A 75 MM (UNIDADE: MXKM). AF_07/2019</t>
  </si>
  <si>
    <t xml:space="preserve">100242</t>
  </si>
  <si>
    <t xml:space="preserve">TRANSPORTE HORIZONTAL MANUAL, DE TUBO DE PPR - PN12 OU PN25 - COM DIÂMETRO MAIOR QUE 75 MM E MENOR OU IGUAL A 110 MM (UNIDADE: MXKM). AF_07/2019</t>
  </si>
  <si>
    <t xml:space="preserve">100240</t>
  </si>
  <si>
    <t xml:space="preserve">TRANSPORTE HORIZONTAL MANUAL, DE TUBO DE PPR - PN12 OU PN25 - COM DIÂMETRO MENOR OU IGUAL A 50 MM (UNIDADE: MXKM). AF_07/2019</t>
  </si>
  <si>
    <t xml:space="preserve">100237</t>
  </si>
  <si>
    <t xml:space="preserve">TRANSPORTE HORIZONTAL MANUAL, DE TUBO DE PVC SOLDÁVEL COM DIÂMETRO MAIOR QUE 60 MM E MENOR OU IGUAL A 85 MM (UNIDADE: MXKM). AF_07/2019</t>
  </si>
  <si>
    <t xml:space="preserve">100236</t>
  </si>
  <si>
    <t xml:space="preserve">TRANSPORTE HORIZONTAL MANUAL, DE TUBO DE PVC SOLDÁVEL COM DIÂMETRO MENOR OU IGUAL A 60 MM (UNIDADE: MXKM). AF_07/2019</t>
  </si>
  <si>
    <t xml:space="preserve">100248</t>
  </si>
  <si>
    <t xml:space="preserve">TRANSPORTE HORIZONTAL MANUAL, DE TUBO DE PVC SÉRIE NORMAL - ESGOTO PREDIAL, OU REFORÇADO PARA ESGOTO OU ÁGUAS PLUVIAIS PREDIAL, COM DIÂMETRO MAIOR QUE 100 MM E MENOR OU IGUAL A 150 MM (UNIDADE: MXKM). AF_07/2019</t>
  </si>
  <si>
    <t xml:space="preserve">100247</t>
  </si>
  <si>
    <t xml:space="preserve">TRANSPORTE HORIZONTAL MANUAL, DE TUBO DE PVC SÉRIE NORMAL - ESGOTO PREDIAL, OU REFORÇADO PARA ESGOTO OU ÁGUAS PLUVIAIS PREDIAL, COM DIÂMETRO MAIOR QUE 75 MM E MENOR OU IGUAL A 100 MM (UNIDADE: MXKM). AF_07/2019</t>
  </si>
  <si>
    <t xml:space="preserve">100246</t>
  </si>
  <si>
    <t xml:space="preserve">TRANSPORTE HORIZONTAL MANUAL, DE TUBO DE PVC SÉRIE NORMAL - ESGOTO PREDIAL, OU REFORÇADO PARA ESGOTO OU ÁGUAS PLUVIAIS PREDIAL, COM DIÂMETRO MENOR OU IGUAL A 75 MM (UNIDADE: MXKM). AF_07/2019</t>
  </si>
  <si>
    <t xml:space="preserve">100255</t>
  </si>
  <si>
    <t xml:space="preserve">TRANSPORTE HORIZONTAL MANUAL, DE TÁBUAS DE MADEIRA COM SEÇÃO TRANSVERSAL DE 2,5 X 25 CM E 2,5 X 30 CM (UNIDADE: MXKM). AF_07/2019</t>
  </si>
  <si>
    <t xml:space="preserve">100263</t>
  </si>
  <si>
    <t xml:space="preserve">TRANSPORTE HORIZONTAL MANUAL, DE VERGALHÕES DE AÇO COM DIÂMETRO DE 10 MM; 12,5 MM; 16 MM; 20 MM; 25 MM OU 32 MM (UNIDADE: KGXKM). AF_07/2019</t>
  </si>
  <si>
    <t xml:space="preserve">100260</t>
  </si>
  <si>
    <t xml:space="preserve">TRANSPORTE HORIZONTAL MANUAL, DE VERGALHÕES DE AÇO COM DIÂMETRO DE 5 MM (UNIDADE: KGXKM). AF_07/2019</t>
  </si>
  <si>
    <t xml:space="preserve">100261</t>
  </si>
  <si>
    <t xml:space="preserve">TRANSPORTE HORIZONTAL MANUAL, DE VERGALHÕES DE AÇO COM DIÂMETRO DE 6,3 MM (UNIDADE: KGXKM). AF_07/2019</t>
  </si>
  <si>
    <t xml:space="preserve">100262</t>
  </si>
  <si>
    <t xml:space="preserve">TRANSPORTE HORIZONTAL MANUAL, DE VERGALHÕES DE AÇO COM DIÂMETRO DE 8 MM (UNIDADE: KGXKM). AF_07/2019</t>
  </si>
  <si>
    <t xml:space="preserve">100271</t>
  </si>
  <si>
    <t xml:space="preserve">TRANSPORTE HORIZONTAL MANUAL, DE VIDRO (UNIDADE: M2XKM). AF_07/2019</t>
  </si>
  <si>
    <t xml:space="preserve">100258</t>
  </si>
  <si>
    <t xml:space="preserve">TRANSPORTE HORIZONTAL MANUAL, DE VIGAS DE MADEIRA COM SEÇÃO TRANSVERSAL DE 5 X 12 CM (UNIDADE: MXKM). AF_07/2019</t>
  </si>
  <si>
    <t xml:space="preserve">100259</t>
  </si>
  <si>
    <t xml:space="preserve">TRANSPORTE HORIZONTAL MANUAL, DE VIGAS DE MADEIRA COM SEÇÃO TRANSVERSAL DE 6 X 16 CM (UNIDADE: MXKM). AF_07/2019</t>
  </si>
  <si>
    <t xml:space="preserve">100279</t>
  </si>
  <si>
    <t xml:space="preserve">TRANSPORTE VERTICAL MANUAL, 1 PAVIMENTO, DE BACIA SANITÁRIA, CAIXA ACOPLADA, TANQUE OU PIA (UNIDADE: UNID). AF_07/2019</t>
  </si>
  <si>
    <t xml:space="preserve">100233</t>
  </si>
  <si>
    <t xml:space="preserve">TRANSPORTE VERTICAL MANUAL, 1 PAVIMENTO, DE BLOCOS CERÂMICOS FURADOS NA HORIZONTAL DE 9X19X19CM (UNIDADE: BLOCO). AF_07/2019</t>
  </si>
  <si>
    <t xml:space="preserve">100232</t>
  </si>
  <si>
    <t xml:space="preserve">TRANSPORTE VERTICAL MANUAL, 1 PAVIMENTO, DE BLOCOS VAZADOS DE CONCRETO OU CERÂMICO DE 19X19X39CM (UNIDADE: BLOCO). AF_07/2019</t>
  </si>
  <si>
    <t xml:space="preserve">100234</t>
  </si>
  <si>
    <t xml:space="preserve">TRANSPORTE VERTICAL MANUAL, 1 PAVIMENTO, DE CAIXA COM REVESTIMENTO CERÂMICO (UNIDADE: M2). AF_07/2019</t>
  </si>
  <si>
    <t xml:space="preserve">100265</t>
  </si>
  <si>
    <t xml:space="preserve">TRANSPORTE VERTICAL MANUAL, 1 PAVIMENTO, DE JANELA (UNIDADE: M2). AF_07/2019</t>
  </si>
  <si>
    <t xml:space="preserve">100235</t>
  </si>
  <si>
    <t xml:space="preserve">TRANSPORTE VERTICAL MANUAL, 1 PAVIMENTO, DE LATA DE 18 LITROS (UNIDADE: L). AF_07/2019</t>
  </si>
  <si>
    <t xml:space="preserve">L</t>
  </si>
  <si>
    <t xml:space="preserve">100267</t>
  </si>
  <si>
    <t xml:space="preserve">TRANSPORTE VERTICAL MANUAL, 1 PAVIMENTO, DE PORTA (UNIDADE: UNID). AF_07/2019</t>
  </si>
  <si>
    <t xml:space="preserve">100231</t>
  </si>
  <si>
    <t xml:space="preserve">TRANSPORTE VERTICAL MANUAL, 1 PAVIMENTO, DE SACOS DE 20 KG (UNIDADE: KG). AF_07/2019</t>
  </si>
  <si>
    <t xml:space="preserve">100230</t>
  </si>
  <si>
    <t xml:space="preserve">TRANSPORTE VERTICAL MANUAL, 1 PAVIMENTO, DE SACOS DE 30 KG (UNIDADE: KG). AF_07/2019</t>
  </si>
  <si>
    <t xml:space="preserve">100229</t>
  </si>
  <si>
    <t xml:space="preserve">TRANSPORTE VERTICAL MANUAL, 1 PAVIMENTO, DE SACOS DE 50 KG (UNIDADE: KG). AF_07/2019</t>
  </si>
  <si>
    <t xml:space="preserve">100272</t>
  </si>
  <si>
    <t xml:space="preserve">TRANSPORTE VERTICAL MANUAL, 1 PAVIMENTO, DE VIDRO (UNIDADE: M2). AF_07/2019</t>
  </si>
  <si>
    <t xml:space="preserve">100269</t>
  </si>
  <si>
    <t xml:space="preserve">TRANSPORTE VERTICAL, BANCADA DE MÁRMORE OU GRANITO PARA COZINHA/LAVATÓRIO OU MÁRMORE SINTÉTICO COM CUBA INTEGRADA, MANUAL, 1 PAVIMENTO, (UNIDADE: UNID). AF_07/2019</t>
  </si>
  <si>
    <t xml:space="preserve">100986</t>
  </si>
  <si>
    <t xml:space="preserve">CARGA DE MISTURA ASFÁLTICA EM CAMINHÃO BASCULANTE 10 M³ (UNIDADE: M3). AF_07/2020</t>
  </si>
  <si>
    <t xml:space="preserve">101002</t>
  </si>
  <si>
    <t xml:space="preserve">CARGA DE MISTURA ASFÁLTICA EM CAMINHÃO BASCULANTE 10 M³ (UNIDADE: T). AF_07/2020</t>
  </si>
  <si>
    <t xml:space="preserve">T</t>
  </si>
  <si>
    <t xml:space="preserve">100987</t>
  </si>
  <si>
    <t xml:space="preserve">CARGA DE MISTURA ASFÁLTICA EM CAMINHÃO BASCULANTE 14 M³ (UNIDADE: M3). AF_07/2020</t>
  </si>
  <si>
    <t xml:space="preserve">101003</t>
  </si>
  <si>
    <t xml:space="preserve">CARGA DE MISTURA ASFÁLTICA EM CAMINHÃO BASCULANTE 14 M³ (UNIDADE: T). AF_07/2020</t>
  </si>
  <si>
    <t xml:space="preserve">100988</t>
  </si>
  <si>
    <t xml:space="preserve">CARGA DE MISTURA ASFÁLTICA EM CAMINHÃO BASCULANTE 18 M³ (UNIDADE: M3). AF_07/2020</t>
  </si>
  <si>
    <t xml:space="preserve">101004</t>
  </si>
  <si>
    <t xml:space="preserve">CARGA DE MISTURA ASFÁLTICA EM CAMINHÃO BASCULANTE 18 M³ (UNIDADE: T). AF_07/2020</t>
  </si>
  <si>
    <t xml:space="preserve">100985</t>
  </si>
  <si>
    <t xml:space="preserve">CARGA DE MISTURA ASFÁLTICA EM CAMINHÃO BASCULANTE 6 M³ (UNIDADE: M3). AF_07/2020</t>
  </si>
  <si>
    <t xml:space="preserve">101001</t>
  </si>
  <si>
    <t xml:space="preserve">CARGA DE MISTURA ASFÁLTICA EM CAMINHÃO BASCULANTE 6 M³ (UNIDADE: T). AF_07/2020</t>
  </si>
  <si>
    <t xml:space="preserve">101008</t>
  </si>
  <si>
    <t xml:space="preserve">CARGA DE ÁGUA EM CAMINHÃO PIPA 10 M³. AF_07/2020</t>
  </si>
  <si>
    <t xml:space="preserve">101007</t>
  </si>
  <si>
    <t xml:space="preserve">CARGA DE ÁGUA EM CAMINHÃO PIPA 6 M³. AF_07/2020</t>
  </si>
  <si>
    <t xml:space="preserve">100982</t>
  </si>
  <si>
    <t xml:space="preserve">CARGA, MANOBRA E DESCARGA DE ENTULHO EM CAMINHÃO BASCULANTE 10 M³ - CARGA COM ESCAVADEIRA HIDRÁULICA (CAÇAMBA DE 0,80 M³ / 111 HP) E DESCARGA LIVRE (UNIDADE: M3). AF_07/2020</t>
  </si>
  <si>
    <t xml:space="preserve">100998</t>
  </si>
  <si>
    <t xml:space="preserve">CARGA, MANOBRA E DESCARGA DE ENTULHO EM CAMINHÃO BASCULANTE 10 M³ - CARGA COM ESCAVADEIRA HIDRÁULICA (CAÇAMBA DE 0,80 M³ / 111 HP) E DESCARGA LIVRE (UNIDADE: T). AF_07/2020</t>
  </si>
  <si>
    <t xml:space="preserve">100983</t>
  </si>
  <si>
    <t xml:space="preserve">CARGA, MANOBRA E DESCARGA DE ENTULHO EM CAMINHÃO BASCULANTE 14 M³ - CARGA COM ESCAVADEIRA HIDRÁULICA (CAÇAMBA DE 0,80 M³ / 111 HP) E DESCARGA LIVRE (UNIDADE: M3). AF_07/2020</t>
  </si>
  <si>
    <t xml:space="preserve">100999</t>
  </si>
  <si>
    <t xml:space="preserve">CARGA, MANOBRA E DESCARGA DE ENTULHO EM CAMINHÃO BASCULANTE 14 M³ - CARGA COM ESCAVADEIRA HIDRÁULICA (CAÇAMBA DE 0,80 M³ / 111 HP) E DESCARGA LIVRE (UNIDADE: T). AF_07/2020</t>
  </si>
  <si>
    <t xml:space="preserve">100984</t>
  </si>
  <si>
    <t xml:space="preserve">CARGA, MANOBRA E DESCARGA DE ENTULHO EM CAMINHÃO BASCULANTE 18 M³ - CARGA COM ESCAVADEIRA HIDRÁULICA (CAÇAMBA DE 0,80 M³ / 111 HP) E DESCARGA LIVRE (UNIDADE: M3). AF_07/2020</t>
  </si>
  <si>
    <t xml:space="preserve">101000</t>
  </si>
  <si>
    <t xml:space="preserve">CARGA, MANOBRA E DESCARGA DE ENTULHO EM CAMINHÃO BASCULANTE 18 M³ - CARGA COM ESCAVADEIRA HIDRÁULICA (CAÇAMBA DE 0,80 M³ / 111 HP) E DESCARGA LIVRE (UNIDADE: T). AF_07/2020</t>
  </si>
  <si>
    <t xml:space="preserve">CARGA, MANOBRA E DESCARGA DE ENTULHO EM CAMINHÃO BASCULANTE 6 M³ - CARGA COM ESCAVADEIRA HIDRÁULICA (CAÇAMBA DE 0,80 M³ / 111 HP) E DESCARGA LIVRE (UNIDADE: M3). AF_07/2020</t>
  </si>
  <si>
    <t xml:space="preserve">100997</t>
  </si>
  <si>
    <t xml:space="preserve">CARGA, MANOBRA E DESCARGA DE ENTULHO EM CAMINHÃO BASCULANTE 6 M³ - CARGA COM ESCAVADEIRA HIDRÁULICA (CAÇAMBA DE 0,80 M³ / 111 HP) E DESCARGA LIVRE (UNIDADE: T). AF_07/2020</t>
  </si>
  <si>
    <t xml:space="preserve">101010</t>
  </si>
  <si>
    <t xml:space="preserve">CARGA, MANOBRA E DESCARGA DE PERFIL METÁLICO EM CAMINHÃO CARROCERIA COM GUINDAUTO (MUNCK) 11,7 TM. AF_07/2020</t>
  </si>
  <si>
    <t xml:space="preserve">101009</t>
  </si>
  <si>
    <t xml:space="preserve">CARGA, MANOBRA E DESCARGA DE POSTE DE CONCRETO EM CAMINHÃO CARROCERIA COM GUINDAUTO (MUNCK) 11,7 TM. AF_07/2020</t>
  </si>
  <si>
    <t xml:space="preserve">100978</t>
  </si>
  <si>
    <t xml:space="preserve">CARGA, MANOBRA E DESCARGA DE SOLOS E MATERIAIS GRANULARES EM CAMINHÃO BASCULANTE 10 M³ - CARGA COM ESCAVADEIRA HIDRÁULICA (CAÇAMBA DE 1,20 M³ / 155 HP) E DESCARGA LIVRE (UNIDADE: M3). AF_07/2020</t>
  </si>
  <si>
    <t xml:space="preserve">100994</t>
  </si>
  <si>
    <t xml:space="preserve">CARGA, MANOBRA E DESCARGA DE SOLOS E MATERIAIS GRANULARES EM CAMINHÃO BASCULANTE 10 M³ - CARGA COM ESCAVADEIRA HIDRÁULICA (CAÇAMBA DE 1,20 M³ / 155 HP) E DESCARGA LIVRE (UNIDADE: T). AF_07/2020</t>
  </si>
  <si>
    <t xml:space="preserve">100974</t>
  </si>
  <si>
    <t xml:space="preserve">CARGA, MANOBRA E DESCARGA DE SOLOS E MATERIAIS GRANULARES EM CAMINHÃO BASCULANTE 10 M³ - CARGA COM PÁ CARREGADEIRA (CAÇAMBA DE 1,7 A 2,8 M³ / 128 HP) E DESCARGA LIVRE (UNIDADE: M3). AF_07/2020</t>
  </si>
  <si>
    <t xml:space="preserve">100990</t>
  </si>
  <si>
    <t xml:space="preserve">CARGA, MANOBRA E DESCARGA DE SOLOS E MATERIAIS GRANULARES EM CAMINHÃO BASCULANTE 10 M³ - CARGA COM PÁ CARREGADEIRA (CAÇAMBA DE 1,7 A 2,8 M³ / 128 HP) E DESCARGA LIVRE (UNIDADE: T). AF_07/2020</t>
  </si>
  <si>
    <t xml:space="preserve">100979</t>
  </si>
  <si>
    <t xml:space="preserve">CARGA, MANOBRA E DESCARGA DE SOLOS E MATERIAIS GRANULARES EM CAMINHÃO BASCULANTE 14 M³ - CARGA COM ESCAVADEIRA HIDRÁULICA (CAÇAMBA DE 1,20 M³ / 155 HP) E DESCARGA LIVRE (UNIDADE: M3). AF_07/2020</t>
  </si>
  <si>
    <t xml:space="preserve">100995</t>
  </si>
  <si>
    <t xml:space="preserve">CARGA, MANOBRA E DESCARGA DE SOLOS E MATERIAIS GRANULARES EM CAMINHÃO BASCULANTE 14 M³ - CARGA COM ESCAVADEIRA HIDRÁULICA (CAÇAMBA DE 1,20 M³ / 155 HP) E DESCARGA LIVRE (UNIDADE: T). AF_07/2020</t>
  </si>
  <si>
    <t xml:space="preserve">100975</t>
  </si>
  <si>
    <t xml:space="preserve">CARGA, MANOBRA E DESCARGA DE SOLOS E MATERIAIS GRANULARES EM CAMINHÃO BASCULANTE 14 M³ - CARGA COM PÁ CARREGADEIRA (CAÇAMBA DE 1,7 A 2,8 M³ / 128 HP) E DESCARGA LIVRE (UNIDADE: M3). AF_07/2020</t>
  </si>
  <si>
    <t xml:space="preserve">100991</t>
  </si>
  <si>
    <t xml:space="preserve">CARGA, MANOBRA E DESCARGA DE SOLOS E MATERIAIS GRANULARES EM CAMINHÃO BASCULANTE 14 M³ - CARGA COM PÁ CARREGADEIRA (CAÇAMBA DE 1,7 A 2,8 M³ / 128 HP) E DESCARGA LIVRE (UNIDADE: T). AF_07/2020</t>
  </si>
  <si>
    <t xml:space="preserve">100980</t>
  </si>
  <si>
    <t xml:space="preserve">CARGA, MANOBRA E DESCARGA DE SOLOS E MATERIAIS GRANULARES EM CAMINHÃO BASCULANTE 18 M³ - CARGA COM ESCAVADEIRA HIDRÁULICA (CAÇAMBA DE 1,20 M³ / 155 HP) E DESCARGA LIVRE (UNIDADE: M3). AF_07/2020</t>
  </si>
  <si>
    <t xml:space="preserve">100996</t>
  </si>
  <si>
    <t xml:space="preserve">CARGA, MANOBRA E DESCARGA DE SOLOS E MATERIAIS GRANULARES EM CAMINHÃO BASCULANTE 18 M³ - CARGA COM ESCAVADEIRA HIDRÁULICA (CAÇAMBA DE 1,20 M³ / 155 HP) E DESCARGA LIVRE (UNIDADE: T). AF_07/2020</t>
  </si>
  <si>
    <t xml:space="preserve">100976</t>
  </si>
  <si>
    <t xml:space="preserve">CARGA, MANOBRA E DESCARGA DE SOLOS E MATERIAIS GRANULARES EM CAMINHÃO BASCULANTE 18 M³ - CARGA COM PÁ CARREGADEIRA (CAÇAMBA DE 1,7 A 2,8 M³ / 128 HP) E DESCARGA LIVRE (UNIDADE: M3). AF_07/2020</t>
  </si>
  <si>
    <t xml:space="preserve">100992</t>
  </si>
  <si>
    <t xml:space="preserve">CARGA, MANOBRA E DESCARGA DE SOLOS E MATERIAIS GRANULARES EM CAMINHÃO BASCULANTE 18 M³ - CARGA COM PÁ CARREGADEIRA (CAÇAMBA DE 1,7 A 2,8 M³ / 128 HP) E DESCARGA LIVRE (UNIDADE: T). AF_07/2020</t>
  </si>
  <si>
    <t xml:space="preserve">100977</t>
  </si>
  <si>
    <t xml:space="preserve">CARGA, MANOBRA E DESCARGA DE SOLOS E MATERIAIS GRANULARES EM CAMINHÃO BASCULANTE 6 M³ - CARGA COM ESCAVADEIRA HIDRÁULICA (CAÇAMBA DE 1,20 M³ / 155 HP) E DESCARGA LIVRE (UNIDADE: M3). AF_07/2020</t>
  </si>
  <si>
    <t xml:space="preserve">100993</t>
  </si>
  <si>
    <t xml:space="preserve">CARGA, MANOBRA E DESCARGA DE SOLOS E MATERIAIS GRANULARES EM CAMINHÃO BASCULANTE 6 M³ - CARGA COM ESCAVADEIRA HIDRÁULICA (CAÇAMBA DE 1,20 M³ / 155 HP) E DESCARGA LIVRE (UNIDADE: T). AF_07/2020</t>
  </si>
  <si>
    <t xml:space="preserve">100973</t>
  </si>
  <si>
    <t xml:space="preserve">CARGA, MANOBRA E DESCARGA DE SOLOS E MATERIAIS GRANULARES EM CAMINHÃO BASCULANTE 6 M³ - CARGA COM PÁ CARREGADEIRA (CAÇAMBA DE 1,7 A 2,8 M³ / 128 HP) E DESCARGA LIVRE (UNIDADE: M3). AF_07/2020</t>
  </si>
  <si>
    <t xml:space="preserve">100989</t>
  </si>
  <si>
    <t xml:space="preserve">CARGA, MANOBRA E DESCARGA DE SOLOS E MATERIAIS GRANULARES EM CAMINHÃO BASCULANTE 6 M³ - CARGA COM PÁ CARREGADEIRA (CAÇAMBA DE 1,7 A 2,8 M³ / 128 HP) E DESCARGA LIVRE (UNIDADE: T). AF_07/2020</t>
  </si>
  <si>
    <t xml:space="preserve">101467</t>
  </si>
  <si>
    <t xml:space="preserve">CARGA, MANOBRA E DESCARGA DE TUBOS DE CONCRETO, DN 1000 MM, EM CAMINHÃO CARROCERIA COM GUINDAUTO (MUNCK) 11,7 TM. AF_07/2020</t>
  </si>
  <si>
    <t xml:space="preserve">101468</t>
  </si>
  <si>
    <t xml:space="preserve">CARGA, MANOBRA E DESCARGA DE TUBOS DE CONCRETO, DN 1200 MM, EM CAMINHÃO CARROCERIA COM GUINDAUTO (MUNCK) 11,7 TM. AF_07/2020</t>
  </si>
  <si>
    <t xml:space="preserve">101014</t>
  </si>
  <si>
    <t xml:space="preserve">CARGA, MANOBRA E DESCARGA DE TUBOS DE CONCRETO, DN 400 MM, EM CAMINHÃO CARROCERIA COM GUINDAUTO (MUNCK) 11,7 TM. AF_07/2020</t>
  </si>
  <si>
    <t xml:space="preserve">101015</t>
  </si>
  <si>
    <t xml:space="preserve">CARGA, MANOBRA E DESCARGA DE TUBOS DE CONCRETO, DN 500 MM, EM CAMINHÃO CARROCERIA COM GUINDAUTO (MUNCK) 11,7 TM. AF_07/2020</t>
  </si>
  <si>
    <t xml:space="preserve">101463</t>
  </si>
  <si>
    <t xml:space="preserve">CARGA, MANOBRA E DESCARGA DE TUBOS DE CONCRETO, DN 600 MM, EM CAMINHÃO CARROCERIA COM GUINDAUTO (MUNCK) 11,7 TM. AF_07/2020</t>
  </si>
  <si>
    <t xml:space="preserve">101464</t>
  </si>
  <si>
    <t xml:space="preserve">CARGA, MANOBRA E DESCARGA DE TUBOS DE CONCRETO, DN 700 MM, EM CAMINHÃO CARROCERIA COM GUINDAUTO (MUNCK) 11,7 TM. AF_07/2020</t>
  </si>
  <si>
    <t xml:space="preserve">101465</t>
  </si>
  <si>
    <t xml:space="preserve">CARGA, MANOBRA E DESCARGA DE TUBOS DE CONCRETO, DN 800 MM, EM CAMINHÃO CARROCERIA COM GUINDAUTO (MUNCK) 11,7 TM. AF_07/2020</t>
  </si>
  <si>
    <t xml:space="preserve">101466</t>
  </si>
  <si>
    <t xml:space="preserve">CARGA, MANOBRA E DESCARGA DE TUBOS DE CONCRETO, DN 900 MM, EM CAMINHÃO CARROCERIA COM GUINDAUTO (MUNCK) 11,7 TM. AF_07/2020</t>
  </si>
  <si>
    <t xml:space="preserve">101013</t>
  </si>
  <si>
    <t xml:space="preserve">CARGA, MANOBRA E DESCARGA DE TUBOS DE CONCRETO, DN MENOR OU IGUAL A 300 MM, EM CAMINHÃO CARROCERIA COM GUINDAUTO (MUNCK) 11,7 TM. AF_07/2020</t>
  </si>
  <si>
    <t xml:space="preserve">101477</t>
  </si>
  <si>
    <t xml:space="preserve">CARGA, MANOBRA E DESCARGA DE TUBOS METÁLICOS, DN 1000 MM, EM CAMINHÃO CARROCERIA COM GUINDAUTO (MUNCK) 11,7 TM. AF_07/2020</t>
  </si>
  <si>
    <t xml:space="preserve">101478</t>
  </si>
  <si>
    <t xml:space="preserve">CARGA, MANOBRA E DESCARGA DE TUBOS METÁLICOS, DN 1200 MM, EM CAMINHÃO CARROCERIA COM GUINDAUTO (MUNCK) 11,7 TM. AF_07/2020</t>
  </si>
  <si>
    <t xml:space="preserve">101017</t>
  </si>
  <si>
    <t xml:space="preserve">CARGA, MANOBRA E DESCARGA DE TUBOS METÁLICOS, DN 200 MM, EM CAMINHÃO CARROCERIA COM GUINDAUTO (MUNCK) 11,7 TM. AF_07/2020</t>
  </si>
  <si>
    <t xml:space="preserve">101018</t>
  </si>
  <si>
    <t xml:space="preserve">CARGA, MANOBRA E DESCARGA DE TUBOS METÁLICOS, DN 250 MM, EM CAMINHÃO CARROCERIA COM GUINDAUTO (MUNCK) 11,7 TM. AF_07/2020</t>
  </si>
  <si>
    <t xml:space="preserve">101469</t>
  </si>
  <si>
    <t xml:space="preserve">CARGA, MANOBRA E DESCARGA DE TUBOS METÁLICOS, DN 300 MM, EM CAMINHÃO CARROCERIA COM GUINDAUTO (MUNCK) 11,7 TM. AF_07/2020</t>
  </si>
  <si>
    <t xml:space="preserve">101470</t>
  </si>
  <si>
    <t xml:space="preserve">CARGA, MANOBRA E DESCARGA DE TUBOS METÁLICOS, DN 350 MM, EM CAMINHÃO CARROCERIA COM GUINDAUTO (MUNCK) 11,7 TM. AF_07/2020</t>
  </si>
  <si>
    <t xml:space="preserve">101471</t>
  </si>
  <si>
    <t xml:space="preserve">CARGA, MANOBRA E DESCARGA DE TUBOS METÁLICOS, DN 400 MM, EM CAMINHÃO CARROCERIA COM GUINDAUTO (MUNCK) 11,7 TM. AF_07/2020</t>
  </si>
  <si>
    <t xml:space="preserve">101472</t>
  </si>
  <si>
    <t xml:space="preserve">CARGA, MANOBRA E DESCARGA DE TUBOS METÁLICOS, DN 500 MM, EM CAMINHÃO CARROCERIA COM GUINDAUTO (MUNCK) 11,7 TM. AF_07/2020</t>
  </si>
  <si>
    <t xml:space="preserve">101473</t>
  </si>
  <si>
    <t xml:space="preserve">CARGA, MANOBRA E DESCARGA DE TUBOS METÁLICOS, DN 600 MM, EM CAMINHÃO CARROCERIA COM GUINDAUTO (MUNCK) 11,7 TM. AF_07/2020</t>
  </si>
  <si>
    <t xml:space="preserve">101474</t>
  </si>
  <si>
    <t xml:space="preserve">CARGA, MANOBRA E DESCARGA DE TUBOS METÁLICOS, DN 700 MM, EM CAMINHÃO CARROCERIA COM GUINDAUTO (MUNCK) 11,7 TM. AF_07/2020</t>
  </si>
  <si>
    <t xml:space="preserve">101475</t>
  </si>
  <si>
    <t xml:space="preserve">CARGA, MANOBRA E DESCARGA DE TUBOS METÁLICOS, DN 800 MM, EM CAMINHÃO CARROCERIA COM GUINDAUTO (MUNCK) 11,7 TM. AF_07/2020</t>
  </si>
  <si>
    <t xml:space="preserve">101476</t>
  </si>
  <si>
    <t xml:space="preserve">CARGA, MANOBRA E DESCARGA DE TUBOS METÁLICOS, DN 900 MM, EM CAMINHÃO CARROCERIA COM GUINDAUTO (MUNCK) 11,7 TM. AF_07/2020</t>
  </si>
  <si>
    <t xml:space="preserve">101016</t>
  </si>
  <si>
    <t xml:space="preserve">CARGA, MANOBRA E DESCARGA DE TUBOS METÁLICOS, DN MENOR OU IGUAL A 150 MM, EM CAMINHÃO CARROCERIA COM GUINDAUTO (MUNCK) 11,7 TM. AF_07/2020</t>
  </si>
  <si>
    <t xml:space="preserve">101487</t>
  </si>
  <si>
    <t xml:space="preserve">CARGA, MANOBRA E DESCARGA DE TUBOS PLÁSTICOS, DN 1000 MM, EM CAMINHÃO CARROCERIA COM GUINDAUTO (MUNCK) 11,7 TM. AF_07/2020</t>
  </si>
  <si>
    <t xml:space="preserve">101488</t>
  </si>
  <si>
    <t xml:space="preserve">CARGA, MANOBRA E DESCARGA DE TUBOS PLÁSTICOS, DN 1200 MM, EM CAMINHÃO CARROCERIA COM GUINDAUTO (MUNCK) 11,7 TM. AF_07/2020</t>
  </si>
  <si>
    <t xml:space="preserve">101480</t>
  </si>
  <si>
    <t xml:space="preserve">CARGA, MANOBRA E DESCARGA DE TUBOS PLÁSTICOS, DN 250 MM, EM CAMINHÃO CARROCERIA COM GUINDAUTO (MUNCK) 11,7 TM. AF_07/2020</t>
  </si>
  <si>
    <t xml:space="preserve">101481</t>
  </si>
  <si>
    <t xml:space="preserve">CARGA, MANOBRA E DESCARGA DE TUBOS PLÁSTICOS, DN 300 MM, EM CAMINHÃO CARROCERIA COM GUINDAUTO (MUNCK) 11,7 TM. AF_07/2020</t>
  </si>
  <si>
    <t xml:space="preserve">101482</t>
  </si>
  <si>
    <t xml:space="preserve">CARGA, MANOBRA E DESCARGA DE TUBOS PLÁSTICOS, DN 400 MM, EM CAMINHÃO CARROCERIA COM GUINDAUTO (MUNCK) 11,7 TM. AF_07/2020</t>
  </si>
  <si>
    <t xml:space="preserve">101483</t>
  </si>
  <si>
    <t xml:space="preserve">CARGA, MANOBRA E DESCARGA DE TUBOS PLÁSTICOS, DN 500 MM, EM CAMINHÃO CARROCERIA COM GUINDAUTO (MUNCK) 11,7 TM. AF_07/2020</t>
  </si>
  <si>
    <t xml:space="preserve">101484</t>
  </si>
  <si>
    <t xml:space="preserve">CARGA, MANOBRA E DESCARGA DE TUBOS PLÁSTICOS, DN 600 MM, EM CAMINHÃO CARROCERIA COM GUINDAUTO (MUNCK) 11,7 TM. AF_07/2020</t>
  </si>
  <si>
    <t xml:space="preserve">101485</t>
  </si>
  <si>
    <t xml:space="preserve">CARGA, MANOBRA E DESCARGA DE TUBOS PLÁSTICOS, DN 750 MM, EM CAMINHÃO CARROCERIA COM GUINDAUTO (MUNCK) 11,7 TM. AF_07/2020</t>
  </si>
  <si>
    <t xml:space="preserve">101486</t>
  </si>
  <si>
    <t xml:space="preserve">CARGA, MANOBRA E DESCARGA DE TUBOS PLÁSTICOS, DN 900 MM, EM CAMINHÃO CARROCERIA COM GUINDAUTO (MUNCK) 11,7 TM. AF_07/2020</t>
  </si>
  <si>
    <t xml:space="preserve">101006</t>
  </si>
  <si>
    <t xml:space="preserve">CARGA, MANOBRA E DESCARGA DE ÁGUA EM CAMINHÃO PIPA 10 M³. AF_07/2020</t>
  </si>
  <si>
    <t xml:space="preserve">101005</t>
  </si>
  <si>
    <t xml:space="preserve">CARGA, MANOBRA E DESCARGA DE ÁGUA EM CAMINHÃO PIPA 6 M³. AF_07/2020</t>
  </si>
  <si>
    <t xml:space="preserve">102568</t>
  </si>
  <si>
    <t xml:space="preserve">CARGA, MANOBRA E DESCARGA MANUAL DE TUBOS PLÁSTICOS, DN 150 MM, EM CAMINHÃO CARROCERIA 9T. AF_06/2021</t>
  </si>
  <si>
    <t xml:space="preserve">101479</t>
  </si>
  <si>
    <t xml:space="preserve">CARGA, MANOBRA E DESCARGA MANUAL DE TUBOS PLÁSTICOS, DN 200 MM, EM CAMINHÃO CARROCERIA 9T. AF_07/2020</t>
  </si>
  <si>
    <t xml:space="preserve">101019</t>
  </si>
  <si>
    <t xml:space="preserve">CARGA, MANOBRA E DESCARGA MANUAL DE TUBOS PLÁSTICOS, DN MENOR OU IGUAL A 100 MM, EM CAMINHÃO CARROCERIA 9T. AF_07/2020</t>
  </si>
  <si>
    <t xml:space="preserve">100938</t>
  </si>
  <si>
    <t xml:space="preserve">TRANSPORTE COM CAMINHÃO BASCULANTE DE 10 M³, EM VIA INTERNA (DENTRO DO CANTEIRO - UNIDADE: M3XKM). AF_07/2020</t>
  </si>
  <si>
    <t xml:space="preserve">100942</t>
  </si>
  <si>
    <t xml:space="preserve">TRANSPORTE COM CAMINHÃO BASCULANTE DE 10 M³, EM VIA INTERNA A OBRA (UNIDADE: TXKM). AF_07/2020</t>
  </si>
  <si>
    <t xml:space="preserve">TXKM</t>
  </si>
  <si>
    <t xml:space="preserve">93588</t>
  </si>
  <si>
    <t xml:space="preserve">TRANSPORTE COM CAMINHÃO BASCULANTE DE 10 M³, EM VIA URBANA EM LEITO NATURAL (UNIDADE: M3XKM). AF_07/2020</t>
  </si>
  <si>
    <t xml:space="preserve">93594</t>
  </si>
  <si>
    <t xml:space="preserve">TRANSPORTE COM CAMINHÃO BASCULANTE DE 10 M³, EM VIA URBANA EM LEITO NATURAL (UNIDADE: TXKM). AF_07/2020</t>
  </si>
  <si>
    <t xml:space="preserve">93589</t>
  </si>
  <si>
    <t xml:space="preserve">TRANSPORTE COM CAMINHÃO BASCULANTE DE 10 M³, EM VIA URBANA EM REVESTIMENTO PRIMÁRIO (UNIDADE: M3XKM). AF_07/2020</t>
  </si>
  <si>
    <t xml:space="preserve">93595</t>
  </si>
  <si>
    <t xml:space="preserve">TRANSPORTE COM CAMINHÃO BASCULANTE DE 10 M³, EM VIA URBANA EM REVESTIMENTO PRIMÁRIO (UNIDADE: TXKM). AF_07/2020</t>
  </si>
  <si>
    <t xml:space="preserve">93590</t>
  </si>
  <si>
    <t xml:space="preserve">TRANSPORTE COM CAMINHÃO BASCULANTE DE 10 M³, EM VIA URBANA PAVIMENTADA, ADICIONAL PARA DMT EXCEDENTE A 30 KM (UNIDADE: M3XKM). AF_07/2020</t>
  </si>
  <si>
    <t xml:space="preserve">93596</t>
  </si>
  <si>
    <t xml:space="preserve">TRANSPORTE COM CAMINHÃO BASCULANTE DE 10 M³, EM VIA URBANA PAVIMENTADA, ADICIONAL PARA DMT EXCEDENTE A 30 KM (UNIDADE: TXKM). AF_07/2020</t>
  </si>
  <si>
    <t xml:space="preserve">95875</t>
  </si>
  <si>
    <t xml:space="preserve">TRANSPORTE COM CAMINHÃO BASCULANTE DE 10 M³, EM VIA URBANA PAVIMENTADA, DMT ATÉ 30 KM (UNIDADE: M3XKM). AF_07/2020</t>
  </si>
  <si>
    <t xml:space="preserve">95878</t>
  </si>
  <si>
    <t xml:space="preserve">TRANSPORTE COM CAMINHÃO BASCULANTE DE 10 M³, EM VIA URBANA PAVIMENTADA, DMT ATÉ 30 KM (UNIDADE: TXKM). AF_07/2020</t>
  </si>
  <si>
    <t xml:space="preserve">100943</t>
  </si>
  <si>
    <t xml:space="preserve">TRANSPORTE COM CAMINHÃO BASCULANTE DE 14 M³, EM VIA INTERNA (DENTRO DO CANTEIRO - UNIDADE: TXKM). AF_07/2020</t>
  </si>
  <si>
    <t xml:space="preserve">100939</t>
  </si>
  <si>
    <t xml:space="preserve">TRANSPORTE COM CAMINHÃO BASCULANTE DE 14 M³, EM VIA INTERNA (DENTRO DO CANTEIRO - UNIDADE:M3XKM). AF_07/2020</t>
  </si>
  <si>
    <t xml:space="preserve">93591</t>
  </si>
  <si>
    <t xml:space="preserve">TRANSPORTE COM CAMINHÃO BASCULANTE DE 14 M³, EM VIA URBANA EM LEITO NATURAL (UNIDADE: M3XKM). AF_07/2020</t>
  </si>
  <si>
    <t xml:space="preserve">93597</t>
  </si>
  <si>
    <t xml:space="preserve">TRANSPORTE COM CAMINHÃO BASCULANTE DE 14 M³, EM VIA URBANA EM LEITO NATURAL (UNIDADE: TXKM). AF_07/2020</t>
  </si>
  <si>
    <t xml:space="preserve">93592</t>
  </si>
  <si>
    <t xml:space="preserve">TRANSPORTE COM CAMINHÃO BASCULANTE DE 14 M³, EM VIA URBANA EM REVESTIMENTO PRIMÁRIO (UNIDADE: M3XKM). AF_07/2020</t>
  </si>
  <si>
    <t xml:space="preserve">93598</t>
  </si>
  <si>
    <t xml:space="preserve">TRANSPORTE COM CAMINHÃO BASCULANTE DE 14 M³, EM VIA URBANA EM REVESTIMENTO PRIMÁRIO (UNIDADE: TXKM). AF_07/2020</t>
  </si>
  <si>
    <t xml:space="preserve">93593</t>
  </si>
  <si>
    <t xml:space="preserve">TRANSPORTE COM CAMINHÃO BASCULANTE DE 14 M³, EM VIA URBANA PAVIMENTADA, ADICIONAL PARA DMT EXCEDENTE A 30 KM (UNIDADE: M3XKM). AF_07/2020</t>
  </si>
  <si>
    <t xml:space="preserve">93599</t>
  </si>
  <si>
    <t xml:space="preserve">TRANSPORTE COM CAMINHÃO BASCULANTE DE 14 M³, EM VIA URBANA PAVIMENTADA, ADICIONAL PARA DMT EXCEDENTE A 30 KM (UNIDADE: TXKM). AF_07/2020</t>
  </si>
  <si>
    <t xml:space="preserve">95876</t>
  </si>
  <si>
    <t xml:space="preserve">TRANSPORTE COM CAMINHÃO BASCULANTE DE 14 M³, EM VIA URBANA PAVIMENTADA, DMT ATÉ 30 KM (UNIDADE: M3XKM). AF_07/2020</t>
  </si>
  <si>
    <t xml:space="preserve">95879</t>
  </si>
  <si>
    <t xml:space="preserve">TRANSPORTE COM CAMINHÃO BASCULANTE DE 14 M³, EM VIA URBANA PAVIMENTADA, DMT ATÉ 30 KM (UNIDADE: TXKM). AF_07/2020</t>
  </si>
  <si>
    <t xml:space="preserve">100940</t>
  </si>
  <si>
    <t xml:space="preserve">TRANSPORTE COM CAMINHÃO BASCULANTE DE 18 M³, EM VIA INTERNA (DENTRO DO CANTEIRO - UNIDADE: M3XKM). AF_07/2020</t>
  </si>
  <si>
    <t xml:space="preserve">100944</t>
  </si>
  <si>
    <t xml:space="preserve">TRANSPORTE COM CAMINHÃO BASCULANTE DE 18 M³, EM VIA INTERNA (DENTRO DO CANTEIRO - UNIDADE: TXKM). AF_07/2020</t>
  </si>
  <si>
    <t xml:space="preserve">95425</t>
  </si>
  <si>
    <t xml:space="preserve">TRANSPORTE COM CAMINHÃO BASCULANTE DE 18 M³, EM VIA URBANA EM LEITO NATURAL (UNIDADE: M3XKM). AF_07/2020</t>
  </si>
  <si>
    <t xml:space="preserve">95428</t>
  </si>
  <si>
    <t xml:space="preserve">TRANSPORTE COM CAMINHÃO BASCULANTE DE 18 M³, EM VIA URBANA EM LEITO NATURAL (UNIDADE: TXKM). AF_07/2020</t>
  </si>
  <si>
    <t xml:space="preserve">95426</t>
  </si>
  <si>
    <t xml:space="preserve">TRANSPORTE COM CAMINHÃO BASCULANTE DE 18 M³, EM VIA URBANA EM REVESTIMENTO PRIMÁRIO (UNIDADE: M3XKM). AF_07/2020</t>
  </si>
  <si>
    <t xml:space="preserve">95429</t>
  </si>
  <si>
    <t xml:space="preserve">TRANSPORTE COM CAMINHÃO BASCULANTE DE 18 M³, EM VIA URBANA EM REVESTIMENTO PRIMÁRIO (UNIDADE: TXKM). AF_07/2020</t>
  </si>
  <si>
    <t xml:space="preserve">95427</t>
  </si>
  <si>
    <t xml:space="preserve">TRANSPORTE COM CAMINHÃO BASCULANTE DE 18 M³, EM VIA URBANA PAVIMENTADA, ADICIONAL PARA DMT EXCEDENTE A 30 KM (UNIDADE: M3XKM). AF_07/2020</t>
  </si>
  <si>
    <t xml:space="preserve">95430</t>
  </si>
  <si>
    <t xml:space="preserve">TRANSPORTE COM CAMINHÃO BASCULANTE DE 18 M³, EM VIA URBANA PAVIMENTADA, ADICIONAL PARA DMT EXCEDENTE A 30 KM (UNIDADE: TXKM). AF_07/2020</t>
  </si>
  <si>
    <t xml:space="preserve">95877</t>
  </si>
  <si>
    <t xml:space="preserve">TRANSPORTE COM CAMINHÃO BASCULANTE DE 18 M³, EM VIA URBANA PAVIMENTADA, DMT ATÉ 30 KM (UNIDADE: M3XKM). AF_07/2020</t>
  </si>
  <si>
    <t xml:space="preserve">95880</t>
  </si>
  <si>
    <t xml:space="preserve">TRANSPORTE COM CAMINHÃO BASCULANTE DE 18 M³, EM VIA URBANA PAVIMENTADA, DMT ATÉ 30 KM (UNIDADE: TXKM). AF_07/2020</t>
  </si>
  <si>
    <t xml:space="preserve">100937</t>
  </si>
  <si>
    <t xml:space="preserve">TRANSPORTE COM CAMINHÃO BASCULANTE DE 6 M³, EM VIA INTERNA (DENTRO DO CANTEIRO - UNIDADE: M3XKM). AF_07/2020</t>
  </si>
  <si>
    <t xml:space="preserve">100941</t>
  </si>
  <si>
    <t xml:space="preserve">TRANSPORTE COM CAMINHÃO BASCULANTE DE 6 M³, EM VIA INTERNA (DENTRO DO CANTEIRO - UNIDADE: TXKM). AF_07/2020</t>
  </si>
  <si>
    <t xml:space="preserve">97912</t>
  </si>
  <si>
    <t xml:space="preserve">TRANSPORTE COM CAMINHÃO BASCULANTE DE 6 M³, EM VIA URBANA EM LEITO NATURAL (UNIDADE: M3XKM). AF_07/2020</t>
  </si>
  <si>
    <t xml:space="preserve">97916</t>
  </si>
  <si>
    <t xml:space="preserve">TRANSPORTE COM CAMINHÃO BASCULANTE DE 6 M³, EM VIA URBANA EM LEITO NATURAL (UNIDADE: TXKM). AF_07/2020</t>
  </si>
  <si>
    <t xml:space="preserve">97913</t>
  </si>
  <si>
    <t xml:space="preserve">TRANSPORTE COM CAMINHÃO BASCULANTE DE 6 M³, EM VIA URBANA EM REVESTIMENTO PRIMÁRIO (UNIDADE: M3XKM). AF_07/2020</t>
  </si>
  <si>
    <t xml:space="preserve">97917</t>
  </si>
  <si>
    <t xml:space="preserve">TRANSPORTE COM CAMINHÃO BASCULANTE DE 6 M³, EM VIA URBANA EM REVESTIMENTO PRIMÁRIO (UNIDADE: TXKM). AF_07/2020</t>
  </si>
  <si>
    <t xml:space="preserve">97915</t>
  </si>
  <si>
    <t xml:space="preserve">TRANSPORTE COM CAMINHÃO BASCULANTE DE 6 M³, EM VIA URBANA PAVIMENTADA, ADICIONAL PARA DMT EXCEDENTE A 30 KM (UNIDADE: M3XKM). AF_07/2020</t>
  </si>
  <si>
    <t xml:space="preserve">97919</t>
  </si>
  <si>
    <t xml:space="preserve">TRANSPORTE COM CAMINHÃO BASCULANTE DE 6 M³, EM VIA URBANA PAVIMENTADA, ADICIONAL PARA DMT EXCEDENTE A 30 KM (UNIDADE: TXKM). AF_07/2020</t>
  </si>
  <si>
    <t xml:space="preserve">97914</t>
  </si>
  <si>
    <t xml:space="preserve">TRANSPORTE COM CAMINHÃO BASCULANTE DE 6 M³, EM VIA URBANA PAVIMENTADA, DMT ATÉ 30 KM (UNIDADE: M3XKM). AF_07/2020</t>
  </si>
  <si>
    <t xml:space="preserve">97918</t>
  </si>
  <si>
    <t xml:space="preserve">TRANSPORTE COM CAMINHÃO BASCULANTE DE 6 M³, EM VIA URBANA PAVIMENTADA, DMT ATÉ 30 KM (UNIDADE: TXKM). AF_07/2020</t>
  </si>
  <si>
    <t xml:space="preserve">100949</t>
  </si>
  <si>
    <t xml:space="preserve">TRANSPORTE COM CAMINHÃO CARROCERIA 9T, EM VIA INTERNA (DENTRO DO CANTEIRO - UNIDADE: TXKM). AF_07/2020</t>
  </si>
  <si>
    <t xml:space="preserve">100945</t>
  </si>
  <si>
    <t xml:space="preserve">TRANSPORTE COM CAMINHÃO CARROCERIA 9T, EM VIA URBANA EM LEITO NATURAL (UNIDADE: TXKM). AF_07/2020</t>
  </si>
  <si>
    <t xml:space="preserve">100946</t>
  </si>
  <si>
    <t xml:space="preserve">TRANSPORTE COM CAMINHÃO CARROCERIA 9T, EM VIA URBANA EM REVESTIMENTO PRIMÁRIO (UNIDADE: TXKM). AF_07/2020</t>
  </si>
  <si>
    <t xml:space="preserve">100948</t>
  </si>
  <si>
    <t xml:space="preserve">TRANSPORTE COM CAMINHÃO CARROCERIA 9T, EM VIA URBANA PAVIMENTADA, ADICIONAL PARA DMT EXCEDENTE A 30 KM (UNIDADE: TXKM). AF_07/2020</t>
  </si>
  <si>
    <t xml:space="preserve">100947</t>
  </si>
  <si>
    <t xml:space="preserve">TRANSPORTE COM CAMINHÃO CARROCERIA 9T, EM VIA URBANA PAVIMENTADA, DMT ATÉ 30KM (UNIDADE: TXKM). AF_07/2020</t>
  </si>
  <si>
    <t xml:space="preserve">100954</t>
  </si>
  <si>
    <t xml:space="preserve">TRANSPORTE COM CAMINHÃO CARROCERIA COM GUINDAUTO (MUNCK), MOMENTO MÁXIMO DE CARGA 11,7 TM, EM VIA INTERNA (DENTRO DO CANTEIRO - UNIDADE: TXKM). AF_07/2020</t>
  </si>
  <si>
    <t xml:space="preserve">100950</t>
  </si>
  <si>
    <t xml:space="preserve">TRANSPORTE COM CAMINHÃO CARROCERIA COM GUINDAUTO (MUNCK), MOMENTO MÁXIMO DE CARGA 11,7 TM, EM VIA URBANA EM LEITO NATURAL (UNIDADE: TXKM). AF_07/2020</t>
  </si>
  <si>
    <t xml:space="preserve">100951</t>
  </si>
  <si>
    <t xml:space="preserve">TRANSPORTE COM CAMINHÃO CARROCERIA COM GUINDAUTO (MUNCK), MOMENTO MÁXIMO DE CARGA 11,7 TM, EM VIA URBANA EM REVESTIMENTO PRIMÁRIO (UNIDADE: TXKM). AF_07/2020</t>
  </si>
  <si>
    <t xml:space="preserve">100953</t>
  </si>
  <si>
    <t xml:space="preserve">TRANSPORTE COM CAMINHÃO CARROCERIA COM GUINDAUTO (MUNCK), MOMENTO MÁXIMO DE CARGA 11,7 TM, EM VIA URBANA PAVIMENTADA, ADICIONAL PARA DMT EXCEDENTE A 30 KM (UNIDADE: TXKM). AF_07/2020</t>
  </si>
  <si>
    <t xml:space="preserve">100952</t>
  </si>
  <si>
    <t xml:space="preserve">TRANSPORTE COM CAMINHÃO CARROCERIA COM GUINDAUTO (MUNCK), MOMENTO MÁXIMO DE CARGA 11,7 TM, EM VIA URBANA PAVIMENTADA, DMT ATÉ 30KM (UNIDADE: TXKM). AF_07/2020</t>
  </si>
  <si>
    <t xml:space="preserve">100964</t>
  </si>
  <si>
    <t xml:space="preserve">TRANSPORTE COM CAMINHÃO PIPA DE 10 M³, EM VIA INTERNA (DENTRO DO CANTEIRO - UNIDADE: M3XKM). AF_07/2020</t>
  </si>
  <si>
    <t xml:space="preserve">100960</t>
  </si>
  <si>
    <t xml:space="preserve">TRANSPORTE COM CAMINHÃO PIPA DE 10 M³, EM VIA URBANA EM LEITO NATURAL (UNIDADE: M3XKM). AF_07/2020</t>
  </si>
  <si>
    <t xml:space="preserve">100961</t>
  </si>
  <si>
    <t xml:space="preserve">TRANSPORTE COM CAMINHÃO PIPA DE 10 M³, EM VIA URBANA EM REVESTIMENTO PRIMÁRIO (UNIDADE: M3XKM). AF_07/2020</t>
  </si>
  <si>
    <t xml:space="preserve">100963</t>
  </si>
  <si>
    <t xml:space="preserve">TRANSPORTE COM CAMINHÃO PIPA DE 10 M³, EM VIA URBANA PAVIMENTADA, ADICIONAL PARA DMT EXCEDENTE A 30 KM (UNIDADE: M3XKM). AF_07/2020</t>
  </si>
  <si>
    <t xml:space="preserve">100962</t>
  </si>
  <si>
    <t xml:space="preserve">TRANSPORTE COM CAMINHÃO PIPA DE 10 M³, EM VIA URBANA PAVIMENTADA, DMT ATÉ 30KM (UNIDADE: M3XKM). AF_07/2020</t>
  </si>
  <si>
    <t xml:space="preserve">100959</t>
  </si>
  <si>
    <t xml:space="preserve">TRANSPORTE COM CAMINHÃO PIPA DE 6 M³, EM VIA INTERNA (DENTRO DO CANTEIRO - UNIDADE: M3XKM). AF_07/2020</t>
  </si>
  <si>
    <t xml:space="preserve">100955</t>
  </si>
  <si>
    <t xml:space="preserve">TRANSPORTE COM CAMINHÃO PIPA DE 6 M³, EM VIA URBANA EM LEITO NATURAL (UNIDADE: M3XKM). AF_07/2020</t>
  </si>
  <si>
    <t xml:space="preserve">100956</t>
  </si>
  <si>
    <t xml:space="preserve">TRANSPORTE COM CAMINHÃO PIPA DE 6 M³, EM VIA URBANA EM REVESTIMENTO PRIMÁRIO (UNIDADE: M3XKM). AF_07/2020</t>
  </si>
  <si>
    <t xml:space="preserve">100958</t>
  </si>
  <si>
    <t xml:space="preserve">TRANSPORTE COM CAMINHÃO PIPA DE 6 M³, EM VIA URBANA PAVIMENTADA, ADICIONAL PARA DMT EXCEDENTE A 30 KM (UNIDADE: M3XKM). AF_07/2020</t>
  </si>
  <si>
    <t xml:space="preserve">100957</t>
  </si>
  <si>
    <t xml:space="preserve">TRANSPORTE COM CAMINHÃO PIPA DE 6 M³, EM VIA URBANA PAVIMENTADA, DMT ATÉ 30KM (UNIDADE: M3XKM). AF_07/2020</t>
  </si>
  <si>
    <t xml:space="preserve">100969</t>
  </si>
  <si>
    <t xml:space="preserve">TRANSPORTE COM CAMINHÃO TANQUE DE TRANSPORTE DE MATERIAL ASFÁLTICO DE 20000 L, EM VIA URBANA EM LEITO NATURAL (UNIDADE: TXKM). AF_07/2020</t>
  </si>
  <si>
    <t xml:space="preserve">100970</t>
  </si>
  <si>
    <t xml:space="preserve">TRANSPORTE COM CAMINHÃO TANQUE DE TRANSPORTE DE MATERIAL ASFÁLTICO DE 20000 L, EM VIA URBANA EM REVESTIMENTO PRIMÁRIO (UNIDADE: TXKM). AF_07/2020</t>
  </si>
  <si>
    <t xml:space="preserve">102333</t>
  </si>
  <si>
    <t xml:space="preserve">TRANSPORTE COM CAMINHÃO TANQUE DE TRANSPORTE DE MATERIAL ASFÁLTICO DE 20000 L, EM VIA URBANA PAVIMENTADA, ADICIONAL PARA DMT EXCEDENTE A 30 KM (UNIDADE: TXKM). AF_07/2020</t>
  </si>
  <si>
    <t xml:space="preserve">102332</t>
  </si>
  <si>
    <t xml:space="preserve">TRANSPORTE COM CAMINHÃO TANQUE DE TRANSPORTE DE MATERIAL ASFÁLTICO DE 20000 L, EM VIA URBANA PAVIMENTADA, DMT ATÉ 30KM (UNIDADE: TXKM). AF_07/2020</t>
  </si>
  <si>
    <t xml:space="preserve">100965</t>
  </si>
  <si>
    <t xml:space="preserve">TRANSPORTE COM CAMINHÃO TANQUE DE TRANSPORTE DE MATERIAL ASFÁLTICO DE 30000 L, EM VIA URBANA EM LEITO NATURAL (UNIDADE: TXKM). AF_07/2020</t>
  </si>
  <si>
    <t xml:space="preserve">100966</t>
  </si>
  <si>
    <t xml:space="preserve">TRANSPORTE COM CAMINHÃO TANQUE DE TRANSPORTE DE MATERIAL ASFÁLTICO DE 30000 L, EM VIA URBANA EM REVESTIMENTO PRIMÁRIO (UNIDADE: TXKM). AF_07/2020</t>
  </si>
  <si>
    <t xml:space="preserve">102331</t>
  </si>
  <si>
    <t xml:space="preserve">TRANSPORTE COM CAMINHÃO TANQUE DE TRANSPORTE DE MATERIAL ASFÁLTICO DE 30000 L, EM VIA URBANA PAVIMENTADA, ADICIONAL PARA DMT EXCEDENTE A 30 KM (UNIDADE: TXKM). AF_07/2020</t>
  </si>
  <si>
    <t xml:space="preserve">102330</t>
  </si>
  <si>
    <t xml:space="preserve">TRANSPORTE COM CAMINHÃO TANQUE DE TRANSPORTE DE MATERIAL ASFÁLTICO DE 30000 L, EM VIA URBANA PAVIMENTADA, DMT ATÉ 30KM (UNIDADE: TXKM). AF_07/2020</t>
  </si>
  <si>
    <t xml:space="preserve">103138</t>
  </si>
  <si>
    <t xml:space="preserve">ASSENTAMENTO DE CONEXÃO COM 1 ACESSO, FERRO FUNDIDO PARA REDE DE ÁGUA, DN 100 MM, JUNTA FLANGEADA (NÃO INCLUI O FORNECIMENTO). AF_09/2021</t>
  </si>
  <si>
    <t xml:space="preserve">103151</t>
  </si>
  <si>
    <t xml:space="preserve">ASSENTAMENTO DE CONEXÃO COM 1 ACESSO, FERRO FUNDIDO PARA REDE DE ÁGUA, DN 1000 MM, JUNTA FLANGEADA (NÃO INCLUI O FORNECIMENTO). AF_09/2021</t>
  </si>
  <si>
    <t xml:space="preserve">103152</t>
  </si>
  <si>
    <t xml:space="preserve">ASSENTAMENTO DE CONEXÃO COM 1 ACESSO, FERRO FUNDIDO PARA REDE DE ÁGUA, DN 1200 MM, JUNTA FLANGEADA (NÃO INCLUI O FORNECIMENTO). AF_09/2021</t>
  </si>
  <si>
    <t xml:space="preserve">103139</t>
  </si>
  <si>
    <t xml:space="preserve">ASSENTAMENTO DE CONEXÃO COM 1 ACESSO, FERRO FUNDIDO PARA REDE DE ÁGUA, DN 150 MM, JUNTA FLANGEADA (NÃO INCLUI O FORNECIMENTO). AF_09/2021</t>
  </si>
  <si>
    <t xml:space="preserve">103140</t>
  </si>
  <si>
    <t xml:space="preserve">ASSENTAMENTO DE CONEXÃO COM 1 ACESSO, FERRO FUNDIDO PARA REDE DE ÁGUA, DN 200 MM, JUNTA FLANGEADA (NÃO INCLUI O FORNECIMENTO). AF_09/2021</t>
  </si>
  <si>
    <t xml:space="preserve">103141</t>
  </si>
  <si>
    <t xml:space="preserve">ASSENTAMENTO DE CONEXÃO COM 1 ACESSO, FERRO FUNDIDO PARA REDE DE ÁGUA, DN 250 MM, JUNTA FLANGEADA (NÃO INCLUI O FORNECIMENTO). AF_09/2021</t>
  </si>
  <si>
    <t xml:space="preserve">103142</t>
  </si>
  <si>
    <t xml:space="preserve">ASSENTAMENTO DE CONEXÃO COM 1 ACESSO, FERRO FUNDIDO PARA REDE DE ÁGUA, DN 300 MM, JUNTA FLANGEADA (NÃO INCLUI O FORNECIMENTO). AF_09/2021</t>
  </si>
  <si>
    <t xml:space="preserve">103143</t>
  </si>
  <si>
    <t xml:space="preserve">ASSENTAMENTO DE CONEXÃO COM 1 ACESSO, FERRO FUNDIDO PARA REDE DE ÁGUA, DN 350 MM, JUNTA FLANGEADA (NÃO INCLUI O FORNECIMENTO). AF_09/2021</t>
  </si>
  <si>
    <t xml:space="preserve">103144</t>
  </si>
  <si>
    <t xml:space="preserve">ASSENTAMENTO DE CONEXÃO COM 1 ACESSO, FERRO FUNDIDO PARA REDE DE ÁGUA, DN 400 MM, JUNTA FLANGEADA (NÃO INCLUI O FORNECIMENTO). AF_09/2021</t>
  </si>
  <si>
    <t xml:space="preserve">103145</t>
  </si>
  <si>
    <t xml:space="preserve">ASSENTAMENTO DE CONEXÃO COM 1 ACESSO, FERRO FUNDIDO PARA REDE DE ÁGUA, DN 450 MM, JUNTA FLANGEADA (NÃO INCLUI O FORNECIMENTO). AF_09/2021</t>
  </si>
  <si>
    <t xml:space="preserve">103146</t>
  </si>
  <si>
    <t xml:space="preserve">ASSENTAMENTO DE CONEXÃO COM 1 ACESSO, FERRO FUNDIDO PARA REDE DE ÁGUA, DN 500 MM, JUNTA FLANGEADA (NÃO INCLUI O FORNECIMENTO). AF_09/2021</t>
  </si>
  <si>
    <t xml:space="preserve">103147</t>
  </si>
  <si>
    <t xml:space="preserve">ASSENTAMENTO DE CONEXÃO COM 1 ACESSO, FERRO FUNDIDO PARA REDE DE ÁGUA, DN 600 MM, JUNTA FLANGEADA (NÃO INCLUI O FORNECIMENTO). AF_09/2021</t>
  </si>
  <si>
    <t xml:space="preserve">103148</t>
  </si>
  <si>
    <t xml:space="preserve">ASSENTAMENTO DE CONEXÃO COM 1 ACESSO, FERRO FUNDIDO PARA REDE DE ÁGUA, DN 700 MM, JUNTA FLANGEADA (NÃO INCLUI O FORNECIMENTO). AF_09/2021</t>
  </si>
  <si>
    <t xml:space="preserve">103137</t>
  </si>
  <si>
    <t xml:space="preserve">ASSENTAMENTO DE CONEXÃO COM 1 ACESSO, FERRO FUNDIDO PARA REDE DE ÁGUA, DN 80 MM, JUNTA FLANGEADA (NÃO INCLUI O FORNECIMENTO). AF_09/2021</t>
  </si>
  <si>
    <t xml:space="preserve">103149</t>
  </si>
  <si>
    <t xml:space="preserve">ASSENTAMENTO DE CONEXÃO COM 1 ACESSO, FERRO FUNDIDO PARA REDE DE ÁGUA, DN 800 MM, JUNTA FLANGEADA (NÃO INCLUI O FORNECIMENTO). AF_09/2021</t>
  </si>
  <si>
    <t xml:space="preserve">103150</t>
  </si>
  <si>
    <t xml:space="preserve">ASSENTAMENTO DE CONEXÃO COM 1 ACESSO, FERRO FUNDIDO PARA REDE DE ÁGUA, DN 900 MM, JUNTA FLANGEADA (NÃO INCLUI O FORNECIMENTO). AF_09/2021</t>
  </si>
  <si>
    <t xml:space="preserve">103106</t>
  </si>
  <si>
    <t xml:space="preserve">ASSENTAMENTO DE CONEXÃO COM 2 ACESSOS, FERRO FUNDIDO PARA REDE DE ÁGUA, DN 100 MM, JUNTA FLANGEADA (NÃO INCLUI O FORNECIMENTO). AF_09/2021</t>
  </si>
  <si>
    <t xml:space="preserve">103119</t>
  </si>
  <si>
    <t xml:space="preserve">ASSENTAMENTO DE CONEXÃO COM 2 ACESSOS, FERRO FUNDIDO PARA REDE DE ÁGUA, DN 1000 MM, JUNTA FLANGEADA (NÃO INCLUI O FORNECIMENTO). AF_09/2021</t>
  </si>
  <si>
    <t xml:space="preserve">103120</t>
  </si>
  <si>
    <t xml:space="preserve">ASSENTAMENTO DE CONEXÃO COM 2 ACESSOS, FERRO FUNDIDO PARA REDE DE ÁGUA, DN 1200 MM, JUNTA FLANGEADA (NÃO INCLUI O FORNECIMENTO). AF_09/2021</t>
  </si>
  <si>
    <t xml:space="preserve">103107</t>
  </si>
  <si>
    <t xml:space="preserve">ASSENTAMENTO DE CONEXÃO COM 2 ACESSOS, FERRO FUNDIDO PARA REDE DE ÁGUA, DN 150 MM, JUNTA FLANGEADA (NÃO INCLUI O FORNECIMENTO). AF_09/2021</t>
  </si>
  <si>
    <t xml:space="preserve">103108</t>
  </si>
  <si>
    <t xml:space="preserve">ASSENTAMENTO DE CONEXÃO COM 2 ACESSOS, FERRO FUNDIDO PARA REDE DE ÁGUA, DN 200 MM, JUNTA FLANGEADA (NÃO INCLUI O FORNECIMENTO). AF_09/2021</t>
  </si>
  <si>
    <t xml:space="preserve">103109</t>
  </si>
  <si>
    <t xml:space="preserve">ASSENTAMENTO DE CONEXÃO COM 2 ACESSOS, FERRO FUNDIDO PARA REDE DE ÁGUA, DN 250 MM, JUNTA FLANGEADA (NÃO INCLUI O FORNECIMENTO). AF_09/2021</t>
  </si>
  <si>
    <t xml:space="preserve">103110</t>
  </si>
  <si>
    <t xml:space="preserve">ASSENTAMENTO DE CONEXÃO COM 2 ACESSOS, FERRO FUNDIDO PARA REDE DE ÁGUA, DN 300 MM, JUNTA FLANGEADA (NÃO INCLUI O FORNECIMENTO). AF_09/2021</t>
  </si>
  <si>
    <t xml:space="preserve">103111</t>
  </si>
  <si>
    <t xml:space="preserve">ASSENTAMENTO DE CONEXÃO COM 2 ACESSOS, FERRO FUNDIDO PARA REDE DE ÁGUA, DN 350 MM, JUNTA FLANGEADA (NÃO INCLUI O FORNECIMENTO). AF_09/2021</t>
  </si>
  <si>
    <t xml:space="preserve">103112</t>
  </si>
  <si>
    <t xml:space="preserve">ASSENTAMENTO DE CONEXÃO COM 2 ACESSOS, FERRO FUNDIDO PARA REDE DE ÁGUA, DN 400 MM, JUNTA FLANGEADA (NÃO INCLUI O FORNECIMENTO). AF_09/2021</t>
  </si>
  <si>
    <t xml:space="preserve">103113</t>
  </si>
  <si>
    <t xml:space="preserve">ASSENTAMENTO DE CONEXÃO COM 2 ACESSOS, FERRO FUNDIDO PARA REDE DE ÁGUA, DN 450 MM, JUNTA FLANGEADA (NÃO INCLUI O FORNECIMENTO). AF_09/2021</t>
  </si>
  <si>
    <t xml:space="preserve">103114</t>
  </si>
  <si>
    <t xml:space="preserve">ASSENTAMENTO DE CONEXÃO COM 2 ACESSOS, FERRO FUNDIDO PARA REDE DE ÁGUA, DN 500 MM, JUNTA FLANGEADA (NÃO INCLUI O FORNECIMENTO). AF_09/2021</t>
  </si>
  <si>
    <t xml:space="preserve">103115</t>
  </si>
  <si>
    <t xml:space="preserve">ASSENTAMENTO DE CONEXÃO COM 2 ACESSOS, FERRO FUNDIDO PARA REDE DE ÁGUA, DN 600 MM, JUNTA FLANGEADA (NÃO INCLUI O FORNECIMENTO). AF_09/2021</t>
  </si>
  <si>
    <t xml:space="preserve">103116</t>
  </si>
  <si>
    <t xml:space="preserve">ASSENTAMENTO DE CONEXÃO COM 2 ACESSOS, FERRO FUNDIDO PARA REDE DE ÁGUA, DN 700 MM, JUNTA FLANGEADA (NÃO INCLUI O FORNECIMENTO). AF_09/2021</t>
  </si>
  <si>
    <t xml:space="preserve">103105</t>
  </si>
  <si>
    <t xml:space="preserve">ASSENTAMENTO DE CONEXÃO COM 2 ACESSOS, FERRO FUNDIDO PARA REDE DE ÁGUA, DN 80 MM, JUNTA FLANGEADA (NÃO INCLUI O FORNECIMENTO). AF_09/2021</t>
  </si>
  <si>
    <t xml:space="preserve">103117</t>
  </si>
  <si>
    <t xml:space="preserve">ASSENTAMENTO DE CONEXÃO COM 2 ACESSOS, FERRO FUNDIDO PARA REDE DE ÁGUA, DN 800 MM, JUNTA FLANGEADA (NÃO INCLUI O FORNECIMENTO). AF_09/2021</t>
  </si>
  <si>
    <t xml:space="preserve">103118</t>
  </si>
  <si>
    <t xml:space="preserve">ASSENTAMENTO DE CONEXÃO COM 2 ACESSOS, FERRO FUNDIDO PARA REDE DE ÁGUA, DN 900 MM, JUNTA FLANGEADA (NÃO INCLUI O FORNECIMENTO). AF_09/2021</t>
  </si>
  <si>
    <t xml:space="preserve">103122</t>
  </si>
  <si>
    <t xml:space="preserve">ASSENTAMENTO DE CONEXÃO COM 3 ACESSOS, FERRO FUNDIDO PARA REDE DE ÁGUA, DN 100 MM, JUNTA FLANGEADA (NÃO INCLUI O FORNECIMENTO). AF_09/2021</t>
  </si>
  <si>
    <t xml:space="preserve">103135</t>
  </si>
  <si>
    <t xml:space="preserve">ASSENTAMENTO DE CONEXÃO COM 3 ACESSOS, FERRO FUNDIDO PARA REDE DE ÁGUA, DN 1000 MM, JUNTA FLANGEADA (NÃO INCLUI O FORNECIMENTO). AF_09/2021</t>
  </si>
  <si>
    <t xml:space="preserve">103136</t>
  </si>
  <si>
    <t xml:space="preserve">ASSENTAMENTO DE CONEXÃO COM 3 ACESSOS, FERRO FUNDIDO PARA REDE DE ÁGUA, DN 1200 MM, JUNTA FLANGEADA (NÃO INCLUI O FORNECIMENTO). AF_09/2021</t>
  </si>
  <si>
    <t xml:space="preserve">103123</t>
  </si>
  <si>
    <t xml:space="preserve">ASSENTAMENTO DE CONEXÃO COM 3 ACESSOS, FERRO FUNDIDO PARA REDE DE ÁGUA, DN 150 MM, JUNTA FLANGEADA (NÃO INCLUI O FORNECIMENTO). AF_09/2021</t>
  </si>
  <si>
    <t xml:space="preserve">103124</t>
  </si>
  <si>
    <t xml:space="preserve">ASSENTAMENTO DE CONEXÃO COM 3 ACESSOS, FERRO FUNDIDO PARA REDE DE ÁGUA, DN 200 MM, JUNTA FLANGEADA (NÃO INCLUI O FORNECIMENTO). AF_09/2021</t>
  </si>
  <si>
    <t xml:space="preserve">103125</t>
  </si>
  <si>
    <t xml:space="preserve">ASSENTAMENTO DE CONEXÃO COM 3 ACESSOS, FERRO FUNDIDO PARA REDE DE ÁGUA, DN 250 MM, JUNTA FLANGEADA (NÃO INCLUI O FORNECIMENTO). AF_09/2021</t>
  </si>
  <si>
    <t xml:space="preserve">103126</t>
  </si>
  <si>
    <t xml:space="preserve">ASSENTAMENTO DE CONEXÃO COM 3 ACESSOS, FERRO FUNDIDO PARA REDE DE ÁGUA, DN 300 MM, JUNTA FLANGEADA (NÃO INCLUI O FORNECIMENTO). AF_09/2021</t>
  </si>
  <si>
    <t xml:space="preserve">103127</t>
  </si>
  <si>
    <t xml:space="preserve">ASSENTAMENTO DE CONEXÃO COM 3 ACESSOS, FERRO FUNDIDO PARA REDE DE ÁGUA, DN 350 MM, JUNTA FLANGEADA (NÃO INCLUI O FORNECIMENTO). AF_09/2021</t>
  </si>
  <si>
    <t xml:space="preserve">103128</t>
  </si>
  <si>
    <t xml:space="preserve">ASSENTAMENTO DE CONEXÃO COM 3 ACESSOS, FERRO FUNDIDO PARA REDE DE ÁGUA, DN 400 MM, JUNTA FLANGEADA (NÃO INCLUI O FORNECIMENTO). AF_09/2021</t>
  </si>
  <si>
    <t xml:space="preserve">103129</t>
  </si>
  <si>
    <t xml:space="preserve">ASSENTAMENTO DE CONEXÃO COM 3 ACESSOS, FERRO FUNDIDO PARA REDE DE ÁGUA, DN 450 MM, JUNTA FLANGEADA (NÃO INCLUI O FORNECIMENTO). AF_09/2021</t>
  </si>
  <si>
    <t xml:space="preserve">103130</t>
  </si>
  <si>
    <t xml:space="preserve">ASSENTAMENTO DE CONEXÃO COM 3 ACESSOS, FERRO FUNDIDO PARA REDE DE ÁGUA, DN 500 MM, JUNTA FLANGEADA (NÃO INCLUI O FORNECIMENTO). AF_09/2021</t>
  </si>
  <si>
    <t xml:space="preserve">103131</t>
  </si>
  <si>
    <t xml:space="preserve">ASSENTAMENTO DE CONEXÃO COM 3 ACESSOS, FERRO FUNDIDO PARA REDE DE ÁGUA, DN 600 MM, JUNTA FLANGEADA (NÃO INCLUI O FORNECIMENTO). AF_09/2021</t>
  </si>
  <si>
    <t xml:space="preserve">103132</t>
  </si>
  <si>
    <t xml:space="preserve">ASSENTAMENTO DE CONEXÃO COM 3 ACESSOS, FERRO FUNDIDO PARA REDE DE ÁGUA, DN 700 MM, JUNTA FLANGEADA (NÃO INCLUI O FORNECIMENTO). AF_09/2021</t>
  </si>
  <si>
    <t xml:space="preserve">103121</t>
  </si>
  <si>
    <t xml:space="preserve">ASSENTAMENTO DE CONEXÃO COM 3 ACESSOS, FERRO FUNDIDO PARA REDE DE ÁGUA, DN 80 MM, JUNTA FLANGEADA (NÃO INCLUI O FORNECIMENTO). AF_09/2021</t>
  </si>
  <si>
    <t xml:space="preserve">103133</t>
  </si>
  <si>
    <t xml:space="preserve">ASSENTAMENTO DE CONEXÃO COM 3 ACESSOS, FERRO FUNDIDO PARA REDE DE ÁGUA, DN 800 MM, JUNTA FLANGEADA (NÃO INCLUI O FORNECIMENTO). AF_09/2021</t>
  </si>
  <si>
    <t xml:space="preserve">103134</t>
  </si>
  <si>
    <t xml:space="preserve">ASSENTAMENTO DE CONEXÃO COM 3 ACESSOS, FERRO FUNDIDO PARA REDE DE ÁGUA, DN 900 MM, JUNTA FLANGEADA (NÃO INCLUI O FORNECIMENTO). AF_09/2021</t>
  </si>
  <si>
    <t xml:space="preserve">103090</t>
  </si>
  <si>
    <t xml:space="preserve">ASSENTAMENTO DE TUBO DE FERRO FUNDIDO PARA REDE DE ÁGUA, DN 100 MM, JUNTA FLANGEADA (NÃO INCLUI O FORNECIMENTO). AF_09/2021</t>
  </si>
  <si>
    <t xml:space="preserve">103103</t>
  </si>
  <si>
    <t xml:space="preserve">ASSENTAMENTO DE TUBO DE FERRO FUNDIDO PARA REDE DE ÁGUA, DN 1000 MM, JUNTA FLANGEADA (NÃO INCLUI O FORNECIMENTO). AF_09/2021</t>
  </si>
  <si>
    <t xml:space="preserve">103104</t>
  </si>
  <si>
    <t xml:space="preserve">ASSENTAMENTO DE TUBO DE FERRO FUNDIDO PARA REDE DE ÁGUA, DN 1200 MM, JUNTA FLANGEADA (NÃO INCLUI O FORNECIMENTO). AF_09/2021</t>
  </si>
  <si>
    <t xml:space="preserve">103091</t>
  </si>
  <si>
    <t xml:space="preserve">ASSENTAMENTO DE TUBO DE FERRO FUNDIDO PARA REDE DE ÁGUA, DN 150 MM, JUNTA FLANGEADA (NÃO INCLUI O FORNECIMENTO). AF_09/2021</t>
  </si>
  <si>
    <t xml:space="preserve">103092</t>
  </si>
  <si>
    <t xml:space="preserve">ASSENTAMENTO DE TUBO DE FERRO FUNDIDO PARA REDE DE ÁGUA, DN 200 MM, JUNTA FLANGEADA (NÃO INCLUI O FORNECIMENTO). AF_09/2021</t>
  </si>
  <si>
    <t xml:space="preserve">103093</t>
  </si>
  <si>
    <t xml:space="preserve">ASSENTAMENTO DE TUBO DE FERRO FUNDIDO PARA REDE DE ÁGUA, DN 250 MM, JUNTA FLANGEADA (NÃO INCLUI O FORNECIMENTO). AF_09/2021</t>
  </si>
  <si>
    <t xml:space="preserve">103094</t>
  </si>
  <si>
    <t xml:space="preserve">ASSENTAMENTO DE TUBO DE FERRO FUNDIDO PARA REDE DE ÁGUA, DN 300 MM, JUNTA FLANGEADA (NÃO INCLUI O FORNECIMENTO). AF_09/2021</t>
  </si>
  <si>
    <t xml:space="preserve">103095</t>
  </si>
  <si>
    <t xml:space="preserve">ASSENTAMENTO DE TUBO DE FERRO FUNDIDO PARA REDE DE ÁGUA, DN 350 MM, JUNTA FLANGEADA (NÃO INCLUI O FORNECIMENTO). AF_09/2021</t>
  </si>
  <si>
    <t xml:space="preserve">103096</t>
  </si>
  <si>
    <t xml:space="preserve">ASSENTAMENTO DE TUBO DE FERRO FUNDIDO PARA REDE DE ÁGUA, DN 400 MM, JUNTA FLANGEADA (NÃO INCLUI O FORNECIMENTO). AF_09/2021</t>
  </si>
  <si>
    <t xml:space="preserve">103097</t>
  </si>
  <si>
    <t xml:space="preserve">ASSENTAMENTO DE TUBO DE FERRO FUNDIDO PARA REDE DE ÁGUA, DN 450 MM, JUNTA FLANGEADA (NÃO INCLUI O FORNECIMENTO). AF_09/2021</t>
  </si>
  <si>
    <t xml:space="preserve">103098</t>
  </si>
  <si>
    <t xml:space="preserve">ASSENTAMENTO DE TUBO DE FERRO FUNDIDO PARA REDE DE ÁGUA, DN 500 MM, JUNTA FLANGEADA (NÃO INCLUI O FORNECIMENTO). AF_09/2021</t>
  </si>
  <si>
    <t xml:space="preserve">103099</t>
  </si>
  <si>
    <t xml:space="preserve">ASSENTAMENTO DE TUBO DE FERRO FUNDIDO PARA REDE DE ÁGUA, DN 600 MM, JUNTA FLANGEADA (NÃO INCLUI O FORNECIMENTO). AF_09/2021</t>
  </si>
  <si>
    <t xml:space="preserve">103100</t>
  </si>
  <si>
    <t xml:space="preserve">ASSENTAMENTO DE TUBO DE FERRO FUNDIDO PARA REDE DE ÁGUA, DN 700 MM, JUNTA FLANGEADA (NÃO INCLUI O FORNECIMENTO). AF_09/2021</t>
  </si>
  <si>
    <t xml:space="preserve">103089</t>
  </si>
  <si>
    <t xml:space="preserve">ASSENTAMENTO DE TUBO DE FERRO FUNDIDO PARA REDE DE ÁGUA, DN 80 MM, JUNTA FLANGEADA (NÃO INCLUI O FORNECIMENTO). AF_09/2021</t>
  </si>
  <si>
    <t xml:space="preserve">103101</t>
  </si>
  <si>
    <t xml:space="preserve">ASSENTAMENTO DE TUBO DE FERRO FUNDIDO PARA REDE DE ÁGUA, DN 800 MM, JUNTA FLANGEADA (NÃO INCLUI O FORNECIMENTO). AF_09/2021</t>
  </si>
  <si>
    <t xml:space="preserve">103102</t>
  </si>
  <si>
    <t xml:space="preserve">ASSENTAMENTO DE TUBO DE FERRO FUNDIDO PARA REDE DE ÁGUA, DN 900 MM, JUNTA FLANGEADA (NÃO INCLUI O FORNECIMENTO). AF_09/2021</t>
  </si>
  <si>
    <t xml:space="preserve">101112</t>
  </si>
  <si>
    <t xml:space="preserve">ALARGAMENTO DE BASE DE TUBULÃO A CÉU ABERTO, ESCAVAÇÃO MANUAL, CONCRETO FEITO EM OBRA E LANÇADO COM JERICA. AF_05/2020</t>
  </si>
  <si>
    <t xml:space="preserve">101113</t>
  </si>
  <si>
    <t xml:space="preserve">ALARGAMENTO DE BASE DE TUBULÃO A CÉU ABERTO, ESCAVAÇÃO MANUAL, CONCRETO USINADO E LANÇADO COM BOMBA OU DIRETAMENTE DO CAMINHÃO (EXCLUSIVE BOMBEAMENTO). AF_05/2020</t>
  </si>
  <si>
    <t xml:space="preserve">101098</t>
  </si>
  <si>
    <t xml:space="preserve">TUBULÃO A CÉU ABERTO, DIÂMETRO DO FUSTE DE 100CM, ESCAVAÇÃO MANUAL, SEM ALARGAMENTO DE BASE, CONCRETO FEITO EM OBRA E LANÇADO COM JERICA. AF_05/2020</t>
  </si>
  <si>
    <t xml:space="preserve">101106</t>
  </si>
  <si>
    <t xml:space="preserve">TUBULÃO A CÉU ABERTO, DIÂMETRO DO FUSTE DE 100CM, ESCAVAÇÃO MANUAL, SEM ALARGAMENTO DE BASE, CONCRETO USINADO E LANÇADO COM BOMBA OU DIRETAMENTE DO CAMINHÃO (EXCLUSIVE BOMBEAMENTO). AF_05/2020</t>
  </si>
  <si>
    <t xml:space="preserve">101102</t>
  </si>
  <si>
    <t xml:space="preserve">TUBULÃO A CÉU ABERTO, DIÂMETRO DO FUSTE DE 100CM, ESCAVAÇÃO MECÂNICA, SEM ALARGAMENTO DE BASE, CONCRETO FEITO EM OBRA E LANÇADO COM JERICA (EXCLUSIVE MOBILIZAÇÃO E DESMOBILIZAÇÃO). AF_05/2020</t>
  </si>
  <si>
    <t xml:space="preserve">101110</t>
  </si>
  <si>
    <t xml:space="preserve">TUBULÃO A CÉU ABERTO, DIÂMETRO DO FUSTE DE 100CM, ESCAVAÇÃO MECÂNICA, SEM ALARGAMENTO DE BASE, CONCRETO USINADO E LANÇADO COM BOMBA OU DIRETAMENTE DO CAMINHÃO (EXCLUSIVE BOMBEAMENTO, MOBILIZAÇÃO E DESMOBILIZAÇÃO). AF_05/2020</t>
  </si>
  <si>
    <t xml:space="preserve">101099</t>
  </si>
  <si>
    <t xml:space="preserve">TUBULÃO A CÉU ABERTO, DIÂMETRO DO FUSTE DE 120CM, ESCAVAÇÃO MANUAL, SEM ALARGAMENTO DE BASE, CONCRETO FEITO EM OBRA E LANÇADO COM JERICA. AF_05/2020</t>
  </si>
  <si>
    <t xml:space="preserve">101107</t>
  </si>
  <si>
    <t xml:space="preserve">TUBULÃO A CÉU ABERTO, DIÂMETRO DO FUSTE DE 120CM, ESCAVAÇÃO MANUAL, SEM ALARGAMENTO DE BASE, CONCRETO USINADO E LANÇADO COM BOMBA OU DIRETAMENTE DO CAMINHÃO (EXCLUSIVE BOMBEAMENTO). AF_05/2020</t>
  </si>
  <si>
    <t xml:space="preserve">101103</t>
  </si>
  <si>
    <t xml:space="preserve">TUBULÃO A CÉU ABERTO, DIÂMETRO DO FUSTE DE 120CM, ESCAVAÇÃO MECÂNICA, SEM ALARGAMENTO DE BASE, CONCRETO FEITO EM OBRA E LANÇADO COM JERICA (EXCLUSIVE MOBILIZAÇÃO E DESMOBILIZAÇÃO). AF_05/2020</t>
  </si>
  <si>
    <t xml:space="preserve">101111</t>
  </si>
  <si>
    <t xml:space="preserve">TUBULÃO A CÉU ABERTO, DIÂMETRO DO FUSTE DE 120CM, ESCAVAÇÃO MECÂNICA, SEM ALARGAMENTO DE BASE, CONCRETO USINADO E LANÇADO COM BOMBA OU DIRETAMENTE DO CAMINHÃO (EXCLUSIVE BOMBEAMENTO, MOBILIZAÇÃO E DESMOBILIZAÇÃO). AF_05/2020</t>
  </si>
  <si>
    <t xml:space="preserve">101096</t>
  </si>
  <si>
    <t xml:space="preserve">TUBULÃO A CÉU ABERTO, DIÂMETRO DO FUSTE DE 70CM, ESCAVAÇÃO MANUAL, SEM ALARGAMENTO DE BASE, CONCRETO FEITO EM OBRA E LANÇADO COM JERICA. AF_05/2020</t>
  </si>
  <si>
    <t xml:space="preserve">101104</t>
  </si>
  <si>
    <t xml:space="preserve">TUBULÃO A CÉU ABERTO, DIÂMETRO DO FUSTE DE 70CM, ESCAVAÇÃO MANUAL, SEM ALARGAMENTO DE BASE, CONCRETO USINADO E LANÇADO COM BOMBA OU DIRETAMENTE DO CAMINHÃO (EXCLUSIVE BOMBEAMENTO). AF_05/2020</t>
  </si>
  <si>
    <t xml:space="preserve">101100</t>
  </si>
  <si>
    <t xml:space="preserve">TUBULÃO A CÉU ABERTO, DIÂMETRO DO FUSTE DE 70CM, ESCAVAÇÃO MECÂNICA, SEM ALARGAMENTO DE BASE, CONCRETO FEITO EM OBRA E LANÇADO COM JERICA. AF_05/2020</t>
  </si>
  <si>
    <t xml:space="preserve">101108</t>
  </si>
  <si>
    <t xml:space="preserve">TUBULÃO A CÉU ABERTO, DIÂMETRO DO FUSTE DE 70CM, ESCAVAÇÃO MECÂNICA, SEM ALARGAMENTO DE BASE, CONCRETO USINADO E LANÇADO COM BOMBA OU DIRETAMENTE DO CAMINHÃO (EXCLUSIVE BOMBEAMENTO, MOBILIZAÇÃO E DESMOBILIZAÇÃO). AF_05/2020</t>
  </si>
  <si>
    <t xml:space="preserve">101097</t>
  </si>
  <si>
    <t xml:space="preserve">TUBULÃO A CÉU ABERTO, DIÂMETRO DO FUSTE DE 80CM, ESCAVAÇÃO MANUAL, SEM ALARGAMENTO DE BASE, CONCRETO FEITO EM OBRA E LANÇADO COM JERICA. AF_05/2020</t>
  </si>
  <si>
    <t xml:space="preserve">101105</t>
  </si>
  <si>
    <t xml:space="preserve">TUBULÃO A CÉU ABERTO, DIÂMETRO DO FUSTE DE 80CM, ESCAVAÇÃO MANUAL, SEM ALARGAMENTO DE BASE, CONCRETO USINADO E LANÇADO COM BOMBA OU DIRETAMENTE DO CAMINHÃO (EXCLUSIVE BOMBEAMENTO). AF_05/2020</t>
  </si>
  <si>
    <t xml:space="preserve">101101</t>
  </si>
  <si>
    <t xml:space="preserve">TUBULÃO A CÉU ABERTO, DIÂMETRO DO FUSTE DE 80CM, ESCAVAÇÃO MECÂNICA, SEM ALARGAMENTO DE BASE, CONCRETO FEITO EM OBRA E LANÇADO COM JERICA (EXCLUSIVE MOBILIZAÇÃO E DESMOBILIZAÇÃO). AF_05/2020</t>
  </si>
  <si>
    <t xml:space="preserve">101109</t>
  </si>
  <si>
    <t xml:space="preserve">TUBULÃO A CÉU ABERTO, DIÂMETRO DO FUSTE DE 80CM, ESCAVAÇÃO MECÂNICA, SEM ALARGAMENTO DE BASE, CONCRETO USINADO E LANÇADO COM BOMBA OU DIRETAMENTE DO CAMINHÃO (EXCLUSIVE BOMBEAMENTO, MOBILIZAÇÃO E DESMOBILIZAÇÃO). AF_05/2020</t>
  </si>
  <si>
    <t xml:space="preserve">96393</t>
  </si>
  <si>
    <t xml:space="preserve">USINAGEM DE BRITA GRADUADA SIMPLES. AF_03/2020</t>
  </si>
  <si>
    <t xml:space="preserve">96394</t>
  </si>
  <si>
    <t xml:space="preserve">USINAGEM DE BRITA GRADUADA TRATADA COM CIMENTO. AF_03/2020</t>
  </si>
  <si>
    <t xml:space="preserve">96395</t>
  </si>
  <si>
    <t xml:space="preserve">USINAGEM DE CONCRETO PARA COMPACTAÇÃO COM ROLO. AF_03/2020</t>
  </si>
  <si>
    <t xml:space="preserve">105034</t>
  </si>
  <si>
    <t xml:space="preserve">CINTA DE AMARRAÇÃO DE ALVENARIA MOLDADA IN LOCO COM UTILIZAÇÃO DE BLOCOS CANALETA, ESPESSURA DE *10* CM. AF_03/2024</t>
  </si>
  <si>
    <t xml:space="preserve">105033</t>
  </si>
  <si>
    <t xml:space="preserve">CINTA DE AMARRAÇÃO DE ALVENARIA MOLDADA IN LOCO COM UTILIZAÇÃO DE BLOCOS CANALETA, ESPESSURA DE *15* CM. AF_03/2024</t>
  </si>
  <si>
    <t xml:space="preserve">93205</t>
  </si>
  <si>
    <t xml:space="preserve">CINTA DE AMARRAÇÃO DE ALVENARIA MOLDADA IN LOCO COM UTILIZAÇÃO DE BLOCOS CANALETA, ESPESSURA DE *20* CM. AF_03/2024</t>
  </si>
  <si>
    <t xml:space="preserve">105032</t>
  </si>
  <si>
    <t xml:space="preserve">CONTRAVERGA MOLDADA IN LOCO COM UTILIZAÇÃO DE BLOCOS CANALETA, ESPESSURA DE *10* CM. AF_03/2024</t>
  </si>
  <si>
    <t xml:space="preserve">105031</t>
  </si>
  <si>
    <t xml:space="preserve">CONTRAVERGA MOLDADA IN LOCO COM UTILIZAÇÃO DE BLOCOS CANALETA, ESPESSURA DE *15* CM. AF_03/2024</t>
  </si>
  <si>
    <t xml:space="preserve">93199</t>
  </si>
  <si>
    <t xml:space="preserve">CONTRAVERGA MOLDADA IN LOCO COM UTILIZAÇÃO DE BLOCOS CANALETA, ESPESSURA DE *20* CM. AF_03/2024</t>
  </si>
  <si>
    <t xml:space="preserve">105030</t>
  </si>
  <si>
    <t xml:space="preserve">CONTRAVERGA MOLDADA IN LOCO EM CONCRETO, ESPESSURA DE *10* CM. AF_03/2024</t>
  </si>
  <si>
    <t xml:space="preserve">105029</t>
  </si>
  <si>
    <t xml:space="preserve">CONTRAVERGA MOLDADA IN LOCO EM CONCRETO, ESPESSURA DE *15* CM. AF_03/2024</t>
  </si>
  <si>
    <t xml:space="preserve">93197</t>
  </si>
  <si>
    <t xml:space="preserve">CONTRAVERGA MOLDADA IN LOCO EM CONCRETO, ESPESSURA DE *20* CM. AF_03/2024</t>
  </si>
  <si>
    <t xml:space="preserve">105040</t>
  </si>
  <si>
    <t xml:space="preserve">CONTRAVERGA PRÉ-FABRICADA, ESPESSURA DE *10* CM. AF_03/2024</t>
  </si>
  <si>
    <t xml:space="preserve">105039</t>
  </si>
  <si>
    <t xml:space="preserve">CONTRAVERGA PRÉ-FABRICADA, ESPESSURA DE *15* CM. AF_03/2024</t>
  </si>
  <si>
    <t xml:space="preserve">105038</t>
  </si>
  <si>
    <t xml:space="preserve">CONTRAVERGA PRÉ-FABRICADA, ESPESSURA DE *20* CM. AF_03/2024</t>
  </si>
  <si>
    <t xml:space="preserve">105028</t>
  </si>
  <si>
    <t xml:space="preserve">CONTRAVERGA PRÉ-MOLDADA, ESPESSURA DE *10* CM. AF_03/2024</t>
  </si>
  <si>
    <t xml:space="preserve">105027</t>
  </si>
  <si>
    <t xml:space="preserve">CONTRAVERGA PRÉ-MOLDADA, ESPESSURA DE *15* CM. AF_03/2024</t>
  </si>
  <si>
    <t xml:space="preserve">93194</t>
  </si>
  <si>
    <t xml:space="preserve">CONTRAVERGA PRÉ-MOLDADA, ESPESSURA DE *20* CM. AF_03/2024</t>
  </si>
  <si>
    <t xml:space="preserve">93200</t>
  </si>
  <si>
    <t xml:space="preserve">FIXAÇÃO (ENCUNHAMENTO) DE ALVENARIA DE VEDAÇÃO COM ARGAMASSA APLICADA COM BISNAGA. AF_03/2024</t>
  </si>
  <si>
    <t xml:space="preserve">93203</t>
  </si>
  <si>
    <t xml:space="preserve">FIXAÇÃO (ENCUNHAMENTO) DE ALVENARIA DE VEDAÇÃO COM ESPUMA DE POLIURETANO EXPANSIVA. AF_03/2024</t>
  </si>
  <si>
    <t xml:space="preserve">93202</t>
  </si>
  <si>
    <t xml:space="preserve">FIXAÇÃO (ENCUNHAMENTO) DE ALVENARIA DE VEDAÇÃO COM TIJOLO MACIÇO. AF_03/2024</t>
  </si>
  <si>
    <t xml:space="preserve">105026</t>
  </si>
  <si>
    <t xml:space="preserve">VERGA MOLDADA IN LOCO COM UTILIZAÇÃO DE BLOCOS CANALETA, ESPESSURA DE *10* CM. AF_03/2024</t>
  </si>
  <si>
    <t xml:space="preserve">105025</t>
  </si>
  <si>
    <t xml:space="preserve">VERGA MOLDADA IN LOCO COM UTILIZAÇÃO DE BLOCOS CANALETA, ESPESSURA DE *15* CM. AF_03/2024</t>
  </si>
  <si>
    <t xml:space="preserve">93191</t>
  </si>
  <si>
    <t xml:space="preserve">VERGA MOLDADA IN LOCO COM UTILIZAÇÃO DE BLOCOS CANALETA, ESPESSURA DE *20* CM. AF_03/2024</t>
  </si>
  <si>
    <t xml:space="preserve">105024</t>
  </si>
  <si>
    <t xml:space="preserve">VERGA MOLDADA IN LOCO EM CONCRETO, ESPESSURA DE *10* CM. AF_03/2024</t>
  </si>
  <si>
    <t xml:space="preserve">105023</t>
  </si>
  <si>
    <t xml:space="preserve">VERGA MOLDADA IN LOCO EM CONCRETO, ESPESSURA DE *15* CM. AF_03/2024</t>
  </si>
  <si>
    <t xml:space="preserve">93187</t>
  </si>
  <si>
    <t xml:space="preserve">VERGA MOLDADA IN LOCO EM CONCRETO, ESPESSURA DE *20* CM. AF_03/2024</t>
  </si>
  <si>
    <t xml:space="preserve">105037</t>
  </si>
  <si>
    <t xml:space="preserve">VERGA PRÉ-FABRICADA COM ATÉ 1,5 M DE VÃO, ESPESSURA DE *10* CM. AF_03/2024</t>
  </si>
  <si>
    <t xml:space="preserve">105036</t>
  </si>
  <si>
    <t xml:space="preserve">VERGA PRÉ-FABRICADA COM ATÉ 1,5 M DE VÃO, ESPESSURA DE *15* CM. AF_03/2024</t>
  </si>
  <si>
    <t xml:space="preserve">105035</t>
  </si>
  <si>
    <t xml:space="preserve">VERGA PRÉ-FABRICADA COM ATÉ 1,5 M DE VÃO, ESPESSURA DE *20* CM. AF_03/2024</t>
  </si>
  <si>
    <t xml:space="preserve">105022</t>
  </si>
  <si>
    <t xml:space="preserve">VERGA PRÉ-MOLDADA COM ATÉ 1,5 M DE VÃO, ESPESSURA DE *10* CM. AF_03/2024</t>
  </si>
  <si>
    <t xml:space="preserve">105021</t>
  </si>
  <si>
    <t xml:space="preserve">VERGA PRÉ-MOLDADA COM ATÉ 1,5 M DE VÃO, ESPESSURA DE *15* CM. AF_03/2024</t>
  </si>
  <si>
    <t xml:space="preserve">102171</t>
  </si>
  <si>
    <t xml:space="preserve">INSTALAÇÃO DE VIDRO ARAMADO, E = 6 MM, EM ESQUADRIA DE ALUMÍNIO OU PVC, FIXADO COM BAGUETE. AF_01/2021_PS</t>
  </si>
  <si>
    <t xml:space="preserve">102172</t>
  </si>
  <si>
    <t xml:space="preserve">INSTALAÇÃO DE VIDRO ARAMADO, E = 7 MM, EM ESQUADRIA DE ALUMÍNIO OU PVC, FIXADO COM BAGUETE. AF_01/2021_PS</t>
  </si>
  <si>
    <t xml:space="preserve">102170</t>
  </si>
  <si>
    <t xml:space="preserve">INSTALAÇÃO DE VIDRO IMPRESSO, E = 4 MM, EM ESQUADRIA DE ALUMÍNIO OU PVC, FIXADO COM BAGUETE. AF_01/2021_PS</t>
  </si>
  <si>
    <t xml:space="preserve">102160</t>
  </si>
  <si>
    <t xml:space="preserve">INSTALAÇÃO DE VIDRO IMPRESSO, E = 4 MM, EM ESQUADRIA DE MADEIRA, FIXADO COM BAGUETE. AF_01/2021</t>
  </si>
  <si>
    <t xml:space="preserve">102177</t>
  </si>
  <si>
    <t xml:space="preserve">INSTALAÇÃO DE VIDRO LAMINADO, E = 12 MM (4+4+4), ENCAIXADO EM PERFIL U. AF_01/2021_PS</t>
  </si>
  <si>
    <t xml:space="preserve">102178</t>
  </si>
  <si>
    <t xml:space="preserve">INSTALAÇÃO DE VIDRO LAMINADO, E = 15 MM (5+5+5), ENCAIXADO EM PERFIL U. AF_01/2021_PS</t>
  </si>
  <si>
    <t xml:space="preserve">102176</t>
  </si>
  <si>
    <t xml:space="preserve">INSTALAÇÃO DE VIDRO LAMINADO, E = 8 MM (4+4), ENCAIXADO EM PERFIL U. AF_01/2021_PS</t>
  </si>
  <si>
    <t xml:space="preserve">102163</t>
  </si>
  <si>
    <t xml:space="preserve">INSTALAÇÃO DE VIDRO LISO FUME, E = 4 MM, EM ESQUADRIA DE ALUMÍNIO OU PVC, FIXADO COM BAGUETE. AF_01/2021_PS</t>
  </si>
  <si>
    <t xml:space="preserve">102153</t>
  </si>
  <si>
    <t xml:space="preserve">INSTALAÇÃO DE VIDRO LISO FUME, E = 4 MM, EM ESQUADRIA DE MADEIRA, FIXADO COM BAGUETE. AF_01/2021</t>
  </si>
  <si>
    <t xml:space="preserve">102165</t>
  </si>
  <si>
    <t xml:space="preserve">INSTALAÇÃO DE VIDRO LISO FUME, E = 5 MM, EM ESQUADRIA DE ALUMÍNIO OU PVC, FIXADO COM BAGUETE. AF_01/2021_PS</t>
  </si>
  <si>
    <t xml:space="preserve">102155</t>
  </si>
  <si>
    <t xml:space="preserve">INSTALAÇÃO DE VIDRO LISO FUME, E = 5 MM, EM ESQUADRIA DE MADEIRA, FIXADO COM BAGUETE. AF_01/2021</t>
  </si>
  <si>
    <t xml:space="preserve">102167</t>
  </si>
  <si>
    <t xml:space="preserve">INSTALAÇÃO DE VIDRO LISO FUME, E = 6 MM, EM ESQUADRIA DE ALUMÍNIO OU PVC, FIXADO COM BAGUETE. AF_01/2021_PS</t>
  </si>
  <si>
    <t xml:space="preserve">102157</t>
  </si>
  <si>
    <t xml:space="preserve">INSTALAÇÃO DE VIDRO LISO FUME, E = 6 MM, EM ESQUADRIA DE MADEIRA, FIXADO COM BAGUETE. AF_01/2021</t>
  </si>
  <si>
    <t xml:space="preserve">102169</t>
  </si>
  <si>
    <t xml:space="preserve">INSTALAÇÃO DE VIDRO LISO INCOLOR, E = 10 MM, EM ESQUADRIA DE ALUMÍNIO OU PVC, FIXADO COM BAGUETE. AF_01/2021_PS</t>
  </si>
  <si>
    <t xml:space="preserve">102159</t>
  </si>
  <si>
    <t xml:space="preserve">INSTALAÇÃO DE VIDRO LISO INCOLOR, E = 10 MM, EM ESQUADRIA DE MADEIRA, FIXADO COM BAGUETE. AF_01/2021</t>
  </si>
  <si>
    <t xml:space="preserve">102161</t>
  </si>
  <si>
    <t xml:space="preserve">INSTALAÇÃO DE VIDRO LISO INCOLOR, E = 3 MM, EM ESQUADRIA DE ALUMÍNIO OU PVC, FIXADO COM BAGUETE. AF_01/2021_PS</t>
  </si>
  <si>
    <t xml:space="preserve">102151</t>
  </si>
  <si>
    <t xml:space="preserve">INSTALAÇÃO DE VIDRO LISO INCOLOR, E = 3 MM, EM ESQUADRIA DE MADEIRA, FIXADO COM BAGUETE. AF_01/2021</t>
  </si>
  <si>
    <t xml:space="preserve">102162</t>
  </si>
  <si>
    <t xml:space="preserve">INSTALAÇÃO DE VIDRO LISO INCOLOR, E = 4 MM, EM ESQUADRIA DE ALUMÍNIO OU PVC, FIXADO COM BAGUETE. AF_01/2021_PS</t>
  </si>
  <si>
    <t xml:space="preserve">102164</t>
  </si>
  <si>
    <t xml:space="preserve">INSTALAÇÃO DE VIDRO LISO INCOLOR, E = 5 MM, EM ESQUADRIA DE ALUMÍNIO OU PVC, FIXADO COM BAGUETE. AF_01/2021_PS</t>
  </si>
  <si>
    <t xml:space="preserve">102154</t>
  </si>
  <si>
    <t xml:space="preserve">INSTALAÇÃO DE VIDRO LISO INCOLOR, E = 5 MM, EM ESQUADRIA DE MADEIRA, FIXADO COM BAGUETE. AF_01/2021</t>
  </si>
  <si>
    <t xml:space="preserve">102166</t>
  </si>
  <si>
    <t xml:space="preserve">INSTALAÇÃO DE VIDRO LISO INCOLOR, E = 6 MM, EM ESQUADRIA DE ALUMÍNIO OU PVC, FIXADO COM BAGUETE. AF_01/2021_PS</t>
  </si>
  <si>
    <t xml:space="preserve">102156</t>
  </si>
  <si>
    <t xml:space="preserve">INSTALAÇÃO DE VIDRO LISO INCOLOR, E = 6 MM, EM ESQUADRIA DE MADEIRA, FIXADO COM BAGUETE. AF_01/2021</t>
  </si>
  <si>
    <t xml:space="preserve">102168</t>
  </si>
  <si>
    <t xml:space="preserve">INSTALAÇÃO DE VIDRO LISO INCOLOR, E = 8 MM, EM ESQUADRIA DE ALUMÍNIO OU PVC, FIXADO COM BAGUETE. AF_01/2021_PS</t>
  </si>
  <si>
    <t xml:space="preserve">102158</t>
  </si>
  <si>
    <t xml:space="preserve">INSTALAÇÃO DE VIDRO LISO INCOLOR, E = 8 MM, EM ESQUADRIA DE MADEIRA, FIXADO COM BAGUETE. AF_01/2021</t>
  </si>
  <si>
    <t xml:space="preserve">102152</t>
  </si>
  <si>
    <t xml:space="preserve">INSTALAÇÃO DE VIDRO LISO, E = 4 MM, EM ESQUADRIA DE MADEIRA, FIXADO COM BAGUETE. AF_01/2021</t>
  </si>
  <si>
    <t xml:space="preserve">102181</t>
  </si>
  <si>
    <t xml:space="preserve">INSTALAÇÃO DE VIDRO TEMPERADO, E = 10 MM, ENCAIXADO EM PERFIL U. AF_01/2021_PS</t>
  </si>
  <si>
    <t xml:space="preserve">102179</t>
  </si>
  <si>
    <t xml:space="preserve">INSTALAÇÃO DE VIDRO TEMPERADO, E = 6 MM, ENCAIXADO EM PERFIL U. AF_01/2021_PS</t>
  </si>
  <si>
    <t xml:space="preserve">102180</t>
  </si>
  <si>
    <t xml:space="preserve">INSTALAÇÃO DE VIDRO TEMPERADO, E = 8 MM, ENCAIXADO EM PERFIL U. AF_01/2021_PS</t>
  </si>
  <si>
    <t xml:space="preserve">102189</t>
  </si>
  <si>
    <t xml:space="preserve">JOGO DE FERRAGENS CROMADAS PARA PORTA DE VIDRO TEMPERADO, UMA FOLHA COMPOSTO DE DOBRADICAS SUPERIOR E INFERIOR, TRINCO, FECHADURA, CONTRA FECHADURA COM CAPUCHINHO SEM MOLA E PUXADOR. AF_01/2021</t>
  </si>
  <si>
    <t xml:space="preserve">102188</t>
  </si>
  <si>
    <t xml:space="preserve">MOLA HIDRAULICA DE PISO PARA PORTA DE VIDRO TEMPERADO. AF_01/2021</t>
  </si>
  <si>
    <t xml:space="preserve">102185</t>
  </si>
  <si>
    <t xml:space="preserve">PORTA DE ABRIR COM MOLA HIDRÁULICA, EM VIDRO TEMPERADO, 2 FOLHAS DE 90X210 CM, ESPESSURA DD 10MM, INCLUSIVE ACESSÓRIOS. AF_01/2021</t>
  </si>
  <si>
    <t xml:space="preserve">102184</t>
  </si>
  <si>
    <t xml:space="preserve">PORTA DE ABRIR COM MOLA HIDRÁULICA, EM VIDRO TEMPERADO, 90X210 CM, ESPESSURA 10 MM, INCLUSIVE ACESSÓRIOS. AF_01/2021</t>
  </si>
  <si>
    <t xml:space="preserve">102183</t>
  </si>
  <si>
    <t xml:space="preserve">PORTA PIVOTANTE DE VIDRO TEMPERADO, 2 FOLHAS DE 90X210 CM, ESPESSURA DE 10MM, INCLUSIVE ACESSÓRIOS. AF_01/2021</t>
  </si>
  <si>
    <t xml:space="preserve">102182</t>
  </si>
  <si>
    <t xml:space="preserve">PORTA PIVOTANTE DE VIDRO TEMPERADO, 90X210 CM, ESPESSURA 10 MM, INCLUSIVE ACESSÓRIOS. AF_01/2021</t>
  </si>
  <si>
    <t xml:space="preserve">102191</t>
  </si>
  <si>
    <t xml:space="preserve">REMOÇÃO DE VIDRO LISO COMUM DE ESQUADRIA COM BAGUETE DE ALUMÍNIO OU PVC. AF_01/2021</t>
  </si>
  <si>
    <t xml:space="preserve">102190</t>
  </si>
  <si>
    <t xml:space="preserve">REMOÇÃO DE VIDRO LISO COMUM DE ESQUADRIA COM BAGUETE DE MADEIRA. AF_01/2021</t>
  </si>
  <si>
    <t xml:space="preserve">102192</t>
  </si>
  <si>
    <t xml:space="preserve">REMOÇÃO DE VIDRO TEMPERADO FIXADO EM PERFIL U. AF_01/2021</t>
  </si>
  <si>
    <t xml:space="preserve">89354</t>
  </si>
  <si>
    <t xml:space="preserve">MISTURADOR MONOCOMANDO PARA CHUVEIRO, BASE BRUTA E ACABAMENTO CROMADO - FORNECIMENTO E INSTALAÇÃO. AF_08/2021</t>
  </si>
  <si>
    <t xml:space="preserve">103041</t>
  </si>
  <si>
    <t xml:space="preserve">REGISTRO DE ESFERA, PVC, ROSCÁVEL, COM BORBOLETA, 1/2" - FORNECIMENTO E INSTALAÇÃO. AF_08/2021</t>
  </si>
  <si>
    <t xml:space="preserve">103042</t>
  </si>
  <si>
    <t xml:space="preserve">REGISTRO DE ESFERA, PVC, ROSCÁVEL, COM BORBOLETA, 3/4" - FORNECIMENTO E INSTALAÇÃO. AF_08/2021</t>
  </si>
  <si>
    <t xml:space="preserve">103043</t>
  </si>
  <si>
    <t xml:space="preserve">REGISTRO DE ESFERA, PVC, ROSCÁVEL, COM CABEÇA QUADRADA, 1/2" - FORNECIMENTO E INSTALAÇÃO. AF_08/2021</t>
  </si>
  <si>
    <t xml:space="preserve">103044</t>
  </si>
  <si>
    <t xml:space="preserve">REGISTRO DE ESFERA, PVC, ROSCÁVEL, COM CABEÇA QUADRADA, 3/4" - FORNECIMENTO E INSTALAÇÃO. AF_08/2021</t>
  </si>
  <si>
    <t xml:space="preserve">103039</t>
  </si>
  <si>
    <t xml:space="preserve">REGISTRO DE ESFERA, PVC, ROSCÁVEL, COM VOLANTE, 1 1/2" - FORNECIMENTO E INSTALAÇÃO. AF_08/2021</t>
  </si>
  <si>
    <t xml:space="preserve">103038</t>
  </si>
  <si>
    <t xml:space="preserve">REGISTRO DE ESFERA, PVC, ROSCÁVEL, COM VOLANTE, 1 1/4" - FORNECIMENTO E INSTALAÇÃO. AF_08/2021</t>
  </si>
  <si>
    <t xml:space="preserve">103037</t>
  </si>
  <si>
    <t xml:space="preserve">REGISTRO DE ESFERA, PVC, ROSCÁVEL, COM VOLANTE, 1" - FORNECIMENTO E INSTALAÇÃO. AF_08/2021</t>
  </si>
  <si>
    <t xml:space="preserve">103040</t>
  </si>
  <si>
    <t xml:space="preserve">REGISTRO DE ESFERA, PVC, ROSCÁVEL, COM VOLANTE, 2" - FORNECIMENTO E INSTALAÇÃO. AF_08/2021</t>
  </si>
  <si>
    <t xml:space="preserve">90371</t>
  </si>
  <si>
    <t xml:space="preserve">REGISTRO DE ESFERA, PVC, ROSCÁVEL, COM VOLANTE, 3/4" - FORNECIMENTO E INSTALAÇÃO. AF_08/2021</t>
  </si>
  <si>
    <t xml:space="preserve">REGISTRO DE ESFERA, PVC, SOLDÁVEL, COM VOLANTE, DN 20 MM - FORNECIMENTO E INSTALAÇÃO. AF_08/2021</t>
  </si>
  <si>
    <t xml:space="preserve">REGISTRO DE ESFERA, PVC, SOLDÁVEL, COM VOLANTE, DN 25 MM - FORNECIMENTO E INSTALAÇÃO. AF_08/2021</t>
  </si>
  <si>
    <t xml:space="preserve">94490</t>
  </si>
  <si>
    <t xml:space="preserve">REGISTRO DE ESFERA, PVC, SOLDÁVEL, COM VOLANTE, DN 32 MM - FORNECIMENTO E INSTALAÇÃO. AF_08/2021</t>
  </si>
  <si>
    <t xml:space="preserve">94491</t>
  </si>
  <si>
    <t xml:space="preserve">REGISTRO DE ESFERA, PVC, SOLDÁVEL, COM VOLANTE, DN 40 MM - FORNECIMENTO E INSTALAÇÃO. AF_08/2021</t>
  </si>
  <si>
    <t xml:space="preserve">94492</t>
  </si>
  <si>
    <t xml:space="preserve">REGISTRO DE ESFERA, PVC, SOLDÁVEL, COM VOLANTE, DN 50 MM - FORNECIMENTO E INSTALAÇÃO. AF_08/2021</t>
  </si>
  <si>
    <t xml:space="preserve">94493</t>
  </si>
  <si>
    <t xml:space="preserve">REGISTRO DE ESFERA, PVC, SOLDÁVEL, COM VOLANTE, DN 60 MM - FORNECIMENTO E INSTALAÇÃO. AF_08/2021</t>
  </si>
  <si>
    <t xml:space="preserve">94497</t>
  </si>
  <si>
    <t xml:space="preserve">REGISTRO DE GAVETA BRUTO, LATÃO, ROSCÁVEL, 1 1/2" - FORNECIMENTO E INSTALAÇÃO. AF_08/2021</t>
  </si>
  <si>
    <t xml:space="preserve">94794</t>
  </si>
  <si>
    <t xml:space="preserve">REGISTRO DE GAVETA BRUTO, LATÃO, ROSCÁVEL, 1 1/2", COM ACABAMENTO E CANOPLA CROMADOS - FORNECIMENTO E INSTALAÇÃO. AF_08/2021</t>
  </si>
  <si>
    <t xml:space="preserve">94496</t>
  </si>
  <si>
    <t xml:space="preserve">REGISTRO DE GAVETA BRUTO, LATÃO, ROSCÁVEL, 1 1/4" - FORNECIMENTO E INSTALAÇÃO. AF_08/2021</t>
  </si>
  <si>
    <t xml:space="preserve">94793</t>
  </si>
  <si>
    <t xml:space="preserve">REGISTRO DE GAVETA BRUTO, LATÃO, ROSCÁVEL, 1 1/4", COM ACABAMENTO E CANOPLA CROMADOS - FORNECIMENTO E INSTALAÇÃO. AF_08/2021</t>
  </si>
  <si>
    <t xml:space="preserve">94495</t>
  </si>
  <si>
    <t xml:space="preserve">REGISTRO DE GAVETA BRUTO, LATÃO, ROSCÁVEL, 1" - FORNECIMENTO E INSTALAÇÃO. AF_08/2021</t>
  </si>
  <si>
    <t xml:space="preserve">94792</t>
  </si>
  <si>
    <t xml:space="preserve">REGISTRO DE GAVETA BRUTO, LATÃO, ROSCÁVEL, 1", COM ACABAMENTO E CANOPLA CROMADOS - FORNECIMENTO E INSTALAÇÃO. AF_08/2021</t>
  </si>
  <si>
    <t xml:space="preserve">89352</t>
  </si>
  <si>
    <t xml:space="preserve">REGISTRO DE GAVETA BRUTO, LATÃO, ROSCÁVEL, 1/2" - FORNECIMENTO E INSTALAÇÃO. AF_08/2021</t>
  </si>
  <si>
    <t xml:space="preserve">89986</t>
  </si>
  <si>
    <t xml:space="preserve">REGISTRO DE GAVETA BRUTO, LATÃO, ROSCÁVEL, 1/2", COM ACABAMENTO E CANOPLA CROMADOS - FORNECIMENTO E INSTALAÇÃO. AF_08/2021</t>
  </si>
  <si>
    <t xml:space="preserve">94499</t>
  </si>
  <si>
    <t xml:space="preserve">REGISTRO DE GAVETA BRUTO, LATÃO, ROSCÁVEL, 2 1/2" - FORNECIMENTO E INSTALAÇÃO. AF_08/2021</t>
  </si>
  <si>
    <t xml:space="preserve">94498</t>
  </si>
  <si>
    <t xml:space="preserve">REGISTRO DE GAVETA BRUTO, LATÃO, ROSCÁVEL, 2" - FORNECIMENTO E INSTALAÇÃO. AF_08/2021</t>
  </si>
  <si>
    <t xml:space="preserve">94500</t>
  </si>
  <si>
    <t xml:space="preserve">REGISTRO DE GAVETA BRUTO, LATÃO, ROSCÁVEL, 3" - FORNECIMENTO E INSTALAÇÃO. AF_08/2021</t>
  </si>
  <si>
    <t xml:space="preserve">89353</t>
  </si>
  <si>
    <t xml:space="preserve">REGISTRO DE GAVETA BRUTO, LATÃO, ROSCÁVEL, 3/4" - FORNECIMENTO E INSTALAÇÃO. AF_08/2021</t>
  </si>
  <si>
    <t xml:space="preserve">94501</t>
  </si>
  <si>
    <t xml:space="preserve">REGISTRO DE GAVETA BRUTO, LATÃO, ROSCÁVEL, 4" - FORNECIMENTO E INSTALAÇÃO. AF_08/2021</t>
  </si>
  <si>
    <t xml:space="preserve">89349</t>
  </si>
  <si>
    <t xml:space="preserve">REGISTRO DE PRESSÃO BRUTO, LATÃO, ROSCÁVEL, 1/2" - FORNECIMENTO E INSTALAÇÃO. AF_08/2021</t>
  </si>
  <si>
    <t xml:space="preserve">89984</t>
  </si>
  <si>
    <t xml:space="preserve">REGISTRO DE PRESSÃO BRUTO, LATÃO, ROSCÁVEL, 1/2", COM ACABAMENTO E CANOPLA CROMADOS - FORNECIMENTO E INSTALAÇÃO. AF_08/2021</t>
  </si>
  <si>
    <t xml:space="preserve">89985</t>
  </si>
  <si>
    <t xml:space="preserve">REGISTRO DE PRESSÃO BRUTO, LATÃO, ROSCÁVEL, 3/4", COM ACABAMENTO E CANOPLA CROMADOS - FORNECIMENTO E INSTALAÇÃO. AF_08/2021</t>
  </si>
  <si>
    <t xml:space="preserve">89351</t>
  </si>
  <si>
    <t xml:space="preserve">REGISTRO DE PRESSÃO BRUTO, LATÃO, ROSCÁVEL, 3/4'' - FORNECIMENTO E INSTALAÇÃO. AF_08/2021</t>
  </si>
  <si>
    <t xml:space="preserve">103045</t>
  </si>
  <si>
    <t xml:space="preserve">REGISTRO DE PRESSÃO, PVC, ROSCÁVEL, VOLANTE SIMPLES, 1/2" - FORNECIMENTO E INSTALAÇÃO. AF_08/2021</t>
  </si>
  <si>
    <t xml:space="preserve">103046</t>
  </si>
  <si>
    <t xml:space="preserve">REGISTRO DE PRESSÃO, PVC, ROSCÁVEL, VOLANTE SIMPLES, 3/4" - FORNECIMENTO E INSTALAÇÃO. AF_08/2021</t>
  </si>
  <si>
    <t xml:space="preserve">103048</t>
  </si>
  <si>
    <t xml:space="preserve">REGISTRO DE PRESSÃO, PVC, SOLDÁVEL, VOLANTE SIMPLES, DN 20 MM - FORNECIMENTO E INSTALAÇÃO. AF_08/2021</t>
  </si>
  <si>
    <t xml:space="preserve">103049</t>
  </si>
  <si>
    <t xml:space="preserve">REGISTRO DE PRESSÃO, PVC, SOLDÁVEL, VOLANTE SIMPLES, DN 25 MM - FORNECIMENTO E INSTALAÇÃO. AF_08/2021</t>
  </si>
  <si>
    <t xml:space="preserve">103029</t>
  </si>
  <si>
    <t xml:space="preserve">REGISTRO OU REGULADOR DE GÁS DE COZINHA - FORNECIMENTO E INSTALAÇÃO. AF_08/2021</t>
  </si>
  <si>
    <t xml:space="preserve">103019</t>
  </si>
  <si>
    <t xml:space="preserve">REGISTRO OU VÁLVULA GLOBO ANGULAR EM LATÃO, PARA HIDRANTES EM INSTALAÇÃO PREDIAL DE INCÊNDIO, 45 GRAUS, 2 1/2" - FORNECIMENTO E INSTALAÇÃO. AF_08/2021</t>
  </si>
  <si>
    <t xml:space="preserve">103050</t>
  </si>
  <si>
    <t xml:space="preserve">SUBSTITUIÇÃO DE REGISTRO OU VÁLVULA, ROSCÁVEL, DN 20 MM. AF_08/2021</t>
  </si>
  <si>
    <t xml:space="preserve">103051</t>
  </si>
  <si>
    <t xml:space="preserve">SUBSTITUIÇÃO DE REGISTRO OU VÁLVULA, ROSCÁVEL, DN 25 MM. AF_08/2021</t>
  </si>
  <si>
    <t xml:space="preserve">103052</t>
  </si>
  <si>
    <t xml:space="preserve">SUBSTITUIÇÃO DE REGISTRO OU VÁLVULA, ROSCÁVEL, DN 32 MM. AF_08/2021</t>
  </si>
  <si>
    <t xml:space="preserve">94799</t>
  </si>
  <si>
    <t xml:space="preserve">TORNEIRA DE BOIA PARA CAIXA D'ÁGUA, ROSCÁVEL, 1 1/2" - FORNECIMENTO E INSTALAÇÃO. AF_08/2021</t>
  </si>
  <si>
    <t xml:space="preserve">94798</t>
  </si>
  <si>
    <t xml:space="preserve">TORNEIRA DE BOIA PARA CAIXA D'ÁGUA, ROSCÁVEL, 1 1/4" - FORNECIMENTO E INSTALAÇÃO. AF_08/2021</t>
  </si>
  <si>
    <t xml:space="preserve">94797</t>
  </si>
  <si>
    <t xml:space="preserve">TORNEIRA DE BOIA PARA CAIXA D'ÁGUA, ROSCÁVEL, 1" - FORNECIMENTO E INSTALAÇÃO. AF_08/2021</t>
  </si>
  <si>
    <t xml:space="preserve">94795</t>
  </si>
  <si>
    <t xml:space="preserve">TORNEIRA DE BOIA PARA CAIXA D'ÁGUA, ROSCÁVEL, 1/2" - FORNECIMENTO E INSTALAÇÃO. AF_08/2021</t>
  </si>
  <si>
    <t xml:space="preserve">94800</t>
  </si>
  <si>
    <t xml:space="preserve">TORNEIRA DE BOIA PARA CAIXA D'ÁGUA, ROSCÁVEL, 2" - FORNECIMENTO E INSTALAÇÃO. AF_08/2021</t>
  </si>
  <si>
    <t xml:space="preserve">94796</t>
  </si>
  <si>
    <t xml:space="preserve">TORNEIRA DE BOIA PARA CAIXA D'ÁGUA, ROSCÁVEL, 3/4" - FORNECIMENTO E INSTALAÇÃO. AF_08/2021</t>
  </si>
  <si>
    <t xml:space="preserve">99635</t>
  </si>
  <si>
    <t xml:space="preserve">VÁLVULA DE DESCARGA METÁLICA, BASE 1 1/2", ACABAMENTO METALICO CROMADO - FORNECIMENTO E INSTALAÇÃO. AF_08/2021</t>
  </si>
  <si>
    <t xml:space="preserve">103018</t>
  </si>
  <si>
    <t xml:space="preserve">VÁLVULA DE DESCARGA METÁLICA, BASE 1 1/4", ACABAMENTO METALICO CROMADO - FORNECIMENTO E INSTALAÇÃO. AF_08/2021</t>
  </si>
  <si>
    <t xml:space="preserve">95252</t>
  </si>
  <si>
    <t xml:space="preserve">VÁLVULA DE ESFERA BRUTA, BRONZE, ROSCÁVEL, 1 1/2'' - FORNECIMENTO E INSTALAÇÃO. AF_08/2021</t>
  </si>
  <si>
    <t xml:space="preserve">95251</t>
  </si>
  <si>
    <t xml:space="preserve">VÁLVULA DE ESFERA BRUTA, BRONZE, ROSCÁVEL, 1 1/4'' - FORNECIMENTO E INSTALAÇÃO. AF_08/2021</t>
  </si>
  <si>
    <t xml:space="preserve">95250</t>
  </si>
  <si>
    <t xml:space="preserve">VÁLVULA DE ESFERA BRUTA, BRONZE, ROSCÁVEL, 1'' - FORNECIMENTO E INSTALAÇÃO. AF_08/2021</t>
  </si>
  <si>
    <t xml:space="preserve">95248</t>
  </si>
  <si>
    <t xml:space="preserve">VÁLVULA DE ESFERA BRUTA, BRONZE, ROSCÁVEL, 1/2" - FORNECIMENTO E INSTALAÇÃO. AF_08/2021</t>
  </si>
  <si>
    <t xml:space="preserve">95253</t>
  </si>
  <si>
    <t xml:space="preserve">VÁLVULA DE ESFERA BRUTA, BRONZE, ROSCÁVEL, 2'' - FORNECIMENTO E INSTALAÇÃO. AF_08/2021</t>
  </si>
  <si>
    <t xml:space="preserve">95249</t>
  </si>
  <si>
    <t xml:space="preserve">VÁLVULA DE ESFERA BRUTA, BRONZE, ROSCÁVEL, 3/4'' - FORNECIMENTO E INSTALAÇÃO. AF_08/2021</t>
  </si>
  <si>
    <t xml:space="preserve">99622</t>
  </si>
  <si>
    <t xml:space="preserve">VÁLVULA DE RETENÇÃO HORIZONTAL, DE BRONZE, ROSCÁVEL, 1 1/2" - FORNECIMENTO E INSTALAÇÃO. AF_08/2021</t>
  </si>
  <si>
    <t xml:space="preserve">99621</t>
  </si>
  <si>
    <t xml:space="preserve">VÁLVULA DE RETENÇÃO HORIZONTAL, DE BRONZE, ROSCÁVEL, 1 1/4" - FORNECIMENTO E INSTALAÇÃO. AF_08/2021</t>
  </si>
  <si>
    <t xml:space="preserve">99620</t>
  </si>
  <si>
    <t xml:space="preserve">VÁLVULA DE RETENÇÃO HORIZONTAL, DE BRONZE, ROSCÁVEL, 1" - FORNECIMENTO E INSTALAÇÃO. AF_08/2021</t>
  </si>
  <si>
    <t xml:space="preserve">103008</t>
  </si>
  <si>
    <t xml:space="preserve">VÁLVULA DE RETENÇÃO HORIZONTAL, DE BRONZE, ROSCÁVEL, 1/2" - FORNECIMENTO E INSTALAÇÃO. AF_08/2021</t>
  </si>
  <si>
    <t xml:space="preserve">99624</t>
  </si>
  <si>
    <t xml:space="preserve">VÁLVULA DE RETENÇÃO HORIZONTAL, DE BRONZE, ROSCÁVEL, 2 1/2" - FORNECIMENTO E INSTALAÇÃO. AF_08/2021</t>
  </si>
  <si>
    <t xml:space="preserve">99623</t>
  </si>
  <si>
    <t xml:space="preserve">VÁLVULA DE RETENÇÃO HORIZONTAL, DE BRONZE, ROSCÁVEL, 2" - FORNECIMENTO E INSTALAÇÃO. AF_08/2021</t>
  </si>
  <si>
    <t xml:space="preserve">99625</t>
  </si>
  <si>
    <t xml:space="preserve">VÁLVULA DE RETENÇÃO HORIZONTAL, DE BRONZE, ROSCÁVEL, 3" - FORNECIMENTO E INSTALAÇÃO. AF_08/2021</t>
  </si>
  <si>
    <t xml:space="preserve">99619</t>
  </si>
  <si>
    <t xml:space="preserve">VÁLVULA DE RETENÇÃO HORIZONTAL, DE BRONZE, ROSCÁVEL, 3/4" - FORNECIMENTO E INSTALAÇÃO. AF_08/2021</t>
  </si>
  <si>
    <t xml:space="preserve">99626</t>
  </si>
  <si>
    <t xml:space="preserve">VÁLVULA DE RETENÇÃO HORIZONTAL, DE BRONZE, ROSCÁVEL, 4" - FORNECIMENTO E INSTALAÇÃO. AF_08/2021</t>
  </si>
  <si>
    <t xml:space="preserve">99631</t>
  </si>
  <si>
    <t xml:space="preserve">VÁLVULA DE RETENÇÃO VERTICAL, DE BRONZE, ROSCÁVEL, 1 1/2" - FORNECIMENTO E INSTALAÇÃO. AF_08/2021</t>
  </si>
  <si>
    <t xml:space="preserve">99630</t>
  </si>
  <si>
    <t xml:space="preserve">VÁLVULA DE RETENÇÃO VERTICAL, DE BRONZE, ROSCÁVEL, 1 1/4" - FORNECIMENTO E INSTALAÇÃO. AF_08/2021</t>
  </si>
  <si>
    <t xml:space="preserve">99629</t>
  </si>
  <si>
    <t xml:space="preserve">VÁLVULA DE RETENÇÃO VERTICAL, DE BRONZE, ROSCÁVEL, 1" - FORNECIMENTO E INSTALAÇÃO. AF_08/2021</t>
  </si>
  <si>
    <t xml:space="preserve">99627</t>
  </si>
  <si>
    <t xml:space="preserve">VÁLVULA DE RETENÇÃO VERTICAL, DE BRONZE, ROSCÁVEL, 1/2" - FORNECIMENTO E INSTALAÇÃO. AF_08/2021</t>
  </si>
  <si>
    <t xml:space="preserve">103009</t>
  </si>
  <si>
    <t xml:space="preserve">VÁLVULA DE RETENÇÃO VERTICAL, DE BRONZE, ROSCÁVEL, 2 1/2" - FORNECIMENTO E INSTALAÇÃO. AF_08/2021</t>
  </si>
  <si>
    <t xml:space="preserve">99632</t>
  </si>
  <si>
    <t xml:space="preserve">VÁLVULA DE RETENÇÃO VERTICAL, DE BRONZE, ROSCÁVEL, 2" - FORNECIMENTO E INSTALAÇÃO. AF_08/2021</t>
  </si>
  <si>
    <t xml:space="preserve">99633</t>
  </si>
  <si>
    <t xml:space="preserve">VÁLVULA DE RETENÇÃO VERTICAL, DE BRONZE, ROSCÁVEL, 3" - FORNECIMENTO E INSTALAÇÃO. AF_08/2021</t>
  </si>
  <si>
    <t xml:space="preserve">99628</t>
  </si>
  <si>
    <t xml:space="preserve">VÁLVULA DE RETENÇÃO VERTICAL, DE BRONZE, ROSCÁVEL, 3/4" - FORNECIMENTO E INSTALAÇÃO. AF_08/2021</t>
  </si>
  <si>
    <t xml:space="preserve">99634</t>
  </si>
  <si>
    <t xml:space="preserve">VÁLVULA DE RETENÇÃO VERTICAL, DE BRONZE, ROSCÁVEL, 4" - FORNECIMENTO E INSTALAÇÃO. AF_08/2021</t>
  </si>
  <si>
    <t xml:space="preserve">103013</t>
  </si>
  <si>
    <t xml:space="preserve">VÁLVULA DE RETENÇÃO, DE BRONZE, PÉ COM CRIVOS, ROSCÁVEL, 1 1/2" - FORNECIMENTO E INSTALAÇÃO. AF_08/2021</t>
  </si>
  <si>
    <t xml:space="preserve">103012</t>
  </si>
  <si>
    <t xml:space="preserve">VÁLVULA DE RETENÇÃO, DE BRONZE, PÉ COM CRIVOS, ROSCÁVEL, 1 1/4" - FORNECIMENTO E INSTALAÇÃO. AF_08/2021</t>
  </si>
  <si>
    <t xml:space="preserve">103011</t>
  </si>
  <si>
    <t xml:space="preserve">VÁLVULA DE RETENÇÃO, DE BRONZE, PÉ COM CRIVOS, ROSCÁVEL, 1" - FORNECIMENTO E INSTALAÇÃO. AF_08/2021</t>
  </si>
  <si>
    <t xml:space="preserve">103015</t>
  </si>
  <si>
    <t xml:space="preserve">VÁLVULA DE RETENÇÃO, DE BRONZE, PÉ COM CRIVOS, ROSCÁVEL, 2 1/2" - FORNECIMENTO E INSTALAÇÃO. AF_08/2021</t>
  </si>
  <si>
    <t xml:space="preserve">103014</t>
  </si>
  <si>
    <t xml:space="preserve">VÁLVULA DE RETENÇÃO, DE BRONZE, PÉ COM CRIVOS, ROSCÁVEL, 2" - FORNECIMENTO E INSTALAÇÃO. AF_08/2021</t>
  </si>
  <si>
    <t xml:space="preserve">103016</t>
  </si>
  <si>
    <t xml:space="preserve">VÁLVULA DE RETENÇÃO, DE BRONZE, PÉ COM CRIVOS, ROSCÁVEL, 3" - FORNECIMENTO E INSTALAÇÃO. AF_08/2021</t>
  </si>
  <si>
    <t xml:space="preserve">103010</t>
  </si>
  <si>
    <t xml:space="preserve">VÁLVULA DE RETENÇÃO, DE BRONZE, PÉ COM CRIVOS, ROSCÁVEL, 3/4" - FORNECIMENTO E INSTALAÇÃO. AF_08/2021</t>
  </si>
  <si>
    <t xml:space="preserve">103017</t>
  </si>
  <si>
    <t xml:space="preserve">VÁLVULA DE RETENÇÃO, DE BRONZE, PÉ COM CRIVOS, ROSCÁVEL, 4" - FORNECIMENTO E INSTALAÇÃO. AF_08/2021</t>
  </si>
</sst>
</file>

<file path=xl/styles.xml><?xml version="1.0" encoding="utf-8"?>
<styleSheet xmlns="http://schemas.openxmlformats.org/spreadsheetml/2006/main">
  <numFmts count="13">
    <numFmt numFmtId="164" formatCode="General"/>
    <numFmt numFmtId="165" formatCode="@"/>
    <numFmt numFmtId="166" formatCode="[$R$-416]\ #,##0.00;[RED]\-[$R$-416]\ #,##0.00"/>
    <numFmt numFmtId="167" formatCode="0.00%"/>
    <numFmt numFmtId="168" formatCode="[$R$-416]\ #,##0.000;[RED]\-[$R$-416]\ #,##0.000"/>
    <numFmt numFmtId="169" formatCode="#,##0.00"/>
    <numFmt numFmtId="170" formatCode="[$R$ -416]#,##0.00"/>
    <numFmt numFmtId="171" formatCode="0.00"/>
    <numFmt numFmtId="172" formatCode="#,##0.000"/>
    <numFmt numFmtId="173" formatCode="_-&quot;R$ &quot;* #,##0.00_-;&quot;-R$ &quot;* #,##0.00_-;_-&quot;R$ &quot;* \-??_-;_-@"/>
    <numFmt numFmtId="174" formatCode="0.0%"/>
    <numFmt numFmtId="175" formatCode="0%"/>
    <numFmt numFmtId="176" formatCode="d\.m"/>
  </numFmts>
  <fonts count="35">
    <font>
      <sz val="10"/>
      <color rgb="FF000000"/>
      <name val="Calibri"/>
      <family val="0"/>
      <charset val="1"/>
    </font>
    <font>
      <sz val="10"/>
      <name val="Arial"/>
      <family val="0"/>
    </font>
    <font>
      <sz val="10"/>
      <name val="Arial"/>
      <family val="0"/>
    </font>
    <font>
      <sz val="10"/>
      <name val="Arial"/>
      <family val="0"/>
    </font>
    <font>
      <sz val="11"/>
      <color rgb="FF000000"/>
      <name val="Calibri"/>
      <family val="0"/>
      <charset val="1"/>
    </font>
    <font>
      <b val="true"/>
      <sz val="10"/>
      <color theme="1"/>
      <name val="Calibri"/>
      <family val="0"/>
      <charset val="1"/>
    </font>
    <font>
      <sz val="10"/>
      <color theme="1"/>
      <name val="Calibri"/>
      <family val="0"/>
      <charset val="1"/>
    </font>
    <font>
      <b val="true"/>
      <sz val="12"/>
      <color rgb="FF345168"/>
      <name val="Calibri"/>
      <family val="0"/>
      <charset val="1"/>
    </font>
    <font>
      <sz val="11"/>
      <color theme="1"/>
      <name val="Calibri"/>
      <family val="0"/>
      <charset val="1"/>
    </font>
    <font>
      <b val="true"/>
      <sz val="10"/>
      <color rgb="FF000000"/>
      <name val="Calibri"/>
      <family val="0"/>
      <charset val="1"/>
    </font>
    <font>
      <sz val="8"/>
      <color theme="1"/>
      <name val="Calibri"/>
      <family val="0"/>
      <charset val="1"/>
    </font>
    <font>
      <sz val="8"/>
      <color rgb="FF000000"/>
      <name val="Calibri"/>
      <family val="0"/>
      <charset val="1"/>
    </font>
    <font>
      <b val="true"/>
      <sz val="10"/>
      <color rgb="FFFFFFFF"/>
      <name val="Calibri"/>
      <family val="0"/>
      <charset val="1"/>
    </font>
    <font>
      <i val="true"/>
      <sz val="10"/>
      <color theme="1"/>
      <name val="Calibri"/>
      <family val="0"/>
      <charset val="1"/>
    </font>
    <font>
      <b val="true"/>
      <sz val="11"/>
      <color theme="1"/>
      <name val="Calibri"/>
      <family val="0"/>
      <charset val="1"/>
    </font>
    <font>
      <sz val="8"/>
      <color theme="1"/>
      <name val="Arial"/>
      <family val="0"/>
      <charset val="1"/>
    </font>
    <font>
      <i val="true"/>
      <sz val="11"/>
      <color theme="1"/>
      <name val="Calibri"/>
      <family val="0"/>
      <charset val="1"/>
    </font>
    <font>
      <i val="true"/>
      <sz val="10"/>
      <color rgb="FF000000"/>
      <name val="Calibri"/>
      <family val="0"/>
      <charset val="1"/>
    </font>
    <font>
      <sz val="12"/>
      <color rgb="FF000000"/>
      <name val="Calibri"/>
      <family val="0"/>
      <charset val="1"/>
    </font>
    <font>
      <b val="true"/>
      <sz val="12"/>
      <color rgb="FF000000"/>
      <name val="Calibri"/>
      <family val="0"/>
      <charset val="1"/>
    </font>
    <font>
      <b val="true"/>
      <sz val="14"/>
      <color rgb="FFFFFFFF"/>
      <name val="Calibri"/>
      <family val="0"/>
      <charset val="1"/>
    </font>
    <font>
      <b val="true"/>
      <sz val="12"/>
      <color rgb="FFFFFFFF"/>
      <name val="Calibri"/>
      <family val="0"/>
      <charset val="1"/>
    </font>
    <font>
      <b val="true"/>
      <sz val="8"/>
      <color theme="1"/>
      <name val="Calibri"/>
      <family val="0"/>
      <charset val="1"/>
    </font>
    <font>
      <i val="true"/>
      <sz val="8"/>
      <color theme="1"/>
      <name val="Calibri"/>
      <family val="0"/>
      <charset val="1"/>
    </font>
    <font>
      <sz val="9"/>
      <color theme="1"/>
      <name val="Arial"/>
      <family val="0"/>
      <charset val="1"/>
    </font>
    <font>
      <u val="single"/>
      <sz val="9"/>
      <color rgb="FF0000FF"/>
      <name val="Arial"/>
      <family val="0"/>
      <charset val="1"/>
    </font>
    <font>
      <sz val="9"/>
      <color theme="1"/>
      <name val="Calibri"/>
      <family val="0"/>
      <charset val="1"/>
    </font>
    <font>
      <u val="single"/>
      <sz val="8"/>
      <color rgb="FF0000FF"/>
      <name val="Calibri"/>
      <family val="0"/>
      <charset val="1"/>
    </font>
    <font>
      <sz val="10"/>
      <color rgb="FF345168"/>
      <name val="Calibri"/>
      <family val="0"/>
      <charset val="1"/>
    </font>
    <font>
      <b val="true"/>
      <sz val="14"/>
      <color theme="1"/>
      <name val="Calibri"/>
      <family val="0"/>
      <charset val="1"/>
    </font>
    <font>
      <b val="true"/>
      <sz val="10"/>
      <color rgb="FFFF0000"/>
      <name val="Calibri"/>
      <family val="0"/>
      <charset val="1"/>
    </font>
    <font>
      <b val="true"/>
      <sz val="8"/>
      <color theme="1"/>
      <name val="Arial"/>
      <family val="0"/>
      <charset val="1"/>
    </font>
    <font>
      <b val="true"/>
      <sz val="11"/>
      <color rgb="FF000000"/>
      <name val="Calibri, Arial"/>
      <family val="0"/>
      <charset val="1"/>
    </font>
    <font>
      <b val="true"/>
      <sz val="11"/>
      <color rgb="FFFFFFFF"/>
      <name val="Arial"/>
      <family val="0"/>
      <charset val="1"/>
    </font>
    <font>
      <sz val="11"/>
      <color theme="1"/>
      <name val="Arial"/>
      <family val="0"/>
      <charset val="1"/>
    </font>
  </fonts>
  <fills count="10">
    <fill>
      <patternFill patternType="none"/>
    </fill>
    <fill>
      <patternFill patternType="gray125"/>
    </fill>
    <fill>
      <patternFill patternType="solid">
        <fgColor rgb="FF345168"/>
        <bgColor rgb="FF333333"/>
      </patternFill>
    </fill>
    <fill>
      <patternFill patternType="solid">
        <fgColor rgb="FFFFF2CC"/>
        <bgColor rgb="FFFFFFFF"/>
      </patternFill>
    </fill>
    <fill>
      <patternFill patternType="solid">
        <fgColor rgb="FFFFFFFF"/>
        <bgColor rgb="FFFFF2CC"/>
      </patternFill>
    </fill>
    <fill>
      <patternFill patternType="solid">
        <fgColor rgb="FFB4C7DC"/>
        <bgColor rgb="FF99CCFF"/>
      </patternFill>
    </fill>
    <fill>
      <patternFill patternType="solid">
        <fgColor rgb="FF073763"/>
        <bgColor rgb="FF333333"/>
      </patternFill>
    </fill>
    <fill>
      <patternFill patternType="solid">
        <fgColor rgb="FFDDDDDD"/>
        <bgColor rgb="FFD9D9D9"/>
      </patternFill>
    </fill>
    <fill>
      <patternFill patternType="solid">
        <fgColor rgb="FFD9D9D9"/>
        <bgColor rgb="FFDDDDDD"/>
      </patternFill>
    </fill>
    <fill>
      <patternFill patternType="solid">
        <fgColor rgb="FF005CA9"/>
        <bgColor rgb="FF1155CC"/>
      </patternFill>
    </fill>
  </fills>
  <borders count="19">
    <border diagonalUp="false" diagonalDown="false">
      <left/>
      <right/>
      <top/>
      <bottom/>
      <diagonal/>
    </border>
    <border diagonalUp="false" diagonalDown="false">
      <left style="thin">
        <color rgb="FFFFFFFF"/>
      </left>
      <right style="thin">
        <color rgb="FFFFFFFF"/>
      </right>
      <top style="thin">
        <color rgb="FFFFFFFF"/>
      </top>
      <bottom style="thin">
        <color rgb="FFFFFFFF"/>
      </bottom>
      <diagonal/>
    </border>
    <border diagonalUp="false" diagonalDown="false">
      <left style="thin">
        <color rgb="FFFFFFFF"/>
      </left>
      <right style="thin">
        <color rgb="FFFFFFFF"/>
      </right>
      <top style="thin">
        <color rgb="FFFFFFFF"/>
      </top>
      <bottom/>
      <diagonal/>
    </border>
    <border diagonalUp="false" diagonalDown="false">
      <left style="thin">
        <color rgb="FFFFFFFF"/>
      </left>
      <right style="thin">
        <color rgb="FFFFFFFF"/>
      </right>
      <top/>
      <bottom/>
      <diagonal/>
    </border>
    <border diagonalUp="false" diagonalDown="false">
      <left style="thin">
        <color rgb="FFFFFFFF"/>
      </left>
      <right style="thin">
        <color rgb="FFFFFFFF"/>
      </right>
      <top/>
      <bottom style="thin">
        <color rgb="FFFFFFFF"/>
      </bottom>
      <diagonal/>
    </border>
    <border diagonalUp="false" diagonalDown="false">
      <left style="thin">
        <color rgb="FFFFFFFF"/>
      </left>
      <right/>
      <top style="thin">
        <color rgb="FFFFFFFF"/>
      </top>
      <bottom style="thin">
        <color rgb="FFFFFFFF"/>
      </bottom>
      <diagonal/>
    </border>
    <border diagonalUp="false" diagonalDown="false">
      <left style="thin"/>
      <right style="thin"/>
      <top style="thin"/>
      <bottom style="thin"/>
      <diagonal/>
    </border>
    <border diagonalUp="false" diagonalDown="false">
      <left/>
      <right/>
      <top/>
      <bottom style="thin">
        <color rgb="FFFFFFFF"/>
      </bottom>
      <diagonal/>
    </border>
    <border diagonalUp="false" diagonalDown="false">
      <left style="hair"/>
      <right style="hair"/>
      <top/>
      <bottom/>
      <diagonal/>
    </border>
    <border diagonalUp="false" diagonalDown="false">
      <left/>
      <right/>
      <top style="thin"/>
      <bottom style="thin"/>
      <diagonal/>
    </border>
    <border diagonalUp="false" diagonalDown="false">
      <left/>
      <right style="thin"/>
      <top style="thin"/>
      <bottom style="thin"/>
      <diagonal/>
    </border>
    <border diagonalUp="false" diagonalDown="false">
      <left style="thin"/>
      <right style="thin"/>
      <top/>
      <bottom style="thin"/>
      <diagonal/>
    </border>
    <border diagonalUp="false" diagonalDown="false">
      <left/>
      <right style="thin"/>
      <top/>
      <bottom style="thin"/>
      <diagonal/>
    </border>
    <border diagonalUp="false" diagonalDown="false">
      <left style="thin"/>
      <right/>
      <top/>
      <bottom style="thin"/>
      <diagonal/>
    </border>
    <border diagonalUp="false" diagonalDown="false">
      <left/>
      <right/>
      <top/>
      <bottom style="thin"/>
      <diagonal/>
    </border>
    <border diagonalUp="false" diagonalDown="false">
      <left style="thin"/>
      <right/>
      <top style="thin"/>
      <bottom style="thin"/>
      <diagonal/>
    </border>
    <border diagonalUp="false" diagonalDown="false">
      <left style="medium">
        <color rgb="FFFFFFFF"/>
      </left>
      <right style="medium">
        <color rgb="FFFFFFFF"/>
      </right>
      <top style="medium">
        <color rgb="FFFFFFFF"/>
      </top>
      <bottom style="medium">
        <color rgb="FFFFFFFF"/>
      </bottom>
      <diagonal/>
    </border>
    <border diagonalUp="false" diagonalDown="false">
      <left/>
      <right style="thin"/>
      <top/>
      <bottom/>
      <diagonal/>
    </border>
    <border diagonalUp="false" diagonalDown="false">
      <left style="thin"/>
      <right style="thin"/>
      <top style="thin"/>
      <bottom style="medium">
        <color rgb="FFFFFFF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00">
    <xf numFmtId="164" fontId="0" fillId="0" borderId="0" xfId="0" applyFont="false" applyBorder="false" applyAlignment="false" applyProtection="false">
      <alignment horizontal="general" vertical="bottom" textRotation="0" wrapText="false" indent="0" shrinkToFit="false"/>
      <protection locked="true" hidden="false"/>
    </xf>
    <xf numFmtId="165" fontId="4" fillId="2" borderId="0" xfId="0" applyFont="true" applyBorder="true" applyAlignment="true" applyProtection="false">
      <alignment horizontal="center" vertical="center" textRotation="0" wrapText="false" indent="0" shrinkToFit="false"/>
      <protection locked="true" hidden="false"/>
    </xf>
    <xf numFmtId="164" fontId="5" fillId="0" borderId="0" xfId="0" applyFont="true" applyBorder="false" applyAlignment="true" applyProtection="false">
      <alignment horizontal="general" vertical="center" textRotation="0" wrapText="false" indent="0" shrinkToFit="false"/>
      <protection locked="true" hidden="false"/>
    </xf>
    <xf numFmtId="164" fontId="6" fillId="0" borderId="0" xfId="0" applyFont="true" applyBorder="false" applyAlignment="true" applyProtection="false">
      <alignment horizontal="general" vertical="center" textRotation="0" wrapText="false" indent="0" shrinkToFit="false"/>
      <protection locked="true" hidden="false"/>
    </xf>
    <xf numFmtId="165" fontId="0" fillId="0" borderId="1" xfId="0" applyFont="true" applyBorder="true" applyAlignment="true" applyProtection="false">
      <alignment horizontal="center" vertical="center" textRotation="0" wrapText="false" indent="0" shrinkToFit="false"/>
      <protection locked="true" hidden="false"/>
    </xf>
    <xf numFmtId="165" fontId="0" fillId="0" borderId="2" xfId="0" applyFont="true" applyBorder="true" applyAlignment="true" applyProtection="false">
      <alignment horizontal="center" vertical="center" textRotation="0" wrapText="false" indent="0" shrinkToFit="false"/>
      <protection locked="true" hidden="false"/>
    </xf>
    <xf numFmtId="164" fontId="7" fillId="0" borderId="1" xfId="0" applyFont="true" applyBorder="true" applyAlignment="true" applyProtection="false">
      <alignment horizontal="center" vertical="bottom" textRotation="0" wrapText="true" indent="0" shrinkToFit="false"/>
      <protection locked="true" hidden="false"/>
    </xf>
    <xf numFmtId="164" fontId="0" fillId="0" borderId="1" xfId="0" applyFont="true" applyBorder="true" applyAlignment="true" applyProtection="false">
      <alignment horizontal="center" vertical="center" textRotation="0" wrapText="false" indent="0" shrinkToFit="false"/>
      <protection locked="true" hidden="false"/>
    </xf>
    <xf numFmtId="166" fontId="0" fillId="0" borderId="1" xfId="0" applyFont="true" applyBorder="true" applyAlignment="true" applyProtection="false">
      <alignment horizontal="center" vertical="center" textRotation="0" wrapText="false" indent="0" shrinkToFit="false"/>
      <protection locked="true" hidden="false"/>
    </xf>
    <xf numFmtId="164" fontId="0" fillId="0" borderId="2" xfId="0" applyFont="true" applyBorder="true" applyAlignment="true" applyProtection="false">
      <alignment horizontal="center" vertical="center" textRotation="0" wrapText="false" indent="0" shrinkToFit="false"/>
      <protection locked="true" hidden="false"/>
    </xf>
    <xf numFmtId="165" fontId="0" fillId="0" borderId="3" xfId="0" applyFont="true" applyBorder="true" applyAlignment="true" applyProtection="false">
      <alignment horizontal="center" vertical="center" textRotation="0" wrapText="false" indent="0" shrinkToFit="false"/>
      <protection locked="true" hidden="false"/>
    </xf>
    <xf numFmtId="164" fontId="8" fillId="0" borderId="4" xfId="0" applyFont="true" applyBorder="true" applyAlignment="true" applyProtection="false">
      <alignment horizontal="center" vertical="bottom" textRotation="0" wrapText="true" indent="0" shrinkToFit="false"/>
      <protection locked="true" hidden="false"/>
    </xf>
    <xf numFmtId="164" fontId="0" fillId="0" borderId="5" xfId="0" applyFont="true" applyBorder="true" applyAlignment="true" applyProtection="false">
      <alignment horizontal="center" vertical="center" textRotation="0" wrapText="false" indent="0" shrinkToFit="false"/>
      <protection locked="true" hidden="false"/>
    </xf>
    <xf numFmtId="166" fontId="0" fillId="3" borderId="6" xfId="0" applyFont="true" applyBorder="true" applyAlignment="true" applyProtection="false">
      <alignment horizontal="center" vertical="center" textRotation="0" wrapText="false" indent="0" shrinkToFit="false"/>
      <protection locked="true" hidden="false"/>
    </xf>
    <xf numFmtId="167" fontId="0" fillId="3" borderId="6" xfId="0" applyFont="true" applyBorder="true" applyAlignment="true" applyProtection="false">
      <alignment horizontal="center" vertical="center" textRotation="0" wrapText="false" indent="0" shrinkToFit="false"/>
      <protection locked="true" hidden="false"/>
    </xf>
    <xf numFmtId="164" fontId="5" fillId="0" borderId="0" xfId="0" applyFont="true" applyBorder="false" applyAlignment="true" applyProtection="false">
      <alignment horizontal="center" vertical="center" textRotation="0" wrapText="false" indent="0" shrinkToFit="false"/>
      <protection locked="true" hidden="false"/>
    </xf>
    <xf numFmtId="164" fontId="7" fillId="4" borderId="4" xfId="0" applyFont="true" applyBorder="true" applyAlignment="true" applyProtection="false">
      <alignment horizontal="center" vertical="bottom" textRotation="0" wrapText="true" indent="0" shrinkToFit="false"/>
      <protection locked="true" hidden="false"/>
    </xf>
    <xf numFmtId="166" fontId="6" fillId="0" borderId="0" xfId="0" applyFont="true" applyBorder="false" applyAlignment="true" applyProtection="false">
      <alignment horizontal="center" vertical="center" textRotation="0" wrapText="false" indent="0" shrinkToFit="false"/>
      <protection locked="true" hidden="false"/>
    </xf>
    <xf numFmtId="164" fontId="8" fillId="4" borderId="4" xfId="0" applyFont="true" applyBorder="true" applyAlignment="true" applyProtection="false">
      <alignment horizontal="center" vertical="bottom" textRotation="0" wrapText="true" indent="0" shrinkToFit="false"/>
      <protection locked="true" hidden="false"/>
    </xf>
    <xf numFmtId="164" fontId="6" fillId="0" borderId="1" xfId="0" applyFont="true" applyBorder="true" applyAlignment="true" applyProtection="false">
      <alignment horizontal="center" vertical="center" textRotation="0" wrapText="false" indent="0" shrinkToFit="false"/>
      <protection locked="true" hidden="false"/>
    </xf>
    <xf numFmtId="164" fontId="6" fillId="0" borderId="5" xfId="0" applyFont="true" applyBorder="true" applyAlignment="true" applyProtection="false">
      <alignment horizontal="center" vertical="center" textRotation="0" wrapText="false" indent="0" shrinkToFit="false"/>
      <protection locked="true" hidden="false"/>
    </xf>
    <xf numFmtId="166" fontId="9" fillId="3" borderId="6" xfId="0" applyFont="true" applyBorder="true" applyAlignment="true" applyProtection="false">
      <alignment horizontal="center" vertical="center" textRotation="0" wrapText="false" indent="0" shrinkToFit="false"/>
      <protection locked="true" hidden="false"/>
    </xf>
    <xf numFmtId="168" fontId="9" fillId="0" borderId="0" xfId="0" applyFont="true" applyBorder="false" applyAlignment="true" applyProtection="false">
      <alignment horizontal="general" vertical="center" textRotation="0" wrapText="false" indent="0" shrinkToFit="false"/>
      <protection locked="true" hidden="false"/>
    </xf>
    <xf numFmtId="168" fontId="6" fillId="0" borderId="0" xfId="0" applyFont="true" applyBorder="false" applyAlignment="true" applyProtection="false">
      <alignment horizontal="center" vertical="center" textRotation="0" wrapText="false" indent="0" shrinkToFit="false"/>
      <protection locked="true" hidden="false"/>
    </xf>
    <xf numFmtId="164" fontId="0" fillId="0" borderId="4" xfId="0" applyFont="true" applyBorder="true" applyAlignment="true" applyProtection="false">
      <alignment horizontal="center" vertical="center" textRotation="0" wrapText="false" indent="0" shrinkToFit="false"/>
      <protection locked="true" hidden="false"/>
    </xf>
    <xf numFmtId="169" fontId="0" fillId="0" borderId="4" xfId="0" applyFont="true" applyBorder="true" applyAlignment="true" applyProtection="false">
      <alignment horizontal="center" vertical="center" textRotation="0" wrapText="false" indent="0" shrinkToFit="false"/>
      <protection locked="true" hidden="false"/>
    </xf>
    <xf numFmtId="165" fontId="0" fillId="0" borderId="4" xfId="0" applyFont="true" applyBorder="true" applyAlignment="true" applyProtection="false">
      <alignment horizontal="center" vertical="center" textRotation="0" wrapText="false" indent="0" shrinkToFit="false"/>
      <protection locked="true" hidden="false"/>
    </xf>
    <xf numFmtId="164" fontId="10" fillId="0" borderId="7" xfId="0" applyFont="true" applyBorder="true" applyAlignment="true" applyProtection="false">
      <alignment horizontal="center" vertical="bottom" textRotation="0" wrapText="true" indent="0" shrinkToFit="false"/>
      <protection locked="true" hidden="false"/>
    </xf>
    <xf numFmtId="164" fontId="11" fillId="0" borderId="1" xfId="0" applyFont="true" applyBorder="true" applyAlignment="true" applyProtection="false">
      <alignment horizontal="center" vertical="center" textRotation="0" wrapText="true" indent="0" shrinkToFit="false"/>
      <protection locked="true" hidden="false"/>
    </xf>
    <xf numFmtId="170" fontId="0" fillId="0" borderId="1" xfId="0" applyFont="true" applyBorder="true" applyAlignment="true" applyProtection="false">
      <alignment horizontal="center" vertical="center" textRotation="0" wrapText="false" indent="0" shrinkToFit="false"/>
      <protection locked="true" hidden="false"/>
    </xf>
    <xf numFmtId="165" fontId="0" fillId="0" borderId="8" xfId="0" applyFont="true" applyBorder="true" applyAlignment="true" applyProtection="false">
      <alignment horizontal="center" vertical="center" textRotation="0" wrapText="false" indent="0" shrinkToFit="false"/>
      <protection locked="true" hidden="false"/>
    </xf>
    <xf numFmtId="165" fontId="12" fillId="2" borderId="0" xfId="0" applyFont="true" applyBorder="true" applyAlignment="true" applyProtection="false">
      <alignment horizontal="center" vertical="center" textRotation="0" wrapText="false" indent="0" shrinkToFit="false"/>
      <protection locked="true" hidden="false"/>
    </xf>
    <xf numFmtId="165" fontId="12" fillId="2" borderId="0" xfId="0" applyFont="true" applyBorder="true" applyAlignment="true" applyProtection="false">
      <alignment horizontal="left" vertical="center" textRotation="0" wrapText="true" indent="0" shrinkToFit="false"/>
      <protection locked="true" hidden="false"/>
    </xf>
    <xf numFmtId="165" fontId="12" fillId="2" borderId="0" xfId="0" applyFont="true" applyBorder="true" applyAlignment="true" applyProtection="false">
      <alignment horizontal="center" vertical="center" textRotation="0" wrapText="true" indent="0" shrinkToFit="false"/>
      <protection locked="true" hidden="false"/>
    </xf>
    <xf numFmtId="164" fontId="12" fillId="2" borderId="0" xfId="0" applyFont="true" applyBorder="true" applyAlignment="true" applyProtection="false">
      <alignment horizontal="center" vertical="center" textRotation="0" wrapText="true" indent="0" shrinkToFit="false"/>
      <protection locked="true" hidden="false"/>
    </xf>
    <xf numFmtId="171" fontId="12" fillId="2" borderId="0" xfId="0" applyFont="true" applyBorder="true" applyAlignment="true" applyProtection="false">
      <alignment horizontal="center" vertical="center" textRotation="0" wrapText="false" indent="0" shrinkToFit="false"/>
      <protection locked="true" hidden="false"/>
    </xf>
    <xf numFmtId="164" fontId="12" fillId="2" borderId="0" xfId="0" applyFont="true" applyBorder="true" applyAlignment="true" applyProtection="false">
      <alignment horizontal="center" vertical="center" textRotation="0" wrapText="false" indent="0" shrinkToFit="false"/>
      <protection locked="true" hidden="false"/>
    </xf>
    <xf numFmtId="164" fontId="9" fillId="0" borderId="0" xfId="0" applyFont="true" applyBorder="false" applyAlignment="true" applyProtection="false">
      <alignment horizontal="center" vertical="center" textRotation="0" wrapText="false" indent="0" shrinkToFit="false"/>
      <protection locked="true" hidden="false"/>
    </xf>
    <xf numFmtId="164" fontId="0" fillId="0" borderId="0" xfId="0" applyFont="true" applyBorder="false" applyAlignment="true" applyProtection="false">
      <alignment horizontal="center" vertical="center" textRotation="0" wrapText="false" indent="0" shrinkToFit="false"/>
      <protection locked="true" hidden="false"/>
    </xf>
    <xf numFmtId="164" fontId="12" fillId="2" borderId="0" xfId="0" applyFont="true" applyBorder="false" applyAlignment="true" applyProtection="false">
      <alignment horizontal="center" vertical="center" textRotation="0" wrapText="false" indent="0" shrinkToFit="false"/>
      <protection locked="true" hidden="false"/>
    </xf>
    <xf numFmtId="165" fontId="5" fillId="5" borderId="6" xfId="0" applyFont="true" applyBorder="true" applyAlignment="true" applyProtection="false">
      <alignment horizontal="center" vertical="center" textRotation="0" wrapText="true" indent="0" shrinkToFit="false"/>
      <protection locked="true" hidden="false"/>
    </xf>
    <xf numFmtId="166" fontId="5" fillId="5" borderId="9" xfId="0" applyFont="true" applyBorder="true" applyAlignment="true" applyProtection="false">
      <alignment horizontal="general" vertical="center" textRotation="0" wrapText="true" indent="0" shrinkToFit="false"/>
      <protection locked="true" hidden="false"/>
    </xf>
    <xf numFmtId="166" fontId="5" fillId="5" borderId="9" xfId="0" applyFont="true" applyBorder="true" applyAlignment="true" applyProtection="false">
      <alignment horizontal="center" vertical="center" textRotation="0" wrapText="false" indent="0" shrinkToFit="false"/>
      <protection locked="true" hidden="false"/>
    </xf>
    <xf numFmtId="166" fontId="5" fillId="5" borderId="10" xfId="0" applyFont="true" applyBorder="true" applyAlignment="true" applyProtection="false">
      <alignment horizontal="center" vertical="center" textRotation="0" wrapText="false" indent="0" shrinkToFit="false"/>
      <protection locked="true" hidden="false"/>
    </xf>
    <xf numFmtId="166" fontId="5" fillId="4" borderId="0" xfId="0" applyFont="true" applyBorder="false" applyAlignment="true" applyProtection="false">
      <alignment horizontal="general" vertical="center" textRotation="0" wrapText="false" indent="0" shrinkToFit="false"/>
      <protection locked="true" hidden="false"/>
    </xf>
    <xf numFmtId="167" fontId="6" fillId="4" borderId="0" xfId="0" applyFont="true" applyBorder="false" applyAlignment="true" applyProtection="false">
      <alignment horizontal="general" vertical="center" textRotation="0" wrapText="false" indent="0" shrinkToFit="false"/>
      <protection locked="true" hidden="false"/>
    </xf>
    <xf numFmtId="165" fontId="6" fillId="0" borderId="11" xfId="0" applyFont="true" applyBorder="true" applyAlignment="true" applyProtection="false">
      <alignment horizontal="center" vertical="center" textRotation="0" wrapText="true" indent="0" shrinkToFit="false"/>
      <protection locked="true" hidden="false"/>
    </xf>
    <xf numFmtId="165" fontId="13" fillId="0" borderId="12" xfId="0" applyFont="true" applyBorder="true" applyAlignment="true" applyProtection="false">
      <alignment horizontal="left" vertical="center" textRotation="0" wrapText="true" indent="0" shrinkToFit="false"/>
      <protection locked="true" hidden="false"/>
    </xf>
    <xf numFmtId="165" fontId="13" fillId="0" borderId="12" xfId="0" applyFont="true" applyBorder="true" applyAlignment="true" applyProtection="false">
      <alignment horizontal="center" vertical="center" textRotation="0" wrapText="true" indent="0" shrinkToFit="false"/>
      <protection locked="true" hidden="false"/>
    </xf>
    <xf numFmtId="164" fontId="6" fillId="0" borderId="12" xfId="0" applyFont="true" applyBorder="true" applyAlignment="true" applyProtection="false">
      <alignment horizontal="general" vertical="center" textRotation="0" wrapText="true" indent="0" shrinkToFit="false"/>
      <protection locked="true" hidden="false"/>
    </xf>
    <xf numFmtId="165" fontId="6" fillId="0" borderId="12" xfId="0" applyFont="true" applyBorder="true" applyAlignment="true" applyProtection="false">
      <alignment horizontal="center" vertical="center" textRotation="0" wrapText="true" indent="0" shrinkToFit="false"/>
      <protection locked="true" hidden="false"/>
    </xf>
    <xf numFmtId="171" fontId="6" fillId="0" borderId="12" xfId="0" applyFont="true" applyBorder="true" applyAlignment="true" applyProtection="false">
      <alignment horizontal="center" vertical="center" textRotation="0" wrapText="false" indent="0" shrinkToFit="false"/>
      <protection locked="true" hidden="false"/>
    </xf>
    <xf numFmtId="166" fontId="6" fillId="0" borderId="12" xfId="0" applyFont="true" applyBorder="true" applyAlignment="true" applyProtection="false">
      <alignment horizontal="center" vertical="center" textRotation="0" wrapText="false" indent="0" shrinkToFit="false"/>
      <protection locked="true" hidden="false"/>
    </xf>
    <xf numFmtId="166" fontId="0" fillId="4" borderId="6" xfId="0" applyFont="true" applyBorder="true" applyAlignment="true" applyProtection="false">
      <alignment horizontal="center" vertical="center" textRotation="0" wrapText="false" indent="0" shrinkToFit="false"/>
      <protection locked="true" hidden="false"/>
    </xf>
    <xf numFmtId="166" fontId="9" fillId="4" borderId="6" xfId="0" applyFont="true" applyBorder="true" applyAlignment="true" applyProtection="false">
      <alignment horizontal="center" vertical="center" textRotation="0" wrapText="false" indent="0" shrinkToFit="false"/>
      <protection locked="true" hidden="false"/>
    </xf>
    <xf numFmtId="164" fontId="5" fillId="4" borderId="0" xfId="0" applyFont="true" applyBorder="false" applyAlignment="true" applyProtection="false">
      <alignment horizontal="general" vertical="center" textRotation="0" wrapText="false" indent="0" shrinkToFit="false"/>
      <protection locked="true" hidden="false"/>
    </xf>
    <xf numFmtId="166" fontId="6" fillId="4" borderId="0" xfId="0" applyFont="true" applyBorder="false" applyAlignment="true" applyProtection="false">
      <alignment horizontal="general" vertical="center" textRotation="0" wrapText="false" indent="0" shrinkToFit="false"/>
      <protection locked="true" hidden="false"/>
    </xf>
    <xf numFmtId="165" fontId="5" fillId="4" borderId="13" xfId="0" applyFont="true" applyBorder="true" applyAlignment="true" applyProtection="false">
      <alignment horizontal="center" vertical="center" textRotation="0" wrapText="false" indent="0" shrinkToFit="false"/>
      <protection locked="true" hidden="false"/>
    </xf>
    <xf numFmtId="165" fontId="5" fillId="4" borderId="14" xfId="0" applyFont="true" applyBorder="true" applyAlignment="true" applyProtection="false">
      <alignment horizontal="center" vertical="center" textRotation="0" wrapText="false" indent="0" shrinkToFit="false"/>
      <protection locked="true" hidden="false"/>
    </xf>
    <xf numFmtId="165" fontId="5" fillId="4" borderId="12" xfId="0" applyFont="true" applyBorder="true" applyAlignment="true" applyProtection="false">
      <alignment horizontal="center" vertical="center" textRotation="0" wrapText="false" indent="0" shrinkToFit="false"/>
      <protection locked="true" hidden="false"/>
    </xf>
    <xf numFmtId="165" fontId="5" fillId="5" borderId="11" xfId="0" applyFont="true" applyBorder="true" applyAlignment="true" applyProtection="false">
      <alignment horizontal="center" vertical="center" textRotation="0" wrapText="true" indent="0" shrinkToFit="false"/>
      <protection locked="true" hidden="false"/>
    </xf>
    <xf numFmtId="165" fontId="5" fillId="5" borderId="14" xfId="0" applyFont="true" applyBorder="true" applyAlignment="true" applyProtection="false">
      <alignment horizontal="general" vertical="center" textRotation="0" wrapText="true" indent="0" shrinkToFit="false"/>
      <protection locked="true" hidden="false"/>
    </xf>
    <xf numFmtId="165" fontId="5" fillId="5" borderId="14" xfId="0" applyFont="true" applyBorder="true" applyAlignment="true" applyProtection="false">
      <alignment horizontal="center" vertical="center" textRotation="0" wrapText="false" indent="0" shrinkToFit="false"/>
      <protection locked="true" hidden="false"/>
    </xf>
    <xf numFmtId="165" fontId="5" fillId="5" borderId="12" xfId="0" applyFont="true" applyBorder="true" applyAlignment="true" applyProtection="false">
      <alignment horizontal="center" vertical="center" textRotation="0" wrapText="false" indent="0" shrinkToFit="false"/>
      <protection locked="true" hidden="false"/>
    </xf>
    <xf numFmtId="170" fontId="5" fillId="5" borderId="12" xfId="0" applyFont="true" applyBorder="true" applyAlignment="true" applyProtection="false">
      <alignment horizontal="center" vertical="center" textRotation="0" wrapText="false" indent="0" shrinkToFit="false"/>
      <protection locked="true" hidden="false"/>
    </xf>
    <xf numFmtId="170" fontId="5" fillId="4" borderId="0" xfId="0" applyFont="true" applyBorder="false" applyAlignment="true" applyProtection="false">
      <alignment horizontal="general" vertical="center" textRotation="0" wrapText="false" indent="0" shrinkToFit="false"/>
      <protection locked="true" hidden="false"/>
    </xf>
    <xf numFmtId="165" fontId="6" fillId="0" borderId="12" xfId="0" applyFont="true" applyBorder="true" applyAlignment="true" applyProtection="false">
      <alignment horizontal="general" vertical="center" textRotation="0" wrapText="true" indent="0" shrinkToFit="false"/>
      <protection locked="true" hidden="false"/>
    </xf>
    <xf numFmtId="170" fontId="6" fillId="0" borderId="12" xfId="0" applyFont="true" applyBorder="true" applyAlignment="true" applyProtection="false">
      <alignment horizontal="center" vertical="center" textRotation="0" wrapText="false" indent="0" shrinkToFit="false"/>
      <protection locked="true" hidden="false"/>
    </xf>
    <xf numFmtId="166" fontId="0" fillId="0" borderId="6" xfId="0" applyFont="true" applyBorder="true" applyAlignment="true" applyProtection="false">
      <alignment horizontal="center" vertical="center" textRotation="0" wrapText="false" indent="0" shrinkToFit="false"/>
      <protection locked="true" hidden="false"/>
    </xf>
    <xf numFmtId="166" fontId="9" fillId="0" borderId="6" xfId="0" applyFont="true" applyBorder="true" applyAlignment="true" applyProtection="false">
      <alignment horizontal="center" vertical="center" textRotation="0" wrapText="false" indent="0" shrinkToFit="false"/>
      <protection locked="true" hidden="false"/>
    </xf>
    <xf numFmtId="166" fontId="6" fillId="0" borderId="0" xfId="0" applyFont="true" applyBorder="false" applyAlignment="true" applyProtection="false">
      <alignment horizontal="general" vertical="center" textRotation="0" wrapText="false" indent="0" shrinkToFit="false"/>
      <protection locked="true" hidden="false"/>
    </xf>
    <xf numFmtId="165" fontId="6" fillId="0" borderId="13" xfId="0" applyFont="true" applyBorder="true" applyAlignment="true" applyProtection="false">
      <alignment horizontal="general" vertical="center" textRotation="0" wrapText="false" indent="0" shrinkToFit="false"/>
      <protection locked="true" hidden="false"/>
    </xf>
    <xf numFmtId="165" fontId="6" fillId="0" borderId="14" xfId="0" applyFont="true" applyBorder="true" applyAlignment="true" applyProtection="false">
      <alignment horizontal="general" vertical="center" textRotation="0" wrapText="false" indent="0" shrinkToFit="false"/>
      <protection locked="true" hidden="false"/>
    </xf>
    <xf numFmtId="165" fontId="6" fillId="0" borderId="12" xfId="0" applyFont="true" applyBorder="true" applyAlignment="true" applyProtection="false">
      <alignment horizontal="general" vertical="center" textRotation="0" wrapText="false" indent="0" shrinkToFit="false"/>
      <protection locked="true" hidden="false"/>
    </xf>
    <xf numFmtId="165" fontId="8" fillId="3" borderId="11" xfId="0" applyFont="true" applyBorder="true" applyAlignment="false" applyProtection="false">
      <alignment horizontal="general" vertical="bottom" textRotation="0" wrapText="false" indent="0" shrinkToFit="false"/>
      <protection locked="true" hidden="false"/>
    </xf>
    <xf numFmtId="165" fontId="14" fillId="3" borderId="12" xfId="0" applyFont="true" applyBorder="true" applyAlignment="true" applyProtection="false">
      <alignment horizontal="general" vertical="bottom" textRotation="0" wrapText="true" indent="0" shrinkToFit="false"/>
      <protection locked="true" hidden="false"/>
    </xf>
    <xf numFmtId="165" fontId="8" fillId="3" borderId="12" xfId="0" applyFont="true" applyBorder="true" applyAlignment="false" applyProtection="false">
      <alignment horizontal="general" vertical="bottom" textRotation="0" wrapText="false" indent="0" shrinkToFit="false"/>
      <protection locked="true" hidden="false"/>
    </xf>
    <xf numFmtId="171" fontId="8" fillId="3" borderId="12" xfId="0" applyFont="true" applyBorder="true" applyAlignment="false" applyProtection="false">
      <alignment horizontal="general" vertical="bottom" textRotation="0" wrapText="false" indent="0" shrinkToFit="false"/>
      <protection locked="true" hidden="false"/>
    </xf>
    <xf numFmtId="166" fontId="8" fillId="3" borderId="10" xfId="0" applyFont="true" applyBorder="true" applyAlignment="false" applyProtection="false">
      <alignment horizontal="general" vertical="bottom" textRotation="0" wrapText="false" indent="0" shrinkToFit="false"/>
      <protection locked="true" hidden="false"/>
    </xf>
    <xf numFmtId="164" fontId="8" fillId="4" borderId="0" xfId="0" applyFont="true" applyBorder="false" applyAlignment="false" applyProtection="false">
      <alignment horizontal="general" vertical="bottom" textRotation="0" wrapText="false" indent="0" shrinkToFit="false"/>
      <protection locked="true" hidden="false"/>
    </xf>
    <xf numFmtId="166" fontId="8" fillId="4" borderId="0" xfId="0" applyFont="true" applyBorder="false" applyAlignment="false" applyProtection="false">
      <alignment horizontal="general" vertical="bottom" textRotation="0" wrapText="false" indent="0" shrinkToFit="false"/>
      <protection locked="true" hidden="false"/>
    </xf>
    <xf numFmtId="166" fontId="15" fillId="0" borderId="0" xfId="0" applyFont="true" applyBorder="false" applyAlignment="true" applyProtection="false">
      <alignment horizontal="center" vertical="center" textRotation="0" wrapText="false" indent="0" shrinkToFit="false"/>
      <protection locked="true" hidden="false"/>
    </xf>
    <xf numFmtId="166" fontId="15" fillId="0" borderId="0" xfId="0" applyFont="true" applyBorder="false" applyAlignment="true" applyProtection="false">
      <alignment horizontal="left" vertical="center" textRotation="0" wrapText="false" indent="0" shrinkToFit="false"/>
      <protection locked="true" hidden="false"/>
    </xf>
    <xf numFmtId="165" fontId="6" fillId="4" borderId="11" xfId="0" applyFont="true" applyBorder="true" applyAlignment="true" applyProtection="false">
      <alignment horizontal="center" vertical="center" textRotation="0" wrapText="true" indent="0" shrinkToFit="false"/>
      <protection locked="true" hidden="false"/>
    </xf>
    <xf numFmtId="165" fontId="5" fillId="5" borderId="12" xfId="0" applyFont="true" applyBorder="true" applyAlignment="true" applyProtection="false">
      <alignment horizontal="general" vertical="center" textRotation="0" wrapText="true" indent="0" shrinkToFit="false"/>
      <protection locked="true" hidden="false"/>
    </xf>
    <xf numFmtId="165" fontId="6" fillId="5" borderId="12" xfId="0" applyFont="true" applyBorder="true" applyAlignment="true" applyProtection="false">
      <alignment horizontal="center" vertical="center" textRotation="0" wrapText="false" indent="0" shrinkToFit="false"/>
      <protection locked="true" hidden="false"/>
    </xf>
    <xf numFmtId="171" fontId="6" fillId="5" borderId="12" xfId="0" applyFont="true" applyBorder="true" applyAlignment="true" applyProtection="false">
      <alignment horizontal="center" vertical="center" textRotation="0" wrapText="false" indent="0" shrinkToFit="false"/>
      <protection locked="true" hidden="false"/>
    </xf>
    <xf numFmtId="171" fontId="6" fillId="0" borderId="12" xfId="0" applyFont="true" applyBorder="true" applyAlignment="true" applyProtection="false">
      <alignment horizontal="general" vertical="center" textRotation="0" wrapText="true" indent="0" shrinkToFit="false"/>
      <protection locked="true" hidden="false"/>
    </xf>
    <xf numFmtId="165" fontId="5" fillId="5" borderId="12" xfId="0" applyFont="true" applyBorder="true" applyAlignment="true" applyProtection="false">
      <alignment horizontal="left" vertical="center" textRotation="0" wrapText="true" indent="0" shrinkToFit="false"/>
      <protection locked="true" hidden="false"/>
    </xf>
    <xf numFmtId="165" fontId="13" fillId="4" borderId="12" xfId="0" applyFont="true" applyBorder="true" applyAlignment="true" applyProtection="false">
      <alignment horizontal="left" vertical="center" textRotation="0" wrapText="true" indent="0" shrinkToFit="false"/>
      <protection locked="true" hidden="false"/>
    </xf>
    <xf numFmtId="165" fontId="13" fillId="4" borderId="12" xfId="0" applyFont="true" applyBorder="true" applyAlignment="true" applyProtection="false">
      <alignment horizontal="center" vertical="center" textRotation="0" wrapText="true" indent="0" shrinkToFit="false"/>
      <protection locked="true" hidden="false"/>
    </xf>
    <xf numFmtId="165" fontId="6" fillId="4" borderId="12" xfId="0" applyFont="true" applyBorder="true" applyAlignment="true" applyProtection="false">
      <alignment horizontal="general" vertical="center" textRotation="0" wrapText="true" indent="0" shrinkToFit="false"/>
      <protection locked="true" hidden="false"/>
    </xf>
    <xf numFmtId="165" fontId="6" fillId="4" borderId="12" xfId="0" applyFont="true" applyBorder="true" applyAlignment="true" applyProtection="false">
      <alignment horizontal="center" vertical="center" textRotation="0" wrapText="true" indent="0" shrinkToFit="false"/>
      <protection locked="true" hidden="false"/>
    </xf>
    <xf numFmtId="166" fontId="6" fillId="4" borderId="12" xfId="0" applyFont="true" applyBorder="true" applyAlignment="true" applyProtection="false">
      <alignment horizontal="center" vertical="center" textRotation="0" wrapText="false" indent="0" shrinkToFit="false"/>
      <protection locked="true" hidden="false"/>
    </xf>
    <xf numFmtId="165" fontId="5" fillId="3" borderId="11" xfId="0" applyFont="true" applyBorder="true" applyAlignment="true" applyProtection="false">
      <alignment horizontal="center" vertical="center" textRotation="0" wrapText="true" indent="0" shrinkToFit="false"/>
      <protection locked="true" hidden="false"/>
    </xf>
    <xf numFmtId="165" fontId="5" fillId="3" borderId="12" xfId="0" applyFont="true" applyBorder="true" applyAlignment="true" applyProtection="false">
      <alignment horizontal="general" vertical="center" textRotation="0" wrapText="true" indent="0" shrinkToFit="false"/>
      <protection locked="true" hidden="false"/>
    </xf>
    <xf numFmtId="165" fontId="6" fillId="3" borderId="12" xfId="0" applyFont="true" applyBorder="true" applyAlignment="true" applyProtection="false">
      <alignment horizontal="center" vertical="center" textRotation="0" wrapText="false" indent="0" shrinkToFit="false"/>
      <protection locked="true" hidden="false"/>
    </xf>
    <xf numFmtId="171" fontId="6" fillId="3" borderId="12" xfId="0" applyFont="true" applyBorder="true" applyAlignment="true" applyProtection="false">
      <alignment horizontal="center" vertical="center" textRotation="0" wrapText="false" indent="0" shrinkToFit="false"/>
      <protection locked="true" hidden="false"/>
    </xf>
    <xf numFmtId="165" fontId="8" fillId="0" borderId="11" xfId="0" applyFont="true" applyBorder="true" applyAlignment="true" applyProtection="false">
      <alignment horizontal="center" vertical="center" textRotation="0" wrapText="true" indent="0" shrinkToFit="false"/>
      <protection locked="true" hidden="false"/>
    </xf>
    <xf numFmtId="165" fontId="16" fillId="0" borderId="12" xfId="0" applyFont="true" applyBorder="true" applyAlignment="true" applyProtection="false">
      <alignment horizontal="general" vertical="center" textRotation="0" wrapText="true" indent="0" shrinkToFit="false"/>
      <protection locked="true" hidden="false"/>
    </xf>
    <xf numFmtId="165" fontId="16" fillId="0" borderId="12" xfId="0" applyFont="true" applyBorder="true" applyAlignment="true" applyProtection="false">
      <alignment horizontal="center" vertical="center" textRotation="0" wrapText="true" indent="0" shrinkToFit="false"/>
      <protection locked="true" hidden="false"/>
    </xf>
    <xf numFmtId="165" fontId="8" fillId="0" borderId="12" xfId="0" applyFont="true" applyBorder="true" applyAlignment="true" applyProtection="false">
      <alignment horizontal="general" vertical="center" textRotation="0" wrapText="true" indent="0" shrinkToFit="false"/>
      <protection locked="true" hidden="false"/>
    </xf>
    <xf numFmtId="165" fontId="8" fillId="0" borderId="12" xfId="0" applyFont="true" applyBorder="true" applyAlignment="true" applyProtection="false">
      <alignment horizontal="center" vertical="center" textRotation="0" wrapText="true" indent="0" shrinkToFit="false"/>
      <protection locked="true" hidden="false"/>
    </xf>
    <xf numFmtId="171" fontId="8" fillId="0" borderId="12" xfId="0" applyFont="true" applyBorder="true" applyAlignment="true" applyProtection="false">
      <alignment horizontal="center" vertical="center" textRotation="0" wrapText="false" indent="0" shrinkToFit="false"/>
      <protection locked="true" hidden="false"/>
    </xf>
    <xf numFmtId="166" fontId="8" fillId="4" borderId="6" xfId="0" applyFont="true" applyBorder="true" applyAlignment="true" applyProtection="false">
      <alignment horizontal="center" vertical="center" textRotation="0" wrapText="false" indent="0" shrinkToFit="false"/>
      <protection locked="true" hidden="false"/>
    </xf>
    <xf numFmtId="166" fontId="14" fillId="4" borderId="6" xfId="0" applyFont="true" applyBorder="true" applyAlignment="true" applyProtection="false">
      <alignment horizontal="center" vertical="center" textRotation="0" wrapText="false" indent="0" shrinkToFit="false"/>
      <protection locked="true" hidden="false"/>
    </xf>
    <xf numFmtId="171" fontId="6" fillId="4" borderId="12" xfId="0" applyFont="true" applyBorder="true" applyAlignment="true" applyProtection="false">
      <alignment horizontal="center" vertical="center" textRotation="0" wrapText="false" indent="0" shrinkToFit="false"/>
      <protection locked="true" hidden="false"/>
    </xf>
    <xf numFmtId="165" fontId="5" fillId="5" borderId="6" xfId="0" applyFont="true" applyBorder="true" applyAlignment="true" applyProtection="false">
      <alignment horizontal="general" vertical="center" textRotation="0" wrapText="true" indent="0" shrinkToFit="false"/>
      <protection locked="true" hidden="false"/>
    </xf>
    <xf numFmtId="166" fontId="5" fillId="5" borderId="6" xfId="0" applyFont="true" applyBorder="true" applyAlignment="true" applyProtection="false">
      <alignment horizontal="center" vertical="center" textRotation="0" wrapText="false" indent="0" shrinkToFit="false"/>
      <protection locked="true" hidden="false"/>
    </xf>
    <xf numFmtId="165" fontId="6" fillId="0" borderId="6" xfId="0" applyFont="true" applyBorder="true" applyAlignment="true" applyProtection="false">
      <alignment horizontal="center" vertical="center" textRotation="0" wrapText="true" indent="0" shrinkToFit="false"/>
      <protection locked="true" hidden="false"/>
    </xf>
    <xf numFmtId="165" fontId="6" fillId="0" borderId="13" xfId="0" applyFont="true" applyBorder="true" applyAlignment="true" applyProtection="false">
      <alignment horizontal="center" vertical="center" textRotation="0" wrapText="false" indent="0" shrinkToFit="false"/>
      <protection locked="true" hidden="false"/>
    </xf>
    <xf numFmtId="165" fontId="6" fillId="0" borderId="14" xfId="0" applyFont="true" applyBorder="true" applyAlignment="true" applyProtection="false">
      <alignment horizontal="center" vertical="center" textRotation="0" wrapText="false" indent="0" shrinkToFit="false"/>
      <protection locked="true" hidden="false"/>
    </xf>
    <xf numFmtId="166" fontId="5" fillId="5" borderId="14" xfId="0" applyFont="true" applyBorder="true" applyAlignment="true" applyProtection="false">
      <alignment horizontal="general" vertical="center" textRotation="0" wrapText="true" indent="0" shrinkToFit="false"/>
      <protection locked="true" hidden="false"/>
    </xf>
    <xf numFmtId="166" fontId="5" fillId="5" borderId="14" xfId="0" applyFont="true" applyBorder="true" applyAlignment="true" applyProtection="false">
      <alignment horizontal="center" vertical="center" textRotation="0" wrapText="false" indent="0" shrinkToFit="false"/>
      <protection locked="true" hidden="false"/>
    </xf>
    <xf numFmtId="166" fontId="5" fillId="5" borderId="12" xfId="0" applyFont="true" applyBorder="true" applyAlignment="true" applyProtection="false">
      <alignment horizontal="center" vertical="center" textRotation="0" wrapText="false" indent="0" shrinkToFit="false"/>
      <protection locked="true" hidden="false"/>
    </xf>
    <xf numFmtId="165" fontId="13" fillId="0" borderId="6" xfId="0" applyFont="true" applyBorder="true" applyAlignment="true" applyProtection="false">
      <alignment horizontal="left" vertical="center" textRotation="0" wrapText="true" indent="0" shrinkToFit="false"/>
      <protection locked="true" hidden="false"/>
    </xf>
    <xf numFmtId="165" fontId="13" fillId="0" borderId="6" xfId="0" applyFont="true" applyBorder="true" applyAlignment="true" applyProtection="false">
      <alignment horizontal="center" vertical="center" textRotation="0" wrapText="true" indent="0" shrinkToFit="false"/>
      <protection locked="true" hidden="false"/>
    </xf>
    <xf numFmtId="164" fontId="6" fillId="0" borderId="6" xfId="0" applyFont="true" applyBorder="true" applyAlignment="true" applyProtection="false">
      <alignment horizontal="general" vertical="center" textRotation="0" wrapText="true" indent="0" shrinkToFit="false"/>
      <protection locked="true" hidden="false"/>
    </xf>
    <xf numFmtId="171" fontId="6" fillId="0" borderId="6" xfId="0" applyFont="true" applyBorder="true" applyAlignment="true" applyProtection="false">
      <alignment horizontal="center" vertical="center" textRotation="0" wrapText="false" indent="0" shrinkToFit="false"/>
      <protection locked="true" hidden="false"/>
    </xf>
    <xf numFmtId="170" fontId="6" fillId="0" borderId="6" xfId="0" applyFont="true" applyBorder="true" applyAlignment="true" applyProtection="false">
      <alignment horizontal="center" vertical="center" textRotation="0" wrapText="false" indent="0" shrinkToFit="false"/>
      <protection locked="true" hidden="false"/>
    </xf>
    <xf numFmtId="166" fontId="6" fillId="0" borderId="6" xfId="0" applyFont="true" applyBorder="true" applyAlignment="true" applyProtection="false">
      <alignment horizontal="center" vertical="center" textRotation="0" wrapText="false" indent="0" shrinkToFit="false"/>
      <protection locked="true" hidden="false"/>
    </xf>
    <xf numFmtId="165" fontId="17" fillId="0" borderId="6" xfId="0" applyFont="true" applyBorder="true" applyAlignment="true" applyProtection="false">
      <alignment horizontal="center" vertical="center" textRotation="0" wrapText="true" indent="0" shrinkToFit="false"/>
      <protection locked="true" hidden="false"/>
    </xf>
    <xf numFmtId="164" fontId="0" fillId="0" borderId="6" xfId="0" applyFont="true" applyBorder="true" applyAlignment="true" applyProtection="false">
      <alignment horizontal="general" vertical="center" textRotation="0" wrapText="true" indent="0" shrinkToFit="false"/>
      <protection locked="true" hidden="false"/>
    </xf>
    <xf numFmtId="165" fontId="0" fillId="0" borderId="6" xfId="0" applyFont="true" applyBorder="true" applyAlignment="true" applyProtection="false">
      <alignment horizontal="center" vertical="center" textRotation="0" wrapText="true" indent="0" shrinkToFit="false"/>
      <protection locked="true" hidden="false"/>
    </xf>
    <xf numFmtId="165" fontId="17" fillId="4" borderId="6" xfId="0" applyFont="true" applyBorder="true" applyAlignment="true" applyProtection="false">
      <alignment horizontal="center" vertical="center" textRotation="0" wrapText="true" indent="0" shrinkToFit="false"/>
      <protection locked="true" hidden="false"/>
    </xf>
    <xf numFmtId="164" fontId="0" fillId="4" borderId="6" xfId="0" applyFont="true" applyBorder="true" applyAlignment="true" applyProtection="false">
      <alignment horizontal="general" vertical="center" textRotation="0" wrapText="true" indent="0" shrinkToFit="false"/>
      <protection locked="true" hidden="false"/>
    </xf>
    <xf numFmtId="165" fontId="0" fillId="4" borderId="6" xfId="0" applyFont="true" applyBorder="true" applyAlignment="true" applyProtection="false">
      <alignment horizontal="center" vertical="center" textRotation="0" wrapText="true" indent="0" shrinkToFit="false"/>
      <protection locked="true" hidden="false"/>
    </xf>
    <xf numFmtId="165" fontId="0" fillId="4" borderId="0" xfId="0" applyFont="true" applyBorder="false" applyAlignment="true" applyProtection="false">
      <alignment horizontal="center" vertical="center" textRotation="0" wrapText="false" indent="0" shrinkToFit="false"/>
      <protection locked="true" hidden="false"/>
    </xf>
    <xf numFmtId="165" fontId="17" fillId="4" borderId="0" xfId="0" applyFont="true" applyBorder="false" applyAlignment="true" applyProtection="false">
      <alignment horizontal="left" vertical="center" textRotation="0" wrapText="false" indent="0" shrinkToFit="false"/>
      <protection locked="true" hidden="false"/>
    </xf>
    <xf numFmtId="165" fontId="17" fillId="4" borderId="0" xfId="0" applyFont="true" applyBorder="false" applyAlignment="true" applyProtection="false">
      <alignment horizontal="center" vertical="center" textRotation="0" wrapText="false" indent="0" shrinkToFit="false"/>
      <protection locked="true" hidden="false"/>
    </xf>
    <xf numFmtId="164" fontId="0" fillId="4" borderId="0" xfId="0" applyFont="true" applyBorder="false" applyAlignment="true" applyProtection="false">
      <alignment horizontal="general" vertical="center" textRotation="0" wrapText="false" indent="0" shrinkToFit="false"/>
      <protection locked="true" hidden="false"/>
    </xf>
    <xf numFmtId="171" fontId="6" fillId="4" borderId="0" xfId="0" applyFont="true" applyBorder="false" applyAlignment="true" applyProtection="false">
      <alignment horizontal="center" vertical="center" textRotation="0" wrapText="false" indent="0" shrinkToFit="false"/>
      <protection locked="true" hidden="false"/>
    </xf>
    <xf numFmtId="166" fontId="0" fillId="4" borderId="0" xfId="0" applyFont="true" applyBorder="false" applyAlignment="true" applyProtection="false">
      <alignment horizontal="center" vertical="center" textRotation="0" wrapText="false" indent="0" shrinkToFit="false"/>
      <protection locked="true" hidden="false"/>
    </xf>
    <xf numFmtId="166" fontId="9" fillId="4" borderId="0" xfId="0" applyFont="true" applyBorder="false" applyAlignment="true" applyProtection="false">
      <alignment horizontal="center" vertical="center" textRotation="0" wrapText="false" indent="0" shrinkToFit="false"/>
      <protection locked="true" hidden="false"/>
    </xf>
    <xf numFmtId="165" fontId="0" fillId="6" borderId="0" xfId="0" applyFont="true" applyBorder="false" applyAlignment="true" applyProtection="false">
      <alignment horizontal="center" vertical="center" textRotation="0" wrapText="false" indent="0" shrinkToFit="false"/>
      <protection locked="true" hidden="false"/>
    </xf>
    <xf numFmtId="165" fontId="17" fillId="6" borderId="0" xfId="0" applyFont="true" applyBorder="false" applyAlignment="true" applyProtection="false">
      <alignment horizontal="left" vertical="center" textRotation="0" wrapText="false" indent="0" shrinkToFit="false"/>
      <protection locked="true" hidden="false"/>
    </xf>
    <xf numFmtId="165" fontId="17" fillId="6" borderId="0" xfId="0" applyFont="true" applyBorder="false" applyAlignment="true" applyProtection="false">
      <alignment horizontal="center" vertical="center" textRotation="0" wrapText="false" indent="0" shrinkToFit="false"/>
      <protection locked="true" hidden="false"/>
    </xf>
    <xf numFmtId="164" fontId="0" fillId="6" borderId="0" xfId="0" applyFont="true" applyBorder="false" applyAlignment="true" applyProtection="false">
      <alignment horizontal="general" vertical="center" textRotation="0" wrapText="false" indent="0" shrinkToFit="false"/>
      <protection locked="true" hidden="false"/>
    </xf>
    <xf numFmtId="171" fontId="6" fillId="6" borderId="0" xfId="0" applyFont="true" applyBorder="false" applyAlignment="true" applyProtection="false">
      <alignment horizontal="center" vertical="center" textRotation="0" wrapText="false" indent="0" shrinkToFit="false"/>
      <protection locked="true" hidden="false"/>
    </xf>
    <xf numFmtId="166" fontId="0" fillId="6" borderId="0" xfId="0" applyFont="true" applyBorder="false" applyAlignment="true" applyProtection="false">
      <alignment horizontal="center" vertical="center" textRotation="0" wrapText="false" indent="0" shrinkToFit="false"/>
      <protection locked="true" hidden="false"/>
    </xf>
    <xf numFmtId="166" fontId="9" fillId="6" borderId="0" xfId="0" applyFont="true" applyBorder="false" applyAlignment="true" applyProtection="false">
      <alignment horizontal="center" vertical="center" textRotation="0" wrapText="false" indent="0" shrinkToFit="false"/>
      <protection locked="true" hidden="false"/>
    </xf>
    <xf numFmtId="165" fontId="0" fillId="0" borderId="0" xfId="0" applyFont="true" applyBorder="false" applyAlignment="true" applyProtection="false">
      <alignment horizontal="center" vertical="center" textRotation="0" wrapText="false" indent="0" shrinkToFit="false"/>
      <protection locked="true" hidden="false"/>
    </xf>
    <xf numFmtId="165" fontId="6" fillId="0" borderId="0" xfId="0" applyFont="true" applyBorder="false" applyAlignment="true" applyProtection="false">
      <alignment horizontal="center" vertical="center" textRotation="0" wrapText="false" indent="0" shrinkToFit="false"/>
      <protection locked="true" hidden="false"/>
    </xf>
    <xf numFmtId="165" fontId="6" fillId="0" borderId="0" xfId="0" applyFont="true" applyBorder="false" applyAlignment="true" applyProtection="false">
      <alignment horizontal="left" vertical="center" textRotation="0" wrapText="false" indent="0" shrinkToFit="false"/>
      <protection locked="true" hidden="false"/>
    </xf>
    <xf numFmtId="171" fontId="6" fillId="0" borderId="0" xfId="0" applyFont="true" applyBorder="false" applyAlignment="true" applyProtection="false">
      <alignment horizontal="center" vertical="center" textRotation="0" wrapText="false" indent="0" shrinkToFit="false"/>
      <protection locked="true" hidden="false"/>
    </xf>
    <xf numFmtId="164" fontId="6" fillId="0" borderId="0" xfId="0" applyFont="true" applyBorder="false" applyAlignment="true" applyProtection="false">
      <alignment horizontal="center" vertical="center" textRotation="0" wrapText="false" indent="0" shrinkToFit="false"/>
      <protection locked="true" hidden="false"/>
    </xf>
    <xf numFmtId="165" fontId="0" fillId="2" borderId="0" xfId="0" applyFont="true" applyBorder="true" applyAlignment="true" applyProtection="false">
      <alignment horizontal="general" vertical="center" textRotation="0" wrapText="false" indent="0" shrinkToFit="false"/>
      <protection locked="true" hidden="false"/>
    </xf>
    <xf numFmtId="165" fontId="0" fillId="0" borderId="0" xfId="0" applyFont="true" applyBorder="false" applyAlignment="true" applyProtection="false">
      <alignment horizontal="general" vertical="center" textRotation="0" wrapText="false" indent="0" shrinkToFit="false"/>
      <protection locked="true" hidden="false"/>
    </xf>
    <xf numFmtId="166" fontId="9" fillId="0" borderId="0" xfId="0" applyFont="true" applyBorder="false" applyAlignment="true" applyProtection="false">
      <alignment horizontal="general" vertical="center" textRotation="0" wrapText="false" indent="0" shrinkToFit="false"/>
      <protection locked="true" hidden="false"/>
    </xf>
    <xf numFmtId="165" fontId="0" fillId="0" borderId="0" xfId="0" applyFont="true" applyBorder="true" applyAlignment="true" applyProtection="false">
      <alignment horizontal="center" vertical="center" textRotation="0" wrapText="false" indent="0" shrinkToFit="false"/>
      <protection locked="true" hidden="false"/>
    </xf>
    <xf numFmtId="165" fontId="0" fillId="0" borderId="1" xfId="0" applyFont="true" applyBorder="true" applyAlignment="true" applyProtection="false">
      <alignment horizontal="left" vertical="center" textRotation="0" wrapText="false" indent="0" shrinkToFit="false"/>
      <protection locked="true" hidden="false"/>
    </xf>
    <xf numFmtId="164" fontId="0" fillId="0" borderId="0" xfId="0" applyFont="true" applyBorder="false" applyAlignment="true" applyProtection="false">
      <alignment horizontal="general" vertical="center" textRotation="0" wrapText="false" indent="0" shrinkToFit="false"/>
      <protection locked="true" hidden="false"/>
    </xf>
    <xf numFmtId="166" fontId="18" fillId="0" borderId="0" xfId="0" applyFont="true" applyBorder="false" applyAlignment="true" applyProtection="false">
      <alignment horizontal="general" vertical="center" textRotation="0" wrapText="false" indent="0" shrinkToFit="false"/>
      <protection locked="true" hidden="false"/>
    </xf>
    <xf numFmtId="167" fontId="18" fillId="0" borderId="0" xfId="0" applyFont="true" applyBorder="false" applyAlignment="true" applyProtection="false">
      <alignment horizontal="right" vertical="center" textRotation="0" wrapText="false" indent="0" shrinkToFit="false"/>
      <protection locked="true" hidden="false"/>
    </xf>
    <xf numFmtId="164" fontId="18" fillId="0" borderId="0" xfId="0" applyFont="true" applyBorder="true" applyAlignment="true" applyProtection="false">
      <alignment horizontal="general" vertical="center" textRotation="0" wrapText="false" indent="0" shrinkToFit="false"/>
      <protection locked="true" hidden="false"/>
    </xf>
    <xf numFmtId="164" fontId="8" fillId="0" borderId="0" xfId="0" applyFont="true" applyBorder="false" applyAlignment="true" applyProtection="false">
      <alignment horizontal="general" vertical="center" textRotation="0" wrapText="false" indent="0" shrinkToFit="false"/>
      <protection locked="true" hidden="false"/>
    </xf>
    <xf numFmtId="166" fontId="19" fillId="0" borderId="0" xfId="0" applyFont="true" applyBorder="false" applyAlignment="true" applyProtection="false">
      <alignment horizontal="general" vertical="center" textRotation="0" wrapText="false" indent="0" shrinkToFit="false"/>
      <protection locked="true" hidden="false"/>
    </xf>
    <xf numFmtId="166" fontId="18" fillId="0" borderId="0" xfId="0" applyFont="true" applyBorder="false" applyAlignment="true" applyProtection="false">
      <alignment horizontal="right" vertical="center" textRotation="0" wrapText="false" indent="0" shrinkToFit="false"/>
      <protection locked="true" hidden="false"/>
    </xf>
    <xf numFmtId="166" fontId="19" fillId="0" borderId="0" xfId="0" applyFont="true" applyBorder="false" applyAlignment="true" applyProtection="false">
      <alignment horizontal="right" vertical="center" textRotation="0" wrapText="false" indent="0" shrinkToFit="false"/>
      <protection locked="true" hidden="false"/>
    </xf>
    <xf numFmtId="164" fontId="20" fillId="0" borderId="0" xfId="0" applyFont="true" applyBorder="false" applyAlignment="true" applyProtection="false">
      <alignment horizontal="center" vertical="center" textRotation="0" wrapText="false" indent="0" shrinkToFit="false"/>
      <protection locked="true" hidden="false"/>
    </xf>
    <xf numFmtId="164" fontId="21" fillId="2" borderId="0" xfId="0" applyFont="true" applyBorder="true" applyAlignment="true" applyProtection="false">
      <alignment horizontal="center" vertical="center" textRotation="0" wrapText="false" indent="0" shrinkToFit="false"/>
      <protection locked="true" hidden="false"/>
    </xf>
    <xf numFmtId="164" fontId="6" fillId="0" borderId="0" xfId="0" applyFont="true" applyBorder="false" applyAlignment="true" applyProtection="false">
      <alignment horizontal="left" vertical="center" textRotation="0" wrapText="false" indent="0" shrinkToFit="false"/>
      <protection locked="true" hidden="false"/>
    </xf>
    <xf numFmtId="164" fontId="0" fillId="0" borderId="0" xfId="0" applyFont="true" applyBorder="false" applyAlignment="true" applyProtection="false">
      <alignment horizontal="left" vertical="center" textRotation="0" wrapText="false" indent="0" shrinkToFit="false"/>
      <protection locked="true" hidden="false"/>
    </xf>
    <xf numFmtId="164" fontId="5" fillId="3" borderId="14" xfId="0" applyFont="true" applyBorder="true" applyAlignment="true" applyProtection="false">
      <alignment horizontal="general" vertical="center" textRotation="0" wrapText="true" indent="0" shrinkToFit="false"/>
      <protection locked="true" hidden="false"/>
    </xf>
    <xf numFmtId="164" fontId="6" fillId="0" borderId="11" xfId="0" applyFont="true" applyBorder="true" applyAlignment="true" applyProtection="false">
      <alignment horizontal="general" vertical="center" textRotation="0" wrapText="true" indent="0" shrinkToFit="false"/>
      <protection locked="true" hidden="false"/>
    </xf>
    <xf numFmtId="164" fontId="4" fillId="4" borderId="12" xfId="0" applyFont="true" applyBorder="true" applyAlignment="true" applyProtection="false">
      <alignment horizontal="left" vertical="center" textRotation="0" wrapText="true" indent="0" shrinkToFit="false"/>
      <protection locked="true" hidden="false"/>
    </xf>
    <xf numFmtId="164" fontId="6" fillId="0" borderId="12" xfId="0" applyFont="true" applyBorder="true" applyAlignment="true" applyProtection="false">
      <alignment horizontal="center" vertical="center" textRotation="0" wrapText="true" indent="0" shrinkToFit="false"/>
      <protection locked="true" hidden="false"/>
    </xf>
    <xf numFmtId="164" fontId="6" fillId="0" borderId="12" xfId="0" applyFont="true" applyBorder="true" applyAlignment="true" applyProtection="false">
      <alignment horizontal="center" vertical="center" textRotation="0" wrapText="false" indent="0" shrinkToFit="false"/>
      <protection locked="true" hidden="false"/>
    </xf>
    <xf numFmtId="164" fontId="6" fillId="0" borderId="12" xfId="0" applyFont="true" applyBorder="true" applyAlignment="true" applyProtection="false">
      <alignment horizontal="general" vertical="center" textRotation="0" wrapText="false" indent="0" shrinkToFit="false"/>
      <protection locked="true" hidden="false"/>
    </xf>
    <xf numFmtId="164" fontId="6" fillId="0" borderId="11" xfId="0" applyFont="true" applyBorder="true" applyAlignment="true" applyProtection="false">
      <alignment horizontal="center" vertical="center" textRotation="0" wrapText="false" indent="0" shrinkToFit="false"/>
      <protection locked="true" hidden="false"/>
    </xf>
    <xf numFmtId="164" fontId="0" fillId="0" borderId="6" xfId="0" applyFont="true" applyBorder="true" applyAlignment="true" applyProtection="false">
      <alignment horizontal="center" vertical="center" textRotation="0" wrapText="false" indent="0" shrinkToFit="false"/>
      <protection locked="true" hidden="false"/>
    </xf>
    <xf numFmtId="164" fontId="0" fillId="4" borderId="6" xfId="0" applyFont="true" applyBorder="true" applyAlignment="true" applyProtection="false">
      <alignment horizontal="left" vertical="center" textRotation="0" wrapText="false" indent="0" shrinkToFit="false"/>
      <protection locked="true" hidden="false"/>
    </xf>
    <xf numFmtId="165" fontId="0" fillId="4" borderId="6" xfId="0" applyFont="true" applyBorder="true" applyAlignment="true" applyProtection="false">
      <alignment horizontal="center" vertical="center" textRotation="0" wrapText="false" indent="0" shrinkToFit="false"/>
      <protection locked="true" hidden="false"/>
    </xf>
    <xf numFmtId="164" fontId="0" fillId="4" borderId="6" xfId="0" applyFont="true" applyBorder="true" applyAlignment="true" applyProtection="false">
      <alignment horizontal="left" vertical="center" textRotation="0" wrapText="true" indent="0" shrinkToFit="false"/>
      <protection locked="true" hidden="false"/>
    </xf>
    <xf numFmtId="164" fontId="0" fillId="4" borderId="6" xfId="0" applyFont="true" applyBorder="true" applyAlignment="true" applyProtection="false">
      <alignment horizontal="center" vertical="center" textRotation="0" wrapText="false" indent="0" shrinkToFit="false"/>
      <protection locked="true" hidden="false"/>
    </xf>
    <xf numFmtId="172" fontId="0" fillId="4" borderId="12" xfId="0" applyFont="true" applyBorder="true" applyAlignment="true" applyProtection="false">
      <alignment horizontal="center" vertical="center" textRotation="0" wrapText="false" indent="0" shrinkToFit="false"/>
      <protection locked="true" hidden="false"/>
    </xf>
    <xf numFmtId="170" fontId="0" fillId="4" borderId="12" xfId="0" applyFont="true" applyBorder="true" applyAlignment="true" applyProtection="false">
      <alignment horizontal="center" vertical="center" textRotation="0" wrapText="false" indent="0" shrinkToFit="false"/>
      <protection locked="true" hidden="false"/>
    </xf>
    <xf numFmtId="166" fontId="0" fillId="4" borderId="12" xfId="0" applyFont="true" applyBorder="true" applyAlignment="true" applyProtection="false">
      <alignment horizontal="center" vertical="center" textRotation="0" wrapText="false" indent="0" shrinkToFit="false"/>
      <protection locked="true" hidden="false"/>
    </xf>
    <xf numFmtId="164" fontId="6" fillId="4" borderId="0" xfId="0" applyFont="true" applyBorder="false" applyAlignment="true" applyProtection="false">
      <alignment horizontal="general" vertical="center" textRotation="0" wrapText="false" indent="0" shrinkToFit="false"/>
      <protection locked="true" hidden="false"/>
    </xf>
    <xf numFmtId="169" fontId="0" fillId="4" borderId="12" xfId="0" applyFont="true" applyBorder="true" applyAlignment="true" applyProtection="false">
      <alignment horizontal="center" vertical="center" textRotation="0" wrapText="false" indent="0" shrinkToFit="false"/>
      <protection locked="true" hidden="false"/>
    </xf>
    <xf numFmtId="170" fontId="9" fillId="0" borderId="6" xfId="0" applyFont="true" applyBorder="true" applyAlignment="true" applyProtection="false">
      <alignment horizontal="center" vertical="center" textRotation="0" wrapText="false" indent="0" shrinkToFit="false"/>
      <protection locked="true" hidden="false"/>
    </xf>
    <xf numFmtId="164" fontId="4" fillId="4" borderId="14" xfId="0" applyFont="true" applyBorder="true" applyAlignment="true" applyProtection="false">
      <alignment horizontal="left" vertical="center" textRotation="0" wrapText="true" indent="0" shrinkToFit="false"/>
      <protection locked="true" hidden="false"/>
    </xf>
    <xf numFmtId="164" fontId="4" fillId="4" borderId="14" xfId="0" applyFont="true" applyBorder="true" applyAlignment="true" applyProtection="false">
      <alignment horizontal="left" vertical="center" textRotation="0" wrapText="false" indent="0" shrinkToFit="false"/>
      <protection locked="true" hidden="false"/>
    </xf>
    <xf numFmtId="164" fontId="4" fillId="4" borderId="12" xfId="0" applyFont="true" applyBorder="true" applyAlignment="true" applyProtection="false">
      <alignment horizontal="left" vertical="center" textRotation="0" wrapText="false" indent="0" shrinkToFit="false"/>
      <protection locked="true" hidden="false"/>
    </xf>
    <xf numFmtId="165" fontId="0" fillId="4" borderId="6" xfId="0" applyFont="true" applyBorder="true" applyAlignment="true" applyProtection="false">
      <alignment horizontal="left" vertical="center" textRotation="0" wrapText="true" indent="0" shrinkToFit="false"/>
      <protection locked="true" hidden="false"/>
    </xf>
    <xf numFmtId="164" fontId="4" fillId="4" borderId="0" xfId="0" applyFont="true" applyBorder="false" applyAlignment="true" applyProtection="false">
      <alignment horizontal="left" vertical="center" textRotation="0" wrapText="false" indent="0" shrinkToFit="false"/>
      <protection locked="true" hidden="false"/>
    </xf>
    <xf numFmtId="164" fontId="0" fillId="4" borderId="14" xfId="0" applyFont="true" applyBorder="true" applyAlignment="true" applyProtection="false">
      <alignment horizontal="general" vertical="center" textRotation="0" wrapText="false" indent="0" shrinkToFit="false"/>
      <protection locked="true" hidden="false"/>
    </xf>
    <xf numFmtId="164" fontId="0" fillId="4" borderId="14" xfId="0" applyFont="true" applyBorder="true" applyAlignment="true" applyProtection="false">
      <alignment horizontal="center" vertical="center" textRotation="0" wrapText="false" indent="0" shrinkToFit="false"/>
      <protection locked="true" hidden="false"/>
    </xf>
    <xf numFmtId="164" fontId="0" fillId="4" borderId="12" xfId="0" applyFont="true" applyBorder="true" applyAlignment="true" applyProtection="false">
      <alignment horizontal="center" vertical="center" textRotation="0" wrapText="false" indent="0" shrinkToFit="false"/>
      <protection locked="true" hidden="false"/>
    </xf>
    <xf numFmtId="164" fontId="0" fillId="0" borderId="6" xfId="0" applyFont="true" applyBorder="true" applyAlignment="true" applyProtection="false">
      <alignment horizontal="left" vertical="center" textRotation="0" wrapText="false" indent="0" shrinkToFit="false"/>
      <protection locked="true" hidden="false"/>
    </xf>
    <xf numFmtId="169" fontId="0" fillId="0" borderId="12" xfId="0" applyFont="true" applyBorder="true" applyAlignment="true" applyProtection="false">
      <alignment horizontal="center" vertical="center" textRotation="0" wrapText="true" indent="0" shrinkToFit="false"/>
      <protection locked="true" hidden="false"/>
    </xf>
    <xf numFmtId="171" fontId="0" fillId="0" borderId="12" xfId="0" applyFont="true" applyBorder="true" applyAlignment="true" applyProtection="false">
      <alignment horizontal="center" vertical="center" textRotation="0" wrapText="false" indent="0" shrinkToFit="false"/>
      <protection locked="true" hidden="false"/>
    </xf>
    <xf numFmtId="166" fontId="0" fillId="0" borderId="12" xfId="0" applyFont="true" applyBorder="true" applyAlignment="true" applyProtection="false">
      <alignment horizontal="center" vertical="center" textRotation="0" wrapText="false" indent="0" shrinkToFit="false"/>
      <protection locked="true" hidden="false"/>
    </xf>
    <xf numFmtId="170" fontId="0" fillId="0" borderId="12" xfId="0" applyFont="true" applyBorder="true" applyAlignment="true" applyProtection="false">
      <alignment horizontal="center" vertical="center" textRotation="0" wrapText="true" indent="0" shrinkToFit="false"/>
      <protection locked="true" hidden="false"/>
    </xf>
    <xf numFmtId="164" fontId="0" fillId="4" borderId="12" xfId="0" applyFont="true" applyBorder="true" applyAlignment="true" applyProtection="false">
      <alignment horizontal="general" vertical="center" textRotation="0" wrapText="true" indent="0" shrinkToFit="false"/>
      <protection locked="true" hidden="false"/>
    </xf>
    <xf numFmtId="170" fontId="5" fillId="0" borderId="6" xfId="0" applyFont="true" applyBorder="true" applyAlignment="true" applyProtection="false">
      <alignment horizontal="center" vertical="center" textRotation="0" wrapText="false" indent="0" shrinkToFit="false"/>
      <protection locked="true" hidden="false"/>
    </xf>
    <xf numFmtId="164" fontId="0" fillId="4" borderId="6" xfId="0" applyFont="true" applyBorder="true" applyAlignment="true" applyProtection="false">
      <alignment horizontal="center" vertical="center" textRotation="0" wrapText="true" indent="0" shrinkToFit="false"/>
      <protection locked="true" hidden="false"/>
    </xf>
    <xf numFmtId="164" fontId="0" fillId="4" borderId="14" xfId="0" applyFont="true" applyBorder="true" applyAlignment="true" applyProtection="false">
      <alignment horizontal="left" vertical="center" textRotation="0" wrapText="false" indent="0" shrinkToFit="false"/>
      <protection locked="true" hidden="false"/>
    </xf>
    <xf numFmtId="164" fontId="20" fillId="2" borderId="0" xfId="0" applyFont="true" applyBorder="true" applyAlignment="true" applyProtection="false">
      <alignment horizontal="center"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true" applyAlignment="false" applyProtection="false">
      <alignment horizontal="general" vertical="bottom" textRotation="0" wrapText="false" indent="0" shrinkToFit="false"/>
      <protection locked="true" hidden="false"/>
    </xf>
    <xf numFmtId="164" fontId="22" fillId="7" borderId="6" xfId="0" applyFont="true" applyBorder="true" applyAlignment="true" applyProtection="false">
      <alignment horizontal="center" vertical="bottom" textRotation="0" wrapText="false" indent="0" shrinkToFit="false"/>
      <protection locked="true" hidden="false"/>
    </xf>
    <xf numFmtId="164" fontId="22" fillId="7" borderId="6" xfId="0" applyFont="true" applyBorder="true" applyAlignment="true" applyProtection="false">
      <alignment horizontal="center" vertical="bottom" textRotation="0" wrapText="true" indent="0" shrinkToFit="false"/>
      <protection locked="true" hidden="false"/>
    </xf>
    <xf numFmtId="164" fontId="22" fillId="0" borderId="6" xfId="0" applyFont="true" applyBorder="true" applyAlignment="true" applyProtection="false">
      <alignment horizontal="center" vertical="bottom" textRotation="0" wrapText="false" indent="0" shrinkToFit="false"/>
      <protection locked="true" hidden="false"/>
    </xf>
    <xf numFmtId="164" fontId="8" fillId="0" borderId="6" xfId="0" applyFont="true" applyBorder="true" applyAlignment="false" applyProtection="false">
      <alignment horizontal="general" vertical="bottom" textRotation="0" wrapText="false" indent="0" shrinkToFit="false"/>
      <protection locked="true" hidden="false"/>
    </xf>
    <xf numFmtId="164" fontId="8" fillId="0" borderId="6" xfId="0" applyFont="true" applyBorder="true" applyAlignment="true" applyProtection="false">
      <alignment horizontal="general" vertical="center" textRotation="0" wrapText="false" indent="0" shrinkToFit="false"/>
      <protection locked="true" hidden="false"/>
    </xf>
    <xf numFmtId="164" fontId="22" fillId="0" borderId="6" xfId="0" applyFont="true" applyBorder="true" applyAlignment="true" applyProtection="false">
      <alignment horizontal="center" vertical="center" textRotation="0" wrapText="true" indent="0" shrinkToFit="false"/>
      <protection locked="true" hidden="false"/>
    </xf>
    <xf numFmtId="164" fontId="23" fillId="0" borderId="6" xfId="0" applyFont="true" applyBorder="true" applyAlignment="true" applyProtection="false">
      <alignment horizontal="center" vertical="center" textRotation="0" wrapText="false" indent="0" shrinkToFit="false"/>
      <protection locked="true" hidden="false"/>
    </xf>
    <xf numFmtId="164" fontId="10" fillId="0" borderId="6" xfId="0" applyFont="true" applyBorder="true" applyAlignment="true" applyProtection="false">
      <alignment horizontal="general" vertical="center" textRotation="0" wrapText="true" indent="0" shrinkToFit="false"/>
      <protection locked="true" hidden="false"/>
    </xf>
    <xf numFmtId="164" fontId="24" fillId="0" borderId="6" xfId="0" applyFont="true" applyBorder="true" applyAlignment="true" applyProtection="false">
      <alignment horizontal="general" vertical="center" textRotation="0" wrapText="false" indent="0" shrinkToFit="false"/>
      <protection locked="true" hidden="false"/>
    </xf>
    <xf numFmtId="164" fontId="25" fillId="0" borderId="6" xfId="0" applyFont="true" applyBorder="true" applyAlignment="true" applyProtection="false">
      <alignment horizontal="general" vertical="center" textRotation="0" wrapText="false" indent="0" shrinkToFit="false"/>
      <protection locked="true" hidden="false"/>
    </xf>
    <xf numFmtId="170" fontId="26" fillId="0" borderId="6" xfId="0" applyFont="true" applyBorder="true" applyAlignment="true" applyProtection="false">
      <alignment horizontal="center" vertical="center" textRotation="0" wrapText="false" indent="0" shrinkToFit="false"/>
      <protection locked="true" hidden="false"/>
    </xf>
    <xf numFmtId="164" fontId="27" fillId="0" borderId="6" xfId="0" applyFont="true" applyBorder="true" applyAlignment="true" applyProtection="false">
      <alignment horizontal="general" vertical="center" textRotation="0" wrapText="false" indent="0" shrinkToFit="false"/>
      <protection locked="true" hidden="false"/>
    </xf>
    <xf numFmtId="165" fontId="28" fillId="2" borderId="0" xfId="0" applyFont="true" applyBorder="false" applyAlignment="true" applyProtection="false">
      <alignment horizontal="center" vertical="bottom" textRotation="0" wrapText="false" indent="0" shrinkToFit="false"/>
      <protection locked="true" hidden="false"/>
    </xf>
    <xf numFmtId="164" fontId="28" fillId="2" borderId="0" xfId="0" applyFont="true" applyBorder="false" applyAlignment="true" applyProtection="false">
      <alignment horizontal="center" vertical="bottom" textRotation="0" wrapText="false" indent="0" shrinkToFit="false"/>
      <protection locked="true" hidden="false"/>
    </xf>
    <xf numFmtId="165" fontId="28" fillId="0" borderId="0" xfId="0" applyFont="true" applyBorder="false" applyAlignment="true" applyProtection="false">
      <alignment horizontal="center" vertical="bottom" textRotation="0" wrapText="false" indent="0" shrinkToFit="false"/>
      <protection locked="true" hidden="false"/>
    </xf>
    <xf numFmtId="164" fontId="28" fillId="0" borderId="0" xfId="0" applyFont="true" applyBorder="false" applyAlignment="true" applyProtection="false">
      <alignment horizontal="center" vertical="bottom" textRotation="0" wrapText="false" indent="0" shrinkToFit="false"/>
      <protection locked="true" hidden="false"/>
    </xf>
    <xf numFmtId="165" fontId="28" fillId="0" borderId="1" xfId="0" applyFont="true" applyBorder="true" applyAlignment="true" applyProtection="false">
      <alignment horizontal="center" vertical="bottom" textRotation="0" wrapText="false" indent="0" shrinkToFit="false"/>
      <protection locked="true" hidden="false"/>
    </xf>
    <xf numFmtId="164" fontId="8" fillId="0" borderId="1" xfId="0" applyFont="tru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21" fillId="4" borderId="0" xfId="0" applyFont="true" applyBorder="false" applyAlignment="true" applyProtection="false">
      <alignment horizontal="center" vertical="top" textRotation="0" wrapText="false" indent="0" shrinkToFit="false"/>
      <protection locked="true" hidden="false"/>
    </xf>
    <xf numFmtId="164" fontId="21" fillId="2" borderId="15" xfId="0" applyFont="true" applyBorder="true" applyAlignment="true" applyProtection="false">
      <alignment horizontal="center" vertical="top" textRotation="0" wrapText="true" indent="0" shrinkToFit="false"/>
      <protection locked="true" hidden="false"/>
    </xf>
    <xf numFmtId="164" fontId="21" fillId="2" borderId="0" xfId="0" applyFont="true" applyBorder="false" applyAlignment="true" applyProtection="false">
      <alignment horizontal="center" vertical="top" textRotation="0" wrapText="false" indent="0" shrinkToFit="false"/>
      <protection locked="true" hidden="false"/>
    </xf>
    <xf numFmtId="165" fontId="6" fillId="0" borderId="6" xfId="0" applyFont="true" applyBorder="true" applyAlignment="true" applyProtection="false">
      <alignment horizontal="general" vertical="center" textRotation="0" wrapText="false" indent="0" shrinkToFit="false"/>
      <protection locked="true" hidden="false"/>
    </xf>
    <xf numFmtId="164" fontId="6" fillId="0" borderId="6" xfId="0" applyFont="true" applyBorder="true" applyAlignment="true" applyProtection="false">
      <alignment horizontal="general" vertical="center" textRotation="0" wrapText="false" indent="0" shrinkToFit="false"/>
      <protection locked="true" hidden="false"/>
    </xf>
    <xf numFmtId="164" fontId="6" fillId="0" borderId="6" xfId="0" applyFont="true" applyBorder="true" applyAlignment="true" applyProtection="false">
      <alignment horizontal="center" vertical="center" textRotation="0" wrapText="true" indent="0" shrinkToFit="false"/>
      <protection locked="true" hidden="false"/>
    </xf>
    <xf numFmtId="164" fontId="5" fillId="0" borderId="6" xfId="0" applyFont="true" applyBorder="true" applyAlignment="true" applyProtection="false">
      <alignment horizontal="center" vertical="center" textRotation="0" wrapText="true" indent="0" shrinkToFit="false"/>
      <protection locked="true" hidden="false"/>
    </xf>
    <xf numFmtId="164" fontId="5" fillId="0" borderId="6" xfId="0" applyFont="true" applyBorder="true" applyAlignment="true" applyProtection="false">
      <alignment horizontal="center" vertical="center" textRotation="0" wrapText="false" indent="0" shrinkToFit="false"/>
      <protection locked="true" hidden="false"/>
    </xf>
    <xf numFmtId="164" fontId="6" fillId="0" borderId="6" xfId="0" applyFont="true" applyBorder="true" applyAlignment="true" applyProtection="false">
      <alignment horizontal="center" vertical="top" textRotation="0" wrapText="true" indent="0" shrinkToFit="false"/>
      <protection locked="true" hidden="false"/>
    </xf>
    <xf numFmtId="164" fontId="6" fillId="0" borderId="0" xfId="0" applyFont="true" applyBorder="false" applyAlignment="true" applyProtection="false">
      <alignment horizontal="center" vertical="top" textRotation="0" wrapText="false" indent="0" shrinkToFit="false"/>
      <protection locked="true" hidden="false"/>
    </xf>
    <xf numFmtId="165" fontId="0" fillId="0" borderId="6" xfId="0" applyFont="true" applyBorder="true" applyAlignment="true" applyProtection="false">
      <alignment horizontal="center" vertical="bottom" textRotation="0" wrapText="false" indent="0" shrinkToFit="false"/>
      <protection locked="true" hidden="false"/>
    </xf>
    <xf numFmtId="166" fontId="6" fillId="0" borderId="6" xfId="0" applyFont="true" applyBorder="true" applyAlignment="false" applyProtection="false">
      <alignment horizontal="general" vertical="bottom" textRotation="0" wrapText="false" indent="0" shrinkToFit="false"/>
      <protection locked="true" hidden="false"/>
    </xf>
    <xf numFmtId="166" fontId="6" fillId="0" borderId="6" xfId="0" applyFont="true" applyBorder="true" applyAlignment="true" applyProtection="false">
      <alignment horizontal="left" vertical="center" textRotation="0" wrapText="false" indent="0" shrinkToFit="false"/>
      <protection locked="true" hidden="false"/>
    </xf>
    <xf numFmtId="167" fontId="0" fillId="0" borderId="6" xfId="0" applyFont="true" applyBorder="true" applyAlignment="true" applyProtection="false">
      <alignment horizontal="center" vertical="top" textRotation="0" wrapText="false" indent="0" shrinkToFit="false"/>
      <protection locked="true" hidden="false"/>
    </xf>
    <xf numFmtId="167" fontId="0" fillId="8" borderId="6" xfId="0" applyFont="true" applyBorder="true" applyAlignment="true" applyProtection="false">
      <alignment horizontal="right" vertical="bottom" textRotation="0" wrapText="false" indent="0" shrinkToFit="false"/>
      <protection locked="true" hidden="false"/>
    </xf>
    <xf numFmtId="173" fontId="0" fillId="0" borderId="6" xfId="0" applyFont="true" applyBorder="true" applyAlignment="true" applyProtection="false">
      <alignment horizontal="right" vertical="bottom" textRotation="0" wrapText="false" indent="0" shrinkToFit="false"/>
      <protection locked="true" hidden="false"/>
    </xf>
    <xf numFmtId="167" fontId="0" fillId="0" borderId="0" xfId="0" applyFont="true" applyBorder="false" applyAlignment="true" applyProtection="false">
      <alignment horizontal="right" vertical="bottom" textRotation="0" wrapText="false" indent="0" shrinkToFit="false"/>
      <protection locked="true" hidden="false"/>
    </xf>
    <xf numFmtId="165" fontId="6" fillId="0" borderId="6" xfId="0" applyFont="true" applyBorder="true" applyAlignment="false" applyProtection="false">
      <alignment horizontal="general" vertical="bottom" textRotation="0" wrapText="false" indent="0" shrinkToFit="false"/>
      <protection locked="true" hidden="false"/>
    </xf>
    <xf numFmtId="174" fontId="0" fillId="8" borderId="6" xfId="0" applyFont="true" applyBorder="true" applyAlignment="true" applyProtection="false">
      <alignment horizontal="right" vertical="bottom" textRotation="0" wrapText="false" indent="0" shrinkToFit="false"/>
      <protection locked="true" hidden="false"/>
    </xf>
    <xf numFmtId="175" fontId="6" fillId="0" borderId="6" xfId="0" applyFont="true" applyBorder="true" applyAlignment="false" applyProtection="false">
      <alignment horizontal="general" vertical="bottom" textRotation="0" wrapText="false" indent="0" shrinkToFit="false"/>
      <protection locked="true" hidden="false"/>
    </xf>
    <xf numFmtId="164" fontId="0" fillId="0" borderId="6" xfId="0" applyFont="true" applyBorder="true" applyAlignment="true" applyProtection="false">
      <alignment horizontal="general" vertical="bottom" textRotation="0" wrapText="true" indent="0" shrinkToFit="false"/>
      <protection locked="true" hidden="false"/>
    </xf>
    <xf numFmtId="166" fontId="5" fillId="0" borderId="6" xfId="0" applyFont="true" applyBorder="true" applyAlignment="true" applyProtection="false">
      <alignment horizontal="left" vertical="center" textRotation="0" wrapText="false" indent="0" shrinkToFit="false"/>
      <protection locked="true" hidden="false"/>
    </xf>
    <xf numFmtId="167" fontId="9" fillId="0" borderId="6" xfId="0" applyFont="true" applyBorder="true" applyAlignment="true" applyProtection="false">
      <alignment horizontal="right" vertical="top" textRotation="0" wrapText="false" indent="0" shrinkToFit="false"/>
      <protection locked="true" hidden="false"/>
    </xf>
    <xf numFmtId="173" fontId="0" fillId="0" borderId="0" xfId="0" applyFont="true" applyBorder="false" applyAlignment="true" applyProtection="false">
      <alignment horizontal="right" vertical="bottom" textRotation="0" wrapText="false" indent="0" shrinkToFit="false"/>
      <protection locked="true" hidden="false"/>
    </xf>
    <xf numFmtId="165" fontId="0" fillId="0" borderId="15" xfId="0" applyFont="true" applyBorder="true" applyAlignment="true" applyProtection="false">
      <alignment horizontal="center" vertical="bottom" textRotation="0" wrapText="false" indent="0" shrinkToFit="false"/>
      <protection locked="true" hidden="false"/>
    </xf>
    <xf numFmtId="165" fontId="0" fillId="0" borderId="9" xfId="0" applyFont="true" applyBorder="true" applyAlignment="true" applyProtection="false">
      <alignment horizontal="center" vertical="bottom" textRotation="0" wrapText="false" indent="0" shrinkToFit="false"/>
      <protection locked="true" hidden="false"/>
    </xf>
    <xf numFmtId="165" fontId="0" fillId="0" borderId="0" xfId="0" applyFont="true" applyBorder="false" applyAlignment="true" applyProtection="false">
      <alignment horizontal="center" vertical="bottom" textRotation="0" wrapText="false" indent="0" shrinkToFit="false"/>
      <protection locked="true" hidden="false"/>
    </xf>
    <xf numFmtId="165" fontId="6" fillId="0" borderId="6" xfId="0" applyFont="true" applyBorder="true" applyAlignment="true" applyProtection="false">
      <alignment horizontal="general" vertical="bottom" textRotation="0" wrapText="false" indent="0" shrinkToFit="false"/>
      <protection locked="true" hidden="false"/>
    </xf>
    <xf numFmtId="164" fontId="5" fillId="0" borderId="6" xfId="0" applyFont="true" applyBorder="true" applyAlignment="true" applyProtection="false">
      <alignment horizontal="right" vertical="top" textRotation="0" wrapText="true" indent="0" shrinkToFit="false"/>
      <protection locked="true" hidden="false"/>
    </xf>
    <xf numFmtId="164" fontId="6" fillId="0" borderId="6" xfId="0" applyFont="true" applyBorder="true" applyAlignment="true" applyProtection="false">
      <alignment horizontal="general" vertical="bottom" textRotation="0" wrapText="false" indent="0" shrinkToFit="false"/>
      <protection locked="true" hidden="false"/>
    </xf>
    <xf numFmtId="173" fontId="9" fillId="0" borderId="6" xfId="0" applyFont="true" applyBorder="true" applyAlignment="true" applyProtection="false">
      <alignment horizontal="right" vertical="top" textRotation="0" wrapText="false" indent="0" shrinkToFit="false"/>
      <protection locked="true" hidden="false"/>
    </xf>
    <xf numFmtId="173" fontId="9" fillId="0" borderId="0" xfId="0" applyFont="true" applyBorder="false" applyAlignment="true" applyProtection="false">
      <alignment horizontal="right" vertical="top" textRotation="0" wrapText="false" indent="0" shrinkToFit="false"/>
      <protection locked="true" hidden="false"/>
    </xf>
    <xf numFmtId="175" fontId="6" fillId="0" borderId="6" xfId="0" applyFont="true" applyBorder="true" applyAlignment="true" applyProtection="false">
      <alignment horizontal="general" vertical="bottom" textRotation="0" wrapText="false" indent="0" shrinkToFit="false"/>
      <protection locked="true" hidden="false"/>
    </xf>
    <xf numFmtId="167" fontId="9" fillId="8" borderId="6" xfId="0" applyFont="true" applyBorder="true" applyAlignment="true" applyProtection="false">
      <alignment horizontal="right" vertical="bottom" textRotation="0" wrapText="false" indent="0" shrinkToFit="false"/>
      <protection locked="true" hidden="false"/>
    </xf>
    <xf numFmtId="167" fontId="9" fillId="8" borderId="0" xfId="0" applyFont="true" applyBorder="false" applyAlignment="true" applyProtection="false">
      <alignment horizontal="right" vertical="bottom" textRotation="0" wrapText="false" indent="0" shrinkToFit="false"/>
      <protection locked="true" hidden="false"/>
    </xf>
    <xf numFmtId="165" fontId="5" fillId="0" borderId="0" xfId="0" applyFont="true" applyBorder="false" applyAlignment="true" applyProtection="false">
      <alignment horizontal="center" vertical="bottom" textRotation="0" wrapText="false" indent="0" shrinkToFit="false"/>
      <protection locked="true" hidden="false"/>
    </xf>
    <xf numFmtId="164" fontId="5" fillId="0" borderId="0" xfId="0" applyFont="true" applyBorder="false" applyAlignment="true" applyProtection="false">
      <alignment horizontal="center" vertical="bottom" textRotation="0" wrapText="false" indent="0" shrinkToFit="false"/>
      <protection locked="true" hidden="false"/>
    </xf>
    <xf numFmtId="164" fontId="14" fillId="0" borderId="1" xfId="0" applyFont="true" applyBorder="true" applyAlignment="false" applyProtection="false">
      <alignment horizontal="general" vertical="bottom" textRotation="0" wrapText="false" indent="0" shrinkToFit="false"/>
      <protection locked="true" hidden="false"/>
    </xf>
    <xf numFmtId="164" fontId="29" fillId="0" borderId="0" xfId="0" applyFont="true" applyBorder="false" applyAlignment="true" applyProtection="false">
      <alignment horizontal="center" vertical="center" textRotation="0" wrapText="false" indent="0" shrinkToFit="false"/>
      <protection locked="true" hidden="false"/>
    </xf>
    <xf numFmtId="165" fontId="6"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5" fontId="12" fillId="2" borderId="15" xfId="0" applyFont="true" applyBorder="true" applyAlignment="true" applyProtection="false">
      <alignment horizontal="center" vertical="top" textRotation="0" wrapText="false" indent="0" shrinkToFit="false"/>
      <protection locked="true" hidden="false"/>
    </xf>
    <xf numFmtId="165" fontId="12" fillId="2" borderId="0" xfId="0" applyFont="true" applyBorder="false" applyAlignment="true" applyProtection="false">
      <alignment horizontal="center" vertical="top" textRotation="0" wrapText="false" indent="0" shrinkToFit="false"/>
      <protection locked="true" hidden="false"/>
    </xf>
    <xf numFmtId="165" fontId="30" fillId="0" borderId="16" xfId="0" applyFont="true" applyBorder="true" applyAlignment="true" applyProtection="false">
      <alignment horizontal="center" vertical="center" textRotation="0" wrapText="false" indent="0" shrinkToFit="false"/>
      <protection locked="true" hidden="false"/>
    </xf>
    <xf numFmtId="165" fontId="0" fillId="0" borderId="0" xfId="0" applyFont="true" applyBorder="false" applyAlignment="false" applyProtection="false">
      <alignment horizontal="general" vertical="bottom" textRotation="0" wrapText="false" indent="0" shrinkToFit="false"/>
      <protection locked="true" hidden="false"/>
    </xf>
    <xf numFmtId="166" fontId="18" fillId="0" borderId="0" xfId="0" applyFont="true" applyBorder="false" applyAlignment="false" applyProtection="false">
      <alignment horizontal="general" vertical="bottom" textRotation="0" wrapText="false" indent="0" shrinkToFit="false"/>
      <protection locked="true" hidden="false"/>
    </xf>
    <xf numFmtId="167" fontId="18" fillId="0" borderId="0" xfId="0" applyFont="true" applyBorder="false" applyAlignment="true" applyProtection="false">
      <alignment horizontal="right" vertical="bottom" textRotation="0" wrapText="false" indent="0" shrinkToFit="false"/>
      <protection locked="true" hidden="false"/>
    </xf>
    <xf numFmtId="164" fontId="18" fillId="0" borderId="0" xfId="0" applyFont="true" applyBorder="true" applyAlignment="false" applyProtection="false">
      <alignment horizontal="general" vertical="bottom" textRotation="0" wrapText="false" indent="0" shrinkToFit="false"/>
      <protection locked="true" hidden="false"/>
    </xf>
    <xf numFmtId="166" fontId="19" fillId="0" borderId="0" xfId="0" applyFont="true" applyBorder="false" applyAlignment="false" applyProtection="false">
      <alignment horizontal="general" vertical="bottom" textRotation="0" wrapText="false" indent="0" shrinkToFit="false"/>
      <protection locked="true" hidden="false"/>
    </xf>
    <xf numFmtId="166" fontId="18" fillId="0" borderId="0" xfId="0" applyFont="true" applyBorder="false" applyAlignment="true" applyProtection="false">
      <alignment horizontal="right" vertical="bottom" textRotation="0" wrapText="false" indent="0" shrinkToFit="false"/>
      <protection locked="true" hidden="false"/>
    </xf>
    <xf numFmtId="166" fontId="19" fillId="0" borderId="0" xfId="0" applyFont="true" applyBorder="false" applyAlignment="true" applyProtection="false">
      <alignment horizontal="right" vertical="bottom" textRotation="0" wrapText="false" indent="0" shrinkToFit="false"/>
      <protection locked="true" hidden="false"/>
    </xf>
    <xf numFmtId="164" fontId="20" fillId="0" borderId="0" xfId="0" applyFont="true" applyBorder="false" applyAlignment="true" applyProtection="false">
      <alignment horizontal="center" vertical="bottom" textRotation="0" wrapText="false" indent="0" shrinkToFit="false"/>
      <protection locked="true" hidden="false"/>
    </xf>
    <xf numFmtId="164" fontId="20" fillId="0" borderId="0" xfId="0" applyFont="true" applyBorder="true" applyAlignment="true" applyProtection="false">
      <alignment horizontal="center" vertical="bottom" textRotation="0" wrapText="false" indent="0" shrinkToFit="false"/>
      <protection locked="true" hidden="false"/>
    </xf>
    <xf numFmtId="164" fontId="22" fillId="0" borderId="6" xfId="0" applyFont="true" applyBorder="true" applyAlignment="true" applyProtection="false">
      <alignment horizontal="center" vertical="bottom" textRotation="0" wrapText="true" indent="0" shrinkToFit="false"/>
      <protection locked="true" hidden="false"/>
    </xf>
    <xf numFmtId="164" fontId="15" fillId="0" borderId="6" xfId="0" applyFont="true" applyBorder="true" applyAlignment="true" applyProtection="false">
      <alignment horizontal="center" vertical="bottom" textRotation="0" wrapText="false" indent="0" shrinkToFit="false"/>
      <protection locked="true" hidden="false"/>
    </xf>
    <xf numFmtId="164" fontId="10" fillId="0" borderId="6" xfId="0" applyFont="true" applyBorder="true" applyAlignment="true" applyProtection="false">
      <alignment horizontal="general" vertical="bottom" textRotation="0" wrapText="false" indent="0" shrinkToFit="false"/>
      <protection locked="true" hidden="false"/>
    </xf>
    <xf numFmtId="170" fontId="8" fillId="0" borderId="6" xfId="0" applyFont="true" applyBorder="true" applyAlignment="true" applyProtection="false">
      <alignment horizontal="general" vertical="bottom" textRotation="0" wrapText="false" indent="0" shrinkToFit="false"/>
      <protection locked="true" hidden="false"/>
    </xf>
    <xf numFmtId="167" fontId="15" fillId="0" borderId="6" xfId="0" applyFont="true" applyBorder="true" applyAlignment="true" applyProtection="false">
      <alignment horizontal="center" vertical="bottom" textRotation="0" wrapText="false" indent="0" shrinkToFit="false"/>
      <protection locked="true" hidden="false"/>
    </xf>
    <xf numFmtId="164" fontId="8" fillId="0" borderId="6" xfId="0" applyFont="true" applyBorder="true" applyAlignment="true" applyProtection="false">
      <alignment horizontal="general" vertical="bottom" textRotation="0" wrapText="false" indent="0" shrinkToFit="false"/>
      <protection locked="true" hidden="false"/>
    </xf>
    <xf numFmtId="167" fontId="10" fillId="0" borderId="6" xfId="0" applyFont="true" applyBorder="true" applyAlignment="true" applyProtection="false">
      <alignment horizontal="center" vertical="bottom" textRotation="0" wrapText="false" indent="0" shrinkToFit="false"/>
      <protection locked="true" hidden="false"/>
    </xf>
    <xf numFmtId="164" fontId="10" fillId="0" borderId="6" xfId="0" applyFont="true" applyBorder="true" applyAlignment="true" applyProtection="false">
      <alignment horizontal="general" vertical="top" textRotation="0" wrapText="false" indent="0" shrinkToFit="false"/>
      <protection locked="true" hidden="false"/>
    </xf>
    <xf numFmtId="176" fontId="15" fillId="0" borderId="6" xfId="0" applyFont="true" applyBorder="true" applyAlignment="true" applyProtection="false">
      <alignment horizontal="right" vertical="bottom" textRotation="0" wrapText="false" indent="0" shrinkToFit="false"/>
      <protection locked="true" hidden="false"/>
    </xf>
    <xf numFmtId="164" fontId="8" fillId="0" borderId="12" xfId="0" applyFont="true" applyBorder="true" applyAlignment="false" applyProtection="false">
      <alignment horizontal="general" vertical="bottom" textRotation="0" wrapText="false" indent="0" shrinkToFit="false"/>
      <protection locked="true" hidden="false"/>
    </xf>
    <xf numFmtId="167" fontId="31" fillId="0" borderId="6" xfId="0" applyFont="true" applyBorder="true" applyAlignment="true" applyProtection="false">
      <alignment horizontal="center" vertical="bottom" textRotation="0" wrapText="false" indent="0" shrinkToFit="false"/>
      <protection locked="true" hidden="false"/>
    </xf>
    <xf numFmtId="164" fontId="8" fillId="0" borderId="17" xfId="0" applyFont="true" applyBorder="true" applyAlignment="false" applyProtection="false">
      <alignment horizontal="general" vertical="bottom" textRotation="0" wrapText="false" indent="0" shrinkToFit="false"/>
      <protection locked="true" hidden="false"/>
    </xf>
    <xf numFmtId="164" fontId="15" fillId="0" borderId="6" xfId="0" applyFont="true" applyBorder="true" applyAlignment="true" applyProtection="false">
      <alignment horizontal="left" vertical="bottom" textRotation="0" wrapText="false" indent="0" shrinkToFit="false"/>
      <protection locked="true" hidden="false"/>
    </xf>
    <xf numFmtId="164" fontId="8" fillId="0" borderId="14" xfId="0" applyFont="true" applyBorder="true" applyAlignment="false" applyProtection="false">
      <alignment horizontal="general" vertical="bottom" textRotation="0" wrapText="false" indent="0" shrinkToFit="false"/>
      <protection locked="true" hidden="false"/>
    </xf>
    <xf numFmtId="164" fontId="8" fillId="2" borderId="6" xfId="0" applyFont="true" applyBorder="true" applyAlignment="true" applyProtection="false">
      <alignment horizontal="general" vertical="bottom" textRotation="0" wrapText="false" indent="0" shrinkToFit="false"/>
      <protection locked="true" hidden="false"/>
    </xf>
    <xf numFmtId="165" fontId="22" fillId="0" borderId="18" xfId="0" applyFont="true" applyBorder="true" applyAlignment="true" applyProtection="false">
      <alignment horizontal="center" vertical="bottom" textRotation="0" wrapText="fals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xf numFmtId="164" fontId="15" fillId="0" borderId="6" xfId="0" applyFont="true" applyBorder="true" applyAlignment="true" applyProtection="false">
      <alignment horizontal="general" vertical="bottom" textRotation="0" wrapText="false" indent="0" shrinkToFit="false"/>
      <protection locked="true" hidden="false"/>
    </xf>
    <xf numFmtId="164" fontId="32" fillId="0" borderId="6" xfId="0" applyFont="true" applyBorder="true" applyAlignment="true" applyProtection="false">
      <alignment horizontal="general" vertical="bottom" textRotation="0" wrapText="true" indent="0" shrinkToFit="false"/>
      <protection locked="true" hidden="false"/>
    </xf>
    <xf numFmtId="165" fontId="33" fillId="9" borderId="6" xfId="0" applyFont="true" applyBorder="true" applyAlignment="true" applyProtection="false">
      <alignment horizontal="center" vertical="bottom" textRotation="0" wrapText="false" indent="0" shrinkToFit="false"/>
      <protection locked="true" hidden="false"/>
    </xf>
    <xf numFmtId="164" fontId="33" fillId="9" borderId="10" xfId="0" applyFont="true" applyBorder="true" applyAlignment="true" applyProtection="false">
      <alignment horizontal="center" vertical="bottom" textRotation="0" wrapText="false" indent="0" shrinkToFit="false"/>
      <protection locked="true" hidden="false"/>
    </xf>
    <xf numFmtId="165" fontId="34" fillId="0" borderId="0" xfId="0" applyFont="true" applyBorder="false" applyAlignment="true" applyProtection="false">
      <alignment horizontal="center" vertical="bottom" textRotation="0" wrapText="false" indent="0" shrinkToFit="false"/>
      <protection locked="true" hidden="false"/>
    </xf>
    <xf numFmtId="165" fontId="34" fillId="0" borderId="0" xfId="0" applyFont="true" applyBorder="false" applyAlignment="true" applyProtection="false">
      <alignment horizontal="general" vertical="bottom" textRotation="0" wrapText="false" indent="0" shrinkToFit="false"/>
      <protection locked="true" hidden="false"/>
    </xf>
    <xf numFmtId="164" fontId="34" fillId="0" borderId="0" xfId="0" applyFont="true" applyBorder="false" applyAlignment="true" applyProtection="false">
      <alignment horizontal="center" vertical="bottom" textRotation="0" wrapText="false" indent="0" shrinkToFit="false"/>
      <protection locked="true" hidden="false"/>
    </xf>
    <xf numFmtId="167" fontId="34" fillId="0" borderId="0" xfId="0" applyFont="true" applyBorder="false" applyAlignment="true" applyProtection="false">
      <alignment horizontal="center" vertical="bottom" textRotation="0" wrapText="false" indent="0" shrinkToFit="false"/>
      <protection locked="true" hidden="false"/>
    </xf>
    <xf numFmtId="167" fontId="34" fillId="0" borderId="0" xfId="0" applyFont="true" applyBorder="false" applyAlignment="true" applyProtection="false">
      <alignment horizontal="right" vertical="bottom" textRotation="0" wrapText="false" indent="0" shrinkToFit="false"/>
      <protection locked="true" hidden="false"/>
    </xf>
    <xf numFmtId="170" fontId="34" fillId="0" borderId="0" xfId="0" applyFont="true" applyBorder="false" applyAlignment="true" applyProtection="false">
      <alignment horizontal="right"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5">
    <dxf>
      <fill>
        <patternFill patternType="solid">
          <bgColor rgb="FF000000"/>
        </patternFill>
      </fill>
    </dxf>
    <dxf>
      <fill>
        <patternFill patternType="solid">
          <fgColor rgb="FF000000"/>
          <bgColor rgb="FF000000"/>
        </patternFill>
      </fill>
    </dxf>
    <dxf>
      <fill>
        <patternFill patternType="solid">
          <fgColor rgb="FFD9D9D9"/>
          <bgColor rgb="FF000000"/>
        </patternFill>
      </fill>
    </dxf>
    <dxf>
      <fill>
        <patternFill patternType="solid">
          <fgColor rgb="FF345168"/>
          <bgColor rgb="FF000000"/>
        </patternFill>
      </fill>
    </dxf>
    <dxf>
      <fill>
        <patternFill patternType="solid">
          <fgColor rgb="FFFFFFFF"/>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DC"/>
      <rgbColor rgb="FF808080"/>
      <rgbColor rgb="FF9999FF"/>
      <rgbColor rgb="FFA64D79"/>
      <rgbColor rgb="FFFFF2CC"/>
      <rgbColor rgb="FFCCFFFF"/>
      <rgbColor rgb="FF660066"/>
      <rgbColor rgb="FFFF8080"/>
      <rgbColor rgb="FF005CA9"/>
      <rgbColor rgb="FFD9D9D9"/>
      <rgbColor rgb="FF000080"/>
      <rgbColor rgb="FFFF00FF"/>
      <rgbColor rgb="FFFFFF00"/>
      <rgbColor rgb="FF00FFFF"/>
      <rgbColor rgb="FF800080"/>
      <rgbColor rgb="FF800000"/>
      <rgbColor rgb="FF008080"/>
      <rgbColor rgb="FF0000FF"/>
      <rgbColor rgb="FF00CCFF"/>
      <rgbColor rgb="FFCCFFFF"/>
      <rgbColor rgb="FFDDDDDD"/>
      <rgbColor rgb="FFFFFF99"/>
      <rgbColor rgb="FF99CCFF"/>
      <rgbColor rgb="FFFF99CC"/>
      <rgbColor rgb="FFCC99FF"/>
      <rgbColor rgb="FFFFCC99"/>
      <rgbColor rgb="FF1155CC"/>
      <rgbColor rgb="FF33CCCC"/>
      <rgbColor rgb="FF99CC00"/>
      <rgbColor rgb="FFFFCC00"/>
      <rgbColor rgb="FFFF9900"/>
      <rgbColor rgb="FFFF6600"/>
      <rgbColor rgb="FF666699"/>
      <rgbColor rgb="FF969696"/>
      <rgbColor rgb="FF073763"/>
      <rgbColor rgb="FF339966"/>
      <rgbColor rgb="FF003300"/>
      <rgbColor rgb="FF274E13"/>
      <rgbColor rgb="FF993300"/>
      <rgbColor rgb="FF993366"/>
      <rgbColor rgb="FF345168"/>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1.png"/>
</Relationships>
</file>

<file path=xl/drawings/_rels/drawing3.xml.rels><?xml version="1.0" encoding="UTF-8"?>
<Relationships xmlns="http://schemas.openxmlformats.org/package/2006/relationships"><Relationship Id="rId1" Type="http://schemas.openxmlformats.org/officeDocument/2006/relationships/image" Target="../media/image1.png"/>
</Relationships>
</file>

<file path=xl/drawings/_rels/drawing4.xml.rels><?xml version="1.0" encoding="UTF-8"?>
<Relationships xmlns="http://schemas.openxmlformats.org/package/2006/relationships"><Relationship Id="rId1" Type="http://schemas.openxmlformats.org/officeDocument/2006/relationships/image" Target="../media/image1.png"/>
</Relationships>
</file>

<file path=xl/drawings/_rels/drawing5.xml.rels><?xml version="1.0" encoding="UTF-8"?>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2.png"/><Relationship Id="rId3"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2</xdr:row>
      <xdr:rowOff>0</xdr:rowOff>
    </xdr:from>
    <xdr:to>
      <xdr:col>1</xdr:col>
      <xdr:colOff>180720</xdr:colOff>
      <xdr:row>2</xdr:row>
      <xdr:rowOff>209160</xdr:rowOff>
    </xdr:to>
    <xdr:pic>
      <xdr:nvPicPr>
        <xdr:cNvPr id="0" name="image1.png" descr=""/>
        <xdr:cNvPicPr/>
      </xdr:nvPicPr>
      <xdr:blipFill>
        <a:blip r:embed="rId1"/>
        <a:stretch/>
      </xdr:blipFill>
      <xdr:spPr>
        <a:xfrm>
          <a:off x="421560" y="324000"/>
          <a:ext cx="180720" cy="20916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2</xdr:col>
      <xdr:colOff>76320</xdr:colOff>
      <xdr:row>1</xdr:row>
      <xdr:rowOff>38160</xdr:rowOff>
    </xdr:from>
    <xdr:to>
      <xdr:col>2</xdr:col>
      <xdr:colOff>1733400</xdr:colOff>
      <xdr:row>8</xdr:row>
      <xdr:rowOff>278280</xdr:rowOff>
    </xdr:to>
    <xdr:pic>
      <xdr:nvPicPr>
        <xdr:cNvPr id="1" name="image1.png" descr=""/>
        <xdr:cNvPicPr/>
      </xdr:nvPicPr>
      <xdr:blipFill>
        <a:blip r:embed="rId1"/>
        <a:stretch/>
      </xdr:blipFill>
      <xdr:spPr>
        <a:xfrm>
          <a:off x="1752840" y="228600"/>
          <a:ext cx="1657080" cy="170460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590400</xdr:colOff>
      <xdr:row>1</xdr:row>
      <xdr:rowOff>151200</xdr:rowOff>
    </xdr:from>
    <xdr:to>
      <xdr:col>1</xdr:col>
      <xdr:colOff>865080</xdr:colOff>
      <xdr:row>8</xdr:row>
      <xdr:rowOff>169920</xdr:rowOff>
    </xdr:to>
    <xdr:pic>
      <xdr:nvPicPr>
        <xdr:cNvPr id="2" name="image1.png" descr=""/>
        <xdr:cNvPicPr/>
      </xdr:nvPicPr>
      <xdr:blipFill>
        <a:blip r:embed="rId1"/>
        <a:stretch/>
      </xdr:blipFill>
      <xdr:spPr>
        <a:xfrm>
          <a:off x="590400" y="371520"/>
          <a:ext cx="1199880" cy="1352160"/>
        </a:xfrm>
        <a:prstGeom prst="rect">
          <a:avLst/>
        </a:prstGeom>
        <a:ln w="0">
          <a:noFill/>
        </a:ln>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1743120</xdr:colOff>
      <xdr:row>1</xdr:row>
      <xdr:rowOff>47520</xdr:rowOff>
    </xdr:from>
    <xdr:to>
      <xdr:col>3</xdr:col>
      <xdr:colOff>52200</xdr:colOff>
      <xdr:row>10</xdr:row>
      <xdr:rowOff>3240</xdr:rowOff>
    </xdr:to>
    <xdr:pic>
      <xdr:nvPicPr>
        <xdr:cNvPr id="3" name="image1.png" descr=""/>
        <xdr:cNvPicPr/>
      </xdr:nvPicPr>
      <xdr:blipFill>
        <a:blip r:embed="rId1"/>
        <a:stretch/>
      </xdr:blipFill>
      <xdr:spPr>
        <a:xfrm>
          <a:off x="2668320" y="237960"/>
          <a:ext cx="1561680" cy="1733040"/>
        </a:xfrm>
        <a:prstGeom prst="rect">
          <a:avLst/>
        </a:prstGeom>
        <a:ln w="0">
          <a:noFill/>
        </a:ln>
      </xdr:spPr>
    </xdr:pic>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dr:twoCellAnchor editAs="oneCell">
    <xdr:from>
      <xdr:col>6</xdr:col>
      <xdr:colOff>85680</xdr:colOff>
      <xdr:row>19</xdr:row>
      <xdr:rowOff>16560</xdr:rowOff>
    </xdr:from>
    <xdr:to>
      <xdr:col>11</xdr:col>
      <xdr:colOff>69480</xdr:colOff>
      <xdr:row>23</xdr:row>
      <xdr:rowOff>101880</xdr:rowOff>
    </xdr:to>
    <xdr:pic>
      <xdr:nvPicPr>
        <xdr:cNvPr id="4" name="image2.png" descr=""/>
        <xdr:cNvPicPr/>
      </xdr:nvPicPr>
      <xdr:blipFill>
        <a:blip r:embed="rId1"/>
        <a:stretch/>
      </xdr:blipFill>
      <xdr:spPr>
        <a:xfrm>
          <a:off x="5746680" y="3848040"/>
          <a:ext cx="4609800" cy="847440"/>
        </a:xfrm>
        <a:prstGeom prst="rect">
          <a:avLst/>
        </a:prstGeom>
        <a:ln w="0">
          <a:noFill/>
        </a:ln>
      </xdr:spPr>
    </xdr:pic>
    <xdr:clientData/>
  </xdr:twoCellAnchor>
  <xdr:twoCellAnchor editAs="oneCell">
    <xdr:from>
      <xdr:col>6</xdr:col>
      <xdr:colOff>85680</xdr:colOff>
      <xdr:row>44</xdr:row>
      <xdr:rowOff>129960</xdr:rowOff>
    </xdr:from>
    <xdr:to>
      <xdr:col>11</xdr:col>
      <xdr:colOff>69480</xdr:colOff>
      <xdr:row>49</xdr:row>
      <xdr:rowOff>24840</xdr:rowOff>
    </xdr:to>
    <xdr:pic>
      <xdr:nvPicPr>
        <xdr:cNvPr id="5" name="image2.png" descr=""/>
        <xdr:cNvPicPr/>
      </xdr:nvPicPr>
      <xdr:blipFill>
        <a:blip r:embed="rId2"/>
        <a:stretch/>
      </xdr:blipFill>
      <xdr:spPr>
        <a:xfrm>
          <a:off x="5746680" y="8753760"/>
          <a:ext cx="4609800" cy="847440"/>
        </a:xfrm>
        <a:prstGeom prst="rect">
          <a:avLst/>
        </a:prstGeom>
        <a:ln w="0">
          <a:noFill/>
        </a:ln>
      </xdr:spPr>
    </xdr:pic>
    <xdr:clientData/>
  </xdr:twoCellAnchor>
  <xdr:twoCellAnchor editAs="oneCell">
    <xdr:from>
      <xdr:col>1</xdr:col>
      <xdr:colOff>695160</xdr:colOff>
      <xdr:row>1</xdr:row>
      <xdr:rowOff>122400</xdr:rowOff>
    </xdr:from>
    <xdr:to>
      <xdr:col>3</xdr:col>
      <xdr:colOff>397080</xdr:colOff>
      <xdr:row>9</xdr:row>
      <xdr:rowOff>104040</xdr:rowOff>
    </xdr:to>
    <xdr:pic>
      <xdr:nvPicPr>
        <xdr:cNvPr id="6" name="image1.png" descr=""/>
        <xdr:cNvPicPr/>
      </xdr:nvPicPr>
      <xdr:blipFill>
        <a:blip r:embed="rId3"/>
        <a:stretch/>
      </xdr:blipFill>
      <xdr:spPr>
        <a:xfrm>
          <a:off x="1620360" y="342720"/>
          <a:ext cx="1552320" cy="1628280"/>
        </a:xfrm>
        <a:prstGeom prst="rect">
          <a:avLst/>
        </a:prstGeom>
        <a:ln w="0">
          <a:noFill/>
        </a:ln>
      </xdr:spPr>
    </xdr:pic>
    <xdr:clientData/>
  </xdr:twoCellAnchor>
</xdr:wsDr>
</file>

<file path=xl/tables/table1.xml><?xml version="1.0" encoding="utf-8"?>
<table xmlns="http://schemas.openxmlformats.org/spreadsheetml/2006/main" id="1" name="Table_1" displayName="Table_1" ref="A15:AT18" headerRowCount="0" totalsRowCount="0" totalsRowShown="0">
  <tableColumns count="46">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 id="25" name="Column25"/>
    <tableColumn id="26" name="Column26"/>
    <tableColumn id="27" name="Column27"/>
    <tableColumn id="28" name="Column28"/>
    <tableColumn id="29" name="Column29"/>
    <tableColumn id="30" name="Column30"/>
    <tableColumn id="31" name="Column31"/>
    <tableColumn id="32" name="Column32"/>
    <tableColumn id="33" name="Column33"/>
    <tableColumn id="34" name="Column34"/>
    <tableColumn id="35" name="Column35"/>
    <tableColumn id="36" name="Column36"/>
    <tableColumn id="37" name="Column37"/>
    <tableColumn id="38" name="Column38"/>
    <tableColumn id="39" name="Column39"/>
    <tableColumn id="40" name="Column40"/>
    <tableColumn id="41" name="Column41"/>
    <tableColumn id="42" name="Column42"/>
    <tableColumn id="43" name="Column43"/>
    <tableColumn id="44" name="Column44"/>
    <tableColumn id="45" name="Column45"/>
    <tableColumn id="46" name="Column46"/>
  </tableColumns>
</table>
</file>

<file path=xl/tables/table2.xml><?xml version="1.0" encoding="utf-8"?>
<table xmlns="http://schemas.openxmlformats.org/spreadsheetml/2006/main" id="2" name="Table_2" displayName="Table_2" ref="A20:AT36" headerRowCount="0" totalsRowCount="0" totalsRowShown="0">
  <tableColumns count="46">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 id="25" name="Column25"/>
    <tableColumn id="26" name="Column26"/>
    <tableColumn id="27" name="Column27"/>
    <tableColumn id="28" name="Column28"/>
    <tableColumn id="29" name="Column29"/>
    <tableColumn id="30" name="Column30"/>
    <tableColumn id="31" name="Column31"/>
    <tableColumn id="32" name="Column32"/>
    <tableColumn id="33" name="Column33"/>
    <tableColumn id="34" name="Column34"/>
    <tableColumn id="35" name="Column35"/>
    <tableColumn id="36" name="Column36"/>
    <tableColumn id="37" name="Column37"/>
    <tableColumn id="38" name="Column38"/>
    <tableColumn id="39" name="Column39"/>
    <tableColumn id="40" name="Column40"/>
    <tableColumn id="41" name="Column41"/>
    <tableColumn id="42" name="Column42"/>
    <tableColumn id="43" name="Column43"/>
    <tableColumn id="44" name="Column44"/>
    <tableColumn id="45" name="Column45"/>
    <tableColumn id="46" name="Column46"/>
  </tableColumns>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pitchFamily="0" charset="1"/>
        <a:ea typeface="Calibri" pitchFamily="0" charset="1"/>
        <a:cs typeface="Calibri" pitchFamily="0" charset="1"/>
      </a:majorFont>
      <a:minorFont>
        <a:latin typeface="Calibri" pitchFamily="0" charset="1"/>
        <a:ea typeface="Calibri" pitchFamily="0" charset="1"/>
        <a:cs typeface="Calibri" pitchFamily="0" charset="1"/>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hyperlink" Target="https://www.lojakingspan.com/br/acabamento-frontal-em-aco-para-isotelha-trapezoidal-telha-termica-sanduiche-30mm-ral9003-pc-1mt/p?skuId=379" TargetMode="External"/><Relationship Id="rId2" Type="http://schemas.openxmlformats.org/officeDocument/2006/relationships/drawing" Target="../drawings/drawing3.xml"/>
</Relationships>
</file>

<file path=xl/worksheets/_rels/sheet4.xml.rels><?xml version="1.0" encoding="UTF-8"?>
<Relationships xmlns="http://schemas.openxmlformats.org/package/2006/relationships"><Relationship Id="rId1" Type="http://schemas.openxmlformats.org/officeDocument/2006/relationships/drawing" Target="../drawings/drawing4.xml"/><Relationship Id="rId2" Type="http://schemas.openxmlformats.org/officeDocument/2006/relationships/table" Target="../tables/table1.xml"/><Relationship Id="rId3" Type="http://schemas.openxmlformats.org/officeDocument/2006/relationships/table" Target="../tables/table2.xml"/>
</Relationships>
</file>

<file path=xl/worksheets/_rels/sheet5.xml.rels><?xml version="1.0" encoding="UTF-8"?>
<Relationships xmlns="http://schemas.openxmlformats.org/package/2006/relationships"><Relationship Id="rId1" Type="http://schemas.openxmlformats.org/officeDocument/2006/relationships/drawing" Target="../drawings/drawing5.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0FFFF"/>
    <pageSetUpPr fitToPage="true"/>
  </sheetPr>
  <dimension ref="A1:O91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14.4296875" defaultRowHeight="15" zeroHeight="false" outlineLevelRow="0" outlineLevelCol="0"/>
  <cols>
    <col collapsed="false" customWidth="true" hidden="false" outlineLevel="0" max="1" min="1" style="0" width="6.57"/>
    <col collapsed="false" customWidth="true" hidden="false" outlineLevel="0" max="2" min="2" style="0" width="23.72"/>
    <col collapsed="false" customWidth="true" hidden="false" outlineLevel="0" max="3" min="3" style="0" width="13.43"/>
    <col collapsed="false" customWidth="true" hidden="false" outlineLevel="0" max="4" min="4" style="0" width="43"/>
    <col collapsed="false" customWidth="true" hidden="false" outlineLevel="0" max="5" min="5" style="0" width="9.71"/>
    <col collapsed="false" customWidth="true" hidden="false" outlineLevel="0" max="6" min="6" style="0" width="8.14"/>
    <col collapsed="false" customWidth="true" hidden="false" outlineLevel="0" max="8" min="8" style="0" width="13.86"/>
    <col collapsed="false" customWidth="true" hidden="false" outlineLevel="0" max="9" min="9" style="0" width="12.43"/>
    <col collapsed="false" customWidth="true" hidden="false" outlineLevel="0" max="12" min="10" style="0" width="15.28"/>
    <col collapsed="false" customWidth="true" hidden="false" outlineLevel="0" max="13" min="13" style="0" width="18"/>
    <col collapsed="false" customWidth="true" hidden="false" outlineLevel="0" max="14" min="14" style="0" width="17"/>
    <col collapsed="false" customWidth="true" hidden="false" outlineLevel="0" max="15" min="15" style="0" width="17.72"/>
  </cols>
  <sheetData>
    <row r="1" customFormat="false" ht="12.75" hidden="false" customHeight="true" outlineLevel="0" collapsed="false">
      <c r="A1" s="1" t="s">
        <v>0</v>
      </c>
      <c r="B1" s="1"/>
      <c r="C1" s="1"/>
      <c r="D1" s="1"/>
      <c r="E1" s="1"/>
      <c r="F1" s="1"/>
      <c r="G1" s="1"/>
      <c r="H1" s="1"/>
      <c r="I1" s="1"/>
      <c r="J1" s="1"/>
      <c r="K1" s="1"/>
      <c r="L1" s="1"/>
      <c r="M1" s="1"/>
      <c r="N1" s="2"/>
      <c r="O1" s="3"/>
    </row>
    <row r="2" customFormat="false" ht="12.75" hidden="false" customHeight="true" outlineLevel="0" collapsed="false">
      <c r="A2" s="4"/>
      <c r="B2" s="4"/>
      <c r="C2" s="4"/>
      <c r="D2" s="4"/>
      <c r="E2" s="4"/>
      <c r="F2" s="4"/>
      <c r="G2" s="4"/>
      <c r="H2" s="4"/>
      <c r="I2" s="4"/>
      <c r="J2" s="4"/>
      <c r="K2" s="4"/>
      <c r="L2" s="4"/>
      <c r="M2" s="4"/>
      <c r="N2" s="2"/>
      <c r="O2" s="3"/>
    </row>
    <row r="3" customFormat="false" ht="16.5" hidden="false" customHeight="true" outlineLevel="0" collapsed="false">
      <c r="A3" s="4"/>
      <c r="B3" s="4"/>
      <c r="C3" s="5"/>
      <c r="D3" s="6" t="s">
        <v>1</v>
      </c>
      <c r="E3" s="6"/>
      <c r="F3" s="6"/>
      <c r="G3" s="6"/>
      <c r="H3" s="7"/>
      <c r="I3" s="8"/>
      <c r="J3" s="8"/>
      <c r="K3" s="8"/>
      <c r="L3" s="9"/>
      <c r="M3" s="9"/>
      <c r="N3" s="2"/>
      <c r="O3" s="3"/>
    </row>
    <row r="4" customFormat="false" ht="12.75" hidden="false" customHeight="true" outlineLevel="0" collapsed="false">
      <c r="A4" s="4"/>
      <c r="B4" s="4"/>
      <c r="C4" s="10"/>
      <c r="D4" s="11" t="s">
        <v>2</v>
      </c>
      <c r="E4" s="11"/>
      <c r="F4" s="11"/>
      <c r="G4" s="11"/>
      <c r="H4" s="7"/>
      <c r="I4" s="7"/>
      <c r="J4" s="7"/>
      <c r="K4" s="12"/>
      <c r="L4" s="13" t="s">
        <v>3</v>
      </c>
      <c r="M4" s="14" t="n">
        <f aca="false">BDI!F28</f>
        <v>0.2668</v>
      </c>
      <c r="N4" s="15" t="s">
        <v>4</v>
      </c>
      <c r="O4" s="15" t="s">
        <v>5</v>
      </c>
    </row>
    <row r="5" customFormat="false" ht="12.75" hidden="false" customHeight="true" outlineLevel="0" collapsed="false">
      <c r="A5" s="4"/>
      <c r="B5" s="4"/>
      <c r="C5" s="10"/>
      <c r="D5" s="16" t="s">
        <v>6</v>
      </c>
      <c r="E5" s="16"/>
      <c r="F5" s="16"/>
      <c r="G5" s="16"/>
      <c r="H5" s="7"/>
      <c r="I5" s="7"/>
      <c r="J5" s="7"/>
      <c r="K5" s="12"/>
      <c r="L5" s="13" t="s">
        <v>7</v>
      </c>
      <c r="M5" s="14" t="n">
        <v>0.1635</v>
      </c>
      <c r="N5" s="17" t="n">
        <f aca="false">SUM(J14,J17,J25,J34,J56,J68,J81,J87,J129,J158,J164,J175,J182,J191,J200,J205,J216,J230,J234)</f>
        <v>177590.31987425</v>
      </c>
      <c r="O5" s="17" t="n">
        <f aca="false">M6-N5</f>
        <v>72468.202494875</v>
      </c>
    </row>
    <row r="6" customFormat="false" ht="15" hidden="false" customHeight="true" outlineLevel="0" collapsed="false">
      <c r="A6" s="4"/>
      <c r="B6" s="4"/>
      <c r="C6" s="10"/>
      <c r="D6" s="18" t="s">
        <v>8</v>
      </c>
      <c r="E6" s="18"/>
      <c r="F6" s="18"/>
      <c r="G6" s="18"/>
      <c r="H6" s="19"/>
      <c r="I6" s="19"/>
      <c r="J6" s="19"/>
      <c r="K6" s="20"/>
      <c r="L6" s="21" t="s">
        <v>9</v>
      </c>
      <c r="M6" s="13" t="n">
        <f aca="false">SUM(L14,L17,L25,L34,L56,L68,L81,L87,L129,L158,L164,L175,L182,L191,L200,L205,L216,L230,L234)</f>
        <v>250058.522369125</v>
      </c>
      <c r="N6" s="2"/>
      <c r="O6" s="3"/>
    </row>
    <row r="7" customFormat="false" ht="13.5" hidden="false" customHeight="true" outlineLevel="0" collapsed="false">
      <c r="A7" s="4"/>
      <c r="B7" s="4"/>
      <c r="C7" s="10"/>
      <c r="D7" s="11" t="s">
        <v>10</v>
      </c>
      <c r="E7" s="11"/>
      <c r="F7" s="11"/>
      <c r="G7" s="11"/>
      <c r="H7" s="19"/>
      <c r="I7" s="19"/>
      <c r="J7" s="19"/>
      <c r="K7" s="20"/>
      <c r="L7" s="21" t="s">
        <v>11</v>
      </c>
      <c r="M7" s="21" t="n">
        <f aca="false">SUM(N13:N576)</f>
        <v>316774.136137208</v>
      </c>
      <c r="N7" s="22" t="n">
        <v>400000</v>
      </c>
      <c r="O7" s="23" t="n">
        <f aca="false">M7-N7</f>
        <v>-83225.8638627924</v>
      </c>
    </row>
    <row r="8" customFormat="false" ht="15" hidden="false" customHeight="true" outlineLevel="0" collapsed="false">
      <c r="A8" s="4"/>
      <c r="B8" s="4"/>
      <c r="C8" s="10"/>
      <c r="D8" s="11" t="s">
        <v>12</v>
      </c>
      <c r="E8" s="11"/>
      <c r="F8" s="11"/>
      <c r="G8" s="11"/>
      <c r="H8" s="7"/>
      <c r="I8" s="7"/>
      <c r="J8" s="7"/>
      <c r="K8" s="7"/>
      <c r="L8" s="24"/>
      <c r="M8" s="25"/>
      <c r="N8" s="2"/>
      <c r="O8" s="3"/>
    </row>
    <row r="9" customFormat="false" ht="24.65" hidden="false" customHeight="true" outlineLevel="0" collapsed="false">
      <c r="A9" s="4"/>
      <c r="B9" s="4"/>
      <c r="C9" s="26"/>
      <c r="D9" s="27" t="s">
        <v>13</v>
      </c>
      <c r="E9" s="28" t="s">
        <v>14</v>
      </c>
      <c r="F9" s="28"/>
      <c r="G9" s="28"/>
      <c r="H9" s="7"/>
      <c r="I9" s="7"/>
      <c r="J9" s="7"/>
      <c r="K9" s="7"/>
      <c r="L9" s="7"/>
      <c r="M9" s="29"/>
      <c r="N9" s="2"/>
      <c r="O9" s="3"/>
    </row>
    <row r="10" customFormat="false" ht="12.75" hidden="false" customHeight="true" outlineLevel="0" collapsed="false">
      <c r="A10" s="30"/>
      <c r="B10" s="30"/>
      <c r="C10" s="30"/>
      <c r="D10" s="30"/>
      <c r="E10" s="30"/>
      <c r="F10" s="30"/>
      <c r="G10" s="30"/>
      <c r="H10" s="30"/>
      <c r="I10" s="30"/>
      <c r="J10" s="30"/>
      <c r="K10" s="30"/>
      <c r="L10" s="30"/>
      <c r="M10" s="30"/>
      <c r="N10" s="2"/>
      <c r="O10" s="3"/>
    </row>
    <row r="11" customFormat="false" ht="15" hidden="false" customHeight="true" outlineLevel="0" collapsed="false">
      <c r="A11" s="31" t="s">
        <v>15</v>
      </c>
      <c r="B11" s="32" t="s">
        <v>16</v>
      </c>
      <c r="C11" s="33" t="s">
        <v>17</v>
      </c>
      <c r="D11" s="34" t="s">
        <v>18</v>
      </c>
      <c r="E11" s="31" t="s">
        <v>19</v>
      </c>
      <c r="F11" s="35" t="s">
        <v>20</v>
      </c>
      <c r="G11" s="36" t="s">
        <v>21</v>
      </c>
      <c r="H11" s="36"/>
      <c r="I11" s="36"/>
      <c r="J11" s="36" t="s">
        <v>22</v>
      </c>
      <c r="K11" s="36"/>
      <c r="L11" s="36"/>
      <c r="M11" s="34" t="s">
        <v>23</v>
      </c>
      <c r="N11" s="37"/>
      <c r="O11" s="38"/>
    </row>
    <row r="12" customFormat="false" ht="12.75" hidden="false" customHeight="true" outlineLevel="0" collapsed="false">
      <c r="A12" s="31"/>
      <c r="B12" s="31"/>
      <c r="C12" s="31"/>
      <c r="D12" s="31"/>
      <c r="E12" s="31"/>
      <c r="F12" s="31"/>
      <c r="G12" s="39" t="s">
        <v>24</v>
      </c>
      <c r="H12" s="39" t="s">
        <v>5</v>
      </c>
      <c r="I12" s="39" t="s">
        <v>25</v>
      </c>
      <c r="J12" s="39" t="s">
        <v>4</v>
      </c>
      <c r="K12" s="39" t="s">
        <v>5</v>
      </c>
      <c r="L12" s="39" t="s">
        <v>25</v>
      </c>
      <c r="M12" s="34"/>
      <c r="N12" s="37"/>
      <c r="O12" s="38"/>
    </row>
    <row r="13" customFormat="false" ht="12.75" hidden="false" customHeight="true" outlineLevel="0" collapsed="false">
      <c r="A13" s="30"/>
      <c r="B13" s="30"/>
      <c r="C13" s="30"/>
      <c r="D13" s="30"/>
      <c r="E13" s="30"/>
      <c r="F13" s="30"/>
      <c r="G13" s="30"/>
      <c r="H13" s="30"/>
      <c r="I13" s="30"/>
      <c r="J13" s="30"/>
      <c r="K13" s="30"/>
      <c r="L13" s="30"/>
      <c r="M13" s="30"/>
      <c r="N13" s="2"/>
      <c r="O13" s="3"/>
    </row>
    <row r="14" customFormat="false" ht="15" hidden="false" customHeight="true" outlineLevel="0" collapsed="false">
      <c r="A14" s="40" t="s">
        <v>26</v>
      </c>
      <c r="B14" s="41" t="s">
        <v>27</v>
      </c>
      <c r="C14" s="41"/>
      <c r="D14" s="41"/>
      <c r="E14" s="42"/>
      <c r="F14" s="42"/>
      <c r="G14" s="42"/>
      <c r="H14" s="42"/>
      <c r="I14" s="43"/>
      <c r="J14" s="43" t="n">
        <f aca="false">SUM(J15)</f>
        <v>95.7600000000001</v>
      </c>
      <c r="K14" s="43" t="n">
        <f aca="false">SUM(K15)</f>
        <v>5394.48</v>
      </c>
      <c r="L14" s="43" t="n">
        <f aca="false">SUM(L15)</f>
        <v>5490.24</v>
      </c>
      <c r="M14" s="43" t="n">
        <f aca="false">SUM(M15)</f>
        <v>6955.036032</v>
      </c>
      <c r="N14" s="44" t="n">
        <f aca="false">M14</f>
        <v>6955.036032</v>
      </c>
      <c r="O14" s="45"/>
    </row>
    <row r="15" customFormat="false" ht="21.65" hidden="false" customHeight="false" outlineLevel="0" collapsed="false">
      <c r="A15" s="46" t="s">
        <v>28</v>
      </c>
      <c r="B15" s="47" t="s">
        <v>29</v>
      </c>
      <c r="C15" s="48" t="s">
        <v>30</v>
      </c>
      <c r="D15" s="49" t="s">
        <v>31</v>
      </c>
      <c r="E15" s="50" t="s">
        <v>32</v>
      </c>
      <c r="F15" s="51" t="n">
        <v>42</v>
      </c>
      <c r="G15" s="52" t="n">
        <f aca="false">I15-H15</f>
        <v>2.28</v>
      </c>
      <c r="H15" s="52" t="n">
        <f aca="false">ROUNDUP(VLOOKUP(C15,'VALORES SINAPI'!A1:F7840,4,0)*I15,2)</f>
        <v>128.44</v>
      </c>
      <c r="I15" s="52" t="n">
        <f aca="false">VLOOKUP(C15,'VALORES SINAPI'!A1:F7840,6,0)</f>
        <v>130.72</v>
      </c>
      <c r="J15" s="53" t="n">
        <f aca="false">G15*F15</f>
        <v>95.7600000000001</v>
      </c>
      <c r="K15" s="53" t="n">
        <f aca="false">H15*F15</f>
        <v>5394.48</v>
      </c>
      <c r="L15" s="53" t="n">
        <f aca="false">J15+K15</f>
        <v>5490.24</v>
      </c>
      <c r="M15" s="54" t="n">
        <f aca="false">L15*(1+$M$4)</f>
        <v>6955.036032</v>
      </c>
      <c r="N15" s="55"/>
      <c r="O15" s="56"/>
    </row>
    <row r="16" customFormat="false" ht="15" hidden="false" customHeight="false" outlineLevel="0" collapsed="false">
      <c r="A16" s="57"/>
      <c r="B16" s="58"/>
      <c r="C16" s="58"/>
      <c r="D16" s="58"/>
      <c r="E16" s="58"/>
      <c r="F16" s="58"/>
      <c r="G16" s="58"/>
      <c r="H16" s="58"/>
      <c r="I16" s="58"/>
      <c r="J16" s="58"/>
      <c r="K16" s="58"/>
      <c r="L16" s="58"/>
      <c r="M16" s="59"/>
      <c r="N16" s="55"/>
      <c r="O16" s="56"/>
    </row>
    <row r="17" customFormat="false" ht="15" hidden="false" customHeight="true" outlineLevel="0" collapsed="false">
      <c r="A17" s="60" t="s">
        <v>33</v>
      </c>
      <c r="B17" s="61" t="s">
        <v>34</v>
      </c>
      <c r="C17" s="61"/>
      <c r="D17" s="61"/>
      <c r="E17" s="62"/>
      <c r="F17" s="62"/>
      <c r="G17" s="62"/>
      <c r="H17" s="62"/>
      <c r="I17" s="63"/>
      <c r="J17" s="64" t="n">
        <f aca="false">SUM(J18:J23)</f>
        <v>7393.629648</v>
      </c>
      <c r="K17" s="64" t="n">
        <f aca="false">SUM(K18:K23)</f>
        <v>429.853391</v>
      </c>
      <c r="L17" s="64" t="n">
        <f aca="false">SUM(L18:L23)</f>
        <v>7823.483039</v>
      </c>
      <c r="M17" s="64" t="n">
        <f aca="false">SUM(M18:M23)</f>
        <v>9910.7883138052</v>
      </c>
      <c r="N17" s="65" t="n">
        <f aca="false">M17</f>
        <v>9910.7883138052</v>
      </c>
      <c r="O17" s="56"/>
    </row>
    <row r="18" customFormat="false" ht="31.9" hidden="false" customHeight="false" outlineLevel="0" collapsed="false">
      <c r="A18" s="46" t="s">
        <v>35</v>
      </c>
      <c r="B18" s="47" t="s">
        <v>36</v>
      </c>
      <c r="C18" s="48" t="s">
        <v>37</v>
      </c>
      <c r="D18" s="66" t="s">
        <v>38</v>
      </c>
      <c r="E18" s="50" t="s">
        <v>39</v>
      </c>
      <c r="F18" s="51" t="n">
        <v>8</v>
      </c>
      <c r="G18" s="52" t="n">
        <v>250</v>
      </c>
      <c r="H18" s="52" t="n">
        <v>0</v>
      </c>
      <c r="I18" s="52" t="n">
        <f aca="false">G18+H18</f>
        <v>250</v>
      </c>
      <c r="J18" s="53" t="n">
        <f aca="false">G18*F18</f>
        <v>2000</v>
      </c>
      <c r="K18" s="53" t="n">
        <f aca="false">H18*F18</f>
        <v>0</v>
      </c>
      <c r="L18" s="53" t="n">
        <f aca="false">J18+K18</f>
        <v>2000</v>
      </c>
      <c r="M18" s="54" t="n">
        <f aca="false">L18*(1+$M$4)</f>
        <v>2533.6</v>
      </c>
      <c r="N18" s="55"/>
      <c r="O18" s="56"/>
    </row>
    <row r="19" customFormat="false" ht="72.85" hidden="false" customHeight="false" outlineLevel="0" collapsed="false">
      <c r="A19" s="46" t="s">
        <v>40</v>
      </c>
      <c r="B19" s="47" t="s">
        <v>41</v>
      </c>
      <c r="C19" s="48" t="s">
        <v>42</v>
      </c>
      <c r="D19" s="66" t="s">
        <v>43</v>
      </c>
      <c r="E19" s="50" t="s">
        <v>44</v>
      </c>
      <c r="F19" s="51" t="n">
        <f aca="false">4*7</f>
        <v>28</v>
      </c>
      <c r="G19" s="52" t="n">
        <v>28</v>
      </c>
      <c r="H19" s="52" t="n">
        <v>0</v>
      </c>
      <c r="I19" s="52" t="n">
        <f aca="false">G19+H19</f>
        <v>28</v>
      </c>
      <c r="J19" s="53" t="n">
        <f aca="false">G19*F19</f>
        <v>784</v>
      </c>
      <c r="K19" s="53" t="n">
        <f aca="false">H19*F19</f>
        <v>0</v>
      </c>
      <c r="L19" s="53" t="n">
        <f aca="false">J19+K19</f>
        <v>784</v>
      </c>
      <c r="M19" s="54" t="n">
        <f aca="false">L19*(1+$M$4)</f>
        <v>993.1712</v>
      </c>
      <c r="N19" s="55"/>
      <c r="O19" s="56"/>
    </row>
    <row r="20" customFormat="false" ht="31.9" hidden="false" customHeight="false" outlineLevel="0" collapsed="false">
      <c r="A20" s="46" t="s">
        <v>45</v>
      </c>
      <c r="B20" s="47" t="s">
        <v>46</v>
      </c>
      <c r="C20" s="48" t="s">
        <v>47</v>
      </c>
      <c r="D20" s="66" t="s">
        <v>48</v>
      </c>
      <c r="E20" s="50" t="s">
        <v>19</v>
      </c>
      <c r="F20" s="51" t="n">
        <v>1</v>
      </c>
      <c r="G20" s="52" t="n">
        <f aca="false">I20-H20</f>
        <v>80.72</v>
      </c>
      <c r="H20" s="52" t="n">
        <f aca="false">ROUNDUP(VLOOKUP(C20,'VALORES SINAPI'!A6:F7845,4,0)*I20,2)</f>
        <v>58.17</v>
      </c>
      <c r="I20" s="52" t="n">
        <f aca="false">VLOOKUP(C20,'VALORES SINAPI'!A6:F7845,6,0)</f>
        <v>138.89</v>
      </c>
      <c r="J20" s="53" t="n">
        <f aca="false">G20*F20</f>
        <v>80.72</v>
      </c>
      <c r="K20" s="53" t="n">
        <f aca="false">H20*F20</f>
        <v>58.17</v>
      </c>
      <c r="L20" s="53" t="n">
        <f aca="false">J20+K20</f>
        <v>138.89</v>
      </c>
      <c r="M20" s="54" t="n">
        <f aca="false">L20*(1+$M$4)</f>
        <v>175.945852</v>
      </c>
      <c r="N20" s="55"/>
      <c r="O20" s="56"/>
    </row>
    <row r="21" customFormat="false" ht="42.15" hidden="false" customHeight="false" outlineLevel="0" collapsed="false">
      <c r="A21" s="46" t="s">
        <v>49</v>
      </c>
      <c r="B21" s="47" t="s">
        <v>46</v>
      </c>
      <c r="C21" s="48" t="s">
        <v>50</v>
      </c>
      <c r="D21" s="66" t="s">
        <v>51</v>
      </c>
      <c r="E21" s="50" t="s">
        <v>52</v>
      </c>
      <c r="F21" s="51" t="n">
        <v>7</v>
      </c>
      <c r="G21" s="52" t="n">
        <v>625</v>
      </c>
      <c r="H21" s="52" t="n">
        <v>0</v>
      </c>
      <c r="I21" s="52" t="n">
        <f aca="false">G21+H21</f>
        <v>625</v>
      </c>
      <c r="J21" s="53" t="n">
        <f aca="false">G21*F21</f>
        <v>4375</v>
      </c>
      <c r="K21" s="53" t="n">
        <f aca="false">H21*F21</f>
        <v>0</v>
      </c>
      <c r="L21" s="53" t="n">
        <f aca="false">J21+K21</f>
        <v>4375</v>
      </c>
      <c r="M21" s="54" t="n">
        <f aca="false">L21*(1+$M$4)</f>
        <v>5542.25</v>
      </c>
      <c r="N21" s="55"/>
      <c r="O21" s="56"/>
    </row>
    <row r="22" customFormat="false" ht="21.65" hidden="false" customHeight="false" outlineLevel="0" collapsed="false">
      <c r="A22" s="46" t="s">
        <v>53</v>
      </c>
      <c r="B22" s="47" t="s">
        <v>54</v>
      </c>
      <c r="C22" s="48" t="s">
        <v>55</v>
      </c>
      <c r="D22" s="66" t="s">
        <v>56</v>
      </c>
      <c r="E22" s="50" t="s">
        <v>19</v>
      </c>
      <c r="F22" s="51" t="n">
        <v>1</v>
      </c>
      <c r="G22" s="67" t="n">
        <f aca="false">COMPOSIÇÕES!I21</f>
        <v>67.930148</v>
      </c>
      <c r="H22" s="67" t="n">
        <f aca="false">COMPOSIÇÕES!J21</f>
        <v>158.316391</v>
      </c>
      <c r="I22" s="52" t="n">
        <f aca="false">G22+H22</f>
        <v>226.246539</v>
      </c>
      <c r="J22" s="68" t="n">
        <f aca="false">G22*F22</f>
        <v>67.930148</v>
      </c>
      <c r="K22" s="68" t="n">
        <f aca="false">H22*F22</f>
        <v>158.316391</v>
      </c>
      <c r="L22" s="68" t="n">
        <f aca="false">J22+K22</f>
        <v>226.246539</v>
      </c>
      <c r="M22" s="69" t="n">
        <f aca="false">L22*(1+$M$4)</f>
        <v>286.6091156052</v>
      </c>
      <c r="N22" s="2"/>
      <c r="O22" s="70"/>
    </row>
    <row r="23" customFormat="false" ht="21.65" hidden="false" customHeight="false" outlineLevel="0" collapsed="false">
      <c r="A23" s="46" t="s">
        <v>57</v>
      </c>
      <c r="B23" s="47" t="s">
        <v>58</v>
      </c>
      <c r="C23" s="48" t="s">
        <v>59</v>
      </c>
      <c r="D23" s="66" t="s">
        <v>60</v>
      </c>
      <c r="E23" s="50" t="s">
        <v>61</v>
      </c>
      <c r="F23" s="51" t="n">
        <v>5</v>
      </c>
      <c r="G23" s="67" t="n">
        <f aca="false">COMPOSIÇÕES!I29</f>
        <v>17.1959</v>
      </c>
      <c r="H23" s="67" t="n">
        <f aca="false">COMPOSIÇÕES!J29</f>
        <v>42.6734</v>
      </c>
      <c r="I23" s="52" t="n">
        <f aca="false">G23+H23</f>
        <v>59.8693</v>
      </c>
      <c r="J23" s="68" t="n">
        <f aca="false">G23*F23</f>
        <v>85.9795</v>
      </c>
      <c r="K23" s="68" t="n">
        <f aca="false">H23*F23</f>
        <v>213.367</v>
      </c>
      <c r="L23" s="68" t="n">
        <f aca="false">J23+K23</f>
        <v>299.3465</v>
      </c>
      <c r="M23" s="69" t="n">
        <f aca="false">L23*(1+$M$4)</f>
        <v>379.2121462</v>
      </c>
      <c r="N23" s="2"/>
      <c r="O23" s="70"/>
    </row>
    <row r="24" customFormat="false" ht="15" hidden="false" customHeight="false" outlineLevel="0" collapsed="false">
      <c r="A24" s="57"/>
      <c r="B24" s="58"/>
      <c r="C24" s="58"/>
      <c r="D24" s="58"/>
      <c r="E24" s="58"/>
      <c r="F24" s="58"/>
      <c r="G24" s="58"/>
      <c r="H24" s="58"/>
      <c r="I24" s="58"/>
      <c r="J24" s="58"/>
      <c r="K24" s="58"/>
      <c r="L24" s="58"/>
      <c r="M24" s="59"/>
      <c r="N24" s="55"/>
      <c r="O24" s="56"/>
    </row>
    <row r="25" customFormat="false" ht="15" hidden="false" customHeight="true" outlineLevel="0" collapsed="false">
      <c r="A25" s="60" t="s">
        <v>62</v>
      </c>
      <c r="B25" s="61" t="s">
        <v>63</v>
      </c>
      <c r="C25" s="61"/>
      <c r="D25" s="61"/>
      <c r="E25" s="62"/>
      <c r="F25" s="62"/>
      <c r="G25" s="62"/>
      <c r="H25" s="62"/>
      <c r="I25" s="63"/>
      <c r="J25" s="43" t="n">
        <f aca="false">SUM(J26:J32)</f>
        <v>3615.649</v>
      </c>
      <c r="K25" s="43" t="n">
        <f aca="false">SUM(K26:K32)</f>
        <v>2298.913</v>
      </c>
      <c r="L25" s="43" t="n">
        <f aca="false">SUM(L26:L32)</f>
        <v>5914.562</v>
      </c>
      <c r="M25" s="43" t="n">
        <f aca="false">SUM(M26:M32)</f>
        <v>7492.5671416</v>
      </c>
      <c r="N25" s="44" t="n">
        <f aca="false">M25</f>
        <v>7492.5671416</v>
      </c>
      <c r="O25" s="56"/>
    </row>
    <row r="26" customFormat="false" ht="42.15" hidden="false" customHeight="false" outlineLevel="0" collapsed="false">
      <c r="A26" s="46" t="s">
        <v>64</v>
      </c>
      <c r="B26" s="47" t="s">
        <v>65</v>
      </c>
      <c r="C26" s="48" t="s">
        <v>66</v>
      </c>
      <c r="D26" s="66" t="s">
        <v>67</v>
      </c>
      <c r="E26" s="50" t="s">
        <v>39</v>
      </c>
      <c r="F26" s="51" t="n">
        <v>195</v>
      </c>
      <c r="G26" s="52" t="n">
        <f aca="false">I26-H26</f>
        <v>0.48</v>
      </c>
      <c r="H26" s="52" t="n">
        <f aca="false">ROUNDUP(VLOOKUP(C26,'VALORES SINAPI'!A12:F7851,4,0)*I26,2)</f>
        <v>0.18</v>
      </c>
      <c r="I26" s="52" t="n">
        <f aca="false">VLOOKUP(C26,'VALORES SINAPI'!A12:F7851,6,0)</f>
        <v>0.66</v>
      </c>
      <c r="J26" s="53" t="n">
        <f aca="false">G26*F26</f>
        <v>93.6</v>
      </c>
      <c r="K26" s="53" t="n">
        <f aca="false">H26*F26</f>
        <v>35.1</v>
      </c>
      <c r="L26" s="53" t="n">
        <f aca="false">J26+K26</f>
        <v>128.7</v>
      </c>
      <c r="M26" s="54" t="n">
        <f aca="false">L26*(1+$M$4)</f>
        <v>163.03716</v>
      </c>
      <c r="N26" s="55"/>
      <c r="O26" s="56"/>
    </row>
    <row r="27" customFormat="false" ht="42.15" hidden="false" customHeight="false" outlineLevel="0" collapsed="false">
      <c r="A27" s="46" t="s">
        <v>68</v>
      </c>
      <c r="B27" s="47" t="s">
        <v>69</v>
      </c>
      <c r="C27" s="48" t="s">
        <v>70</v>
      </c>
      <c r="D27" s="66" t="s">
        <v>71</v>
      </c>
      <c r="E27" s="50" t="s">
        <v>72</v>
      </c>
      <c r="F27" s="51" t="n">
        <v>60</v>
      </c>
      <c r="G27" s="52" t="n">
        <f aca="false">I27-H27</f>
        <v>12.77</v>
      </c>
      <c r="H27" s="52" t="n">
        <f aca="false">ROUNDUP(VLOOKUP(C27,'VALORES SINAPI'!A13:F7852,4,0)*I27,2)</f>
        <v>2.88</v>
      </c>
      <c r="I27" s="52" t="n">
        <f aca="false">VLOOKUP(C27,'VALORES SINAPI'!A13:F7852,6,0)</f>
        <v>15.65</v>
      </c>
      <c r="J27" s="53" t="n">
        <f aca="false">G27*F27</f>
        <v>766.2</v>
      </c>
      <c r="K27" s="53" t="n">
        <f aca="false">H27*F27</f>
        <v>172.8</v>
      </c>
      <c r="L27" s="53" t="n">
        <f aca="false">J27+K27</f>
        <v>939</v>
      </c>
      <c r="M27" s="54" t="n">
        <f aca="false">L27*(1+$M$4)</f>
        <v>1189.5252</v>
      </c>
      <c r="N27" s="55"/>
      <c r="O27" s="56"/>
    </row>
    <row r="28" customFormat="false" ht="72.85" hidden="false" customHeight="false" outlineLevel="0" collapsed="false">
      <c r="A28" s="46" t="s">
        <v>73</v>
      </c>
      <c r="B28" s="47" t="s">
        <v>74</v>
      </c>
      <c r="C28" s="48" t="s">
        <v>75</v>
      </c>
      <c r="D28" s="66" t="s">
        <v>76</v>
      </c>
      <c r="E28" s="50" t="s">
        <v>72</v>
      </c>
      <c r="F28" s="51" t="n">
        <v>25.5</v>
      </c>
      <c r="G28" s="52" t="n">
        <f aca="false">I28-H28</f>
        <v>15.39</v>
      </c>
      <c r="H28" s="52" t="n">
        <f aca="false">ROUNDUP(VLOOKUP(C28,'VALORES SINAPI'!A14:F7853,4,0)*I28,2)</f>
        <v>6.4</v>
      </c>
      <c r="I28" s="52" t="n">
        <f aca="false">VLOOKUP(C28,'VALORES SINAPI'!A14:F7853,6,0)</f>
        <v>21.79</v>
      </c>
      <c r="J28" s="53" t="n">
        <f aca="false">G28*F28</f>
        <v>392.445</v>
      </c>
      <c r="K28" s="53" t="n">
        <f aca="false">H28*F28</f>
        <v>163.2</v>
      </c>
      <c r="L28" s="53" t="n">
        <f aca="false">J28+K28</f>
        <v>555.645</v>
      </c>
      <c r="M28" s="54" t="n">
        <f aca="false">L28*(1+$M$4)</f>
        <v>703.891086</v>
      </c>
      <c r="N28" s="55"/>
      <c r="O28" s="56"/>
    </row>
    <row r="29" customFormat="false" ht="21.65" hidden="false" customHeight="false" outlineLevel="0" collapsed="false">
      <c r="A29" s="46" t="s">
        <v>77</v>
      </c>
      <c r="B29" s="47" t="s">
        <v>78</v>
      </c>
      <c r="C29" s="48" t="s">
        <v>79</v>
      </c>
      <c r="D29" s="66" t="s">
        <v>80</v>
      </c>
      <c r="E29" s="50" t="s">
        <v>72</v>
      </c>
      <c r="F29" s="51" t="n">
        <v>25.5</v>
      </c>
      <c r="G29" s="52" t="n">
        <f aca="false">I29-H29</f>
        <v>1.03</v>
      </c>
      <c r="H29" s="52" t="n">
        <f aca="false">ROUNDUP(VLOOKUP(C29,'VALORES SINAPI'!A15:F7854,4,0)*I29,2)</f>
        <v>0.36</v>
      </c>
      <c r="I29" s="52" t="n">
        <f aca="false">VLOOKUP(C29,'VALORES SINAPI'!A15:F7854,6,0)</f>
        <v>1.39</v>
      </c>
      <c r="J29" s="53" t="n">
        <f aca="false">G29*F29</f>
        <v>26.265</v>
      </c>
      <c r="K29" s="53" t="n">
        <f aca="false">H29*F29</f>
        <v>9.18</v>
      </c>
      <c r="L29" s="53" t="n">
        <f aca="false">J29+K29</f>
        <v>35.445</v>
      </c>
      <c r="M29" s="54" t="n">
        <f aca="false">L29*(1+$M$4)</f>
        <v>44.901726</v>
      </c>
      <c r="N29" s="55"/>
      <c r="O29" s="56"/>
    </row>
    <row r="30" customFormat="false" ht="42.15" hidden="false" customHeight="false" outlineLevel="0" collapsed="false">
      <c r="A30" s="46" t="s">
        <v>81</v>
      </c>
      <c r="B30" s="47" t="s">
        <v>82</v>
      </c>
      <c r="C30" s="48" t="s">
        <v>83</v>
      </c>
      <c r="D30" s="66" t="s">
        <v>84</v>
      </c>
      <c r="E30" s="50" t="s">
        <v>39</v>
      </c>
      <c r="F30" s="51" t="n">
        <v>195</v>
      </c>
      <c r="G30" s="52" t="n">
        <f aca="false">I30-H30</f>
        <v>0.29</v>
      </c>
      <c r="H30" s="52" t="n">
        <f aca="false">ROUNDUP(VLOOKUP(C30,'VALORES SINAPI'!A16:F7855,4,0)*I30,2)</f>
        <v>0.56</v>
      </c>
      <c r="I30" s="52" t="n">
        <f aca="false">VLOOKUP(C30,'VALORES SINAPI'!A16:F7855,6,0)</f>
        <v>0.85</v>
      </c>
      <c r="J30" s="53" t="n">
        <f aca="false">G30*F30</f>
        <v>56.55</v>
      </c>
      <c r="K30" s="53" t="n">
        <f aca="false">H30*F30</f>
        <v>109.2</v>
      </c>
      <c r="L30" s="53" t="n">
        <f aca="false">J30+K30</f>
        <v>165.75</v>
      </c>
      <c r="M30" s="54" t="n">
        <f aca="false">L30*(1+$M$4)</f>
        <v>209.9721</v>
      </c>
      <c r="N30" s="55"/>
      <c r="O30" s="56"/>
    </row>
    <row r="31" customFormat="false" ht="21.65" hidden="false" customHeight="false" outlineLevel="0" collapsed="false">
      <c r="A31" s="46" t="s">
        <v>85</v>
      </c>
      <c r="B31" s="47" t="s">
        <v>86</v>
      </c>
      <c r="C31" s="48" t="s">
        <v>87</v>
      </c>
      <c r="D31" s="66" t="s">
        <v>88</v>
      </c>
      <c r="E31" s="50" t="s">
        <v>61</v>
      </c>
      <c r="F31" s="51" t="n">
        <v>55.3</v>
      </c>
      <c r="G31" s="52" t="n">
        <f aca="false">I31-H31</f>
        <v>41.13</v>
      </c>
      <c r="H31" s="52" t="n">
        <f aca="false">ROUNDUP(VLOOKUP(C31,'VALORES SINAPI'!A17:F7856,4,0)*I31,2)</f>
        <v>32.61</v>
      </c>
      <c r="I31" s="52" t="n">
        <f aca="false">VLOOKUP(C31,'VALORES SINAPI'!A17:F7856,6,0)</f>
        <v>73.74</v>
      </c>
      <c r="J31" s="53" t="n">
        <f aca="false">G31*F31</f>
        <v>2274.489</v>
      </c>
      <c r="K31" s="53" t="n">
        <f aca="false">H31*F31</f>
        <v>1803.333</v>
      </c>
      <c r="L31" s="53" t="n">
        <f aca="false">J31+K31</f>
        <v>4077.822</v>
      </c>
      <c r="M31" s="54" t="n">
        <f aca="false">L31*(1+$M$4)</f>
        <v>5165.7849096</v>
      </c>
      <c r="N31" s="55"/>
      <c r="O31" s="56"/>
    </row>
    <row r="32" customFormat="false" ht="21.65" hidden="false" customHeight="false" outlineLevel="0" collapsed="false">
      <c r="A32" s="46" t="s">
        <v>89</v>
      </c>
      <c r="B32" s="47" t="s">
        <v>90</v>
      </c>
      <c r="C32" s="48" t="s">
        <v>91</v>
      </c>
      <c r="D32" s="66" t="s">
        <v>92</v>
      </c>
      <c r="E32" s="50" t="s">
        <v>39</v>
      </c>
      <c r="F32" s="51" t="n">
        <v>2</v>
      </c>
      <c r="G32" s="52" t="n">
        <v>3.05</v>
      </c>
      <c r="H32" s="52" t="n">
        <f aca="false">I32-G32</f>
        <v>3.05</v>
      </c>
      <c r="I32" s="52" t="n">
        <v>6.1</v>
      </c>
      <c r="J32" s="53" t="n">
        <f aca="false">G32*F32</f>
        <v>6.1</v>
      </c>
      <c r="K32" s="53" t="n">
        <f aca="false">H32*F32</f>
        <v>6.1</v>
      </c>
      <c r="L32" s="53" t="n">
        <f aca="false">J32+K32</f>
        <v>12.2</v>
      </c>
      <c r="M32" s="54" t="n">
        <f aca="false">L32*(1+$M$4)</f>
        <v>15.45496</v>
      </c>
      <c r="N32" s="55"/>
      <c r="O32" s="56"/>
    </row>
    <row r="33" customFormat="false" ht="15" hidden="false" customHeight="false" outlineLevel="0" collapsed="false">
      <c r="A33" s="71"/>
      <c r="B33" s="72"/>
      <c r="C33" s="72"/>
      <c r="D33" s="72"/>
      <c r="E33" s="72"/>
      <c r="F33" s="72"/>
      <c r="G33" s="72"/>
      <c r="H33" s="72"/>
      <c r="I33" s="72"/>
      <c r="J33" s="72"/>
      <c r="K33" s="72"/>
      <c r="L33" s="72"/>
      <c r="M33" s="73"/>
      <c r="N33" s="55"/>
      <c r="O33" s="56"/>
    </row>
    <row r="34" customFormat="false" ht="15" hidden="false" customHeight="true" outlineLevel="0" collapsed="false">
      <c r="A34" s="60" t="s">
        <v>93</v>
      </c>
      <c r="B34" s="61" t="s">
        <v>94</v>
      </c>
      <c r="C34" s="61"/>
      <c r="D34" s="61"/>
      <c r="E34" s="62"/>
      <c r="F34" s="62"/>
      <c r="G34" s="62"/>
      <c r="H34" s="62"/>
      <c r="I34" s="63"/>
      <c r="J34" s="43" t="n">
        <f aca="false">SUM(J36:J54)</f>
        <v>16825.1951</v>
      </c>
      <c r="K34" s="43" t="n">
        <f aca="false">SUM(K36:K54)</f>
        <v>6233.8489</v>
      </c>
      <c r="L34" s="43" t="n">
        <f aca="false">SUM(L36:L54)</f>
        <v>23059.044</v>
      </c>
      <c r="M34" s="43" t="n">
        <f aca="false">SUM(M36:M54)</f>
        <v>29211.1969392</v>
      </c>
      <c r="N34" s="44" t="n">
        <f aca="false">M34</f>
        <v>29211.1969392</v>
      </c>
      <c r="O34" s="56"/>
    </row>
    <row r="35" customFormat="false" ht="15" hidden="false" customHeight="false" outlineLevel="0" collapsed="false">
      <c r="A35" s="74"/>
      <c r="B35" s="75" t="s">
        <v>95</v>
      </c>
      <c r="C35" s="76"/>
      <c r="D35" s="76"/>
      <c r="E35" s="76"/>
      <c r="F35" s="77"/>
      <c r="G35" s="76"/>
      <c r="H35" s="76"/>
      <c r="I35" s="76"/>
      <c r="J35" s="78"/>
      <c r="K35" s="78"/>
      <c r="L35" s="78"/>
      <c r="M35" s="78"/>
      <c r="N35" s="79"/>
      <c r="O35" s="80"/>
    </row>
    <row r="36" customFormat="false" ht="31.9" hidden="false" customHeight="false" outlineLevel="0" collapsed="false">
      <c r="A36" s="46" t="s">
        <v>96</v>
      </c>
      <c r="B36" s="47" t="s">
        <v>97</v>
      </c>
      <c r="C36" s="48" t="s">
        <v>98</v>
      </c>
      <c r="D36" s="66" t="s">
        <v>99</v>
      </c>
      <c r="E36" s="50" t="s">
        <v>61</v>
      </c>
      <c r="F36" s="51" t="n">
        <v>60</v>
      </c>
      <c r="G36" s="52" t="n">
        <f aca="false">I36-H36</f>
        <v>53.62</v>
      </c>
      <c r="H36" s="52" t="n">
        <f aca="false">ROUNDUP(VLOOKUP(C36,'VALORES SINAPI'!A22:F7861,4,0)*I36,2)</f>
        <v>6.97</v>
      </c>
      <c r="I36" s="52" t="n">
        <f aca="false">VLOOKUP(C36,'VALORES SINAPI'!A22:F7861,6,0)</f>
        <v>60.59</v>
      </c>
      <c r="J36" s="53" t="n">
        <f aca="false">G36*F36</f>
        <v>3217.2</v>
      </c>
      <c r="K36" s="53" t="n">
        <f aca="false">H36*F36</f>
        <v>418.2</v>
      </c>
      <c r="L36" s="53" t="n">
        <f aca="false">J36+K36</f>
        <v>3635.4</v>
      </c>
      <c r="M36" s="54" t="n">
        <f aca="false">L36*(1+$M$4)</f>
        <v>4605.32472</v>
      </c>
      <c r="N36" s="55"/>
      <c r="O36" s="56"/>
    </row>
    <row r="37" customFormat="false" ht="21.65" hidden="false" customHeight="false" outlineLevel="0" collapsed="false">
      <c r="A37" s="46" t="s">
        <v>100</v>
      </c>
      <c r="B37" s="47" t="s">
        <v>95</v>
      </c>
      <c r="C37" s="48" t="s">
        <v>101</v>
      </c>
      <c r="D37" s="66" t="s">
        <v>102</v>
      </c>
      <c r="E37" s="50" t="s">
        <v>103</v>
      </c>
      <c r="F37" s="51" t="n">
        <v>79</v>
      </c>
      <c r="G37" s="52" t="n">
        <f aca="false">I37-H37</f>
        <v>11.69</v>
      </c>
      <c r="H37" s="52" t="n">
        <f aca="false">ROUNDUP(VLOOKUP(C37,'VALORES SINAPI'!A23:F7862,4,0)*I37,2)</f>
        <v>2.24</v>
      </c>
      <c r="I37" s="52" t="n">
        <f aca="false">VLOOKUP(C37,'VALORES SINAPI'!A23:F7862,6,0)</f>
        <v>13.93</v>
      </c>
      <c r="J37" s="53" t="n">
        <f aca="false">G37*F37</f>
        <v>923.51</v>
      </c>
      <c r="K37" s="53" t="n">
        <f aca="false">H37*F37</f>
        <v>176.96</v>
      </c>
      <c r="L37" s="53" t="n">
        <f aca="false">J37+K37</f>
        <v>1100.47</v>
      </c>
      <c r="M37" s="54" t="n">
        <f aca="false">L37*(1+$M$4)</f>
        <v>1394.075396</v>
      </c>
      <c r="N37" s="55"/>
      <c r="O37" s="56"/>
    </row>
    <row r="38" customFormat="false" ht="24.05" hidden="false" customHeight="false" outlineLevel="0" collapsed="false">
      <c r="A38" s="74"/>
      <c r="B38" s="75" t="s">
        <v>104</v>
      </c>
      <c r="C38" s="76"/>
      <c r="D38" s="76"/>
      <c r="E38" s="76"/>
      <c r="F38" s="77"/>
      <c r="G38" s="76"/>
      <c r="H38" s="76"/>
      <c r="I38" s="76"/>
      <c r="J38" s="78"/>
      <c r="K38" s="78"/>
      <c r="L38" s="78"/>
      <c r="M38" s="78"/>
      <c r="N38" s="79"/>
      <c r="O38" s="80"/>
    </row>
    <row r="39" customFormat="false" ht="31.9" hidden="false" customHeight="false" outlineLevel="0" collapsed="false">
      <c r="A39" s="46" t="s">
        <v>105</v>
      </c>
      <c r="B39" s="47" t="s">
        <v>106</v>
      </c>
      <c r="C39" s="48" t="s">
        <v>107</v>
      </c>
      <c r="D39" s="66" t="s">
        <v>108</v>
      </c>
      <c r="E39" s="50" t="s">
        <v>72</v>
      </c>
      <c r="F39" s="51" t="n">
        <v>3.85</v>
      </c>
      <c r="G39" s="52" t="n">
        <f aca="false">I39-H39</f>
        <v>36.35</v>
      </c>
      <c r="H39" s="52" t="n">
        <f aca="false">ROUNDUP(VLOOKUP(C39,'VALORES SINAPI'!A25:F7864,4,0)*I39,2)</f>
        <v>69.07</v>
      </c>
      <c r="I39" s="52" t="n">
        <f aca="false">VLOOKUP(C39,'VALORES SINAPI'!A25:F7864,6,0)</f>
        <v>105.42</v>
      </c>
      <c r="J39" s="53" t="n">
        <f aca="false">G39*F39</f>
        <v>139.9475</v>
      </c>
      <c r="K39" s="53" t="n">
        <f aca="false">H39*F39</f>
        <v>265.9195</v>
      </c>
      <c r="L39" s="53" t="n">
        <f aca="false">J39+K39</f>
        <v>405.867</v>
      </c>
      <c r="M39" s="54" t="n">
        <f aca="false">L39*(1+$M$4)</f>
        <v>514.1523156</v>
      </c>
      <c r="N39" s="55"/>
      <c r="O39" s="56"/>
    </row>
    <row r="40" customFormat="false" ht="21.65" hidden="false" customHeight="false" outlineLevel="0" collapsed="false">
      <c r="A40" s="46" t="s">
        <v>109</v>
      </c>
      <c r="B40" s="47" t="s">
        <v>110</v>
      </c>
      <c r="C40" s="48" t="s">
        <v>111</v>
      </c>
      <c r="D40" s="66" t="s">
        <v>112</v>
      </c>
      <c r="E40" s="50" t="s">
        <v>72</v>
      </c>
      <c r="F40" s="51" t="n">
        <v>0.5</v>
      </c>
      <c r="G40" s="52" t="n">
        <f aca="false">I40-H40</f>
        <v>12.13</v>
      </c>
      <c r="H40" s="52" t="n">
        <f aca="false">ROUNDUP(VLOOKUP(C40,'VALORES SINAPI'!A26:F7865,4,0)*I40,2)</f>
        <v>18.59</v>
      </c>
      <c r="I40" s="52" t="n">
        <f aca="false">VLOOKUP(C40,'VALORES SINAPI'!A26:F7865,6,0)</f>
        <v>30.72</v>
      </c>
      <c r="J40" s="53" t="n">
        <f aca="false">G40*F40</f>
        <v>6.065</v>
      </c>
      <c r="K40" s="53" t="n">
        <f aca="false">H40*F40</f>
        <v>9.295</v>
      </c>
      <c r="L40" s="53" t="n">
        <f aca="false">J40+K40</f>
        <v>15.36</v>
      </c>
      <c r="M40" s="54" t="n">
        <f aca="false">L40*(1+$M$4)</f>
        <v>19.458048</v>
      </c>
      <c r="N40" s="55"/>
      <c r="O40" s="56"/>
    </row>
    <row r="41" customFormat="false" ht="42.15" hidden="false" customHeight="false" outlineLevel="0" collapsed="false">
      <c r="A41" s="46" t="s">
        <v>113</v>
      </c>
      <c r="B41" s="47" t="s">
        <v>114</v>
      </c>
      <c r="C41" s="48" t="s">
        <v>115</v>
      </c>
      <c r="D41" s="66" t="s">
        <v>116</v>
      </c>
      <c r="E41" s="50" t="s">
        <v>39</v>
      </c>
      <c r="F41" s="51" t="n">
        <v>28.32</v>
      </c>
      <c r="G41" s="52" t="n">
        <f aca="false">I41-H41</f>
        <v>39.69</v>
      </c>
      <c r="H41" s="52" t="n">
        <f aca="false">ROUNDUP(VLOOKUP(C41,'VALORES SINAPI'!A27:F7866,4,0)*I41,2)</f>
        <v>45.01</v>
      </c>
      <c r="I41" s="52" t="n">
        <f aca="false">VLOOKUP(C41,'VALORES SINAPI'!A27:F7866,6,0)</f>
        <v>84.7</v>
      </c>
      <c r="J41" s="53" t="n">
        <f aca="false">G41*F41</f>
        <v>1124.0208</v>
      </c>
      <c r="K41" s="53" t="n">
        <f aca="false">H41*F41</f>
        <v>1274.6832</v>
      </c>
      <c r="L41" s="53" t="n">
        <f aca="false">J41+K41</f>
        <v>2398.704</v>
      </c>
      <c r="M41" s="54" t="n">
        <f aca="false">L41*(1+$M$4)</f>
        <v>3038.6782272</v>
      </c>
      <c r="N41" s="55"/>
      <c r="O41" s="81"/>
    </row>
    <row r="42" customFormat="false" ht="42.15" hidden="false" customHeight="false" outlineLevel="0" collapsed="false">
      <c r="A42" s="46" t="s">
        <v>117</v>
      </c>
      <c r="B42" s="47" t="s">
        <v>118</v>
      </c>
      <c r="C42" s="48" t="s">
        <v>119</v>
      </c>
      <c r="D42" s="66" t="s">
        <v>120</v>
      </c>
      <c r="E42" s="50" t="s">
        <v>72</v>
      </c>
      <c r="F42" s="51" t="n">
        <v>0.2</v>
      </c>
      <c r="G42" s="52" t="n">
        <f aca="false">I42-H42</f>
        <v>318.56</v>
      </c>
      <c r="H42" s="52" t="n">
        <f aca="false">ROUNDUP(VLOOKUP(C42,'VALORES SINAPI'!A28:F7867,4,0)*I42,2)</f>
        <v>74</v>
      </c>
      <c r="I42" s="52" t="n">
        <f aca="false">VLOOKUP(C42,'VALORES SINAPI'!A28:F7867,6,0)</f>
        <v>392.56</v>
      </c>
      <c r="J42" s="53" t="n">
        <f aca="false">G42*F42</f>
        <v>63.712</v>
      </c>
      <c r="K42" s="53" t="n">
        <f aca="false">H42*F42</f>
        <v>14.8</v>
      </c>
      <c r="L42" s="53" t="n">
        <f aca="false">J42+K42</f>
        <v>78.512</v>
      </c>
      <c r="M42" s="54" t="n">
        <f aca="false">L42*(1+$M$4)</f>
        <v>99.4590016</v>
      </c>
      <c r="N42" s="55"/>
      <c r="O42" s="82"/>
    </row>
    <row r="43" customFormat="false" ht="21.65" hidden="false" customHeight="false" outlineLevel="0" collapsed="false">
      <c r="A43" s="46" t="s">
        <v>121</v>
      </c>
      <c r="B43" s="47" t="s">
        <v>122</v>
      </c>
      <c r="C43" s="48" t="s">
        <v>123</v>
      </c>
      <c r="D43" s="66" t="s">
        <v>124</v>
      </c>
      <c r="E43" s="50" t="s">
        <v>103</v>
      </c>
      <c r="F43" s="51" t="n">
        <v>59.5</v>
      </c>
      <c r="G43" s="52" t="n">
        <f aca="false">I43-H43</f>
        <v>13</v>
      </c>
      <c r="H43" s="52" t="n">
        <f aca="false">ROUNDUP(VLOOKUP(C43,'VALORES SINAPI'!A29:F7868,4,0)*I43,2)</f>
        <v>5.16</v>
      </c>
      <c r="I43" s="52" t="n">
        <f aca="false">VLOOKUP(C43,'VALORES SINAPI'!A29:F7868,6,0)</f>
        <v>18.16</v>
      </c>
      <c r="J43" s="53" t="n">
        <f aca="false">G43*F43</f>
        <v>773.5</v>
      </c>
      <c r="K43" s="53" t="n">
        <f aca="false">H43*F43</f>
        <v>307.02</v>
      </c>
      <c r="L43" s="53" t="n">
        <f aca="false">J43+K43</f>
        <v>1080.52</v>
      </c>
      <c r="M43" s="54" t="n">
        <f aca="false">L43*(1+$M$4)</f>
        <v>1368.802736</v>
      </c>
      <c r="N43" s="55"/>
      <c r="O43" s="56"/>
    </row>
    <row r="44" customFormat="false" ht="21.65" hidden="false" customHeight="false" outlineLevel="0" collapsed="false">
      <c r="A44" s="46" t="s">
        <v>125</v>
      </c>
      <c r="B44" s="47" t="s">
        <v>122</v>
      </c>
      <c r="C44" s="48" t="s">
        <v>126</v>
      </c>
      <c r="D44" s="66" t="s">
        <v>127</v>
      </c>
      <c r="E44" s="50" t="s">
        <v>103</v>
      </c>
      <c r="F44" s="51" t="n">
        <v>57.1</v>
      </c>
      <c r="G44" s="52" t="n">
        <f aca="false">I44-H44</f>
        <v>11.87</v>
      </c>
      <c r="H44" s="52" t="n">
        <f aca="false">ROUNDUP(VLOOKUP(C44,'VALORES SINAPI'!A30:F7869,4,0)*I44,2)</f>
        <v>3.88</v>
      </c>
      <c r="I44" s="52" t="n">
        <f aca="false">VLOOKUP(C44,'VALORES SINAPI'!A30:F7869,6,0)</f>
        <v>15.75</v>
      </c>
      <c r="J44" s="53" t="n">
        <f aca="false">G44*F44</f>
        <v>677.777</v>
      </c>
      <c r="K44" s="53" t="n">
        <f aca="false">H44*F44</f>
        <v>221.548</v>
      </c>
      <c r="L44" s="53" t="n">
        <f aca="false">J44+K44</f>
        <v>899.325</v>
      </c>
      <c r="M44" s="54" t="n">
        <f aca="false">L44*(1+$M$4)</f>
        <v>1139.26491</v>
      </c>
      <c r="N44" s="55"/>
      <c r="O44" s="56"/>
    </row>
    <row r="45" customFormat="false" ht="42.15" hidden="false" customHeight="false" outlineLevel="0" collapsed="false">
      <c r="A45" s="46" t="s">
        <v>128</v>
      </c>
      <c r="B45" s="47" t="s">
        <v>114</v>
      </c>
      <c r="C45" s="48" t="s">
        <v>129</v>
      </c>
      <c r="D45" s="66" t="s">
        <v>130</v>
      </c>
      <c r="E45" s="50" t="s">
        <v>72</v>
      </c>
      <c r="F45" s="51" t="n">
        <v>3.42</v>
      </c>
      <c r="G45" s="52" t="n">
        <f aca="false">I45-H45</f>
        <v>626.85</v>
      </c>
      <c r="H45" s="52" t="n">
        <f aca="false">ROUNDUP(VLOOKUP(C45,'VALORES SINAPI'!A31:F7870,4,0)*I45,2)</f>
        <v>17</v>
      </c>
      <c r="I45" s="52" t="n">
        <f aca="false">VLOOKUP(C45,'VALORES SINAPI'!A31:F7870,6,0)</f>
        <v>643.85</v>
      </c>
      <c r="J45" s="53" t="n">
        <f aca="false">G45*F45</f>
        <v>2143.827</v>
      </c>
      <c r="K45" s="53" t="n">
        <f aca="false">H45*F45</f>
        <v>58.14</v>
      </c>
      <c r="L45" s="53" t="n">
        <f aca="false">J45+K45</f>
        <v>2201.967</v>
      </c>
      <c r="M45" s="54" t="n">
        <f aca="false">L45*(1+$M$4)</f>
        <v>2789.4517956</v>
      </c>
      <c r="N45" s="55"/>
      <c r="O45" s="56"/>
    </row>
    <row r="46" customFormat="false" ht="15" hidden="false" customHeight="false" outlineLevel="0" collapsed="false">
      <c r="A46" s="74"/>
      <c r="B46" s="75" t="s">
        <v>131</v>
      </c>
      <c r="C46" s="76"/>
      <c r="D46" s="76"/>
      <c r="E46" s="76"/>
      <c r="F46" s="77"/>
      <c r="G46" s="76"/>
      <c r="H46" s="76"/>
      <c r="I46" s="76"/>
      <c r="J46" s="78"/>
      <c r="K46" s="78"/>
      <c r="L46" s="78"/>
      <c r="M46" s="78"/>
      <c r="N46" s="79"/>
      <c r="O46" s="80"/>
    </row>
    <row r="47" customFormat="false" ht="31.9" hidden="false" customHeight="false" outlineLevel="0" collapsed="false">
      <c r="A47" s="46" t="s">
        <v>132</v>
      </c>
      <c r="B47" s="47" t="s">
        <v>133</v>
      </c>
      <c r="C47" s="48" t="s">
        <v>134</v>
      </c>
      <c r="D47" s="66" t="s">
        <v>135</v>
      </c>
      <c r="E47" s="50" t="s">
        <v>39</v>
      </c>
      <c r="F47" s="51" t="n">
        <v>43.68</v>
      </c>
      <c r="G47" s="52" t="n">
        <f aca="false">I47-H47</f>
        <v>35.56</v>
      </c>
      <c r="H47" s="52" t="n">
        <f aca="false">ROUNDUP(VLOOKUP(C47,'VALORES SINAPI'!A33:F7872,4,0)*I47,2)</f>
        <v>37.16</v>
      </c>
      <c r="I47" s="52" t="n">
        <f aca="false">VLOOKUP(C47,'VALORES SINAPI'!A33:F7872,6,0)</f>
        <v>72.72</v>
      </c>
      <c r="J47" s="53" t="n">
        <f aca="false">G47*F47</f>
        <v>1553.2608</v>
      </c>
      <c r="K47" s="53" t="n">
        <f aca="false">H47*F47</f>
        <v>1623.1488</v>
      </c>
      <c r="L47" s="53" t="n">
        <f aca="false">J47+K47</f>
        <v>3176.4096</v>
      </c>
      <c r="M47" s="54" t="n">
        <f aca="false">L47*(1+$M$4)</f>
        <v>4023.87568128</v>
      </c>
      <c r="N47" s="55"/>
      <c r="O47" s="56"/>
    </row>
    <row r="48" customFormat="false" ht="31.9" hidden="false" customHeight="false" outlineLevel="0" collapsed="false">
      <c r="A48" s="46" t="s">
        <v>136</v>
      </c>
      <c r="B48" s="47" t="s">
        <v>137</v>
      </c>
      <c r="C48" s="48" t="s">
        <v>138</v>
      </c>
      <c r="D48" s="66" t="s">
        <v>139</v>
      </c>
      <c r="E48" s="50" t="s">
        <v>72</v>
      </c>
      <c r="F48" s="51" t="n">
        <v>0.4</v>
      </c>
      <c r="G48" s="52" t="n">
        <f aca="false">I48-H48</f>
        <v>96.84</v>
      </c>
      <c r="H48" s="52" t="n">
        <f aca="false">ROUNDUP(VLOOKUP(C48,'VALORES SINAPI'!A34:F7873,4,0)*I48,2)</f>
        <v>50.07</v>
      </c>
      <c r="I48" s="52" t="n">
        <f aca="false">VLOOKUP(C48,'VALORES SINAPI'!A34:F7873,6,0)</f>
        <v>146.91</v>
      </c>
      <c r="J48" s="53" t="n">
        <f aca="false">G48*F48</f>
        <v>38.736</v>
      </c>
      <c r="K48" s="53" t="n">
        <f aca="false">H48*F48</f>
        <v>20.028</v>
      </c>
      <c r="L48" s="53" t="n">
        <f aca="false">J48+K48</f>
        <v>58.764</v>
      </c>
      <c r="M48" s="54" t="n">
        <f aca="false">L48*(1+$M$4)</f>
        <v>74.4422352</v>
      </c>
      <c r="N48" s="55"/>
      <c r="O48" s="56"/>
    </row>
    <row r="49" customFormat="false" ht="31.9" hidden="false" customHeight="false" outlineLevel="0" collapsed="false">
      <c r="A49" s="46" t="s">
        <v>140</v>
      </c>
      <c r="B49" s="47" t="s">
        <v>141</v>
      </c>
      <c r="C49" s="48" t="s">
        <v>142</v>
      </c>
      <c r="D49" s="66" t="s">
        <v>143</v>
      </c>
      <c r="E49" s="50" t="s">
        <v>103</v>
      </c>
      <c r="F49" s="51" t="n">
        <v>122.3</v>
      </c>
      <c r="G49" s="52" t="n">
        <f aca="false">I49-H49</f>
        <v>12.37</v>
      </c>
      <c r="H49" s="52" t="n">
        <f aca="false">ROUNDUP(VLOOKUP(C49,'VALORES SINAPI'!A35:F7874,4,0)*I49,2)</f>
        <v>3.65</v>
      </c>
      <c r="I49" s="52" t="n">
        <f aca="false">VLOOKUP(C49,'VALORES SINAPI'!A35:F7874,6,0)</f>
        <v>16.02</v>
      </c>
      <c r="J49" s="53" t="n">
        <f aca="false">G49*F49</f>
        <v>1512.851</v>
      </c>
      <c r="K49" s="53" t="n">
        <f aca="false">H49*F49</f>
        <v>446.395</v>
      </c>
      <c r="L49" s="53" t="n">
        <f aca="false">J49+K49</f>
        <v>1959.246</v>
      </c>
      <c r="M49" s="54" t="n">
        <f aca="false">L49*(1+$M$4)</f>
        <v>2481.9728328</v>
      </c>
      <c r="N49" s="55"/>
      <c r="O49" s="56"/>
    </row>
    <row r="50" customFormat="false" ht="31.9" hidden="false" customHeight="false" outlineLevel="0" collapsed="false">
      <c r="A50" s="46" t="s">
        <v>144</v>
      </c>
      <c r="B50" s="47" t="s">
        <v>141</v>
      </c>
      <c r="C50" s="48" t="s">
        <v>145</v>
      </c>
      <c r="D50" s="66" t="s">
        <v>146</v>
      </c>
      <c r="E50" s="50" t="s">
        <v>103</v>
      </c>
      <c r="F50" s="51" t="n">
        <v>68.7</v>
      </c>
      <c r="G50" s="52" t="n">
        <f aca="false">I50-H50</f>
        <v>12.29</v>
      </c>
      <c r="H50" s="52" t="n">
        <f aca="false">ROUNDUP(VLOOKUP(C50,'VALORES SINAPI'!A36:F7875,4,0)*I50,2)</f>
        <v>6.85</v>
      </c>
      <c r="I50" s="52" t="n">
        <f aca="false">VLOOKUP(C50,'VALORES SINAPI'!A36:F7875,6,0)</f>
        <v>19.14</v>
      </c>
      <c r="J50" s="53" t="n">
        <f aca="false">G50*F50</f>
        <v>844.323</v>
      </c>
      <c r="K50" s="53" t="n">
        <f aca="false">H50*F50</f>
        <v>470.595</v>
      </c>
      <c r="L50" s="53" t="n">
        <f aca="false">J50+K50</f>
        <v>1314.918</v>
      </c>
      <c r="M50" s="54" t="n">
        <f aca="false">L50*(1+$M$4)</f>
        <v>1665.7381224</v>
      </c>
      <c r="N50" s="55"/>
      <c r="O50" s="56"/>
    </row>
    <row r="51" customFormat="false" ht="42.15" hidden="false" customHeight="false" outlineLevel="0" collapsed="false">
      <c r="A51" s="46" t="s">
        <v>147</v>
      </c>
      <c r="B51" s="47" t="s">
        <v>133</v>
      </c>
      <c r="C51" s="48" t="s">
        <v>129</v>
      </c>
      <c r="D51" s="66" t="s">
        <v>148</v>
      </c>
      <c r="E51" s="50" t="s">
        <v>72</v>
      </c>
      <c r="F51" s="51" t="n">
        <v>3.14</v>
      </c>
      <c r="G51" s="52" t="n">
        <f aca="false">I51-H51</f>
        <v>626.85</v>
      </c>
      <c r="H51" s="52" t="n">
        <f aca="false">ROUNDUP(VLOOKUP(C51,'VALORES SINAPI'!A37:F7876,4,0)*I51,2)</f>
        <v>17</v>
      </c>
      <c r="I51" s="52" t="n">
        <f aca="false">VLOOKUP(C51,'VALORES SINAPI'!A37:F7876,6,0)</f>
        <v>643.85</v>
      </c>
      <c r="J51" s="53" t="n">
        <f aca="false">G51*F51</f>
        <v>1968.309</v>
      </c>
      <c r="K51" s="53" t="n">
        <f aca="false">H51*F51</f>
        <v>53.38</v>
      </c>
      <c r="L51" s="53" t="n">
        <f aca="false">J51+K51</f>
        <v>2021.689</v>
      </c>
      <c r="M51" s="54" t="n">
        <f aca="false">L51*(1+$M$4)</f>
        <v>2561.0756252</v>
      </c>
      <c r="N51" s="55"/>
      <c r="O51" s="56"/>
    </row>
    <row r="52" customFormat="false" ht="15" hidden="false" customHeight="false" outlineLevel="0" collapsed="false">
      <c r="A52" s="74"/>
      <c r="B52" s="75" t="s">
        <v>149</v>
      </c>
      <c r="C52" s="76"/>
      <c r="D52" s="76"/>
      <c r="E52" s="76"/>
      <c r="F52" s="77"/>
      <c r="G52" s="76"/>
      <c r="H52" s="76"/>
      <c r="I52" s="76"/>
      <c r="J52" s="78"/>
      <c r="K52" s="78"/>
      <c r="L52" s="78"/>
      <c r="M52" s="78"/>
      <c r="N52" s="79"/>
      <c r="O52" s="80"/>
    </row>
    <row r="53" customFormat="false" ht="21.65" hidden="false" customHeight="false" outlineLevel="0" collapsed="false">
      <c r="A53" s="46" t="s">
        <v>150</v>
      </c>
      <c r="B53" s="47" t="s">
        <v>151</v>
      </c>
      <c r="C53" s="48" t="s">
        <v>152</v>
      </c>
      <c r="D53" s="66" t="s">
        <v>153</v>
      </c>
      <c r="E53" s="50" t="s">
        <v>39</v>
      </c>
      <c r="F53" s="51" t="n">
        <v>43.96</v>
      </c>
      <c r="G53" s="52" t="n">
        <f aca="false">I53-H53</f>
        <v>34.37</v>
      </c>
      <c r="H53" s="52" t="n">
        <f aca="false">ROUNDUP(VLOOKUP(C53,'VALORES SINAPI'!A39:F7878,4,0)*I53,2)</f>
        <v>12.41</v>
      </c>
      <c r="I53" s="52" t="n">
        <f aca="false">VLOOKUP(C53,'VALORES SINAPI'!A39:F7878,6,0)</f>
        <v>46.78</v>
      </c>
      <c r="J53" s="53" t="n">
        <f aca="false">G53*F53</f>
        <v>1510.9052</v>
      </c>
      <c r="K53" s="53" t="n">
        <f aca="false">H53*F53</f>
        <v>545.5436</v>
      </c>
      <c r="L53" s="53" t="n">
        <f aca="false">J53+K53</f>
        <v>2056.4488</v>
      </c>
      <c r="M53" s="54" t="n">
        <f aca="false">L53*(1+$M$4)</f>
        <v>2605.10933984</v>
      </c>
      <c r="N53" s="55"/>
      <c r="O53" s="56"/>
    </row>
    <row r="54" customFormat="false" ht="31.9" hidden="false" customHeight="false" outlineLevel="0" collapsed="false">
      <c r="A54" s="46" t="s">
        <v>154</v>
      </c>
      <c r="B54" s="47" t="s">
        <v>155</v>
      </c>
      <c r="C54" s="48" t="s">
        <v>156</v>
      </c>
      <c r="D54" s="66" t="s">
        <v>157</v>
      </c>
      <c r="E54" s="50" t="s">
        <v>39</v>
      </c>
      <c r="F54" s="51" t="n">
        <v>18.84</v>
      </c>
      <c r="G54" s="52" t="n">
        <f aca="false">I54-H54</f>
        <v>17.37</v>
      </c>
      <c r="H54" s="52" t="n">
        <f aca="false">ROUNDUP(VLOOKUP(C54,'VALORES SINAPI'!A40:F7879,4,0)*I54,2)</f>
        <v>17.42</v>
      </c>
      <c r="I54" s="52" t="n">
        <f aca="false">VLOOKUP(C54,'VALORES SINAPI'!A40:F7879,6,0)</f>
        <v>34.79</v>
      </c>
      <c r="J54" s="53" t="n">
        <f aca="false">G54*F54</f>
        <v>327.2508</v>
      </c>
      <c r="K54" s="53" t="n">
        <f aca="false">H54*F54</f>
        <v>328.1928</v>
      </c>
      <c r="L54" s="53" t="n">
        <f aca="false">J54+K54</f>
        <v>655.4436</v>
      </c>
      <c r="M54" s="54" t="n">
        <f aca="false">L54*(1+$M$4)</f>
        <v>830.31595248</v>
      </c>
      <c r="N54" s="55"/>
      <c r="O54" s="56"/>
    </row>
    <row r="55" customFormat="false" ht="15" hidden="false" customHeight="false" outlineLevel="0" collapsed="false">
      <c r="A55" s="72"/>
      <c r="B55" s="72"/>
      <c r="C55" s="72"/>
      <c r="D55" s="72"/>
      <c r="E55" s="72"/>
      <c r="F55" s="72"/>
      <c r="G55" s="72"/>
      <c r="H55" s="72"/>
      <c r="I55" s="72"/>
      <c r="J55" s="72"/>
      <c r="K55" s="72"/>
      <c r="L55" s="72"/>
      <c r="M55" s="73"/>
      <c r="N55" s="55"/>
      <c r="O55" s="56"/>
    </row>
    <row r="56" customFormat="false" ht="15" hidden="false" customHeight="true" outlineLevel="0" collapsed="false">
      <c r="A56" s="60" t="s">
        <v>158</v>
      </c>
      <c r="B56" s="61" t="s">
        <v>159</v>
      </c>
      <c r="C56" s="61"/>
      <c r="D56" s="61"/>
      <c r="E56" s="62"/>
      <c r="F56" s="62"/>
      <c r="G56" s="62"/>
      <c r="H56" s="62"/>
      <c r="I56" s="63"/>
      <c r="J56" s="43" t="n">
        <f aca="false">SUM(J58:J66)</f>
        <v>11389.8454</v>
      </c>
      <c r="K56" s="43" t="n">
        <f aca="false">SUM(K58:K66)</f>
        <v>3359.9913</v>
      </c>
      <c r="L56" s="43" t="n">
        <f aca="false">SUM(L58:L66)</f>
        <v>14749.8367</v>
      </c>
      <c r="M56" s="43" t="n">
        <f aca="false">SUM(M58:M66)</f>
        <v>18685.09313156</v>
      </c>
      <c r="N56" s="44" t="n">
        <f aca="false">M56</f>
        <v>18685.09313156</v>
      </c>
      <c r="O56" s="56"/>
    </row>
    <row r="57" customFormat="false" ht="15" hidden="false" customHeight="false" outlineLevel="0" collapsed="false">
      <c r="A57" s="74"/>
      <c r="B57" s="75" t="s">
        <v>160</v>
      </c>
      <c r="C57" s="76"/>
      <c r="D57" s="76"/>
      <c r="E57" s="76"/>
      <c r="F57" s="77"/>
      <c r="G57" s="76"/>
      <c r="H57" s="76"/>
      <c r="I57" s="76"/>
      <c r="J57" s="78"/>
      <c r="K57" s="78"/>
      <c r="L57" s="78"/>
      <c r="M57" s="78"/>
      <c r="N57" s="79"/>
      <c r="O57" s="80"/>
    </row>
    <row r="58" customFormat="false" ht="62.65" hidden="false" customHeight="false" outlineLevel="0" collapsed="false">
      <c r="A58" s="83" t="s">
        <v>161</v>
      </c>
      <c r="B58" s="47" t="s">
        <v>160</v>
      </c>
      <c r="C58" s="48" t="s">
        <v>162</v>
      </c>
      <c r="D58" s="66" t="s">
        <v>163</v>
      </c>
      <c r="E58" s="50" t="s">
        <v>39</v>
      </c>
      <c r="F58" s="51" t="n">
        <v>33.6</v>
      </c>
      <c r="G58" s="52" t="n">
        <f aca="false">I58-H58</f>
        <v>58.68</v>
      </c>
      <c r="H58" s="52" t="n">
        <f aca="false">ROUNDUP(VLOOKUP(C58,'VALORES SINAPI'!A44:F7883,4,0)*I58,2)</f>
        <v>35.01</v>
      </c>
      <c r="I58" s="52" t="n">
        <f aca="false">VLOOKUP(C58,'VALORES SINAPI'!A44:F7883,6,0)</f>
        <v>93.69</v>
      </c>
      <c r="J58" s="53" t="n">
        <f aca="false">G58*F58</f>
        <v>1971.648</v>
      </c>
      <c r="K58" s="53" t="n">
        <f aca="false">H58*F58</f>
        <v>1176.336</v>
      </c>
      <c r="L58" s="53" t="n">
        <f aca="false">J58+K58</f>
        <v>3147.984</v>
      </c>
      <c r="M58" s="54" t="n">
        <f aca="false">L58*(1+$M$4)</f>
        <v>3987.8661312</v>
      </c>
      <c r="N58" s="55"/>
      <c r="O58" s="56"/>
    </row>
    <row r="59" customFormat="false" ht="42.15" hidden="false" customHeight="false" outlineLevel="0" collapsed="false">
      <c r="A59" s="83" t="s">
        <v>164</v>
      </c>
      <c r="B59" s="47" t="s">
        <v>165</v>
      </c>
      <c r="C59" s="48" t="s">
        <v>166</v>
      </c>
      <c r="D59" s="66" t="s">
        <v>167</v>
      </c>
      <c r="E59" s="50" t="s">
        <v>103</v>
      </c>
      <c r="F59" s="51" t="n">
        <f aca="false">107.7+42.3</f>
        <v>150</v>
      </c>
      <c r="G59" s="52" t="n">
        <f aca="false">I59-H59</f>
        <v>10.82</v>
      </c>
      <c r="H59" s="52" t="n">
        <f aca="false">ROUNDUP(VLOOKUP(C59,'VALORES SINAPI'!A45:F7884,4,0)*I59,2)</f>
        <v>1.29</v>
      </c>
      <c r="I59" s="52" t="n">
        <f aca="false">VLOOKUP(C59,'VALORES SINAPI'!A45:F7884,6,0)</f>
        <v>12.11</v>
      </c>
      <c r="J59" s="53" t="n">
        <f aca="false">G59*F59</f>
        <v>1623</v>
      </c>
      <c r="K59" s="53" t="n">
        <f aca="false">H59*F59</f>
        <v>193.5</v>
      </c>
      <c r="L59" s="53" t="n">
        <f aca="false">J59+K59</f>
        <v>1816.5</v>
      </c>
      <c r="M59" s="54" t="n">
        <f aca="false">L59*(1+$M$4)</f>
        <v>2301.1422</v>
      </c>
      <c r="N59" s="55"/>
      <c r="O59" s="56"/>
    </row>
    <row r="60" customFormat="false" ht="31.9" hidden="false" customHeight="false" outlineLevel="0" collapsed="false">
      <c r="A60" s="83" t="s">
        <v>168</v>
      </c>
      <c r="B60" s="47" t="s">
        <v>160</v>
      </c>
      <c r="C60" s="48" t="s">
        <v>169</v>
      </c>
      <c r="D60" s="66" t="s">
        <v>170</v>
      </c>
      <c r="E60" s="50" t="s">
        <v>72</v>
      </c>
      <c r="F60" s="51" t="n">
        <v>2.76</v>
      </c>
      <c r="G60" s="52" t="n">
        <f aca="false">I60-H60</f>
        <v>555.16</v>
      </c>
      <c r="H60" s="52" t="n">
        <f aca="false">ROUNDUP(VLOOKUP(C60,'VALORES SINAPI'!A46:F7885,4,0)*I60,2)</f>
        <v>34.5</v>
      </c>
      <c r="I60" s="52" t="n">
        <f aca="false">VLOOKUP(C60,'VALORES SINAPI'!A46:F7885,6,0)</f>
        <v>589.66</v>
      </c>
      <c r="J60" s="53" t="n">
        <f aca="false">G60*F60</f>
        <v>1532.2416</v>
      </c>
      <c r="K60" s="53" t="n">
        <f aca="false">H60*F60</f>
        <v>95.22</v>
      </c>
      <c r="L60" s="53" t="n">
        <f aca="false">J60+K60</f>
        <v>1627.4616</v>
      </c>
      <c r="M60" s="54" t="n">
        <f aca="false">L60*(1+$M$4)</f>
        <v>2061.66835488</v>
      </c>
      <c r="N60" s="55"/>
      <c r="O60" s="56"/>
    </row>
    <row r="61" customFormat="false" ht="15" hidden="false" customHeight="false" outlineLevel="0" collapsed="false">
      <c r="A61" s="74"/>
      <c r="B61" s="75" t="s">
        <v>171</v>
      </c>
      <c r="C61" s="76"/>
      <c r="D61" s="76"/>
      <c r="E61" s="76"/>
      <c r="F61" s="77"/>
      <c r="G61" s="76"/>
      <c r="H61" s="76"/>
      <c r="I61" s="76"/>
      <c r="J61" s="78"/>
      <c r="K61" s="78"/>
      <c r="L61" s="78"/>
      <c r="M61" s="78"/>
      <c r="N61" s="79"/>
      <c r="O61" s="80"/>
    </row>
    <row r="62" customFormat="false" ht="62.65" hidden="false" customHeight="false" outlineLevel="0" collapsed="false">
      <c r="A62" s="83" t="s">
        <v>172</v>
      </c>
      <c r="B62" s="47" t="s">
        <v>171</v>
      </c>
      <c r="C62" s="48" t="s">
        <v>162</v>
      </c>
      <c r="D62" s="66" t="s">
        <v>163</v>
      </c>
      <c r="E62" s="50" t="s">
        <v>39</v>
      </c>
      <c r="F62" s="51" t="n">
        <v>42.5</v>
      </c>
      <c r="G62" s="52" t="n">
        <f aca="false">I62-H62</f>
        <v>58.68</v>
      </c>
      <c r="H62" s="52" t="n">
        <f aca="false">ROUNDUP(VLOOKUP(C62,'VALORES SINAPI'!A48:F7887,4,0)*I62,2)</f>
        <v>35.01</v>
      </c>
      <c r="I62" s="52" t="n">
        <f aca="false">VLOOKUP(C62,'VALORES SINAPI'!A48:F7887,6,0)</f>
        <v>93.69</v>
      </c>
      <c r="J62" s="53" t="n">
        <f aca="false">G62*F62</f>
        <v>2493.9</v>
      </c>
      <c r="K62" s="53" t="n">
        <f aca="false">H62*F62</f>
        <v>1487.925</v>
      </c>
      <c r="L62" s="53" t="n">
        <f aca="false">J62+K62</f>
        <v>3981.825</v>
      </c>
      <c r="M62" s="54" t="n">
        <f aca="false">L62*(1+$M$4)</f>
        <v>5044.17591</v>
      </c>
      <c r="N62" s="55"/>
      <c r="O62" s="56"/>
    </row>
    <row r="63" customFormat="false" ht="42.15" hidden="false" customHeight="false" outlineLevel="0" collapsed="false">
      <c r="A63" s="83" t="s">
        <v>173</v>
      </c>
      <c r="B63" s="47" t="s">
        <v>174</v>
      </c>
      <c r="C63" s="48" t="s">
        <v>166</v>
      </c>
      <c r="D63" s="66" t="s">
        <v>167</v>
      </c>
      <c r="E63" s="50" t="s">
        <v>103</v>
      </c>
      <c r="F63" s="51" t="n">
        <v>20.3</v>
      </c>
      <c r="G63" s="52" t="n">
        <f aca="false">I63-H63</f>
        <v>10.82</v>
      </c>
      <c r="H63" s="52" t="n">
        <f aca="false">ROUNDUP(VLOOKUP(C63,'VALORES SINAPI'!A49:F7888,4,0)*I63,2)</f>
        <v>1.29</v>
      </c>
      <c r="I63" s="52" t="n">
        <f aca="false">VLOOKUP(C63,'VALORES SINAPI'!A49:F7888,6,0)</f>
        <v>12.11</v>
      </c>
      <c r="J63" s="53" t="n">
        <f aca="false">G63*F63</f>
        <v>219.646</v>
      </c>
      <c r="K63" s="53" t="n">
        <f aca="false">H63*F63</f>
        <v>26.187</v>
      </c>
      <c r="L63" s="53" t="n">
        <f aca="false">J63+K63</f>
        <v>245.833</v>
      </c>
      <c r="M63" s="54" t="n">
        <f aca="false">L63*(1+$M$4)</f>
        <v>311.4212444</v>
      </c>
      <c r="N63" s="55"/>
      <c r="O63" s="56"/>
    </row>
    <row r="64" customFormat="false" ht="42.15" hidden="false" customHeight="false" outlineLevel="0" collapsed="false">
      <c r="A64" s="83" t="s">
        <v>175</v>
      </c>
      <c r="B64" s="47" t="s">
        <v>174</v>
      </c>
      <c r="C64" s="48" t="s">
        <v>166</v>
      </c>
      <c r="D64" s="66" t="s">
        <v>176</v>
      </c>
      <c r="E64" s="50" t="s">
        <v>103</v>
      </c>
      <c r="F64" s="51" t="n">
        <v>106.6</v>
      </c>
      <c r="G64" s="52" t="n">
        <f aca="false">I64-H64</f>
        <v>10.82</v>
      </c>
      <c r="H64" s="52" t="n">
        <f aca="false">ROUNDUP(VLOOKUP(C64,'VALORES SINAPI'!A50:F7889,4,0)*I64,2)</f>
        <v>1.29</v>
      </c>
      <c r="I64" s="52" t="n">
        <f aca="false">VLOOKUP(C64,'VALORES SINAPI'!A50:F7889,6,0)</f>
        <v>12.11</v>
      </c>
      <c r="J64" s="53" t="n">
        <f aca="false">G64*F64</f>
        <v>1153.412</v>
      </c>
      <c r="K64" s="53" t="n">
        <f aca="false">H64*F64</f>
        <v>137.514</v>
      </c>
      <c r="L64" s="53" t="n">
        <f aca="false">J64+K64</f>
        <v>1290.926</v>
      </c>
      <c r="M64" s="54" t="n">
        <f aca="false">L64*(1+$M$4)</f>
        <v>1635.3450568</v>
      </c>
      <c r="N64" s="55"/>
      <c r="O64" s="56"/>
    </row>
    <row r="65" customFormat="false" ht="42.15" hidden="false" customHeight="false" outlineLevel="0" collapsed="false">
      <c r="A65" s="83" t="s">
        <v>177</v>
      </c>
      <c r="B65" s="47" t="s">
        <v>174</v>
      </c>
      <c r="C65" s="48" t="s">
        <v>166</v>
      </c>
      <c r="D65" s="66" t="s">
        <v>178</v>
      </c>
      <c r="E65" s="50" t="s">
        <v>103</v>
      </c>
      <c r="F65" s="51" t="n">
        <v>64.1</v>
      </c>
      <c r="G65" s="52" t="n">
        <f aca="false">I65-H65</f>
        <v>10.82</v>
      </c>
      <c r="H65" s="52" t="n">
        <f aca="false">ROUNDUP(VLOOKUP(C65,'VALORES SINAPI'!A51:F7890,4,0)*I65,2)</f>
        <v>1.29</v>
      </c>
      <c r="I65" s="52" t="n">
        <f aca="false">VLOOKUP(C65,'VALORES SINAPI'!A51:F7890,6,0)</f>
        <v>12.11</v>
      </c>
      <c r="J65" s="53" t="n">
        <f aca="false">G65*F65</f>
        <v>693.562</v>
      </c>
      <c r="K65" s="53" t="n">
        <f aca="false">H65*F65</f>
        <v>82.689</v>
      </c>
      <c r="L65" s="53" t="n">
        <f aca="false">J65+K65</f>
        <v>776.251</v>
      </c>
      <c r="M65" s="54" t="n">
        <f aca="false">L65*(1+$M$4)</f>
        <v>983.3547668</v>
      </c>
      <c r="N65" s="55"/>
      <c r="O65" s="56"/>
    </row>
    <row r="66" customFormat="false" ht="31.9" hidden="false" customHeight="false" outlineLevel="0" collapsed="false">
      <c r="A66" s="83" t="s">
        <v>179</v>
      </c>
      <c r="B66" s="47" t="s">
        <v>171</v>
      </c>
      <c r="C66" s="48" t="s">
        <v>180</v>
      </c>
      <c r="D66" s="66" t="s">
        <v>181</v>
      </c>
      <c r="E66" s="50" t="s">
        <v>72</v>
      </c>
      <c r="F66" s="51" t="n">
        <v>3.03</v>
      </c>
      <c r="G66" s="52" t="n">
        <f aca="false">I66-H66</f>
        <v>561.86</v>
      </c>
      <c r="H66" s="52" t="n">
        <f aca="false">ROUNDUP(VLOOKUP(C66,'VALORES SINAPI'!A52:F7891,4,0)*I66,2)</f>
        <v>53.01</v>
      </c>
      <c r="I66" s="52" t="n">
        <f aca="false">VLOOKUP(C66,'VALORES SINAPI'!A52:F7891,6,0)</f>
        <v>614.87</v>
      </c>
      <c r="J66" s="53" t="n">
        <f aca="false">G66*F66</f>
        <v>1702.4358</v>
      </c>
      <c r="K66" s="53" t="n">
        <f aca="false">H66*F66</f>
        <v>160.6203</v>
      </c>
      <c r="L66" s="53" t="n">
        <f aca="false">J66+K66</f>
        <v>1863.0561</v>
      </c>
      <c r="M66" s="54" t="n">
        <f aca="false">L66*(1+$M$4)</f>
        <v>2360.11946748</v>
      </c>
      <c r="N66" s="55"/>
      <c r="O66" s="56"/>
    </row>
    <row r="67" customFormat="false" ht="15" hidden="false" customHeight="false" outlineLevel="0" collapsed="false">
      <c r="A67" s="72"/>
      <c r="B67" s="72"/>
      <c r="C67" s="72"/>
      <c r="D67" s="72"/>
      <c r="E67" s="72"/>
      <c r="F67" s="72"/>
      <c r="G67" s="72"/>
      <c r="H67" s="72"/>
      <c r="I67" s="72"/>
      <c r="J67" s="72"/>
      <c r="K67" s="72"/>
      <c r="L67" s="72"/>
      <c r="M67" s="73"/>
      <c r="N67" s="55"/>
      <c r="O67" s="56"/>
    </row>
    <row r="68" customFormat="false" ht="15" hidden="false" customHeight="true" outlineLevel="0" collapsed="false">
      <c r="A68" s="60" t="s">
        <v>182</v>
      </c>
      <c r="B68" s="84" t="s">
        <v>183</v>
      </c>
      <c r="C68" s="84"/>
      <c r="D68" s="84"/>
      <c r="E68" s="85"/>
      <c r="F68" s="86"/>
      <c r="G68" s="85"/>
      <c r="H68" s="85"/>
      <c r="I68" s="85"/>
      <c r="J68" s="43" t="n">
        <f aca="false">SUM(J69:J79)</f>
        <v>35026.833</v>
      </c>
      <c r="K68" s="43" t="n">
        <f aca="false">SUM(K69:K79)</f>
        <v>10476.11</v>
      </c>
      <c r="L68" s="43" t="n">
        <f aca="false">SUM(L69:L79)</f>
        <v>45502.943</v>
      </c>
      <c r="M68" s="43" t="n">
        <f aca="false">SUM(M69:M79)</f>
        <v>57643.1281924</v>
      </c>
      <c r="N68" s="44" t="n">
        <f aca="false">M68</f>
        <v>57643.1281924</v>
      </c>
      <c r="O68" s="56"/>
    </row>
    <row r="69" customFormat="false" ht="42.15" hidden="false" customHeight="false" outlineLevel="0" collapsed="false">
      <c r="A69" s="46" t="s">
        <v>184</v>
      </c>
      <c r="B69" s="47" t="s">
        <v>185</v>
      </c>
      <c r="C69" s="48" t="s">
        <v>186</v>
      </c>
      <c r="D69" s="66" t="s">
        <v>187</v>
      </c>
      <c r="E69" s="50" t="s">
        <v>19</v>
      </c>
      <c r="F69" s="51" t="n">
        <v>5</v>
      </c>
      <c r="G69" s="52" t="n">
        <f aca="false">I69-H69</f>
        <v>1976.6</v>
      </c>
      <c r="H69" s="52" t="n">
        <f aca="false">ROUNDUP(VLOOKUP(C69,'VALORES SINAPI'!A55:F7894,4,0)*I69,2)</f>
        <v>773.65</v>
      </c>
      <c r="I69" s="52" t="n">
        <f aca="false">VLOOKUP(C69,'VALORES SINAPI'!A55:F7894,6,0)</f>
        <v>2750.25</v>
      </c>
      <c r="J69" s="53" t="n">
        <f aca="false">G69*F69</f>
        <v>9883</v>
      </c>
      <c r="K69" s="53" t="n">
        <f aca="false">H69*F69</f>
        <v>3868.25</v>
      </c>
      <c r="L69" s="53" t="n">
        <f aca="false">J69+K69</f>
        <v>13751.25</v>
      </c>
      <c r="M69" s="54" t="n">
        <f aca="false">L69*(1+$M$4)</f>
        <v>17420.0835</v>
      </c>
      <c r="N69" s="55"/>
      <c r="O69" s="56"/>
    </row>
    <row r="70" customFormat="false" ht="52.4" hidden="false" customHeight="false" outlineLevel="0" collapsed="false">
      <c r="A70" s="46" t="s">
        <v>188</v>
      </c>
      <c r="B70" s="47" t="s">
        <v>189</v>
      </c>
      <c r="C70" s="48" t="s">
        <v>190</v>
      </c>
      <c r="D70" s="66" t="s">
        <v>191</v>
      </c>
      <c r="E70" s="50" t="s">
        <v>39</v>
      </c>
      <c r="F70" s="51" t="n">
        <v>125</v>
      </c>
      <c r="G70" s="52" t="n">
        <f aca="false">I70-H70</f>
        <v>73.89</v>
      </c>
      <c r="H70" s="52" t="n">
        <f aca="false">ROUNDUP(VLOOKUP(C70,'VALORES SINAPI'!A56:F7895,4,0)*I70,2)</f>
        <v>19.05</v>
      </c>
      <c r="I70" s="52" t="n">
        <f aca="false">VLOOKUP(C70,'VALORES SINAPI'!A56:F7895,6,0)</f>
        <v>92.94</v>
      </c>
      <c r="J70" s="53" t="n">
        <f aca="false">G70*F70</f>
        <v>9236.25</v>
      </c>
      <c r="K70" s="53" t="n">
        <f aca="false">H70*F70</f>
        <v>2381.25</v>
      </c>
      <c r="L70" s="53" t="n">
        <f aca="false">J70+K70</f>
        <v>11617.5</v>
      </c>
      <c r="M70" s="54" t="n">
        <f aca="false">L70*(1+$M$4)</f>
        <v>14717.049</v>
      </c>
      <c r="N70" s="55"/>
      <c r="O70" s="56"/>
    </row>
    <row r="71" customFormat="false" ht="31.9" hidden="false" customHeight="false" outlineLevel="0" collapsed="false">
      <c r="A71" s="46" t="s">
        <v>192</v>
      </c>
      <c r="B71" s="47" t="s">
        <v>193</v>
      </c>
      <c r="C71" s="48" t="s">
        <v>194</v>
      </c>
      <c r="D71" s="87" t="s">
        <v>195</v>
      </c>
      <c r="E71" s="50" t="s">
        <v>39</v>
      </c>
      <c r="F71" s="51" t="n">
        <v>125</v>
      </c>
      <c r="G71" s="52" t="n">
        <f aca="false">I71-H71</f>
        <v>36.04</v>
      </c>
      <c r="H71" s="52" t="n">
        <f aca="false">ROUNDUP(VLOOKUP(C71,'VALORES SINAPI'!A57:F7896,4,0)*I71,2)</f>
        <v>7.74</v>
      </c>
      <c r="I71" s="52" t="n">
        <f aca="false">VLOOKUP(C71,'VALORES SINAPI'!A57:F7896,6,0)</f>
        <v>43.78</v>
      </c>
      <c r="J71" s="53" t="n">
        <f aca="false">G71*F71</f>
        <v>4505</v>
      </c>
      <c r="K71" s="53" t="n">
        <f aca="false">H71*F71</f>
        <v>967.5</v>
      </c>
      <c r="L71" s="53" t="n">
        <f aca="false">J71+K71</f>
        <v>5472.5</v>
      </c>
      <c r="M71" s="54" t="n">
        <f aca="false">L71*(1+$M$4)</f>
        <v>6932.563</v>
      </c>
      <c r="N71" s="55"/>
      <c r="O71" s="56"/>
    </row>
    <row r="72" customFormat="false" ht="42.15" hidden="false" customHeight="false" outlineLevel="0" collapsed="false">
      <c r="A72" s="46" t="s">
        <v>196</v>
      </c>
      <c r="B72" s="47" t="s">
        <v>197</v>
      </c>
      <c r="C72" s="48" t="s">
        <v>198</v>
      </c>
      <c r="D72" s="66" t="s">
        <v>199</v>
      </c>
      <c r="E72" s="50" t="s">
        <v>61</v>
      </c>
      <c r="F72" s="51" t="n">
        <v>11.5</v>
      </c>
      <c r="G72" s="52" t="n">
        <f aca="false">I72-H72</f>
        <v>21.18</v>
      </c>
      <c r="H72" s="52" t="n">
        <f aca="false">ROUNDUP(VLOOKUP(C72,'VALORES SINAPI'!A58:F7897,4,0)*I72,2)</f>
        <v>9.22</v>
      </c>
      <c r="I72" s="52" t="n">
        <f aca="false">VLOOKUP(C72,'VALORES SINAPI'!A58:F7897,6,0)</f>
        <v>30.4</v>
      </c>
      <c r="J72" s="53" t="n">
        <f aca="false">G72*F72</f>
        <v>243.57</v>
      </c>
      <c r="K72" s="53" t="n">
        <f aca="false">H72*F72</f>
        <v>106.03</v>
      </c>
      <c r="L72" s="53" t="n">
        <f aca="false">J72+K72</f>
        <v>349.6</v>
      </c>
      <c r="M72" s="54" t="n">
        <f aca="false">L72*(1+$M$4)</f>
        <v>442.87328</v>
      </c>
      <c r="N72" s="55"/>
      <c r="O72" s="56"/>
    </row>
    <row r="73" customFormat="false" ht="42.15" hidden="false" customHeight="false" outlineLevel="0" collapsed="false">
      <c r="A73" s="46" t="s">
        <v>200</v>
      </c>
      <c r="B73" s="47" t="s">
        <v>201</v>
      </c>
      <c r="C73" s="48" t="s">
        <v>202</v>
      </c>
      <c r="D73" s="66" t="s">
        <v>203</v>
      </c>
      <c r="E73" s="50" t="s">
        <v>19</v>
      </c>
      <c r="F73" s="51" t="n">
        <v>2</v>
      </c>
      <c r="G73" s="52" t="n">
        <f aca="false">I73-H73</f>
        <v>1256.56</v>
      </c>
      <c r="H73" s="52" t="n">
        <f aca="false">ROUNDUP(VLOOKUP(C73,'VALORES SINAPI'!A59:F7898,4,0)*I73,2)</f>
        <v>501.86</v>
      </c>
      <c r="I73" s="52" t="n">
        <f aca="false">VLOOKUP(C73,'VALORES SINAPI'!A59:F7898,6,0)</f>
        <v>1758.42</v>
      </c>
      <c r="J73" s="53" t="n">
        <f aca="false">G73*F73</f>
        <v>2513.12</v>
      </c>
      <c r="K73" s="53" t="n">
        <f aca="false">H73*F73</f>
        <v>1003.72</v>
      </c>
      <c r="L73" s="53" t="n">
        <f aca="false">J73+K73</f>
        <v>3516.84</v>
      </c>
      <c r="M73" s="54" t="n">
        <f aca="false">L73*(1+$M$4)</f>
        <v>4455.132912</v>
      </c>
      <c r="N73" s="55"/>
      <c r="O73" s="56"/>
    </row>
    <row r="74" customFormat="false" ht="52.4" hidden="false" customHeight="false" outlineLevel="0" collapsed="false">
      <c r="A74" s="46" t="s">
        <v>204</v>
      </c>
      <c r="B74" s="47" t="s">
        <v>189</v>
      </c>
      <c r="C74" s="48" t="s">
        <v>190</v>
      </c>
      <c r="D74" s="66" t="s">
        <v>191</v>
      </c>
      <c r="E74" s="50" t="s">
        <v>39</v>
      </c>
      <c r="F74" s="51" t="n">
        <v>16.8</v>
      </c>
      <c r="G74" s="52" t="n">
        <f aca="false">I74-H74</f>
        <v>73.89</v>
      </c>
      <c r="H74" s="52" t="n">
        <f aca="false">ROUNDUP(VLOOKUP(C74,'VALORES SINAPI'!A60:F7899,4,0)*I74,2)</f>
        <v>19.05</v>
      </c>
      <c r="I74" s="52" t="n">
        <f aca="false">VLOOKUP(C74,'VALORES SINAPI'!A60:F7899,6,0)</f>
        <v>92.94</v>
      </c>
      <c r="J74" s="53" t="n">
        <f aca="false">G74*F74</f>
        <v>1241.352</v>
      </c>
      <c r="K74" s="53" t="n">
        <f aca="false">H74*F74</f>
        <v>320.04</v>
      </c>
      <c r="L74" s="53" t="n">
        <f aca="false">J74+K74</f>
        <v>1561.392</v>
      </c>
      <c r="M74" s="54" t="n">
        <f aca="false">L74*(1+$M$4)</f>
        <v>1977.9713856</v>
      </c>
      <c r="N74" s="55"/>
      <c r="O74" s="56"/>
    </row>
    <row r="75" customFormat="false" ht="31.9" hidden="false" customHeight="false" outlineLevel="0" collapsed="false">
      <c r="A75" s="46" t="s">
        <v>205</v>
      </c>
      <c r="B75" s="47" t="s">
        <v>206</v>
      </c>
      <c r="C75" s="48" t="s">
        <v>207</v>
      </c>
      <c r="D75" s="87" t="s">
        <v>208</v>
      </c>
      <c r="E75" s="50" t="s">
        <v>39</v>
      </c>
      <c r="F75" s="51" t="n">
        <v>16.8</v>
      </c>
      <c r="G75" s="52" t="n">
        <f aca="false">I75-H75</f>
        <v>197.68</v>
      </c>
      <c r="H75" s="52" t="n">
        <f aca="false">ROUNDUP(VLOOKUP(C75,'VALORES SINAPI'!A61:F7900,4,0)*I75,2)</f>
        <v>2.47</v>
      </c>
      <c r="I75" s="52" t="n">
        <f aca="false">VLOOKUP(C75,'VALORES SINAPI'!A61:F7900,6,0)</f>
        <v>200.15</v>
      </c>
      <c r="J75" s="53" t="n">
        <f aca="false">G75*F75</f>
        <v>3321.024</v>
      </c>
      <c r="K75" s="53" t="n">
        <f aca="false">H75*F75</f>
        <v>41.496</v>
      </c>
      <c r="L75" s="53" t="n">
        <f aca="false">J75+K75</f>
        <v>3362.52</v>
      </c>
      <c r="M75" s="54" t="n">
        <f aca="false">L75*(1+$M$4)</f>
        <v>4259.640336</v>
      </c>
      <c r="N75" s="55"/>
      <c r="O75" s="56"/>
    </row>
    <row r="76" customFormat="false" ht="21.65" hidden="false" customHeight="false" outlineLevel="0" collapsed="false">
      <c r="A76" s="46" t="s">
        <v>209</v>
      </c>
      <c r="B76" s="47" t="s">
        <v>210</v>
      </c>
      <c r="C76" s="48" t="s">
        <v>211</v>
      </c>
      <c r="D76" s="87" t="s">
        <v>212</v>
      </c>
      <c r="E76" s="50" t="s">
        <v>61</v>
      </c>
      <c r="F76" s="51" t="n">
        <v>2.3</v>
      </c>
      <c r="G76" s="52" t="n">
        <v>104.59</v>
      </c>
      <c r="H76" s="52" t="n">
        <f aca="false">I76-G76</f>
        <v>8.39999999999999</v>
      </c>
      <c r="I76" s="52" t="n">
        <v>112.99</v>
      </c>
      <c r="J76" s="53" t="n">
        <f aca="false">G76*F76</f>
        <v>240.557</v>
      </c>
      <c r="K76" s="53" t="n">
        <f aca="false">H76*F76</f>
        <v>19.32</v>
      </c>
      <c r="L76" s="53" t="n">
        <f aca="false">J76+K76</f>
        <v>259.877</v>
      </c>
      <c r="M76" s="54" t="n">
        <f aca="false">L76*(1+$M$4)</f>
        <v>329.2121836</v>
      </c>
      <c r="N76" s="55"/>
      <c r="O76" s="56"/>
    </row>
    <row r="77" customFormat="false" ht="31.9" hidden="false" customHeight="false" outlineLevel="0" collapsed="false">
      <c r="A77" s="46" t="s">
        <v>213</v>
      </c>
      <c r="B77" s="47" t="s">
        <v>214</v>
      </c>
      <c r="C77" s="48" t="s">
        <v>215</v>
      </c>
      <c r="D77" s="87" t="s">
        <v>216</v>
      </c>
      <c r="E77" s="50" t="s">
        <v>39</v>
      </c>
      <c r="F77" s="51" t="n">
        <f aca="false">F70+F74</f>
        <v>141.8</v>
      </c>
      <c r="G77" s="52" t="n">
        <f aca="false">I77-H77</f>
        <v>12.1</v>
      </c>
      <c r="H77" s="52" t="n">
        <f aca="false">ROUNDUP(VLOOKUP(C77,'VALORES SINAPI'!A63:F7902,4,0)*I77,2)</f>
        <v>7.63</v>
      </c>
      <c r="I77" s="52" t="n">
        <f aca="false">VLOOKUP(C77,'VALORES SINAPI'!A63:F7902,6,0)</f>
        <v>19.73</v>
      </c>
      <c r="J77" s="53" t="n">
        <f aca="false">G77*F77</f>
        <v>1715.78</v>
      </c>
      <c r="K77" s="53" t="n">
        <f aca="false">H77*F77</f>
        <v>1081.934</v>
      </c>
      <c r="L77" s="53" t="n">
        <f aca="false">J77+K77</f>
        <v>2797.714</v>
      </c>
      <c r="M77" s="54" t="n">
        <f aca="false">L77*(1+$M$4)</f>
        <v>3544.1440952</v>
      </c>
      <c r="N77" s="55"/>
      <c r="O77" s="56"/>
    </row>
    <row r="78" customFormat="false" ht="21.65" hidden="false" customHeight="false" outlineLevel="0" collapsed="false">
      <c r="A78" s="46" t="s">
        <v>217</v>
      </c>
      <c r="B78" s="47" t="s">
        <v>218</v>
      </c>
      <c r="C78" s="48" t="s">
        <v>219</v>
      </c>
      <c r="D78" s="66" t="s">
        <v>220</v>
      </c>
      <c r="E78" s="50" t="s">
        <v>61</v>
      </c>
      <c r="F78" s="51" t="n">
        <v>39.5</v>
      </c>
      <c r="G78" s="52" t="n">
        <f aca="false">I78-H78</f>
        <v>41.64</v>
      </c>
      <c r="H78" s="52" t="n">
        <f aca="false">ROUNDUP(VLOOKUP(C78,'VALORES SINAPI'!A64:F7903,4,0)*I78,2)</f>
        <v>7.06</v>
      </c>
      <c r="I78" s="52" t="n">
        <f aca="false">VLOOKUP(C78,'VALORES SINAPI'!A64:F7903,6,0)</f>
        <v>48.7</v>
      </c>
      <c r="J78" s="53" t="n">
        <f aca="false">G78*F78</f>
        <v>1644.78</v>
      </c>
      <c r="K78" s="53" t="n">
        <f aca="false">H78*F78</f>
        <v>278.87</v>
      </c>
      <c r="L78" s="53" t="n">
        <f aca="false">J78+K78</f>
        <v>1923.65</v>
      </c>
      <c r="M78" s="54" t="n">
        <f aca="false">L78*(1+$M$4)</f>
        <v>2436.87982</v>
      </c>
      <c r="N78" s="55"/>
      <c r="O78" s="56"/>
    </row>
    <row r="79" customFormat="false" ht="31.9" hidden="false" customHeight="false" outlineLevel="0" collapsed="false">
      <c r="A79" s="46" t="s">
        <v>221</v>
      </c>
      <c r="B79" s="47" t="s">
        <v>222</v>
      </c>
      <c r="C79" s="48" t="s">
        <v>223</v>
      </c>
      <c r="D79" s="66" t="s">
        <v>224</v>
      </c>
      <c r="E79" s="50" t="s">
        <v>61</v>
      </c>
      <c r="F79" s="51" t="n">
        <v>45</v>
      </c>
      <c r="G79" s="52" t="n">
        <v>10.72</v>
      </c>
      <c r="H79" s="52" t="n">
        <f aca="false">I79-G79</f>
        <v>9.06</v>
      </c>
      <c r="I79" s="52" t="n">
        <v>19.78</v>
      </c>
      <c r="J79" s="53" t="n">
        <f aca="false">G79*F79</f>
        <v>482.4</v>
      </c>
      <c r="K79" s="53" t="n">
        <f aca="false">H79*F79</f>
        <v>407.7</v>
      </c>
      <c r="L79" s="53" t="n">
        <f aca="false">J79+K79</f>
        <v>890.1</v>
      </c>
      <c r="M79" s="54" t="n">
        <f aca="false">L79*(1+$M$4)</f>
        <v>1127.57868</v>
      </c>
      <c r="N79" s="55"/>
      <c r="O79" s="56"/>
    </row>
    <row r="80" customFormat="false" ht="15" hidden="false" customHeight="false" outlineLevel="0" collapsed="false">
      <c r="A80" s="72"/>
      <c r="B80" s="72"/>
      <c r="C80" s="72"/>
      <c r="D80" s="72"/>
      <c r="E80" s="72"/>
      <c r="F80" s="72"/>
      <c r="G80" s="72"/>
      <c r="H80" s="72"/>
      <c r="I80" s="72"/>
      <c r="J80" s="72"/>
      <c r="K80" s="72"/>
      <c r="L80" s="72"/>
      <c r="M80" s="73"/>
      <c r="N80" s="55"/>
      <c r="O80" s="56"/>
    </row>
    <row r="81" customFormat="false" ht="15" hidden="false" customHeight="true" outlineLevel="0" collapsed="false">
      <c r="A81" s="60" t="s">
        <v>225</v>
      </c>
      <c r="B81" s="88" t="s">
        <v>226</v>
      </c>
      <c r="C81" s="88"/>
      <c r="D81" s="88"/>
      <c r="E81" s="85"/>
      <c r="F81" s="86"/>
      <c r="G81" s="85"/>
      <c r="H81" s="85"/>
      <c r="I81" s="85"/>
      <c r="J81" s="43" t="n">
        <f aca="false">SUM(J82:J85)</f>
        <v>20762.136</v>
      </c>
      <c r="K81" s="43" t="n">
        <f aca="false">SUM(K82:K85)</f>
        <v>14927.0085</v>
      </c>
      <c r="L81" s="43" t="n">
        <f aca="false">SUM(L82:L85)</f>
        <v>35689.1445</v>
      </c>
      <c r="M81" s="43" t="n">
        <f aca="false">SUM(M82:M85)</f>
        <v>45211.0082526</v>
      </c>
      <c r="N81" s="44" t="n">
        <f aca="false">M81</f>
        <v>45211.0082526</v>
      </c>
      <c r="O81" s="56"/>
    </row>
    <row r="82" customFormat="false" ht="52.4" hidden="false" customHeight="false" outlineLevel="0" collapsed="false">
      <c r="A82" s="46" t="s">
        <v>227</v>
      </c>
      <c r="B82" s="47" t="s">
        <v>228</v>
      </c>
      <c r="C82" s="48" t="s">
        <v>229</v>
      </c>
      <c r="D82" s="66" t="s">
        <v>230</v>
      </c>
      <c r="E82" s="50" t="s">
        <v>39</v>
      </c>
      <c r="F82" s="51" t="n">
        <v>172</v>
      </c>
      <c r="G82" s="52" t="n">
        <f aca="false">I82-H82</f>
        <v>79.4</v>
      </c>
      <c r="H82" s="52" t="n">
        <v>80.32</v>
      </c>
      <c r="I82" s="52" t="n">
        <v>159.72</v>
      </c>
      <c r="J82" s="53" t="n">
        <f aca="false">G82*F82</f>
        <v>13656.8</v>
      </c>
      <c r="K82" s="53" t="n">
        <f aca="false">H82*F82</f>
        <v>13815.04</v>
      </c>
      <c r="L82" s="53" t="n">
        <f aca="false">J82+K82</f>
        <v>27471.84</v>
      </c>
      <c r="M82" s="54" t="n">
        <f aca="false">L82*(1+$M$4)</f>
        <v>34801.326912</v>
      </c>
      <c r="N82" s="55"/>
      <c r="O82" s="56"/>
    </row>
    <row r="83" customFormat="false" ht="21.65" hidden="false" customHeight="false" outlineLevel="0" collapsed="false">
      <c r="A83" s="46" t="s">
        <v>231</v>
      </c>
      <c r="B83" s="89" t="s">
        <v>232</v>
      </c>
      <c r="C83" s="90" t="s">
        <v>233</v>
      </c>
      <c r="D83" s="91" t="s">
        <v>234</v>
      </c>
      <c r="E83" s="92" t="s">
        <v>61</v>
      </c>
      <c r="F83" s="51" t="n">
        <v>62</v>
      </c>
      <c r="G83" s="52" t="n">
        <f aca="false">I83-H83</f>
        <v>23.81</v>
      </c>
      <c r="H83" s="52" t="n">
        <f aca="false">ROUNDUP(VLOOKUP(C83,'VALORES SINAPI'!A69:F7908,4,0)*I83,2)</f>
        <v>6.43</v>
      </c>
      <c r="I83" s="52" t="n">
        <f aca="false">VLOOKUP(C83,'VALORES SINAPI'!A69:F7908,6,0)</f>
        <v>30.24</v>
      </c>
      <c r="J83" s="53" t="n">
        <f aca="false">G83*F83</f>
        <v>1476.22</v>
      </c>
      <c r="K83" s="53" t="n">
        <f aca="false">H83*F83</f>
        <v>398.66</v>
      </c>
      <c r="L83" s="53" t="n">
        <f aca="false">J83+K83</f>
        <v>1874.88</v>
      </c>
      <c r="M83" s="54" t="n">
        <f aca="false">L83*(1+$M$4)</f>
        <v>2375.097984</v>
      </c>
      <c r="N83" s="55"/>
      <c r="O83" s="56"/>
    </row>
    <row r="84" customFormat="false" ht="62.65" hidden="false" customHeight="false" outlineLevel="0" collapsed="false">
      <c r="A84" s="46" t="s">
        <v>235</v>
      </c>
      <c r="B84" s="89" t="s">
        <v>236</v>
      </c>
      <c r="C84" s="90" t="s">
        <v>237</v>
      </c>
      <c r="D84" s="91" t="s">
        <v>238</v>
      </c>
      <c r="E84" s="50" t="s">
        <v>39</v>
      </c>
      <c r="F84" s="51" t="n">
        <v>43.95</v>
      </c>
      <c r="G84" s="52" t="n">
        <f aca="false">I84-H84</f>
        <v>92.38</v>
      </c>
      <c r="H84" s="52" t="n">
        <f aca="false">ROUNDUP(VLOOKUP(C84,'VALORES SINAPI'!A70:F7909,4,0)*I84,2)</f>
        <v>16.23</v>
      </c>
      <c r="I84" s="52" t="n">
        <f aca="false">VLOOKUP(C84,'VALORES SINAPI'!A70:F7909,6,0)</f>
        <v>108.61</v>
      </c>
      <c r="J84" s="53" t="n">
        <f aca="false">G84*F84</f>
        <v>4060.101</v>
      </c>
      <c r="K84" s="53" t="n">
        <f aca="false">H84*F84</f>
        <v>713.3085</v>
      </c>
      <c r="L84" s="53" t="n">
        <f aca="false">J84+K84</f>
        <v>4773.4095</v>
      </c>
      <c r="M84" s="54" t="n">
        <f aca="false">L84*(1+$M$4)</f>
        <v>6046.9551546</v>
      </c>
      <c r="N84" s="55"/>
      <c r="O84" s="56"/>
    </row>
    <row r="85" customFormat="false" ht="21.65" hidden="false" customHeight="false" outlineLevel="0" collapsed="false">
      <c r="A85" s="46" t="s">
        <v>239</v>
      </c>
      <c r="B85" s="89" t="s">
        <v>240</v>
      </c>
      <c r="C85" s="90" t="s">
        <v>241</v>
      </c>
      <c r="D85" s="91" t="s">
        <v>242</v>
      </c>
      <c r="E85" s="50" t="s">
        <v>39</v>
      </c>
      <c r="F85" s="51" t="n">
        <v>43.95</v>
      </c>
      <c r="G85" s="93" t="n">
        <v>35.7</v>
      </c>
      <c r="H85" s="52" t="n">
        <f aca="false">I85-G85</f>
        <v>0</v>
      </c>
      <c r="I85" s="93" t="n">
        <v>35.7</v>
      </c>
      <c r="J85" s="53" t="n">
        <f aca="false">G85*F85</f>
        <v>1569.015</v>
      </c>
      <c r="K85" s="53" t="n">
        <f aca="false">H85*F85</f>
        <v>0</v>
      </c>
      <c r="L85" s="53" t="n">
        <f aca="false">J85+K85</f>
        <v>1569.015</v>
      </c>
      <c r="M85" s="54" t="n">
        <f aca="false">L85*(1+$M$4)</f>
        <v>1987.628202</v>
      </c>
      <c r="N85" s="55"/>
      <c r="O85" s="56"/>
    </row>
    <row r="86" customFormat="false" ht="15" hidden="false" customHeight="false" outlineLevel="0" collapsed="false">
      <c r="A86" s="72"/>
      <c r="B86" s="72"/>
      <c r="C86" s="72"/>
      <c r="D86" s="72"/>
      <c r="E86" s="72"/>
      <c r="F86" s="72"/>
      <c r="G86" s="72"/>
      <c r="H86" s="72"/>
      <c r="I86" s="72"/>
      <c r="J86" s="72"/>
      <c r="K86" s="72"/>
      <c r="L86" s="72"/>
      <c r="M86" s="73"/>
      <c r="N86" s="55"/>
      <c r="O86" s="56"/>
    </row>
    <row r="87" customFormat="false" ht="15" hidden="false" customHeight="true" outlineLevel="0" collapsed="false">
      <c r="A87" s="60" t="s">
        <v>243</v>
      </c>
      <c r="B87" s="84" t="s">
        <v>244</v>
      </c>
      <c r="C87" s="84"/>
      <c r="D87" s="84"/>
      <c r="E87" s="85"/>
      <c r="F87" s="86"/>
      <c r="G87" s="85"/>
      <c r="H87" s="85"/>
      <c r="I87" s="85"/>
      <c r="J87" s="43" t="n">
        <f aca="false">SUM(J88:J127)</f>
        <v>4285.535474</v>
      </c>
      <c r="K87" s="43" t="n">
        <f aca="false">SUM(K88:K127)</f>
        <v>3569.414422</v>
      </c>
      <c r="L87" s="43" t="n">
        <f aca="false">SUM(L88:L127)</f>
        <v>7854.949896</v>
      </c>
      <c r="M87" s="43" t="n">
        <f aca="false">SUM(M88:M127)</f>
        <v>9950.6505282528</v>
      </c>
      <c r="N87" s="44" t="n">
        <f aca="false">M87</f>
        <v>9950.6505282528</v>
      </c>
      <c r="O87" s="56"/>
    </row>
    <row r="88" customFormat="false" ht="15" hidden="false" customHeight="true" outlineLevel="0" collapsed="false">
      <c r="A88" s="94" t="s">
        <v>245</v>
      </c>
      <c r="B88" s="95" t="s">
        <v>246</v>
      </c>
      <c r="C88" s="95"/>
      <c r="D88" s="95"/>
      <c r="E88" s="96"/>
      <c r="F88" s="97"/>
      <c r="G88" s="96"/>
      <c r="H88" s="96"/>
      <c r="I88" s="96"/>
      <c r="J88" s="96"/>
      <c r="K88" s="96"/>
      <c r="L88" s="96"/>
      <c r="M88" s="96"/>
      <c r="N88" s="55"/>
      <c r="O88" s="56"/>
    </row>
    <row r="89" customFormat="false" ht="35.5" hidden="false" customHeight="false" outlineLevel="0" collapsed="false">
      <c r="A89" s="98" t="s">
        <v>105</v>
      </c>
      <c r="B89" s="99" t="s">
        <v>247</v>
      </c>
      <c r="C89" s="100" t="s">
        <v>107</v>
      </c>
      <c r="D89" s="101" t="s">
        <v>108</v>
      </c>
      <c r="E89" s="102" t="s">
        <v>72</v>
      </c>
      <c r="F89" s="103" t="n">
        <f aca="false">(25+15+5)*0.3*0.5+0.3*0.3*0.4*2</f>
        <v>6.822</v>
      </c>
      <c r="G89" s="52" t="n">
        <f aca="false">I89-H89</f>
        <v>36.35</v>
      </c>
      <c r="H89" s="52" t="n">
        <f aca="false">ROUNDUP(VLOOKUP(C89,'VALORES SINAPI'!A75:F7914,4,0)*I89,2)</f>
        <v>69.07</v>
      </c>
      <c r="I89" s="52" t="n">
        <f aca="false">VLOOKUP(C89,'VALORES SINAPI'!A75:F7914,6,0)</f>
        <v>105.42</v>
      </c>
      <c r="J89" s="104" t="n">
        <f aca="false">G89*F89</f>
        <v>247.9797</v>
      </c>
      <c r="K89" s="104" t="n">
        <f aca="false">H89*F89</f>
        <v>471.19554</v>
      </c>
      <c r="L89" s="104" t="n">
        <f aca="false">J89+K89</f>
        <v>719.17524</v>
      </c>
      <c r="M89" s="105" t="n">
        <f aca="false">L89*(1+$M$4)</f>
        <v>911.051194032</v>
      </c>
      <c r="N89" s="79"/>
      <c r="O89" s="80"/>
    </row>
    <row r="90" customFormat="false" ht="24.05" hidden="false" customHeight="false" outlineLevel="0" collapsed="false">
      <c r="A90" s="98" t="s">
        <v>109</v>
      </c>
      <c r="B90" s="99" t="s">
        <v>248</v>
      </c>
      <c r="C90" s="100" t="s">
        <v>111</v>
      </c>
      <c r="D90" s="101" t="s">
        <v>112</v>
      </c>
      <c r="E90" s="102" t="s">
        <v>72</v>
      </c>
      <c r="F90" s="103" t="n">
        <f aca="false">F89*0.9</f>
        <v>6.1398</v>
      </c>
      <c r="G90" s="52" t="n">
        <f aca="false">I90-H90</f>
        <v>12.13</v>
      </c>
      <c r="H90" s="52" t="n">
        <f aca="false">ROUNDUP(VLOOKUP(C90,'VALORES SINAPI'!A76:F7915,4,0)*I90,2)</f>
        <v>18.59</v>
      </c>
      <c r="I90" s="52" t="n">
        <f aca="false">VLOOKUP(C90,'VALORES SINAPI'!A76:F7915,6,0)</f>
        <v>30.72</v>
      </c>
      <c r="J90" s="104" t="n">
        <f aca="false">G90*F90</f>
        <v>74.475774</v>
      </c>
      <c r="K90" s="104" t="n">
        <f aca="false">H90*F90</f>
        <v>114.138882</v>
      </c>
      <c r="L90" s="104" t="n">
        <f aca="false">J90+K90</f>
        <v>188.614656</v>
      </c>
      <c r="M90" s="105" t="n">
        <f aca="false">L90*(1+$M$4)</f>
        <v>238.9370462208</v>
      </c>
      <c r="N90" s="79"/>
      <c r="O90" s="80"/>
    </row>
    <row r="91" customFormat="false" ht="42.15" hidden="false" customHeight="false" outlineLevel="0" collapsed="false">
      <c r="A91" s="46" t="s">
        <v>249</v>
      </c>
      <c r="B91" s="47" t="s">
        <v>250</v>
      </c>
      <c r="C91" s="48" t="s">
        <v>251</v>
      </c>
      <c r="D91" s="66" t="s">
        <v>252</v>
      </c>
      <c r="E91" s="50" t="s">
        <v>19</v>
      </c>
      <c r="F91" s="106" t="n">
        <v>2</v>
      </c>
      <c r="G91" s="52" t="n">
        <f aca="false">I91-H91</f>
        <v>111.5</v>
      </c>
      <c r="H91" s="52" t="n">
        <f aca="false">ROUNDUP(VLOOKUP(C91,'VALORES SINAPI'!A77:F7916,4,0)*I91,2)</f>
        <v>91.83</v>
      </c>
      <c r="I91" s="52" t="n">
        <f aca="false">VLOOKUP(C91,'VALORES SINAPI'!A77:F7916,6,0)</f>
        <v>203.33</v>
      </c>
      <c r="J91" s="53" t="n">
        <f aca="false">G91*F91</f>
        <v>223</v>
      </c>
      <c r="K91" s="53" t="n">
        <f aca="false">H91*F91</f>
        <v>183.66</v>
      </c>
      <c r="L91" s="53" t="n">
        <f aca="false">J91+K91</f>
        <v>406.66</v>
      </c>
      <c r="M91" s="54" t="n">
        <f aca="false">L91*(1+$M$4)</f>
        <v>515.156888</v>
      </c>
      <c r="N91" s="55"/>
      <c r="O91" s="56"/>
    </row>
    <row r="92" customFormat="false" ht="52.4" hidden="false" customHeight="false" outlineLevel="0" collapsed="false">
      <c r="A92" s="46" t="s">
        <v>253</v>
      </c>
      <c r="B92" s="47" t="s">
        <v>254</v>
      </c>
      <c r="C92" s="48" t="s">
        <v>255</v>
      </c>
      <c r="D92" s="66" t="s">
        <v>256</v>
      </c>
      <c r="E92" s="50" t="s">
        <v>19</v>
      </c>
      <c r="F92" s="106" t="n">
        <v>3</v>
      </c>
      <c r="G92" s="52" t="n">
        <f aca="false">I92-H92</f>
        <v>65.96</v>
      </c>
      <c r="H92" s="52" t="n">
        <f aca="false">ROUNDUP(VLOOKUP(C92,'VALORES SINAPI'!A78:F7917,4,0)*I92,2)</f>
        <v>18.4</v>
      </c>
      <c r="I92" s="52" t="n">
        <f aca="false">VLOOKUP(C92,'VALORES SINAPI'!A78:F7917,6,0)</f>
        <v>84.36</v>
      </c>
      <c r="J92" s="53" t="n">
        <f aca="false">G92*F92</f>
        <v>197.88</v>
      </c>
      <c r="K92" s="53" t="n">
        <f aca="false">H92*F92</f>
        <v>55.2</v>
      </c>
      <c r="L92" s="53" t="n">
        <f aca="false">J92+K92</f>
        <v>253.08</v>
      </c>
      <c r="M92" s="54" t="n">
        <f aca="false">L92*(1+$M$4)</f>
        <v>320.601744</v>
      </c>
      <c r="N92" s="55"/>
      <c r="O92" s="56"/>
    </row>
    <row r="93" customFormat="false" ht="52.4" hidden="false" customHeight="false" outlineLevel="0" collapsed="false">
      <c r="A93" s="46" t="s">
        <v>257</v>
      </c>
      <c r="B93" s="47" t="s">
        <v>258</v>
      </c>
      <c r="C93" s="48" t="s">
        <v>259</v>
      </c>
      <c r="D93" s="66" t="s">
        <v>260</v>
      </c>
      <c r="E93" s="50" t="s">
        <v>19</v>
      </c>
      <c r="F93" s="106" t="n">
        <v>5</v>
      </c>
      <c r="G93" s="52" t="n">
        <f aca="false">I93-H93</f>
        <v>9.08</v>
      </c>
      <c r="H93" s="52" t="n">
        <f aca="false">ROUNDUP(VLOOKUP(C93,'VALORES SINAPI'!A79:F7918,4,0)*I93,2)</f>
        <v>5.52</v>
      </c>
      <c r="I93" s="52" t="n">
        <f aca="false">VLOOKUP(C93,'VALORES SINAPI'!A79:F7918,6,0)</f>
        <v>14.6</v>
      </c>
      <c r="J93" s="53" t="n">
        <f aca="false">G93*F93</f>
        <v>45.4</v>
      </c>
      <c r="K93" s="53" t="n">
        <f aca="false">H93*F93</f>
        <v>27.6</v>
      </c>
      <c r="L93" s="53" t="n">
        <f aca="false">J93+K93</f>
        <v>73</v>
      </c>
      <c r="M93" s="54" t="n">
        <f aca="false">L93*(1+$M$4)</f>
        <v>92.4764</v>
      </c>
      <c r="N93" s="55"/>
      <c r="O93" s="56"/>
    </row>
    <row r="94" customFormat="false" ht="52.4" hidden="false" customHeight="false" outlineLevel="0" collapsed="false">
      <c r="A94" s="46" t="s">
        <v>261</v>
      </c>
      <c r="B94" s="47" t="s">
        <v>262</v>
      </c>
      <c r="C94" s="48" t="s">
        <v>263</v>
      </c>
      <c r="D94" s="66" t="s">
        <v>264</v>
      </c>
      <c r="E94" s="50" t="s">
        <v>19</v>
      </c>
      <c r="F94" s="106" t="n">
        <v>2</v>
      </c>
      <c r="G94" s="52" t="n">
        <f aca="false">I94-H94</f>
        <v>35.2</v>
      </c>
      <c r="H94" s="52" t="n">
        <f aca="false">ROUNDUP(VLOOKUP(C94,'VALORES SINAPI'!A80:F7919,4,0)*I94,2)</f>
        <v>8.38</v>
      </c>
      <c r="I94" s="52" t="n">
        <f aca="false">VLOOKUP(C94,'VALORES SINAPI'!A80:F7919,6,0)</f>
        <v>43.58</v>
      </c>
      <c r="J94" s="53" t="n">
        <f aca="false">G94*F94</f>
        <v>70.4</v>
      </c>
      <c r="K94" s="53" t="n">
        <f aca="false">H94*F94</f>
        <v>16.76</v>
      </c>
      <c r="L94" s="53" t="n">
        <f aca="false">J94+K94</f>
        <v>87.16</v>
      </c>
      <c r="M94" s="54" t="n">
        <f aca="false">L94*(1+$M$4)</f>
        <v>110.414288</v>
      </c>
      <c r="N94" s="55"/>
      <c r="O94" s="56"/>
    </row>
    <row r="95" customFormat="false" ht="52.4" hidden="false" customHeight="false" outlineLevel="0" collapsed="false">
      <c r="A95" s="46" t="s">
        <v>265</v>
      </c>
      <c r="B95" s="47" t="s">
        <v>266</v>
      </c>
      <c r="C95" s="48" t="s">
        <v>267</v>
      </c>
      <c r="D95" s="66" t="s">
        <v>268</v>
      </c>
      <c r="E95" s="50" t="s">
        <v>19</v>
      </c>
      <c r="F95" s="106" t="n">
        <v>5</v>
      </c>
      <c r="G95" s="52" t="n">
        <f aca="false">I95-H95</f>
        <v>21.54</v>
      </c>
      <c r="H95" s="52" t="n">
        <f aca="false">ROUNDUP(VLOOKUP(C95,'VALORES SINAPI'!A81:F7920,4,0)*I95,2)</f>
        <v>8.37</v>
      </c>
      <c r="I95" s="52" t="n">
        <f aca="false">VLOOKUP(C95,'VALORES SINAPI'!A81:F7920,6,0)</f>
        <v>29.91</v>
      </c>
      <c r="J95" s="53" t="n">
        <f aca="false">G95*F95</f>
        <v>107.7</v>
      </c>
      <c r="K95" s="53" t="n">
        <f aca="false">H95*F95</f>
        <v>41.85</v>
      </c>
      <c r="L95" s="53" t="n">
        <f aca="false">J95+K95</f>
        <v>149.55</v>
      </c>
      <c r="M95" s="54" t="n">
        <f aca="false">L95*(1+$M$4)</f>
        <v>189.44994</v>
      </c>
      <c r="N95" s="55"/>
      <c r="O95" s="56"/>
    </row>
    <row r="96" customFormat="false" ht="52.4" hidden="false" customHeight="false" outlineLevel="0" collapsed="false">
      <c r="A96" s="46" t="s">
        <v>269</v>
      </c>
      <c r="B96" s="47" t="s">
        <v>270</v>
      </c>
      <c r="C96" s="48" t="s">
        <v>271</v>
      </c>
      <c r="D96" s="66" t="s">
        <v>272</v>
      </c>
      <c r="E96" s="50" t="s">
        <v>19</v>
      </c>
      <c r="F96" s="106" t="n">
        <v>6</v>
      </c>
      <c r="G96" s="52" t="n">
        <f aca="false">I96-H96</f>
        <v>6.51</v>
      </c>
      <c r="H96" s="52" t="n">
        <f aca="false">ROUNDUP(VLOOKUP(C96,'VALORES SINAPI'!A82:F7921,4,0)*I96,2)</f>
        <v>5.51</v>
      </c>
      <c r="I96" s="52" t="n">
        <f aca="false">VLOOKUP(C96,'VALORES SINAPI'!A82:F7921,6,0)</f>
        <v>12.02</v>
      </c>
      <c r="J96" s="53" t="n">
        <f aca="false">G96*F96</f>
        <v>39.06</v>
      </c>
      <c r="K96" s="53" t="n">
        <f aca="false">H96*F96</f>
        <v>33.06</v>
      </c>
      <c r="L96" s="53" t="n">
        <f aca="false">J96+K96</f>
        <v>72.12</v>
      </c>
      <c r="M96" s="54" t="n">
        <f aca="false">L96*(1+$M$4)</f>
        <v>91.361616</v>
      </c>
      <c r="N96" s="55"/>
      <c r="O96" s="56"/>
    </row>
    <row r="97" customFormat="false" ht="42.15" hidden="false" customHeight="false" outlineLevel="0" collapsed="false">
      <c r="A97" s="46" t="s">
        <v>273</v>
      </c>
      <c r="B97" s="47" t="s">
        <v>274</v>
      </c>
      <c r="C97" s="48" t="s">
        <v>275</v>
      </c>
      <c r="D97" s="66" t="s">
        <v>276</v>
      </c>
      <c r="E97" s="50" t="s">
        <v>19</v>
      </c>
      <c r="F97" s="106" t="n">
        <v>2</v>
      </c>
      <c r="G97" s="52" t="n">
        <f aca="false">I97-H97</f>
        <v>10.87</v>
      </c>
      <c r="H97" s="52" t="n">
        <f aca="false">ROUNDUP(VLOOKUP(C97,'VALORES SINAPI'!A83:F7922,4,0)*I97,2)</f>
        <v>6</v>
      </c>
      <c r="I97" s="52" t="n">
        <f aca="false">VLOOKUP(C97,'VALORES SINAPI'!A83:F7922,6,0)</f>
        <v>16.87</v>
      </c>
      <c r="J97" s="53" t="n">
        <f aca="false">G97*F97</f>
        <v>21.74</v>
      </c>
      <c r="K97" s="53" t="n">
        <f aca="false">H97*F97</f>
        <v>12</v>
      </c>
      <c r="L97" s="53" t="n">
        <f aca="false">J97+K97</f>
        <v>33.74</v>
      </c>
      <c r="M97" s="54" t="n">
        <f aca="false">L97*(1+$M$4)</f>
        <v>42.741832</v>
      </c>
      <c r="N97" s="55"/>
      <c r="O97" s="56"/>
    </row>
    <row r="98" customFormat="false" ht="52.4" hidden="false" customHeight="false" outlineLevel="0" collapsed="false">
      <c r="A98" s="46" t="s">
        <v>277</v>
      </c>
      <c r="B98" s="47" t="s">
        <v>278</v>
      </c>
      <c r="C98" s="48" t="s">
        <v>279</v>
      </c>
      <c r="D98" s="66" t="s">
        <v>280</v>
      </c>
      <c r="E98" s="50" t="s">
        <v>19</v>
      </c>
      <c r="F98" s="106" t="n">
        <v>6</v>
      </c>
      <c r="G98" s="52" t="n">
        <f aca="false">I98-H98</f>
        <v>6.29</v>
      </c>
      <c r="H98" s="52" t="n">
        <f aca="false">ROUNDUP(VLOOKUP(C98,'VALORES SINAPI'!A84:F7923,4,0)*I98,2)</f>
        <v>5.51</v>
      </c>
      <c r="I98" s="52" t="n">
        <f aca="false">VLOOKUP(C98,'VALORES SINAPI'!A84:F7923,6,0)</f>
        <v>11.8</v>
      </c>
      <c r="J98" s="53" t="n">
        <f aca="false">G98*F98</f>
        <v>37.74</v>
      </c>
      <c r="K98" s="53" t="n">
        <f aca="false">H98*F98</f>
        <v>33.06</v>
      </c>
      <c r="L98" s="53" t="n">
        <f aca="false">J98+K98</f>
        <v>70.8</v>
      </c>
      <c r="M98" s="54" t="n">
        <f aca="false">L98*(1+$M$4)</f>
        <v>89.68944</v>
      </c>
      <c r="N98" s="55"/>
      <c r="O98" s="56"/>
    </row>
    <row r="99" customFormat="false" ht="52.4" hidden="false" customHeight="false" outlineLevel="0" collapsed="false">
      <c r="A99" s="46" t="s">
        <v>281</v>
      </c>
      <c r="B99" s="47" t="s">
        <v>282</v>
      </c>
      <c r="C99" s="48" t="s">
        <v>283</v>
      </c>
      <c r="D99" s="66" t="s">
        <v>284</v>
      </c>
      <c r="E99" s="50" t="s">
        <v>19</v>
      </c>
      <c r="F99" s="106" t="n">
        <v>2</v>
      </c>
      <c r="G99" s="52" t="n">
        <f aca="false">I99-H99</f>
        <v>41.7</v>
      </c>
      <c r="H99" s="52" t="n">
        <f aca="false">ROUNDUP(VLOOKUP(C99,'VALORES SINAPI'!A85:F7924,4,0)*I99,2)</f>
        <v>11.17</v>
      </c>
      <c r="I99" s="52" t="n">
        <f aca="false">VLOOKUP(C99,'VALORES SINAPI'!A85:F7924,6,0)</f>
        <v>52.87</v>
      </c>
      <c r="J99" s="53" t="n">
        <f aca="false">G99*F99</f>
        <v>83.4</v>
      </c>
      <c r="K99" s="53" t="n">
        <f aca="false">H99*F99</f>
        <v>22.34</v>
      </c>
      <c r="L99" s="53" t="n">
        <f aca="false">J99+K99</f>
        <v>105.74</v>
      </c>
      <c r="M99" s="54" t="n">
        <f aca="false">L99*(1+$M$4)</f>
        <v>133.951432</v>
      </c>
      <c r="N99" s="55"/>
      <c r="O99" s="56"/>
    </row>
    <row r="100" customFormat="false" ht="52.4" hidden="false" customHeight="false" outlineLevel="0" collapsed="false">
      <c r="A100" s="46" t="s">
        <v>285</v>
      </c>
      <c r="B100" s="47" t="s">
        <v>286</v>
      </c>
      <c r="C100" s="48" t="s">
        <v>283</v>
      </c>
      <c r="D100" s="66" t="s">
        <v>284</v>
      </c>
      <c r="E100" s="50" t="s">
        <v>19</v>
      </c>
      <c r="F100" s="106" t="n">
        <v>1</v>
      </c>
      <c r="G100" s="52" t="n">
        <f aca="false">I100-H100</f>
        <v>41.7</v>
      </c>
      <c r="H100" s="52" t="n">
        <f aca="false">ROUNDUP(VLOOKUP(C100,'VALORES SINAPI'!A86:F7925,4,0)*I100,2)</f>
        <v>11.17</v>
      </c>
      <c r="I100" s="52" t="n">
        <f aca="false">VLOOKUP(C100,'VALORES SINAPI'!A86:F7925,6,0)</f>
        <v>52.87</v>
      </c>
      <c r="J100" s="53" t="n">
        <f aca="false">G100*F100</f>
        <v>41.7</v>
      </c>
      <c r="K100" s="53" t="n">
        <f aca="false">H100*F100</f>
        <v>11.17</v>
      </c>
      <c r="L100" s="53" t="n">
        <f aca="false">J100+K100</f>
        <v>52.87</v>
      </c>
      <c r="M100" s="54" t="n">
        <f aca="false">L100*(1+$M$4)</f>
        <v>66.975716</v>
      </c>
      <c r="N100" s="55"/>
      <c r="O100" s="56"/>
    </row>
    <row r="101" customFormat="false" ht="52.4" hidden="false" customHeight="false" outlineLevel="0" collapsed="false">
      <c r="A101" s="46" t="s">
        <v>287</v>
      </c>
      <c r="B101" s="47" t="s">
        <v>288</v>
      </c>
      <c r="C101" s="48" t="s">
        <v>289</v>
      </c>
      <c r="D101" s="66" t="s">
        <v>290</v>
      </c>
      <c r="E101" s="50" t="s">
        <v>19</v>
      </c>
      <c r="F101" s="106" t="n">
        <v>2</v>
      </c>
      <c r="G101" s="52" t="n">
        <f aca="false">I101-H101</f>
        <v>9.64</v>
      </c>
      <c r="H101" s="52" t="n">
        <f aca="false">ROUNDUP(VLOOKUP(C101,'VALORES SINAPI'!A87:F7926,4,0)*I101,2)</f>
        <v>7.36</v>
      </c>
      <c r="I101" s="52" t="n">
        <f aca="false">VLOOKUP(C101,'VALORES SINAPI'!A87:F7926,6,0)</f>
        <v>17</v>
      </c>
      <c r="J101" s="53" t="n">
        <f aca="false">G101*F101</f>
        <v>19.28</v>
      </c>
      <c r="K101" s="53" t="n">
        <f aca="false">H101*F101</f>
        <v>14.72</v>
      </c>
      <c r="L101" s="53" t="n">
        <f aca="false">J101+K101</f>
        <v>34</v>
      </c>
      <c r="M101" s="54" t="n">
        <f aca="false">L101*(1+$M$4)</f>
        <v>43.0712</v>
      </c>
      <c r="N101" s="55"/>
      <c r="O101" s="56"/>
    </row>
    <row r="102" customFormat="false" ht="52.4" hidden="false" customHeight="false" outlineLevel="0" collapsed="false">
      <c r="A102" s="46" t="s">
        <v>291</v>
      </c>
      <c r="B102" s="47" t="s">
        <v>292</v>
      </c>
      <c r="C102" s="48" t="s">
        <v>293</v>
      </c>
      <c r="D102" s="66" t="s">
        <v>294</v>
      </c>
      <c r="E102" s="50" t="s">
        <v>19</v>
      </c>
      <c r="F102" s="106" t="n">
        <v>3</v>
      </c>
      <c r="G102" s="52" t="n">
        <f aca="false">I102-H102</f>
        <v>14.82</v>
      </c>
      <c r="H102" s="52" t="n">
        <f aca="false">ROUNDUP(VLOOKUP(C102,'VALORES SINAPI'!A88:F7927,4,0)*I102,2)</f>
        <v>8.04</v>
      </c>
      <c r="I102" s="52" t="n">
        <f aca="false">VLOOKUP(C102,'VALORES SINAPI'!A88:F7927,6,0)</f>
        <v>22.86</v>
      </c>
      <c r="J102" s="53" t="n">
        <f aca="false">G102*F102</f>
        <v>44.46</v>
      </c>
      <c r="K102" s="53" t="n">
        <f aca="false">H102*F102</f>
        <v>24.12</v>
      </c>
      <c r="L102" s="53" t="n">
        <f aca="false">J102+K102</f>
        <v>68.58</v>
      </c>
      <c r="M102" s="54" t="n">
        <f aca="false">L102*(1+$M$4)</f>
        <v>86.877144</v>
      </c>
      <c r="N102" s="55"/>
      <c r="O102" s="56"/>
    </row>
    <row r="103" customFormat="false" ht="42.15" hidden="false" customHeight="false" outlineLevel="0" collapsed="false">
      <c r="A103" s="46" t="s">
        <v>295</v>
      </c>
      <c r="B103" s="47" t="s">
        <v>296</v>
      </c>
      <c r="C103" s="48" t="s">
        <v>297</v>
      </c>
      <c r="D103" s="66" t="s">
        <v>298</v>
      </c>
      <c r="E103" s="50" t="s">
        <v>61</v>
      </c>
      <c r="F103" s="106" t="n">
        <v>25</v>
      </c>
      <c r="G103" s="52" t="n">
        <f aca="false">I103-H103</f>
        <v>22.86</v>
      </c>
      <c r="H103" s="52" t="n">
        <f aca="false">ROUNDUP(VLOOKUP(C103,'VALORES SINAPI'!A89:F7928,4,0)*I103,2)</f>
        <v>19.32</v>
      </c>
      <c r="I103" s="52" t="n">
        <f aca="false">VLOOKUP(C103,'VALORES SINAPI'!A89:F7928,6,0)</f>
        <v>42.18</v>
      </c>
      <c r="J103" s="53" t="n">
        <f aca="false">G103*F103</f>
        <v>571.5</v>
      </c>
      <c r="K103" s="53" t="n">
        <f aca="false">H103*F103</f>
        <v>483</v>
      </c>
      <c r="L103" s="53" t="n">
        <f aca="false">J103+K103</f>
        <v>1054.5</v>
      </c>
      <c r="M103" s="54" t="n">
        <f aca="false">L103*(1+$M$4)</f>
        <v>1335.8406</v>
      </c>
      <c r="N103" s="55"/>
      <c r="O103" s="56"/>
    </row>
    <row r="104" customFormat="false" ht="42.15" hidden="false" customHeight="false" outlineLevel="0" collapsed="false">
      <c r="A104" s="46" t="s">
        <v>299</v>
      </c>
      <c r="B104" s="47" t="s">
        <v>300</v>
      </c>
      <c r="C104" s="48" t="s">
        <v>301</v>
      </c>
      <c r="D104" s="66" t="s">
        <v>302</v>
      </c>
      <c r="E104" s="50" t="s">
        <v>61</v>
      </c>
      <c r="F104" s="106" t="n">
        <v>15</v>
      </c>
      <c r="G104" s="52" t="n">
        <f aca="false">I104-H104</f>
        <v>11.7</v>
      </c>
      <c r="H104" s="52" t="n">
        <f aca="false">ROUNDUP(VLOOKUP(C104,'VALORES SINAPI'!A90:F7929,4,0)*I104,2)</f>
        <v>12.74</v>
      </c>
      <c r="I104" s="52" t="n">
        <f aca="false">VLOOKUP(C104,'VALORES SINAPI'!A90:F7929,6,0)</f>
        <v>24.44</v>
      </c>
      <c r="J104" s="53" t="n">
        <f aca="false">G104*F104</f>
        <v>175.5</v>
      </c>
      <c r="K104" s="53" t="n">
        <f aca="false">H104*F104</f>
        <v>191.1</v>
      </c>
      <c r="L104" s="53" t="n">
        <f aca="false">J104+K104</f>
        <v>366.6</v>
      </c>
      <c r="M104" s="54" t="n">
        <f aca="false">L104*(1+$M$4)</f>
        <v>464.40888</v>
      </c>
      <c r="N104" s="55"/>
      <c r="O104" s="56"/>
    </row>
    <row r="105" customFormat="false" ht="42.15" hidden="false" customHeight="false" outlineLevel="0" collapsed="false">
      <c r="A105" s="46" t="s">
        <v>303</v>
      </c>
      <c r="B105" s="47" t="s">
        <v>304</v>
      </c>
      <c r="C105" s="48" t="s">
        <v>305</v>
      </c>
      <c r="D105" s="66" t="s">
        <v>306</v>
      </c>
      <c r="E105" s="50" t="s">
        <v>61</v>
      </c>
      <c r="F105" s="106" t="n">
        <v>5</v>
      </c>
      <c r="G105" s="52" t="n">
        <f aca="false">I105-H105</f>
        <v>16.45</v>
      </c>
      <c r="H105" s="52" t="n">
        <f aca="false">ROUNDUP(VLOOKUP(C105,'VALORES SINAPI'!A91:F7930,4,0)*I105,2)</f>
        <v>13.83</v>
      </c>
      <c r="I105" s="52" t="n">
        <f aca="false">VLOOKUP(C105,'VALORES SINAPI'!A91:F7930,6,0)</f>
        <v>30.28</v>
      </c>
      <c r="J105" s="53" t="n">
        <f aca="false">G105*F105</f>
        <v>82.25</v>
      </c>
      <c r="K105" s="53" t="n">
        <f aca="false">H105*F105</f>
        <v>69.15</v>
      </c>
      <c r="L105" s="53" t="n">
        <f aca="false">J105+K105</f>
        <v>151.4</v>
      </c>
      <c r="M105" s="54" t="n">
        <f aca="false">L105*(1+$M$4)</f>
        <v>191.79352</v>
      </c>
      <c r="N105" s="55"/>
      <c r="O105" s="56"/>
    </row>
    <row r="106" customFormat="false" ht="15" hidden="false" customHeight="true" outlineLevel="0" collapsed="false">
      <c r="A106" s="94" t="s">
        <v>307</v>
      </c>
      <c r="B106" s="95" t="s">
        <v>308</v>
      </c>
      <c r="C106" s="95"/>
      <c r="D106" s="95"/>
      <c r="E106" s="96"/>
      <c r="F106" s="97"/>
      <c r="G106" s="96"/>
      <c r="H106" s="96"/>
      <c r="I106" s="96"/>
      <c r="J106" s="96"/>
      <c r="K106" s="96"/>
      <c r="L106" s="96"/>
      <c r="M106" s="96"/>
      <c r="N106" s="55"/>
      <c r="O106" s="56"/>
    </row>
    <row r="107" customFormat="false" ht="31.9" hidden="false" customHeight="false" outlineLevel="0" collapsed="false">
      <c r="A107" s="46" t="s">
        <v>309</v>
      </c>
      <c r="B107" s="47" t="s">
        <v>310</v>
      </c>
      <c r="C107" s="48" t="s">
        <v>311</v>
      </c>
      <c r="D107" s="66" t="s">
        <v>312</v>
      </c>
      <c r="E107" s="50" t="s">
        <v>19</v>
      </c>
      <c r="F107" s="51" t="n">
        <v>1</v>
      </c>
      <c r="G107" s="52" t="n">
        <f aca="false">I107-H107</f>
        <v>21.69</v>
      </c>
      <c r="H107" s="52" t="n">
        <f aca="false">ROUNDUP(VLOOKUP(C107,'VALORES SINAPI'!A93:F7932,4,0)*I107,2)</f>
        <v>3.73</v>
      </c>
      <c r="I107" s="52" t="n">
        <f aca="false">VLOOKUP(C107,'VALORES SINAPI'!A93:F7932,6,0)</f>
        <v>25.42</v>
      </c>
      <c r="J107" s="68" t="n">
        <f aca="false">G107*F107</f>
        <v>21.69</v>
      </c>
      <c r="K107" s="68" t="n">
        <f aca="false">H107*F107</f>
        <v>3.73</v>
      </c>
      <c r="L107" s="68" t="n">
        <f aca="false">J107+K107</f>
        <v>25.42</v>
      </c>
      <c r="M107" s="69" t="n">
        <f aca="false">L107*(1+$M$4)</f>
        <v>32.202056</v>
      </c>
      <c r="N107" s="2"/>
      <c r="O107" s="70"/>
    </row>
    <row r="108" customFormat="false" ht="31.9" hidden="false" customHeight="false" outlineLevel="0" collapsed="false">
      <c r="A108" s="46" t="s">
        <v>313</v>
      </c>
      <c r="B108" s="47" t="s">
        <v>314</v>
      </c>
      <c r="C108" s="48" t="s">
        <v>315</v>
      </c>
      <c r="D108" s="66" t="s">
        <v>316</v>
      </c>
      <c r="E108" s="50" t="s">
        <v>61</v>
      </c>
      <c r="F108" s="106" t="n">
        <v>15</v>
      </c>
      <c r="G108" s="52" t="n">
        <f aca="false">I108-H108</f>
        <v>9.51</v>
      </c>
      <c r="H108" s="52" t="n">
        <f aca="false">ROUNDUP(VLOOKUP(C108,'VALORES SINAPI'!A94:F7933,4,0)*I108,2)</f>
        <v>14.25</v>
      </c>
      <c r="I108" s="52" t="n">
        <f aca="false">VLOOKUP(C108,'VALORES SINAPI'!A94:F7933,6,0)</f>
        <v>23.76</v>
      </c>
      <c r="J108" s="53" t="n">
        <f aca="false">G108*F108</f>
        <v>142.65</v>
      </c>
      <c r="K108" s="53" t="n">
        <f aca="false">H108*F108</f>
        <v>213.75</v>
      </c>
      <c r="L108" s="53" t="n">
        <f aca="false">J108+K108</f>
        <v>356.4</v>
      </c>
      <c r="M108" s="54" t="n">
        <f aca="false">L108*(1+$M$4)</f>
        <v>451.48752</v>
      </c>
      <c r="N108" s="55"/>
      <c r="O108" s="56"/>
    </row>
    <row r="109" customFormat="false" ht="31.9" hidden="false" customHeight="false" outlineLevel="0" collapsed="false">
      <c r="A109" s="46" t="s">
        <v>317</v>
      </c>
      <c r="B109" s="47" t="s">
        <v>318</v>
      </c>
      <c r="C109" s="48" t="s">
        <v>319</v>
      </c>
      <c r="D109" s="66" t="s">
        <v>320</v>
      </c>
      <c r="E109" s="50" t="s">
        <v>19</v>
      </c>
      <c r="F109" s="106" t="n">
        <v>1</v>
      </c>
      <c r="G109" s="52" t="n">
        <f aca="false">I109-H109</f>
        <v>4.31</v>
      </c>
      <c r="H109" s="52" t="n">
        <f aca="false">ROUNDUP(VLOOKUP(C109,'VALORES SINAPI'!A95:F7934,4,0)*I109,2)</f>
        <v>3.33</v>
      </c>
      <c r="I109" s="52" t="n">
        <f aca="false">VLOOKUP(C109,'VALORES SINAPI'!A95:F7934,6,0)</f>
        <v>7.64</v>
      </c>
      <c r="J109" s="53" t="n">
        <f aca="false">G109*F109</f>
        <v>4.31</v>
      </c>
      <c r="K109" s="53" t="n">
        <f aca="false">H109*F109</f>
        <v>3.33</v>
      </c>
      <c r="L109" s="53" t="n">
        <f aca="false">J109+K109</f>
        <v>7.64</v>
      </c>
      <c r="M109" s="54" t="n">
        <f aca="false">L109*(1+$M$4)</f>
        <v>9.678352</v>
      </c>
      <c r="N109" s="55"/>
      <c r="O109" s="56"/>
    </row>
    <row r="110" customFormat="false" ht="31.9" hidden="false" customHeight="false" outlineLevel="0" collapsed="false">
      <c r="A110" s="46" t="s">
        <v>321</v>
      </c>
      <c r="B110" s="47" t="s">
        <v>322</v>
      </c>
      <c r="C110" s="48" t="s">
        <v>323</v>
      </c>
      <c r="D110" s="66" t="s">
        <v>324</v>
      </c>
      <c r="E110" s="50" t="s">
        <v>19</v>
      </c>
      <c r="F110" s="106" t="n">
        <v>4</v>
      </c>
      <c r="G110" s="52" t="n">
        <f aca="false">I110-H110</f>
        <v>3.74</v>
      </c>
      <c r="H110" s="52" t="n">
        <f aca="false">ROUNDUP(VLOOKUP(C110,'VALORES SINAPI'!A96:F7935,4,0)*I110,2)</f>
        <v>5.7</v>
      </c>
      <c r="I110" s="52" t="n">
        <f aca="false">VLOOKUP(C110,'VALORES SINAPI'!A96:F7935,6,0)</f>
        <v>9.44</v>
      </c>
      <c r="J110" s="53" t="n">
        <f aca="false">G110*F110</f>
        <v>14.96</v>
      </c>
      <c r="K110" s="53" t="n">
        <f aca="false">H110*F110</f>
        <v>22.8</v>
      </c>
      <c r="L110" s="53" t="n">
        <f aca="false">J110+K110</f>
        <v>37.76</v>
      </c>
      <c r="M110" s="54" t="n">
        <f aca="false">L110*(1+$M$4)</f>
        <v>47.834368</v>
      </c>
      <c r="N110" s="55"/>
      <c r="O110" s="56"/>
    </row>
    <row r="111" customFormat="false" ht="42.15" hidden="false" customHeight="false" outlineLevel="0" collapsed="false">
      <c r="A111" s="46" t="s">
        <v>325</v>
      </c>
      <c r="B111" s="47" t="s">
        <v>326</v>
      </c>
      <c r="C111" s="48" t="s">
        <v>327</v>
      </c>
      <c r="D111" s="66" t="s">
        <v>328</v>
      </c>
      <c r="E111" s="50" t="s">
        <v>19</v>
      </c>
      <c r="F111" s="106" t="n">
        <v>1</v>
      </c>
      <c r="G111" s="52" t="n">
        <f aca="false">I111-H111</f>
        <v>546.7</v>
      </c>
      <c r="H111" s="52" t="n">
        <f aca="false">ROUNDUP(VLOOKUP(C111,'VALORES SINAPI'!A97:F7936,4,0)*I111,2)</f>
        <v>82.85</v>
      </c>
      <c r="I111" s="52" t="n">
        <f aca="false">VLOOKUP(C111,'VALORES SINAPI'!A97:F7936,6,0)</f>
        <v>629.55</v>
      </c>
      <c r="J111" s="53" t="n">
        <f aca="false">G111*F111</f>
        <v>546.7</v>
      </c>
      <c r="K111" s="53" t="n">
        <f aca="false">H111*F111</f>
        <v>82.85</v>
      </c>
      <c r="L111" s="53" t="n">
        <f aca="false">J111+K111</f>
        <v>629.55</v>
      </c>
      <c r="M111" s="54" t="n">
        <f aca="false">L111*(1+$M$4)</f>
        <v>797.51394</v>
      </c>
      <c r="N111" s="55"/>
      <c r="O111" s="56"/>
    </row>
    <row r="112" customFormat="false" ht="15" hidden="false" customHeight="true" outlineLevel="0" collapsed="false">
      <c r="A112" s="94" t="s">
        <v>329</v>
      </c>
      <c r="B112" s="95" t="s">
        <v>330</v>
      </c>
      <c r="C112" s="95"/>
      <c r="D112" s="95"/>
      <c r="E112" s="96"/>
      <c r="F112" s="97"/>
      <c r="G112" s="96"/>
      <c r="H112" s="96"/>
      <c r="I112" s="96"/>
      <c r="J112" s="96"/>
      <c r="K112" s="96"/>
      <c r="L112" s="96"/>
      <c r="M112" s="96"/>
      <c r="N112" s="55"/>
      <c r="O112" s="56"/>
    </row>
    <row r="113" customFormat="false" ht="42.15" hidden="false" customHeight="false" outlineLevel="0" collapsed="false">
      <c r="A113" s="46" t="s">
        <v>331</v>
      </c>
      <c r="B113" s="47" t="s">
        <v>332</v>
      </c>
      <c r="C113" s="48" t="s">
        <v>333</v>
      </c>
      <c r="D113" s="66" t="s">
        <v>334</v>
      </c>
      <c r="E113" s="50" t="s">
        <v>61</v>
      </c>
      <c r="F113" s="106" t="n">
        <v>15</v>
      </c>
      <c r="G113" s="52" t="n">
        <f aca="false">I113-H113</f>
        <v>2.58</v>
      </c>
      <c r="H113" s="52" t="n">
        <f aca="false">ROUNDUP(VLOOKUP(C113,'VALORES SINAPI'!A99:F7938,4,0)*I113,2)</f>
        <v>7.03</v>
      </c>
      <c r="I113" s="52" t="n">
        <f aca="false">VLOOKUP(C113,'VALORES SINAPI'!A99:F7938,6,0)</f>
        <v>9.61</v>
      </c>
      <c r="J113" s="53" t="n">
        <f aca="false">G113*F113</f>
        <v>38.7</v>
      </c>
      <c r="K113" s="53" t="n">
        <f aca="false">H113*F113</f>
        <v>105.45</v>
      </c>
      <c r="L113" s="53" t="n">
        <f aca="false">J113+K113</f>
        <v>144.15</v>
      </c>
      <c r="M113" s="54" t="n">
        <f aca="false">L113*(1+$M$4)</f>
        <v>182.60922</v>
      </c>
      <c r="N113" s="55"/>
      <c r="O113" s="56"/>
    </row>
    <row r="114" customFormat="false" ht="42.15" hidden="false" customHeight="false" outlineLevel="0" collapsed="false">
      <c r="A114" s="46" t="s">
        <v>335</v>
      </c>
      <c r="B114" s="47" t="s">
        <v>336</v>
      </c>
      <c r="C114" s="48" t="s">
        <v>337</v>
      </c>
      <c r="D114" s="66" t="s">
        <v>338</v>
      </c>
      <c r="E114" s="50" t="s">
        <v>61</v>
      </c>
      <c r="F114" s="106" t="n">
        <v>15</v>
      </c>
      <c r="G114" s="52" t="n">
        <f aca="false">I114-H114</f>
        <v>6.63</v>
      </c>
      <c r="H114" s="52" t="n">
        <f aca="false">ROUNDUP(VLOOKUP(C114,'VALORES SINAPI'!A100:F7939,4,0)*I114,2)</f>
        <v>11.31</v>
      </c>
      <c r="I114" s="52" t="n">
        <f aca="false">VLOOKUP(C114,'VALORES SINAPI'!A100:F7939,6,0)</f>
        <v>17.94</v>
      </c>
      <c r="J114" s="53" t="n">
        <f aca="false">G114*F114</f>
        <v>99.45</v>
      </c>
      <c r="K114" s="53" t="n">
        <f aca="false">H114*F114</f>
        <v>169.65</v>
      </c>
      <c r="L114" s="53" t="n">
        <f aca="false">J114+K114</f>
        <v>269.1</v>
      </c>
      <c r="M114" s="54" t="n">
        <f aca="false">L114*(1+$M$4)</f>
        <v>340.89588</v>
      </c>
      <c r="N114" s="55"/>
      <c r="O114" s="56"/>
    </row>
    <row r="115" customFormat="false" ht="31.9" hidden="false" customHeight="false" outlineLevel="0" collapsed="false">
      <c r="A115" s="46" t="s">
        <v>339</v>
      </c>
      <c r="B115" s="47" t="s">
        <v>340</v>
      </c>
      <c r="C115" s="48" t="s">
        <v>341</v>
      </c>
      <c r="D115" s="66" t="s">
        <v>342</v>
      </c>
      <c r="E115" s="50" t="s">
        <v>61</v>
      </c>
      <c r="F115" s="106" t="n">
        <v>45</v>
      </c>
      <c r="G115" s="52" t="n">
        <f aca="false">I115-H115</f>
        <v>10.9</v>
      </c>
      <c r="H115" s="52" t="n">
        <f aca="false">ROUNDUP(VLOOKUP(C115,'VALORES SINAPI'!A101:F7940,4,0)*I115,2)</f>
        <v>16.51</v>
      </c>
      <c r="I115" s="52" t="n">
        <f aca="false">VLOOKUP(C115,'VALORES SINAPI'!A101:F7940,6,0)</f>
        <v>27.41</v>
      </c>
      <c r="J115" s="53" t="n">
        <f aca="false">G115*F115</f>
        <v>490.5</v>
      </c>
      <c r="K115" s="53" t="n">
        <f aca="false">H115*F115</f>
        <v>742.95</v>
      </c>
      <c r="L115" s="53" t="n">
        <f aca="false">J115+K115</f>
        <v>1233.45</v>
      </c>
      <c r="M115" s="54" t="n">
        <f aca="false">L115*(1+$M$4)</f>
        <v>1562.53446</v>
      </c>
      <c r="N115" s="55"/>
      <c r="O115" s="56"/>
    </row>
    <row r="116" customFormat="false" ht="31.9" hidden="false" customHeight="false" outlineLevel="0" collapsed="false">
      <c r="A116" s="46" t="s">
        <v>343</v>
      </c>
      <c r="B116" s="47" t="s">
        <v>344</v>
      </c>
      <c r="C116" s="48" t="s">
        <v>315</v>
      </c>
      <c r="D116" s="66" t="s">
        <v>316</v>
      </c>
      <c r="E116" s="50" t="s">
        <v>61</v>
      </c>
      <c r="F116" s="106" t="n">
        <v>5</v>
      </c>
      <c r="G116" s="52" t="n">
        <f aca="false">I116-H116</f>
        <v>9.51</v>
      </c>
      <c r="H116" s="52" t="n">
        <f aca="false">ROUNDUP(VLOOKUP(C116,'VALORES SINAPI'!A102:F7941,4,0)*I116,2)</f>
        <v>14.25</v>
      </c>
      <c r="I116" s="52" t="n">
        <f aca="false">VLOOKUP(C116,'VALORES SINAPI'!A102:F7941,6,0)</f>
        <v>23.76</v>
      </c>
      <c r="J116" s="53" t="n">
        <f aca="false">G116*F116</f>
        <v>47.55</v>
      </c>
      <c r="K116" s="53" t="n">
        <f aca="false">H116*F116</f>
        <v>71.25</v>
      </c>
      <c r="L116" s="53" t="n">
        <f aca="false">J116+K116</f>
        <v>118.8</v>
      </c>
      <c r="M116" s="54" t="n">
        <f aca="false">L116*(1+$M$4)</f>
        <v>150.49584</v>
      </c>
      <c r="N116" s="55"/>
      <c r="O116" s="56"/>
    </row>
    <row r="117" customFormat="false" ht="31.9" hidden="false" customHeight="false" outlineLevel="0" collapsed="false">
      <c r="A117" s="46" t="s">
        <v>345</v>
      </c>
      <c r="B117" s="47" t="s">
        <v>346</v>
      </c>
      <c r="C117" s="48" t="s">
        <v>347</v>
      </c>
      <c r="D117" s="66" t="s">
        <v>348</v>
      </c>
      <c r="E117" s="50" t="s">
        <v>19</v>
      </c>
      <c r="F117" s="106" t="n">
        <v>15</v>
      </c>
      <c r="G117" s="52" t="n">
        <f aca="false">I117-H117</f>
        <v>4.6</v>
      </c>
      <c r="H117" s="52" t="n">
        <f aca="false">ROUNDUP(VLOOKUP(C117,'VALORES SINAPI'!A103:F7942,4,0)*I117,2)</f>
        <v>6.61</v>
      </c>
      <c r="I117" s="52" t="n">
        <f aca="false">VLOOKUP(C117,'VALORES SINAPI'!A103:F7942,6,0)</f>
        <v>11.21</v>
      </c>
      <c r="J117" s="53" t="n">
        <f aca="false">G117*F117</f>
        <v>69</v>
      </c>
      <c r="K117" s="53" t="n">
        <f aca="false">H117*F117</f>
        <v>99.15</v>
      </c>
      <c r="L117" s="53" t="n">
        <f aca="false">J117+K117</f>
        <v>168.15</v>
      </c>
      <c r="M117" s="54" t="n">
        <f aca="false">L117*(1+$M$4)</f>
        <v>213.01242</v>
      </c>
      <c r="N117" s="55"/>
      <c r="O117" s="56"/>
    </row>
    <row r="118" customFormat="false" ht="31.9" hidden="false" customHeight="false" outlineLevel="0" collapsed="false">
      <c r="A118" s="46" t="s">
        <v>349</v>
      </c>
      <c r="B118" s="47" t="s">
        <v>346</v>
      </c>
      <c r="C118" s="48" t="s">
        <v>350</v>
      </c>
      <c r="D118" s="66" t="s">
        <v>351</v>
      </c>
      <c r="E118" s="50" t="s">
        <v>19</v>
      </c>
      <c r="F118" s="106" t="n">
        <v>5</v>
      </c>
      <c r="G118" s="52" t="n">
        <f aca="false">I118-H118</f>
        <v>100.9</v>
      </c>
      <c r="H118" s="52" t="n">
        <f aca="false">ROUNDUP(VLOOKUP(C118,'VALORES SINAPI'!A104:F7943,4,0)*I118,2)</f>
        <v>9.62</v>
      </c>
      <c r="I118" s="52" t="n">
        <f aca="false">VLOOKUP(C118,'VALORES SINAPI'!A104:F7943,6,0)</f>
        <v>110.52</v>
      </c>
      <c r="J118" s="53" t="n">
        <f aca="false">G118*F118</f>
        <v>504.5</v>
      </c>
      <c r="K118" s="53" t="n">
        <f aca="false">H118*F118</f>
        <v>48.1</v>
      </c>
      <c r="L118" s="53" t="n">
        <f aca="false">J118+K118</f>
        <v>552.6</v>
      </c>
      <c r="M118" s="54" t="n">
        <f aca="false">L118*(1+$M$4)</f>
        <v>700.03368</v>
      </c>
      <c r="N118" s="55"/>
      <c r="O118" s="56"/>
    </row>
    <row r="119" customFormat="false" ht="42.15" hidden="false" customHeight="false" outlineLevel="0" collapsed="false">
      <c r="A119" s="46" t="s">
        <v>352</v>
      </c>
      <c r="B119" s="47" t="s">
        <v>346</v>
      </c>
      <c r="C119" s="48" t="s">
        <v>353</v>
      </c>
      <c r="D119" s="66" t="s">
        <v>354</v>
      </c>
      <c r="E119" s="50" t="s">
        <v>19</v>
      </c>
      <c r="F119" s="106" t="n">
        <v>10</v>
      </c>
      <c r="G119" s="52" t="n">
        <f aca="false">I119-H119</f>
        <v>3.56</v>
      </c>
      <c r="H119" s="52" t="n">
        <f aca="false">ROUNDUP(VLOOKUP(C119,'VALORES SINAPI'!A105:F7944,4,0)*I119,2)</f>
        <v>4.11</v>
      </c>
      <c r="I119" s="52" t="n">
        <f aca="false">VLOOKUP(C119,'VALORES SINAPI'!A105:F7944,6,0)</f>
        <v>7.67</v>
      </c>
      <c r="J119" s="53" t="n">
        <f aca="false">G119*F119</f>
        <v>35.6</v>
      </c>
      <c r="K119" s="53" t="n">
        <f aca="false">H119*F119</f>
        <v>41.1</v>
      </c>
      <c r="L119" s="53" t="n">
        <f aca="false">J119+K119</f>
        <v>76.7</v>
      </c>
      <c r="M119" s="54" t="n">
        <f aca="false">L119*(1+$M$4)</f>
        <v>97.16356</v>
      </c>
      <c r="N119" s="55"/>
      <c r="O119" s="56"/>
    </row>
    <row r="120" customFormat="false" ht="31.9" hidden="false" customHeight="false" outlineLevel="0" collapsed="false">
      <c r="A120" s="46" t="s">
        <v>355</v>
      </c>
      <c r="B120" s="47" t="s">
        <v>346</v>
      </c>
      <c r="C120" s="48" t="s">
        <v>356</v>
      </c>
      <c r="D120" s="66" t="s">
        <v>357</v>
      </c>
      <c r="E120" s="50" t="s">
        <v>19</v>
      </c>
      <c r="F120" s="106" t="n">
        <v>6</v>
      </c>
      <c r="G120" s="52" t="n">
        <f aca="false">I120-H120</f>
        <v>6.54</v>
      </c>
      <c r="H120" s="52" t="n">
        <f aca="false">ROUNDUP(VLOOKUP(C120,'VALORES SINAPI'!A106:F7945,4,0)*I120,2)</f>
        <v>8.82</v>
      </c>
      <c r="I120" s="52" t="n">
        <f aca="false">VLOOKUP(C120,'VALORES SINAPI'!A106:F7945,6,0)</f>
        <v>15.36</v>
      </c>
      <c r="J120" s="53" t="n">
        <f aca="false">G120*F120</f>
        <v>39.24</v>
      </c>
      <c r="K120" s="53" t="n">
        <f aca="false">H120*F120</f>
        <v>52.92</v>
      </c>
      <c r="L120" s="53" t="n">
        <f aca="false">J120+K120</f>
        <v>92.16</v>
      </c>
      <c r="M120" s="54" t="n">
        <f aca="false">L120*(1+$M$4)</f>
        <v>116.748288</v>
      </c>
      <c r="N120" s="55"/>
      <c r="O120" s="56"/>
    </row>
    <row r="121" customFormat="false" ht="31.9" hidden="false" customHeight="false" outlineLevel="0" collapsed="false">
      <c r="A121" s="46" t="s">
        <v>358</v>
      </c>
      <c r="B121" s="47" t="s">
        <v>346</v>
      </c>
      <c r="C121" s="48" t="s">
        <v>359</v>
      </c>
      <c r="D121" s="66" t="s">
        <v>360</v>
      </c>
      <c r="E121" s="50" t="s">
        <v>19</v>
      </c>
      <c r="F121" s="106" t="n">
        <v>1</v>
      </c>
      <c r="G121" s="52" t="n">
        <f aca="false">I121-H121</f>
        <v>5.43</v>
      </c>
      <c r="H121" s="52" t="n">
        <f aca="false">ROUNDUP(VLOOKUP(C121,'VALORES SINAPI'!A107:F7946,4,0)*I121,2)</f>
        <v>7.59</v>
      </c>
      <c r="I121" s="52" t="n">
        <f aca="false">VLOOKUP(C121,'VALORES SINAPI'!A107:F7946,6,0)</f>
        <v>13.02</v>
      </c>
      <c r="J121" s="53" t="n">
        <f aca="false">G121*F121</f>
        <v>5.43</v>
      </c>
      <c r="K121" s="53" t="n">
        <f aca="false">H121*F121</f>
        <v>7.59</v>
      </c>
      <c r="L121" s="53" t="n">
        <f aca="false">J121+K121</f>
        <v>13.02</v>
      </c>
      <c r="M121" s="54" t="n">
        <f aca="false">L121*(1+$M$4)</f>
        <v>16.493736</v>
      </c>
      <c r="N121" s="55"/>
      <c r="O121" s="56"/>
    </row>
    <row r="122" customFormat="false" ht="42.15" hidden="false" customHeight="false" outlineLevel="0" collapsed="false">
      <c r="A122" s="46" t="s">
        <v>361</v>
      </c>
      <c r="B122" s="47" t="s">
        <v>346</v>
      </c>
      <c r="C122" s="48" t="s">
        <v>362</v>
      </c>
      <c r="D122" s="66" t="s">
        <v>363</v>
      </c>
      <c r="E122" s="50" t="s">
        <v>19</v>
      </c>
      <c r="F122" s="106" t="n">
        <v>2</v>
      </c>
      <c r="G122" s="52" t="n">
        <f aca="false">I122-H122</f>
        <v>11.26</v>
      </c>
      <c r="H122" s="52" t="n">
        <f aca="false">ROUNDUP(VLOOKUP(C122,'VALORES SINAPI'!A108:F7947,4,0)*I122,2)</f>
        <v>6.15</v>
      </c>
      <c r="I122" s="52" t="n">
        <f aca="false">VLOOKUP(C122,'VALORES SINAPI'!A108:F7947,6,0)</f>
        <v>17.41</v>
      </c>
      <c r="J122" s="53" t="n">
        <f aca="false">G122*F122</f>
        <v>22.52</v>
      </c>
      <c r="K122" s="53" t="n">
        <f aca="false">H122*F122</f>
        <v>12.3</v>
      </c>
      <c r="L122" s="53" t="n">
        <f aca="false">J122+K122</f>
        <v>34.82</v>
      </c>
      <c r="M122" s="54" t="n">
        <f aca="false">L122*(1+$M$4)</f>
        <v>44.109976</v>
      </c>
      <c r="N122" s="55"/>
      <c r="O122" s="56"/>
    </row>
    <row r="123" customFormat="false" ht="42.15" hidden="false" customHeight="false" outlineLevel="0" collapsed="false">
      <c r="A123" s="46" t="s">
        <v>364</v>
      </c>
      <c r="B123" s="47" t="s">
        <v>346</v>
      </c>
      <c r="C123" s="48" t="s">
        <v>365</v>
      </c>
      <c r="D123" s="66" t="s">
        <v>366</v>
      </c>
      <c r="E123" s="50" t="s">
        <v>19</v>
      </c>
      <c r="F123" s="106" t="n">
        <v>5</v>
      </c>
      <c r="G123" s="52" t="n">
        <f aca="false">I123-H123</f>
        <v>6.15</v>
      </c>
      <c r="H123" s="52" t="n">
        <f aca="false">ROUNDUP(VLOOKUP(C123,'VALORES SINAPI'!A109:F7948,4,0)*I123,2)</f>
        <v>6.16</v>
      </c>
      <c r="I123" s="52" t="n">
        <f aca="false">VLOOKUP(C123,'VALORES SINAPI'!A109:F7948,6,0)</f>
        <v>12.31</v>
      </c>
      <c r="J123" s="53" t="n">
        <f aca="false">G123*F123</f>
        <v>30.75</v>
      </c>
      <c r="K123" s="53" t="n">
        <f aca="false">H123*F123</f>
        <v>30.8</v>
      </c>
      <c r="L123" s="53" t="n">
        <f aca="false">J123+K123</f>
        <v>61.55</v>
      </c>
      <c r="M123" s="54" t="n">
        <f aca="false">L123*(1+$M$4)</f>
        <v>77.97154</v>
      </c>
      <c r="N123" s="55"/>
      <c r="O123" s="56"/>
    </row>
    <row r="124" customFormat="false" ht="31.9" hidden="false" customHeight="false" outlineLevel="0" collapsed="false">
      <c r="A124" s="46" t="s">
        <v>367</v>
      </c>
      <c r="B124" s="47" t="s">
        <v>346</v>
      </c>
      <c r="C124" s="48" t="s">
        <v>368</v>
      </c>
      <c r="D124" s="66" t="s">
        <v>369</v>
      </c>
      <c r="E124" s="50" t="s">
        <v>19</v>
      </c>
      <c r="F124" s="106" t="n">
        <v>1</v>
      </c>
      <c r="G124" s="52" t="n">
        <f aca="false">I124-H124</f>
        <v>21.42</v>
      </c>
      <c r="H124" s="52" t="n">
        <f aca="false">ROUNDUP(VLOOKUP(C124,'VALORES SINAPI'!A110:F7949,4,0)*I124,2)</f>
        <v>3.12</v>
      </c>
      <c r="I124" s="52" t="n">
        <f aca="false">VLOOKUP(C124,'VALORES SINAPI'!A110:F7949,6,0)</f>
        <v>24.54</v>
      </c>
      <c r="J124" s="53" t="n">
        <f aca="false">G124*F124</f>
        <v>21.42</v>
      </c>
      <c r="K124" s="53" t="n">
        <f aca="false">H124*F124</f>
        <v>3.12</v>
      </c>
      <c r="L124" s="53" t="n">
        <f aca="false">J124+K124</f>
        <v>24.54</v>
      </c>
      <c r="M124" s="54" t="n">
        <f aca="false">L124*(1+$M$4)</f>
        <v>31.087272</v>
      </c>
      <c r="N124" s="55"/>
      <c r="O124" s="56"/>
    </row>
    <row r="125" customFormat="false" ht="31.9" hidden="false" customHeight="false" outlineLevel="0" collapsed="false">
      <c r="A125" s="46" t="s">
        <v>370</v>
      </c>
      <c r="B125" s="47" t="s">
        <v>346</v>
      </c>
      <c r="C125" s="48" t="s">
        <v>371</v>
      </c>
      <c r="D125" s="66" t="s">
        <v>372</v>
      </c>
      <c r="E125" s="50" t="s">
        <v>19</v>
      </c>
      <c r="F125" s="106" t="n">
        <v>1</v>
      </c>
      <c r="G125" s="52" t="n">
        <f aca="false">I125-H125</f>
        <v>27.52</v>
      </c>
      <c r="H125" s="52" t="n">
        <f aca="false">ROUNDUP(VLOOKUP(C125,'VALORES SINAPI'!A111:F7950,4,0)*I125,2)</f>
        <v>3.45</v>
      </c>
      <c r="I125" s="52" t="n">
        <f aca="false">VLOOKUP(C125,'VALORES SINAPI'!A111:F7950,6,0)</f>
        <v>30.97</v>
      </c>
      <c r="J125" s="53" t="n">
        <f aca="false">G125*F125</f>
        <v>27.52</v>
      </c>
      <c r="K125" s="53" t="n">
        <f aca="false">H125*F125</f>
        <v>3.45</v>
      </c>
      <c r="L125" s="53" t="n">
        <f aca="false">J125+K125</f>
        <v>30.97</v>
      </c>
      <c r="M125" s="54" t="n">
        <f aca="false">L125*(1+$M$4)</f>
        <v>39.232796</v>
      </c>
      <c r="N125" s="55"/>
      <c r="O125" s="56"/>
    </row>
    <row r="126" customFormat="false" ht="31.9" hidden="false" customHeight="false" outlineLevel="0" collapsed="false">
      <c r="A126" s="46" t="s">
        <v>373</v>
      </c>
      <c r="B126" s="47" t="s">
        <v>346</v>
      </c>
      <c r="C126" s="48" t="s">
        <v>374</v>
      </c>
      <c r="D126" s="66" t="s">
        <v>375</v>
      </c>
      <c r="E126" s="50" t="s">
        <v>19</v>
      </c>
      <c r="F126" s="106" t="n">
        <v>6</v>
      </c>
      <c r="G126" s="52" t="n">
        <f aca="false">I126-H126</f>
        <v>5.35</v>
      </c>
      <c r="H126" s="52" t="n">
        <f aca="false">ROUNDUP(VLOOKUP(C126,'VALORES SINAPI'!A112:F7951,4,0)*I126,2)</f>
        <v>6.6</v>
      </c>
      <c r="I126" s="52" t="n">
        <f aca="false">VLOOKUP(C126,'VALORES SINAPI'!A112:F7951,6,0)</f>
        <v>11.95</v>
      </c>
      <c r="J126" s="53" t="n">
        <f aca="false">G126*F126</f>
        <v>32.1</v>
      </c>
      <c r="K126" s="53" t="n">
        <f aca="false">H126*F126</f>
        <v>39.6</v>
      </c>
      <c r="L126" s="53" t="n">
        <f aca="false">J126+K126</f>
        <v>71.7</v>
      </c>
      <c r="M126" s="54" t="n">
        <f aca="false">L126*(1+$M$4)</f>
        <v>90.82956</v>
      </c>
      <c r="N126" s="55"/>
      <c r="O126" s="56"/>
    </row>
    <row r="127" customFormat="false" ht="31.9" hidden="false" customHeight="false" outlineLevel="0" collapsed="false">
      <c r="A127" s="46" t="s">
        <v>376</v>
      </c>
      <c r="B127" s="47" t="s">
        <v>346</v>
      </c>
      <c r="C127" s="48" t="s">
        <v>323</v>
      </c>
      <c r="D127" s="66" t="s">
        <v>324</v>
      </c>
      <c r="E127" s="50" t="s">
        <v>19</v>
      </c>
      <c r="F127" s="106" t="n">
        <v>2</v>
      </c>
      <c r="G127" s="52" t="n">
        <f aca="false">I127-H127</f>
        <v>3.74</v>
      </c>
      <c r="H127" s="52" t="n">
        <f aca="false">ROUNDUP(VLOOKUP(C127,'VALORES SINAPI'!A113:F7952,4,0)*I127,2)</f>
        <v>5.7</v>
      </c>
      <c r="I127" s="52" t="n">
        <f aca="false">VLOOKUP(C127,'VALORES SINAPI'!A113:F7952,6,0)</f>
        <v>9.44</v>
      </c>
      <c r="J127" s="53" t="n">
        <f aca="false">G127*F127</f>
        <v>7.48</v>
      </c>
      <c r="K127" s="53" t="n">
        <f aca="false">H127*F127</f>
        <v>11.4</v>
      </c>
      <c r="L127" s="53" t="n">
        <f aca="false">J127+K127</f>
        <v>18.88</v>
      </c>
      <c r="M127" s="54" t="n">
        <f aca="false">L127*(1+$M$4)</f>
        <v>23.917184</v>
      </c>
      <c r="N127" s="55"/>
      <c r="O127" s="56"/>
    </row>
    <row r="128" customFormat="false" ht="15" hidden="false" customHeight="false" outlineLevel="0" collapsed="false">
      <c r="A128" s="72"/>
      <c r="B128" s="72"/>
      <c r="C128" s="72"/>
      <c r="D128" s="72"/>
      <c r="E128" s="72"/>
      <c r="F128" s="72"/>
      <c r="G128" s="72"/>
      <c r="H128" s="72"/>
      <c r="I128" s="72"/>
      <c r="J128" s="72"/>
      <c r="K128" s="72"/>
      <c r="L128" s="72"/>
      <c r="M128" s="73"/>
      <c r="N128" s="55"/>
      <c r="O128" s="56"/>
    </row>
    <row r="129" customFormat="false" ht="15" hidden="false" customHeight="true" outlineLevel="0" collapsed="false">
      <c r="A129" s="60" t="s">
        <v>377</v>
      </c>
      <c r="B129" s="84" t="s">
        <v>378</v>
      </c>
      <c r="C129" s="84"/>
      <c r="D129" s="84"/>
      <c r="E129" s="85"/>
      <c r="F129" s="86"/>
      <c r="G129" s="85"/>
      <c r="H129" s="85"/>
      <c r="I129" s="85"/>
      <c r="J129" s="43" t="n">
        <f aca="false">SUM(J130:J156)</f>
        <v>9476.22121</v>
      </c>
      <c r="K129" s="43" t="n">
        <f aca="false">SUM(K130:K156)</f>
        <v>3947.15654</v>
      </c>
      <c r="L129" s="43" t="n">
        <f aca="false">SUM(L130:L156)</f>
        <v>13423.37775</v>
      </c>
      <c r="M129" s="43" t="n">
        <f aca="false">SUM(M130:M156)</f>
        <v>17004.7349337</v>
      </c>
      <c r="N129" s="44" t="n">
        <f aca="false">M129</f>
        <v>17004.7349337</v>
      </c>
      <c r="O129" s="56"/>
    </row>
    <row r="130" customFormat="false" ht="15" hidden="false" customHeight="true" outlineLevel="0" collapsed="false">
      <c r="A130" s="94" t="s">
        <v>379</v>
      </c>
      <c r="B130" s="95" t="s">
        <v>380</v>
      </c>
      <c r="C130" s="95"/>
      <c r="D130" s="95"/>
      <c r="E130" s="96"/>
      <c r="F130" s="97"/>
      <c r="G130" s="96"/>
      <c r="H130" s="96"/>
      <c r="I130" s="96"/>
      <c r="J130" s="96"/>
      <c r="K130" s="96"/>
      <c r="L130" s="96"/>
      <c r="M130" s="96"/>
      <c r="N130" s="55"/>
      <c r="O130" s="56"/>
    </row>
    <row r="131" customFormat="false" ht="42.15" hidden="false" customHeight="false" outlineLevel="0" collapsed="false">
      <c r="A131" s="46" t="s">
        <v>381</v>
      </c>
      <c r="B131" s="47" t="s">
        <v>382</v>
      </c>
      <c r="C131" s="48" t="s">
        <v>383</v>
      </c>
      <c r="D131" s="66" t="s">
        <v>384</v>
      </c>
      <c r="E131" s="50" t="s">
        <v>61</v>
      </c>
      <c r="F131" s="51" t="n">
        <v>260</v>
      </c>
      <c r="G131" s="52" t="n">
        <f aca="false">I131-H131</f>
        <v>2.32</v>
      </c>
      <c r="H131" s="52" t="n">
        <f aca="false">ROUNDUP(VLOOKUP(C131,'VALORES SINAPI'!A117:F7956,4,0)*I131,2)</f>
        <v>1.02</v>
      </c>
      <c r="I131" s="52" t="n">
        <f aca="false">VLOOKUP(C131,'VALORES SINAPI'!A117:F7956,6,0)</f>
        <v>3.34</v>
      </c>
      <c r="J131" s="53" t="n">
        <f aca="false">G131*F131</f>
        <v>603.2</v>
      </c>
      <c r="K131" s="53" t="n">
        <f aca="false">H131*F131</f>
        <v>265.2</v>
      </c>
      <c r="L131" s="53" t="n">
        <f aca="false">J131+K131</f>
        <v>868.4</v>
      </c>
      <c r="M131" s="54" t="n">
        <f aca="false">L131*(1+$M$4)</f>
        <v>1100.08912</v>
      </c>
      <c r="N131" s="55"/>
      <c r="O131" s="56"/>
    </row>
    <row r="132" customFormat="false" ht="42.15" hidden="false" customHeight="false" outlineLevel="0" collapsed="false">
      <c r="A132" s="46" t="s">
        <v>385</v>
      </c>
      <c r="B132" s="47" t="s">
        <v>382</v>
      </c>
      <c r="C132" s="48" t="s">
        <v>386</v>
      </c>
      <c r="D132" s="66" t="s">
        <v>387</v>
      </c>
      <c r="E132" s="50" t="s">
        <v>61</v>
      </c>
      <c r="F132" s="51" t="n">
        <v>81</v>
      </c>
      <c r="G132" s="52" t="n">
        <f aca="false">I132-H132</f>
        <v>4.07</v>
      </c>
      <c r="H132" s="52" t="n">
        <f aca="false">ROUNDUP(VLOOKUP(C132,'VALORES SINAPI'!A118:F7957,4,0)*I132,2)</f>
        <v>1.27</v>
      </c>
      <c r="I132" s="52" t="n">
        <f aca="false">VLOOKUP(C132,'VALORES SINAPI'!A118:F7957,6,0)</f>
        <v>5.34</v>
      </c>
      <c r="J132" s="53" t="n">
        <f aca="false">G132*F132</f>
        <v>329.67</v>
      </c>
      <c r="K132" s="53" t="n">
        <f aca="false">H132*F132</f>
        <v>102.87</v>
      </c>
      <c r="L132" s="53" t="n">
        <f aca="false">J132+K132</f>
        <v>432.54</v>
      </c>
      <c r="M132" s="54" t="n">
        <f aca="false">L132*(1+$M$4)</f>
        <v>547.941672</v>
      </c>
      <c r="N132" s="55"/>
      <c r="O132" s="56"/>
    </row>
    <row r="133" customFormat="false" ht="31.9" hidden="false" customHeight="false" outlineLevel="0" collapsed="false">
      <c r="A133" s="46" t="s">
        <v>388</v>
      </c>
      <c r="B133" s="47" t="s">
        <v>382</v>
      </c>
      <c r="C133" s="48" t="s">
        <v>389</v>
      </c>
      <c r="D133" s="66" t="s">
        <v>390</v>
      </c>
      <c r="E133" s="50" t="s">
        <v>61</v>
      </c>
      <c r="F133" s="51" t="n">
        <v>228.57</v>
      </c>
      <c r="G133" s="52" t="n">
        <f aca="false">I133-H133</f>
        <v>5.66</v>
      </c>
      <c r="H133" s="52" t="n">
        <f aca="false">ROUNDUP(VLOOKUP(C133,'VALORES SINAPI'!A119:F7958,4,0)*I133,2)</f>
        <v>1.71</v>
      </c>
      <c r="I133" s="52" t="n">
        <f aca="false">VLOOKUP(C133,'VALORES SINAPI'!A119:F7958,6,0)</f>
        <v>7.37</v>
      </c>
      <c r="J133" s="53" t="n">
        <f aca="false">G133*F133</f>
        <v>1293.7062</v>
      </c>
      <c r="K133" s="53" t="n">
        <f aca="false">H133*F133</f>
        <v>390.8547</v>
      </c>
      <c r="L133" s="53" t="n">
        <f aca="false">J133+K133</f>
        <v>1684.5609</v>
      </c>
      <c r="M133" s="54" t="n">
        <f aca="false">L133*(1+$M$4)</f>
        <v>2134.00174812</v>
      </c>
      <c r="N133" s="55"/>
      <c r="O133" s="56"/>
    </row>
    <row r="134" customFormat="false" ht="31.9" hidden="false" customHeight="false" outlineLevel="0" collapsed="false">
      <c r="A134" s="46" t="s">
        <v>391</v>
      </c>
      <c r="B134" s="47" t="s">
        <v>382</v>
      </c>
      <c r="C134" s="48" t="s">
        <v>392</v>
      </c>
      <c r="D134" s="66" t="s">
        <v>393</v>
      </c>
      <c r="E134" s="50" t="s">
        <v>61</v>
      </c>
      <c r="F134" s="51" t="n">
        <v>55</v>
      </c>
      <c r="G134" s="52" t="n">
        <f aca="false">I134-H134</f>
        <v>14.87</v>
      </c>
      <c r="H134" s="52" t="n">
        <f aca="false">ROUNDUP(VLOOKUP(C134,'VALORES SINAPI'!A120:F7959,4,0)*I134,2)</f>
        <v>3.36</v>
      </c>
      <c r="I134" s="52" t="n">
        <f aca="false">VLOOKUP(C134,'VALORES SINAPI'!A120:F7959,6,0)</f>
        <v>18.23</v>
      </c>
      <c r="J134" s="53" t="n">
        <f aca="false">G134*F134</f>
        <v>817.85</v>
      </c>
      <c r="K134" s="53" t="n">
        <f aca="false">H134*F134</f>
        <v>184.8</v>
      </c>
      <c r="L134" s="53" t="n">
        <f aca="false">J134+K134</f>
        <v>1002.65</v>
      </c>
      <c r="M134" s="54" t="n">
        <f aca="false">L134*(1+$M$4)</f>
        <v>1270.15702</v>
      </c>
      <c r="N134" s="55"/>
      <c r="O134" s="56"/>
    </row>
    <row r="135" customFormat="false" ht="31.9" hidden="false" customHeight="false" outlineLevel="0" collapsed="false">
      <c r="A135" s="46" t="s">
        <v>394</v>
      </c>
      <c r="B135" s="47" t="s">
        <v>395</v>
      </c>
      <c r="C135" s="48" t="s">
        <v>396</v>
      </c>
      <c r="D135" s="66" t="s">
        <v>397</v>
      </c>
      <c r="E135" s="50" t="s">
        <v>19</v>
      </c>
      <c r="F135" s="51" t="n">
        <v>2</v>
      </c>
      <c r="G135" s="52" t="n">
        <f aca="false">I135-H135</f>
        <v>7.67</v>
      </c>
      <c r="H135" s="52" t="n">
        <f aca="false">ROUNDUP(VLOOKUP(C135,'VALORES SINAPI'!A121:F7960,4,0)*I135,2)</f>
        <v>7.39</v>
      </c>
      <c r="I135" s="52" t="n">
        <f aca="false">VLOOKUP(C135,'VALORES SINAPI'!A121:F7960,6,0)</f>
        <v>15.06</v>
      </c>
      <c r="J135" s="53" t="n">
        <f aca="false">G135*F135</f>
        <v>15.34</v>
      </c>
      <c r="K135" s="53" t="n">
        <f aca="false">H135*F135</f>
        <v>14.78</v>
      </c>
      <c r="L135" s="53" t="n">
        <f aca="false">J135+K135</f>
        <v>30.12</v>
      </c>
      <c r="M135" s="54" t="n">
        <f aca="false">L135*(1+$M$4)</f>
        <v>38.156016</v>
      </c>
      <c r="N135" s="55"/>
      <c r="O135" s="56"/>
    </row>
    <row r="136" customFormat="false" ht="31.9" hidden="false" customHeight="false" outlineLevel="0" collapsed="false">
      <c r="A136" s="46" t="s">
        <v>398</v>
      </c>
      <c r="B136" s="47" t="s">
        <v>399</v>
      </c>
      <c r="C136" s="48" t="s">
        <v>400</v>
      </c>
      <c r="D136" s="66" t="s">
        <v>401</v>
      </c>
      <c r="E136" s="50" t="s">
        <v>19</v>
      </c>
      <c r="F136" s="51" t="n">
        <v>3</v>
      </c>
      <c r="G136" s="52" t="n">
        <f aca="false">I136-H136</f>
        <v>18.14</v>
      </c>
      <c r="H136" s="52" t="n">
        <f aca="false">ROUNDUP(VLOOKUP(C136,'VALORES SINAPI'!A122:F7961,4,0)*I136,2)</f>
        <v>15.95</v>
      </c>
      <c r="I136" s="52" t="n">
        <f aca="false">VLOOKUP(C136,'VALORES SINAPI'!A122:F7961,6,0)</f>
        <v>34.09</v>
      </c>
      <c r="J136" s="53" t="n">
        <f aca="false">G136*F136</f>
        <v>54.42</v>
      </c>
      <c r="K136" s="53" t="n">
        <f aca="false">H136*F136</f>
        <v>47.85</v>
      </c>
      <c r="L136" s="53" t="n">
        <f aca="false">J136+K136</f>
        <v>102.27</v>
      </c>
      <c r="M136" s="54" t="n">
        <f aca="false">L136*(1+$M$4)</f>
        <v>129.555636</v>
      </c>
      <c r="N136" s="55"/>
      <c r="O136" s="56"/>
    </row>
    <row r="137" customFormat="false" ht="31.9" hidden="false" customHeight="false" outlineLevel="0" collapsed="false">
      <c r="A137" s="46" t="s">
        <v>402</v>
      </c>
      <c r="B137" s="47" t="s">
        <v>399</v>
      </c>
      <c r="C137" s="48" t="s">
        <v>403</v>
      </c>
      <c r="D137" s="66" t="s">
        <v>404</v>
      </c>
      <c r="E137" s="50" t="s">
        <v>19</v>
      </c>
      <c r="F137" s="51" t="n">
        <v>2</v>
      </c>
      <c r="G137" s="52" t="n">
        <f aca="false">I137-H137</f>
        <v>35.69</v>
      </c>
      <c r="H137" s="52" t="n">
        <f aca="false">ROUNDUP(VLOOKUP(C137,'VALORES SINAPI'!A123:F7962,4,0)*I137,2)</f>
        <v>31.01</v>
      </c>
      <c r="I137" s="52" t="n">
        <f aca="false">VLOOKUP(C137,'VALORES SINAPI'!A123:F7962,6,0)</f>
        <v>66.7</v>
      </c>
      <c r="J137" s="53" t="n">
        <f aca="false">G137*F137</f>
        <v>71.38</v>
      </c>
      <c r="K137" s="53" t="n">
        <f aca="false">H137*F137</f>
        <v>62.02</v>
      </c>
      <c r="L137" s="53" t="n">
        <f aca="false">J137+K137</f>
        <v>133.4</v>
      </c>
      <c r="M137" s="54" t="n">
        <f aca="false">L137*(1+$M$4)</f>
        <v>168.99112</v>
      </c>
      <c r="N137" s="55"/>
      <c r="O137" s="56"/>
    </row>
    <row r="138" customFormat="false" ht="31.9" hidden="false" customHeight="false" outlineLevel="0" collapsed="false">
      <c r="A138" s="46" t="s">
        <v>405</v>
      </c>
      <c r="B138" s="47" t="s">
        <v>406</v>
      </c>
      <c r="C138" s="48" t="s">
        <v>407</v>
      </c>
      <c r="D138" s="66" t="s">
        <v>408</v>
      </c>
      <c r="E138" s="50" t="s">
        <v>19</v>
      </c>
      <c r="F138" s="51" t="n">
        <v>11</v>
      </c>
      <c r="G138" s="52" t="n">
        <f aca="false">I138-H138</f>
        <v>35.02</v>
      </c>
      <c r="H138" s="52" t="n">
        <f aca="false">ROUNDUP(VLOOKUP(C138,'VALORES SINAPI'!A124:F7963,4,0)*I138,2)</f>
        <v>24.32</v>
      </c>
      <c r="I138" s="52" t="n">
        <f aca="false">VLOOKUP(C138,'VALORES SINAPI'!A124:F7963,6,0)</f>
        <v>59.34</v>
      </c>
      <c r="J138" s="53" t="n">
        <f aca="false">G138*F138</f>
        <v>385.22</v>
      </c>
      <c r="K138" s="53" t="n">
        <f aca="false">H138*F138</f>
        <v>267.52</v>
      </c>
      <c r="L138" s="53" t="n">
        <f aca="false">J138+K138</f>
        <v>652.74</v>
      </c>
      <c r="M138" s="54" t="n">
        <f aca="false">L138*(1+$M$4)</f>
        <v>826.891032</v>
      </c>
      <c r="N138" s="55"/>
      <c r="O138" s="56"/>
    </row>
    <row r="139" customFormat="false" ht="31.9" hidden="false" customHeight="false" outlineLevel="0" collapsed="false">
      <c r="A139" s="46" t="s">
        <v>409</v>
      </c>
      <c r="B139" s="47" t="s">
        <v>410</v>
      </c>
      <c r="C139" s="48" t="s">
        <v>411</v>
      </c>
      <c r="D139" s="66" t="s">
        <v>412</v>
      </c>
      <c r="E139" s="50" t="s">
        <v>19</v>
      </c>
      <c r="F139" s="51" t="n">
        <v>19</v>
      </c>
      <c r="G139" s="52" t="n">
        <f aca="false">I139-H139</f>
        <v>11.51</v>
      </c>
      <c r="H139" s="52" t="n">
        <f aca="false">ROUNDUP(VLOOKUP(C139,'VALORES SINAPI'!A125:F7964,4,0)*I139,2)</f>
        <v>9.83</v>
      </c>
      <c r="I139" s="52" t="n">
        <f aca="false">VLOOKUP(C139,'VALORES SINAPI'!A125:F7964,6,0)</f>
        <v>21.34</v>
      </c>
      <c r="J139" s="53" t="n">
        <f aca="false">G139*F139</f>
        <v>218.69</v>
      </c>
      <c r="K139" s="53" t="n">
        <f aca="false">H139*F139</f>
        <v>186.77</v>
      </c>
      <c r="L139" s="53" t="n">
        <f aca="false">J139+K139</f>
        <v>405.46</v>
      </c>
      <c r="M139" s="54" t="n">
        <f aca="false">L139*(1+$M$4)</f>
        <v>513.636728</v>
      </c>
      <c r="N139" s="55"/>
      <c r="O139" s="56"/>
    </row>
    <row r="140" customFormat="false" ht="42.15" hidden="false" customHeight="false" outlineLevel="0" collapsed="false">
      <c r="A140" s="46" t="s">
        <v>413</v>
      </c>
      <c r="B140" s="47" t="s">
        <v>414</v>
      </c>
      <c r="C140" s="48" t="s">
        <v>415</v>
      </c>
      <c r="D140" s="66" t="s">
        <v>416</v>
      </c>
      <c r="E140" s="50" t="s">
        <v>19</v>
      </c>
      <c r="F140" s="51" t="n">
        <v>14</v>
      </c>
      <c r="G140" s="52" t="n">
        <f aca="false">I140-H140</f>
        <v>17.65</v>
      </c>
      <c r="H140" s="52" t="n">
        <f aca="false">ROUNDUP(VLOOKUP(C140,'VALORES SINAPI'!A126:F7965,4,0)*I140,2)</f>
        <v>10.2</v>
      </c>
      <c r="I140" s="52" t="n">
        <f aca="false">VLOOKUP(C140,'VALORES SINAPI'!A126:F7965,6,0)</f>
        <v>27.85</v>
      </c>
      <c r="J140" s="53" t="n">
        <f aca="false">G140*F140</f>
        <v>247.1</v>
      </c>
      <c r="K140" s="53" t="n">
        <f aca="false">H140*F140</f>
        <v>142.8</v>
      </c>
      <c r="L140" s="53" t="n">
        <f aca="false">J140+K140</f>
        <v>389.9</v>
      </c>
      <c r="M140" s="54" t="n">
        <f aca="false">L140*(1+$M$4)</f>
        <v>493.92532</v>
      </c>
      <c r="N140" s="55"/>
      <c r="O140" s="56"/>
    </row>
    <row r="141" customFormat="false" ht="42.15" hidden="false" customHeight="false" outlineLevel="0" collapsed="false">
      <c r="A141" s="46" t="s">
        <v>417</v>
      </c>
      <c r="B141" s="47" t="s">
        <v>418</v>
      </c>
      <c r="C141" s="48" t="s">
        <v>419</v>
      </c>
      <c r="D141" s="66" t="s">
        <v>420</v>
      </c>
      <c r="E141" s="50" t="s">
        <v>19</v>
      </c>
      <c r="F141" s="51" t="n">
        <v>2</v>
      </c>
      <c r="G141" s="52" t="n">
        <f aca="false">I141-H141</f>
        <v>21.51</v>
      </c>
      <c r="H141" s="52" t="n">
        <f aca="false">ROUNDUP(VLOOKUP(C141,'VALORES SINAPI'!A127:F7966,4,0)*I141,2)</f>
        <v>12.08</v>
      </c>
      <c r="I141" s="52" t="n">
        <f aca="false">VLOOKUP(C141,'VALORES SINAPI'!A127:F7966,6,0)</f>
        <v>33.59</v>
      </c>
      <c r="J141" s="53" t="n">
        <f aca="false">G141*F141</f>
        <v>43.02</v>
      </c>
      <c r="K141" s="53" t="n">
        <f aca="false">H141*F141</f>
        <v>24.16</v>
      </c>
      <c r="L141" s="53" t="n">
        <f aca="false">J141+K141</f>
        <v>67.18</v>
      </c>
      <c r="M141" s="54" t="n">
        <f aca="false">L141*(1+$M$4)</f>
        <v>85.103624</v>
      </c>
      <c r="N141" s="55"/>
      <c r="O141" s="56"/>
    </row>
    <row r="142" customFormat="false" ht="31.9" hidden="false" customHeight="false" outlineLevel="0" collapsed="false">
      <c r="A142" s="46" t="s">
        <v>421</v>
      </c>
      <c r="B142" s="47" t="s">
        <v>422</v>
      </c>
      <c r="C142" s="48" t="s">
        <v>423</v>
      </c>
      <c r="D142" s="66" t="s">
        <v>424</v>
      </c>
      <c r="E142" s="50" t="s">
        <v>19</v>
      </c>
      <c r="F142" s="51" t="n">
        <v>19</v>
      </c>
      <c r="G142" s="52" t="n">
        <v>94.14</v>
      </c>
      <c r="H142" s="52" t="n">
        <f aca="false">I142-G142</f>
        <v>17.49</v>
      </c>
      <c r="I142" s="52" t="n">
        <v>111.63</v>
      </c>
      <c r="J142" s="68" t="n">
        <f aca="false">G142*F142</f>
        <v>1788.66</v>
      </c>
      <c r="K142" s="68" t="n">
        <f aca="false">H142*F142</f>
        <v>332.31</v>
      </c>
      <c r="L142" s="68" t="n">
        <f aca="false">J142+K142</f>
        <v>2120.97</v>
      </c>
      <c r="M142" s="69" t="n">
        <f aca="false">L142*(1+$M$4)</f>
        <v>2686.844796</v>
      </c>
      <c r="N142" s="2"/>
      <c r="O142" s="70"/>
    </row>
    <row r="143" customFormat="false" ht="42.15" hidden="false" customHeight="false" outlineLevel="0" collapsed="false">
      <c r="A143" s="46" t="s">
        <v>425</v>
      </c>
      <c r="B143" s="47" t="s">
        <v>426</v>
      </c>
      <c r="C143" s="48" t="s">
        <v>427</v>
      </c>
      <c r="D143" s="66" t="s">
        <v>428</v>
      </c>
      <c r="E143" s="50" t="s">
        <v>19</v>
      </c>
      <c r="F143" s="51" t="n">
        <v>5</v>
      </c>
      <c r="G143" s="52" t="n">
        <f aca="false">I143-H143</f>
        <v>92.69</v>
      </c>
      <c r="H143" s="52" t="n">
        <f aca="false">ROUNDUP(VLOOKUP(C143,'VALORES SINAPI'!A129:F7968,4,0)*I143,2)</f>
        <v>17.94</v>
      </c>
      <c r="I143" s="52" t="n">
        <f aca="false">VLOOKUP(C143,'VALORES SINAPI'!A129:F7968,6,0)</f>
        <v>110.63</v>
      </c>
      <c r="J143" s="53" t="n">
        <f aca="false">G143*F143</f>
        <v>463.45</v>
      </c>
      <c r="K143" s="53" t="n">
        <f aca="false">H143*F143</f>
        <v>89.7</v>
      </c>
      <c r="L143" s="53" t="n">
        <f aca="false">J143+K143</f>
        <v>553.15</v>
      </c>
      <c r="M143" s="54" t="n">
        <f aca="false">L143*(1+$M$4)</f>
        <v>700.73042</v>
      </c>
      <c r="N143" s="55"/>
      <c r="O143" s="56"/>
    </row>
    <row r="144" customFormat="false" ht="31.9" hidden="false" customHeight="false" outlineLevel="0" collapsed="false">
      <c r="A144" s="46" t="s">
        <v>429</v>
      </c>
      <c r="B144" s="47" t="s">
        <v>430</v>
      </c>
      <c r="C144" s="48" t="s">
        <v>431</v>
      </c>
      <c r="D144" s="66" t="s">
        <v>432</v>
      </c>
      <c r="E144" s="50" t="str">
        <f aca="false">COMPOSIÇÕES!I119</f>
        <v>M</v>
      </c>
      <c r="F144" s="51" t="n">
        <v>1</v>
      </c>
      <c r="G144" s="52" t="n">
        <f aca="false">COMPOSIÇÕES!I123</f>
        <v>4.36501</v>
      </c>
      <c r="H144" s="52" t="n">
        <f aca="false">COMPOSIÇÕES!J123</f>
        <v>10.96184</v>
      </c>
      <c r="I144" s="52" t="n">
        <f aca="false">G144+H144</f>
        <v>15.32685</v>
      </c>
      <c r="J144" s="68" t="n">
        <f aca="false">G144*F144</f>
        <v>4.36501</v>
      </c>
      <c r="K144" s="68" t="n">
        <f aca="false">H144*F144</f>
        <v>10.96184</v>
      </c>
      <c r="L144" s="68" t="n">
        <f aca="false">J144+K144</f>
        <v>15.32685</v>
      </c>
      <c r="M144" s="69" t="n">
        <f aca="false">L144*(1+$M$4)</f>
        <v>19.41605358</v>
      </c>
      <c r="N144" s="2"/>
      <c r="O144" s="70"/>
    </row>
    <row r="145" customFormat="false" ht="31.9" hidden="false" customHeight="false" outlineLevel="0" collapsed="false">
      <c r="A145" s="46" t="s">
        <v>433</v>
      </c>
      <c r="B145" s="47" t="s">
        <v>434</v>
      </c>
      <c r="C145" s="48" t="s">
        <v>435</v>
      </c>
      <c r="D145" s="66" t="s">
        <v>436</v>
      </c>
      <c r="E145" s="50" t="s">
        <v>19</v>
      </c>
      <c r="F145" s="51" t="n">
        <v>2</v>
      </c>
      <c r="G145" s="52" t="n">
        <f aca="false">I145-H145</f>
        <v>61.63</v>
      </c>
      <c r="H145" s="52" t="n">
        <f aca="false">ROUNDUP(VLOOKUP(C145,'VALORES SINAPI'!A131:F7970,4,0)*I145,2)</f>
        <v>4.21</v>
      </c>
      <c r="I145" s="52" t="n">
        <f aca="false">VLOOKUP(C145,'VALORES SINAPI'!A131:F7970,6,0)</f>
        <v>65.84</v>
      </c>
      <c r="J145" s="53" t="n">
        <f aca="false">G145*F145</f>
        <v>123.26</v>
      </c>
      <c r="K145" s="53" t="n">
        <f aca="false">H145*F145</f>
        <v>8.42</v>
      </c>
      <c r="L145" s="53" t="n">
        <f aca="false">J145+K145</f>
        <v>131.68</v>
      </c>
      <c r="M145" s="54" t="n">
        <f aca="false">L145*(1+$M$4)</f>
        <v>166.812224</v>
      </c>
      <c r="N145" s="55"/>
      <c r="O145" s="56"/>
    </row>
    <row r="146" customFormat="false" ht="31.9" hidden="false" customHeight="false" outlineLevel="0" collapsed="false">
      <c r="A146" s="46" t="s">
        <v>437</v>
      </c>
      <c r="B146" s="47" t="s">
        <v>434</v>
      </c>
      <c r="C146" s="48" t="s">
        <v>438</v>
      </c>
      <c r="D146" s="66" t="s">
        <v>439</v>
      </c>
      <c r="E146" s="50" t="s">
        <v>19</v>
      </c>
      <c r="F146" s="51" t="n">
        <v>1</v>
      </c>
      <c r="G146" s="52" t="n">
        <f aca="false">I146-H146</f>
        <v>61.15</v>
      </c>
      <c r="H146" s="52" t="n">
        <f aca="false">ROUNDUP(VLOOKUP(C146,'VALORES SINAPI'!A132:F7971,4,0)*I146,2)</f>
        <v>3.12</v>
      </c>
      <c r="I146" s="52" t="n">
        <f aca="false">VLOOKUP(C146,'VALORES SINAPI'!A132:F7971,6,0)</f>
        <v>64.27</v>
      </c>
      <c r="J146" s="53" t="n">
        <f aca="false">G146*F146</f>
        <v>61.15</v>
      </c>
      <c r="K146" s="53" t="n">
        <f aca="false">H146*F146</f>
        <v>3.12</v>
      </c>
      <c r="L146" s="53" t="n">
        <f aca="false">J146+K146</f>
        <v>64.27</v>
      </c>
      <c r="M146" s="54" t="n">
        <f aca="false">L146*(1+$M$4)</f>
        <v>81.417236</v>
      </c>
      <c r="N146" s="55"/>
      <c r="O146" s="56"/>
    </row>
    <row r="147" customFormat="false" ht="31.9" hidden="false" customHeight="false" outlineLevel="0" collapsed="false">
      <c r="A147" s="46" t="s">
        <v>440</v>
      </c>
      <c r="B147" s="47" t="s">
        <v>434</v>
      </c>
      <c r="C147" s="48" t="s">
        <v>441</v>
      </c>
      <c r="D147" s="66" t="s">
        <v>442</v>
      </c>
      <c r="E147" s="50" t="s">
        <v>19</v>
      </c>
      <c r="F147" s="51" t="n">
        <v>3</v>
      </c>
      <c r="G147" s="52" t="n">
        <f aca="false">I147-H147</f>
        <v>11.83</v>
      </c>
      <c r="H147" s="52" t="n">
        <f aca="false">ROUNDUP(VLOOKUP(C147,'VALORES SINAPI'!A133:F7972,4,0)*I147,2)</f>
        <v>1.55</v>
      </c>
      <c r="I147" s="52" t="n">
        <f aca="false">VLOOKUP(C147,'VALORES SINAPI'!A133:F7972,6,0)</f>
        <v>13.38</v>
      </c>
      <c r="J147" s="53" t="n">
        <f aca="false">G147*F147</f>
        <v>35.49</v>
      </c>
      <c r="K147" s="53" t="n">
        <f aca="false">H147*F147</f>
        <v>4.65</v>
      </c>
      <c r="L147" s="53" t="n">
        <f aca="false">J147+K147</f>
        <v>40.14</v>
      </c>
      <c r="M147" s="54" t="n">
        <f aca="false">L147*(1+$M$4)</f>
        <v>50.849352</v>
      </c>
      <c r="N147" s="55"/>
      <c r="O147" s="56"/>
    </row>
    <row r="148" customFormat="false" ht="31.9" hidden="false" customHeight="false" outlineLevel="0" collapsed="false">
      <c r="A148" s="46" t="s">
        <v>443</v>
      </c>
      <c r="B148" s="47" t="s">
        <v>434</v>
      </c>
      <c r="C148" s="48" t="s">
        <v>444</v>
      </c>
      <c r="D148" s="66" t="s">
        <v>445</v>
      </c>
      <c r="E148" s="50" t="s">
        <v>19</v>
      </c>
      <c r="F148" s="51" t="n">
        <v>1</v>
      </c>
      <c r="G148" s="52" t="n">
        <f aca="false">I148-H148</f>
        <v>12.05</v>
      </c>
      <c r="H148" s="52" t="n">
        <f aca="false">ROUNDUP(VLOOKUP(C148,'VALORES SINAPI'!A134:F7973,4,0)*I148,2)</f>
        <v>2.1</v>
      </c>
      <c r="I148" s="52" t="n">
        <f aca="false">VLOOKUP(C148,'VALORES SINAPI'!A134:F7973,6,0)</f>
        <v>14.15</v>
      </c>
      <c r="J148" s="53" t="n">
        <f aca="false">G148*F148</f>
        <v>12.05</v>
      </c>
      <c r="K148" s="53" t="n">
        <f aca="false">H148*F148</f>
        <v>2.1</v>
      </c>
      <c r="L148" s="53" t="n">
        <f aca="false">J148+K148</f>
        <v>14.15</v>
      </c>
      <c r="M148" s="54" t="n">
        <f aca="false">L148*(1+$M$4)</f>
        <v>17.92522</v>
      </c>
      <c r="N148" s="55"/>
      <c r="O148" s="56"/>
    </row>
    <row r="149" customFormat="false" ht="31.9" hidden="false" customHeight="false" outlineLevel="0" collapsed="false">
      <c r="A149" s="46" t="s">
        <v>446</v>
      </c>
      <c r="B149" s="47" t="s">
        <v>434</v>
      </c>
      <c r="C149" s="48" t="s">
        <v>447</v>
      </c>
      <c r="D149" s="66" t="s">
        <v>448</v>
      </c>
      <c r="E149" s="50" t="s">
        <v>19</v>
      </c>
      <c r="F149" s="51" t="n">
        <v>1</v>
      </c>
      <c r="G149" s="52" t="n">
        <f aca="false">I149-H149</f>
        <v>68.24</v>
      </c>
      <c r="H149" s="52" t="n">
        <f aca="false">ROUNDUP(VLOOKUP(C149,'VALORES SINAPI'!A135:F7974,4,0)*I149,2)</f>
        <v>16.77</v>
      </c>
      <c r="I149" s="52" t="n">
        <f aca="false">VLOOKUP(C149,'VALORES SINAPI'!A135:F7974,6,0)</f>
        <v>85.01</v>
      </c>
      <c r="J149" s="53" t="n">
        <f aca="false">G149*F149</f>
        <v>68.24</v>
      </c>
      <c r="K149" s="53" t="n">
        <f aca="false">H149*F149</f>
        <v>16.77</v>
      </c>
      <c r="L149" s="53" t="n">
        <f aca="false">J149+K149</f>
        <v>85.01</v>
      </c>
      <c r="M149" s="54" t="n">
        <f aca="false">L149*(1+$M$4)</f>
        <v>107.690668</v>
      </c>
      <c r="N149" s="55"/>
      <c r="O149" s="56"/>
    </row>
    <row r="150" customFormat="false" ht="42.15" hidden="false" customHeight="false" outlineLevel="0" collapsed="false">
      <c r="A150" s="46" t="s">
        <v>449</v>
      </c>
      <c r="B150" s="47" t="s">
        <v>450</v>
      </c>
      <c r="C150" s="48" t="s">
        <v>451</v>
      </c>
      <c r="D150" s="66" t="s">
        <v>452</v>
      </c>
      <c r="E150" s="50" t="s">
        <v>61</v>
      </c>
      <c r="F150" s="51" t="n">
        <v>100</v>
      </c>
      <c r="G150" s="52" t="n">
        <f aca="false">I150-H150</f>
        <v>12.1</v>
      </c>
      <c r="H150" s="52" t="n">
        <f aca="false">ROUNDUP(VLOOKUP(C150,'VALORES SINAPI'!A136:F7975,4,0)*I150,2)</f>
        <v>10.12</v>
      </c>
      <c r="I150" s="52" t="n">
        <f aca="false">VLOOKUP(C150,'VALORES SINAPI'!A136:F7975,6,0)</f>
        <v>22.22</v>
      </c>
      <c r="J150" s="53" t="n">
        <f aca="false">G150*F150</f>
        <v>1210</v>
      </c>
      <c r="K150" s="53" t="n">
        <f aca="false">H150*F150</f>
        <v>1012</v>
      </c>
      <c r="L150" s="53" t="n">
        <f aca="false">J150+K150</f>
        <v>2222</v>
      </c>
      <c r="M150" s="54" t="n">
        <f aca="false">L150*(1+$M$4)</f>
        <v>2814.8296</v>
      </c>
      <c r="N150" s="55"/>
      <c r="O150" s="56"/>
    </row>
    <row r="151" customFormat="false" ht="42.15" hidden="false" customHeight="false" outlineLevel="0" collapsed="false">
      <c r="A151" s="46" t="s">
        <v>453</v>
      </c>
      <c r="B151" s="47" t="s">
        <v>454</v>
      </c>
      <c r="C151" s="48" t="s">
        <v>455</v>
      </c>
      <c r="D151" s="66" t="s">
        <v>456</v>
      </c>
      <c r="E151" s="50" t="s">
        <v>61</v>
      </c>
      <c r="F151" s="51" t="n">
        <v>40</v>
      </c>
      <c r="G151" s="52" t="n">
        <f aca="false">I151-H151</f>
        <v>7.81</v>
      </c>
      <c r="H151" s="52" t="n">
        <f aca="false">ROUNDUP(VLOOKUP(C151,'VALORES SINAPI'!A137:F7976,4,0)*I151,2)</f>
        <v>2.97</v>
      </c>
      <c r="I151" s="52" t="n">
        <f aca="false">VLOOKUP(C151,'VALORES SINAPI'!A137:F7976,6,0)</f>
        <v>10.78</v>
      </c>
      <c r="J151" s="53" t="n">
        <f aca="false">G151*F151</f>
        <v>312.4</v>
      </c>
      <c r="K151" s="53" t="n">
        <f aca="false">H151*F151</f>
        <v>118.8</v>
      </c>
      <c r="L151" s="53" t="n">
        <f aca="false">J151+K151</f>
        <v>431.2</v>
      </c>
      <c r="M151" s="54" t="n">
        <f aca="false">L151*(1+$M$4)</f>
        <v>546.24416</v>
      </c>
      <c r="N151" s="55"/>
      <c r="O151" s="56"/>
    </row>
    <row r="152" customFormat="false" ht="42.15" hidden="false" customHeight="false" outlineLevel="0" collapsed="false">
      <c r="A152" s="46" t="s">
        <v>457</v>
      </c>
      <c r="B152" s="47" t="s">
        <v>458</v>
      </c>
      <c r="C152" s="48" t="s">
        <v>459</v>
      </c>
      <c r="D152" s="66" t="s">
        <v>460</v>
      </c>
      <c r="E152" s="50" t="s">
        <v>61</v>
      </c>
      <c r="F152" s="51" t="n">
        <v>45</v>
      </c>
      <c r="G152" s="52" t="n">
        <f aca="false">I152-H152</f>
        <v>10.56</v>
      </c>
      <c r="H152" s="52" t="n">
        <f aca="false">ROUNDUP(VLOOKUP(C152,'VALORES SINAPI'!A138:F7977,4,0)*I152,2)</f>
        <v>7.85</v>
      </c>
      <c r="I152" s="52" t="n">
        <f aca="false">VLOOKUP(C152,'VALORES SINAPI'!A138:F7977,6,0)</f>
        <v>18.41</v>
      </c>
      <c r="J152" s="53" t="n">
        <f aca="false">G152*F152</f>
        <v>475.2</v>
      </c>
      <c r="K152" s="53" t="n">
        <f aca="false">H152*F152</f>
        <v>353.25</v>
      </c>
      <c r="L152" s="53" t="n">
        <f aca="false">J152+K152</f>
        <v>828.45</v>
      </c>
      <c r="M152" s="54" t="n">
        <f aca="false">L152*(1+$M$4)</f>
        <v>1049.48046</v>
      </c>
      <c r="N152" s="55"/>
      <c r="O152" s="56"/>
    </row>
    <row r="153" customFormat="false" ht="52.4" hidden="false" customHeight="false" outlineLevel="0" collapsed="false">
      <c r="A153" s="46" t="s">
        <v>461</v>
      </c>
      <c r="B153" s="47" t="s">
        <v>462</v>
      </c>
      <c r="C153" s="48" t="s">
        <v>463</v>
      </c>
      <c r="D153" s="66" t="s">
        <v>464</v>
      </c>
      <c r="E153" s="50" t="s">
        <v>61</v>
      </c>
      <c r="F153" s="51" t="n">
        <v>45</v>
      </c>
      <c r="G153" s="52" t="n">
        <f aca="false">I153-H153</f>
        <v>8.56</v>
      </c>
      <c r="H153" s="52" t="n">
        <f aca="false">ROUNDUP(VLOOKUP(C153,'VALORES SINAPI'!A139:F7978,4,0)*I153,2)</f>
        <v>5.73</v>
      </c>
      <c r="I153" s="52" t="n">
        <f aca="false">VLOOKUP(C153,'VALORES SINAPI'!A139:F7978,6,0)</f>
        <v>14.29</v>
      </c>
      <c r="J153" s="53" t="n">
        <f aca="false">G153*F153</f>
        <v>385.2</v>
      </c>
      <c r="K153" s="53" t="n">
        <f aca="false">H153*F153</f>
        <v>257.85</v>
      </c>
      <c r="L153" s="53" t="n">
        <f aca="false">J153+K153</f>
        <v>643.05</v>
      </c>
      <c r="M153" s="54" t="n">
        <f aca="false">L153*(1+$M$4)</f>
        <v>814.61574</v>
      </c>
      <c r="N153" s="55"/>
      <c r="O153" s="56"/>
    </row>
    <row r="154" customFormat="false" ht="52.4" hidden="false" customHeight="false" outlineLevel="0" collapsed="false">
      <c r="A154" s="46" t="s">
        <v>465</v>
      </c>
      <c r="B154" s="47" t="s">
        <v>466</v>
      </c>
      <c r="C154" s="48" t="s">
        <v>467</v>
      </c>
      <c r="D154" s="66" t="s">
        <v>468</v>
      </c>
      <c r="E154" s="50" t="s">
        <v>19</v>
      </c>
      <c r="F154" s="51" t="n">
        <v>1</v>
      </c>
      <c r="G154" s="52" t="n">
        <f aca="false">I154-H154</f>
        <v>313.41</v>
      </c>
      <c r="H154" s="52" t="n">
        <f aca="false">ROUNDUP(VLOOKUP(C154,'VALORES SINAPI'!A140:F7979,4,0)*I154,2)</f>
        <v>23.6</v>
      </c>
      <c r="I154" s="52" t="n">
        <f aca="false">VLOOKUP(C154,'VALORES SINAPI'!A140:F7979,6,0)</f>
        <v>337.01</v>
      </c>
      <c r="J154" s="53" t="n">
        <f aca="false">G154*F154</f>
        <v>313.41</v>
      </c>
      <c r="K154" s="53" t="n">
        <f aca="false">H154*F154</f>
        <v>23.6</v>
      </c>
      <c r="L154" s="53" t="n">
        <f aca="false">J154+K154</f>
        <v>337.01</v>
      </c>
      <c r="M154" s="54" t="n">
        <f aca="false">L154*(1+$M$4)</f>
        <v>426.924268</v>
      </c>
      <c r="N154" s="55"/>
      <c r="O154" s="56"/>
    </row>
    <row r="155" customFormat="false" ht="31.9" hidden="false" customHeight="false" outlineLevel="0" collapsed="false">
      <c r="A155" s="46" t="s">
        <v>469</v>
      </c>
      <c r="B155" s="47" t="s">
        <v>470</v>
      </c>
      <c r="C155" s="48" t="s">
        <v>471</v>
      </c>
      <c r="D155" s="66" t="s">
        <v>472</v>
      </c>
      <c r="E155" s="50" t="s">
        <v>19</v>
      </c>
      <c r="F155" s="51" t="n">
        <v>1</v>
      </c>
      <c r="G155" s="52" t="n">
        <f aca="false">I155-H155</f>
        <v>96.49</v>
      </c>
      <c r="H155" s="52" t="n">
        <f aca="false">ROUNDUP(VLOOKUP(C155,'VALORES SINAPI'!A141:F7980,4,0)*I155,2)</f>
        <v>17.21</v>
      </c>
      <c r="I155" s="52" t="n">
        <f aca="false">VLOOKUP(C155,'VALORES SINAPI'!A141:F7980,6,0)</f>
        <v>113.7</v>
      </c>
      <c r="J155" s="53" t="n">
        <f aca="false">G155*F155</f>
        <v>96.49</v>
      </c>
      <c r="K155" s="53" t="n">
        <f aca="false">H155*F155</f>
        <v>17.21</v>
      </c>
      <c r="L155" s="53" t="n">
        <f aca="false">J155+K155</f>
        <v>113.7</v>
      </c>
      <c r="M155" s="54" t="n">
        <f aca="false">L155*(1+$M$4)</f>
        <v>144.03516</v>
      </c>
      <c r="N155" s="55"/>
      <c r="O155" s="56"/>
    </row>
    <row r="156" customFormat="false" ht="31.9" hidden="false" customHeight="false" outlineLevel="0" collapsed="false">
      <c r="A156" s="46" t="s">
        <v>473</v>
      </c>
      <c r="B156" s="47" t="s">
        <v>470</v>
      </c>
      <c r="C156" s="48" t="s">
        <v>474</v>
      </c>
      <c r="D156" s="66" t="s">
        <v>475</v>
      </c>
      <c r="E156" s="50" t="s">
        <v>19</v>
      </c>
      <c r="F156" s="51" t="n">
        <v>1</v>
      </c>
      <c r="G156" s="52" t="n">
        <f aca="false">I156-H156</f>
        <v>47.26</v>
      </c>
      <c r="H156" s="52" t="n">
        <f aca="false">ROUNDUP(VLOOKUP(C156,'VALORES SINAPI'!A142:F7981,4,0)*I156,2)</f>
        <v>6.79</v>
      </c>
      <c r="I156" s="52" t="n">
        <f aca="false">VLOOKUP(C156,'VALORES SINAPI'!A142:F7981,6,0)</f>
        <v>54.05</v>
      </c>
      <c r="J156" s="53" t="n">
        <f aca="false">G156*F156</f>
        <v>47.26</v>
      </c>
      <c r="K156" s="53" t="n">
        <f aca="false">H156*F156</f>
        <v>6.79</v>
      </c>
      <c r="L156" s="53" t="n">
        <f aca="false">J156+K156</f>
        <v>54.05</v>
      </c>
      <c r="M156" s="54" t="n">
        <f aca="false">L156*(1+$M$4)</f>
        <v>68.47054</v>
      </c>
      <c r="N156" s="55"/>
      <c r="O156" s="56"/>
    </row>
    <row r="157" customFormat="false" ht="15" hidden="false" customHeight="false" outlineLevel="0" collapsed="false">
      <c r="A157" s="71"/>
      <c r="B157" s="72"/>
      <c r="C157" s="72"/>
      <c r="D157" s="72"/>
      <c r="E157" s="72"/>
      <c r="F157" s="72"/>
      <c r="G157" s="72"/>
      <c r="H157" s="72"/>
      <c r="I157" s="72"/>
      <c r="J157" s="72"/>
      <c r="K157" s="72"/>
      <c r="L157" s="72"/>
      <c r="M157" s="73"/>
      <c r="N157" s="55"/>
      <c r="O157" s="56"/>
    </row>
    <row r="158" customFormat="false" ht="15" hidden="false" customHeight="true" outlineLevel="0" collapsed="false">
      <c r="A158" s="40" t="s">
        <v>476</v>
      </c>
      <c r="B158" s="107" t="s">
        <v>477</v>
      </c>
      <c r="C158" s="107"/>
      <c r="D158" s="107"/>
      <c r="E158" s="40"/>
      <c r="F158" s="40"/>
      <c r="G158" s="40"/>
      <c r="H158" s="40"/>
      <c r="I158" s="40"/>
      <c r="J158" s="108" t="n">
        <f aca="false">SUM(J159:J162)</f>
        <v>80.2015</v>
      </c>
      <c r="K158" s="108" t="n">
        <f aca="false">SUM(K159:K162)</f>
        <v>103.082</v>
      </c>
      <c r="L158" s="108" t="n">
        <f aca="false">SUM(L159:L162)</f>
        <v>183.2835</v>
      </c>
      <c r="M158" s="108" t="n">
        <f aca="false">SUM(M159:M162)</f>
        <v>232.1835378</v>
      </c>
      <c r="N158" s="44" t="n">
        <f aca="false">M158</f>
        <v>232.1835378</v>
      </c>
      <c r="O158" s="56"/>
    </row>
    <row r="159" customFormat="false" ht="21.65" hidden="false" customHeight="false" outlineLevel="0" collapsed="false">
      <c r="A159" s="46" t="s">
        <v>478</v>
      </c>
      <c r="B159" s="47" t="s">
        <v>479</v>
      </c>
      <c r="C159" s="48" t="s">
        <v>91</v>
      </c>
      <c r="D159" s="66" t="s">
        <v>92</v>
      </c>
      <c r="E159" s="50" t="s">
        <v>39</v>
      </c>
      <c r="F159" s="51" t="n">
        <v>7.8</v>
      </c>
      <c r="G159" s="52" t="n">
        <v>3.05</v>
      </c>
      <c r="H159" s="52" t="n">
        <f aca="false">I159-G159</f>
        <v>3.05</v>
      </c>
      <c r="I159" s="52" t="n">
        <v>6.1</v>
      </c>
      <c r="J159" s="53" t="n">
        <f aca="false">G159*F159</f>
        <v>23.79</v>
      </c>
      <c r="K159" s="53" t="n">
        <f aca="false">H159*F159</f>
        <v>23.79</v>
      </c>
      <c r="L159" s="53" t="n">
        <f aca="false">J159+K159</f>
        <v>47.58</v>
      </c>
      <c r="M159" s="54" t="n">
        <f aca="false">L159*(1+$M$4)</f>
        <v>60.274344</v>
      </c>
      <c r="N159" s="44"/>
      <c r="O159" s="56"/>
    </row>
    <row r="160" customFormat="false" ht="31.9" hidden="false" customHeight="false" outlineLevel="0" collapsed="false">
      <c r="A160" s="46" t="s">
        <v>480</v>
      </c>
      <c r="B160" s="47" t="s">
        <v>481</v>
      </c>
      <c r="C160" s="48" t="s">
        <v>482</v>
      </c>
      <c r="D160" s="66" t="s">
        <v>483</v>
      </c>
      <c r="E160" s="50" t="s">
        <v>39</v>
      </c>
      <c r="F160" s="51" t="n">
        <v>1.8</v>
      </c>
      <c r="G160" s="52" t="n">
        <f aca="false">I160-H160</f>
        <v>9.9</v>
      </c>
      <c r="H160" s="52" t="n">
        <f aca="false">ROUNDUP(VLOOKUP(C160,'VALORES SINAPI'!A146:F7985,4,0)*I160,2)</f>
        <v>20.78</v>
      </c>
      <c r="I160" s="52" t="n">
        <f aca="false">VLOOKUP(C160,'VALORES SINAPI'!A146:F7985,6,0)</f>
        <v>30.68</v>
      </c>
      <c r="J160" s="53" t="n">
        <f aca="false">G160*F160</f>
        <v>17.82</v>
      </c>
      <c r="K160" s="53" t="n">
        <f aca="false">H160*F160</f>
        <v>37.404</v>
      </c>
      <c r="L160" s="53" t="n">
        <f aca="false">J160+K160</f>
        <v>55.224</v>
      </c>
      <c r="M160" s="54" t="n">
        <f aca="false">L160*(1+$M$4)</f>
        <v>69.9577632</v>
      </c>
      <c r="N160" s="44"/>
      <c r="O160" s="56"/>
    </row>
    <row r="161" customFormat="false" ht="31.9" hidden="false" customHeight="false" outlineLevel="0" collapsed="false">
      <c r="A161" s="46" t="s">
        <v>484</v>
      </c>
      <c r="B161" s="47" t="s">
        <v>485</v>
      </c>
      <c r="C161" s="48" t="s">
        <v>486</v>
      </c>
      <c r="D161" s="66" t="s">
        <v>487</v>
      </c>
      <c r="E161" s="50" t="s">
        <v>72</v>
      </c>
      <c r="F161" s="51" t="n">
        <v>0.55</v>
      </c>
      <c r="G161" s="52" t="n">
        <f aca="false">I161-H161</f>
        <v>33.97</v>
      </c>
      <c r="H161" s="52" t="n">
        <f aca="false">ROUNDUP(VLOOKUP(C161,'VALORES SINAPI'!A147:F7986,4,0)*I161,2)</f>
        <v>69.6</v>
      </c>
      <c r="I161" s="52" t="n">
        <f aca="false">VLOOKUP(C161,'VALORES SINAPI'!A147:F7986,6,0)</f>
        <v>103.57</v>
      </c>
      <c r="J161" s="53" t="n">
        <f aca="false">G161*F161</f>
        <v>18.6835</v>
      </c>
      <c r="K161" s="53" t="n">
        <f aca="false">H161*F161</f>
        <v>38.28</v>
      </c>
      <c r="L161" s="53" t="n">
        <f aca="false">J161+K161</f>
        <v>56.9635</v>
      </c>
      <c r="M161" s="54" t="n">
        <f aca="false">L161*(1+$M$4)</f>
        <v>72.1613618</v>
      </c>
      <c r="N161" s="44"/>
      <c r="O161" s="56"/>
    </row>
    <row r="162" customFormat="false" ht="31.9" hidden="false" customHeight="false" outlineLevel="0" collapsed="false">
      <c r="A162" s="46" t="s">
        <v>488</v>
      </c>
      <c r="B162" s="47" t="s">
        <v>489</v>
      </c>
      <c r="C162" s="48" t="s">
        <v>490</v>
      </c>
      <c r="D162" s="66" t="s">
        <v>491</v>
      </c>
      <c r="E162" s="50" t="s">
        <v>72</v>
      </c>
      <c r="F162" s="51" t="n">
        <v>0.4</v>
      </c>
      <c r="G162" s="52" t="n">
        <f aca="false">I162-H162</f>
        <v>49.77</v>
      </c>
      <c r="H162" s="52" t="n">
        <f aca="false">ROUNDUP(VLOOKUP(C162,'VALORES SINAPI'!A148:F7987,4,0)*I162,2)</f>
        <v>9.02</v>
      </c>
      <c r="I162" s="52" t="n">
        <f aca="false">VLOOKUP(C162,'VALORES SINAPI'!A148:F7987,6,0)</f>
        <v>58.79</v>
      </c>
      <c r="J162" s="53" t="n">
        <f aca="false">G162*F162</f>
        <v>19.908</v>
      </c>
      <c r="K162" s="53" t="n">
        <f aca="false">H162*F162</f>
        <v>3.608</v>
      </c>
      <c r="L162" s="53" t="n">
        <f aca="false">J162+K162</f>
        <v>23.516</v>
      </c>
      <c r="M162" s="54" t="n">
        <f aca="false">L162*(1+$M$4)</f>
        <v>29.7900688</v>
      </c>
      <c r="N162" s="44"/>
      <c r="O162" s="56"/>
    </row>
    <row r="163" customFormat="false" ht="15" hidden="false" customHeight="false" outlineLevel="0" collapsed="false">
      <c r="A163" s="71"/>
      <c r="B163" s="72"/>
      <c r="C163" s="72"/>
      <c r="D163" s="72"/>
      <c r="E163" s="72"/>
      <c r="F163" s="72"/>
      <c r="G163" s="72"/>
      <c r="H163" s="72"/>
      <c r="I163" s="72"/>
      <c r="J163" s="72"/>
      <c r="K163" s="72"/>
      <c r="L163" s="72"/>
      <c r="M163" s="73"/>
      <c r="N163" s="55"/>
      <c r="O163" s="56"/>
    </row>
    <row r="164" customFormat="false" ht="15" hidden="false" customHeight="true" outlineLevel="0" collapsed="false">
      <c r="A164" s="40" t="s">
        <v>492</v>
      </c>
      <c r="B164" s="107" t="s">
        <v>493</v>
      </c>
      <c r="C164" s="107"/>
      <c r="D164" s="107"/>
      <c r="E164" s="40"/>
      <c r="F164" s="40"/>
      <c r="G164" s="40"/>
      <c r="H164" s="40"/>
      <c r="I164" s="40"/>
      <c r="J164" s="108" t="n">
        <f aca="false">SUM(J165:J173)</f>
        <v>18310.1358</v>
      </c>
      <c r="K164" s="108" t="n">
        <f aca="false">SUM(K165:K173)</f>
        <v>2137.9774</v>
      </c>
      <c r="L164" s="108" t="n">
        <f aca="false">SUM(L165:L173)</f>
        <v>20448.1132</v>
      </c>
      <c r="M164" s="108" t="n">
        <f aca="false">SUM(M165:M173)</f>
        <v>25903.66980176</v>
      </c>
      <c r="N164" s="44" t="n">
        <f aca="false">M164</f>
        <v>25903.66980176</v>
      </c>
      <c r="O164" s="56"/>
    </row>
    <row r="165" customFormat="false" ht="31.9" hidden="false" customHeight="false" outlineLevel="0" collapsed="false">
      <c r="A165" s="109" t="s">
        <v>494</v>
      </c>
      <c r="B165" s="47" t="s">
        <v>495</v>
      </c>
      <c r="C165" s="48" t="s">
        <v>496</v>
      </c>
      <c r="D165" s="66" t="s">
        <v>497</v>
      </c>
      <c r="E165" s="50" t="s">
        <v>19</v>
      </c>
      <c r="F165" s="51" t="n">
        <v>2</v>
      </c>
      <c r="G165" s="67" t="n">
        <v>1829.6868</v>
      </c>
      <c r="H165" s="67" t="n">
        <v>259.3813</v>
      </c>
      <c r="I165" s="52" t="n">
        <f aca="false">G165+H165</f>
        <v>2089.0681</v>
      </c>
      <c r="J165" s="68" t="n">
        <f aca="false">G165*F165</f>
        <v>3659.3736</v>
      </c>
      <c r="K165" s="68" t="n">
        <f aca="false">H165*F165</f>
        <v>518.7626</v>
      </c>
      <c r="L165" s="68" t="n">
        <f aca="false">J165+K165</f>
        <v>4178.1362</v>
      </c>
      <c r="M165" s="69" t="n">
        <f aca="false">L165*(1+$M$4)</f>
        <v>5292.86293816</v>
      </c>
      <c r="N165" s="2"/>
      <c r="O165" s="70"/>
    </row>
    <row r="166" customFormat="false" ht="52.4" hidden="false" customHeight="false" outlineLevel="0" collapsed="false">
      <c r="A166" s="109" t="s">
        <v>498</v>
      </c>
      <c r="B166" s="47" t="s">
        <v>499</v>
      </c>
      <c r="C166" s="48" t="s">
        <v>500</v>
      </c>
      <c r="D166" s="66" t="s">
        <v>501</v>
      </c>
      <c r="E166" s="50" t="s">
        <v>19</v>
      </c>
      <c r="F166" s="51" t="n">
        <v>3</v>
      </c>
      <c r="G166" s="52" t="n">
        <f aca="false">I166-H166</f>
        <v>792.07</v>
      </c>
      <c r="H166" s="52" t="n">
        <f aca="false">ROUNDUP(VLOOKUP(C166,'VALORES SINAPI'!A152:F7991,4,0)*I166,2)</f>
        <v>81.51</v>
      </c>
      <c r="I166" s="52" t="n">
        <f aca="false">VLOOKUP(C166,'VALORES SINAPI'!A152:F7991,6,0)</f>
        <v>873.58</v>
      </c>
      <c r="J166" s="68" t="n">
        <f aca="false">G166*F166</f>
        <v>2376.21</v>
      </c>
      <c r="K166" s="68" t="n">
        <f aca="false">H166*F166</f>
        <v>244.53</v>
      </c>
      <c r="L166" s="68" t="n">
        <f aca="false">J166+K166</f>
        <v>2620.74</v>
      </c>
      <c r="M166" s="69" t="n">
        <f aca="false">L166*(1+$M$4)</f>
        <v>3319.953432</v>
      </c>
      <c r="N166" s="2"/>
      <c r="O166" s="70"/>
    </row>
    <row r="167" customFormat="false" ht="31.9" hidden="false" customHeight="false" outlineLevel="0" collapsed="false">
      <c r="A167" s="109" t="s">
        <v>502</v>
      </c>
      <c r="B167" s="47" t="s">
        <v>503</v>
      </c>
      <c r="C167" s="48" t="s">
        <v>504</v>
      </c>
      <c r="D167" s="66" t="s">
        <v>505</v>
      </c>
      <c r="E167" s="50" t="s">
        <v>19</v>
      </c>
      <c r="F167" s="51" t="n">
        <v>1</v>
      </c>
      <c r="G167" s="67" t="n">
        <f aca="false">COMPOSIÇÕES!I49</f>
        <v>1152.4132</v>
      </c>
      <c r="H167" s="67" t="n">
        <f aca="false">COMPOSIÇÕES!J49</f>
        <v>80.3598</v>
      </c>
      <c r="I167" s="52" t="n">
        <f aca="false">G167+H167</f>
        <v>1232.773</v>
      </c>
      <c r="J167" s="68" t="n">
        <f aca="false">G167*F167</f>
        <v>1152.4132</v>
      </c>
      <c r="K167" s="68" t="n">
        <f aca="false">H167*F167</f>
        <v>80.3598</v>
      </c>
      <c r="L167" s="68" t="n">
        <f aca="false">J167+K167</f>
        <v>1232.773</v>
      </c>
      <c r="M167" s="69" t="n">
        <f aca="false">L167*(1+$M$4)</f>
        <v>1561.6768364</v>
      </c>
      <c r="N167" s="2"/>
      <c r="O167" s="70"/>
    </row>
    <row r="168" customFormat="false" ht="72.85" hidden="false" customHeight="false" outlineLevel="0" collapsed="false">
      <c r="A168" s="109" t="s">
        <v>506</v>
      </c>
      <c r="B168" s="47" t="s">
        <v>507</v>
      </c>
      <c r="C168" s="48" t="s">
        <v>508</v>
      </c>
      <c r="D168" s="66" t="s">
        <v>509</v>
      </c>
      <c r="E168" s="50" t="s">
        <v>19</v>
      </c>
      <c r="F168" s="51" t="n">
        <v>2</v>
      </c>
      <c r="G168" s="67" t="n">
        <f aca="false">COMPOSIÇÕES!I62</f>
        <v>1290.5634</v>
      </c>
      <c r="H168" s="67" t="n">
        <f aca="false">COMPOSIÇÕES!J62</f>
        <v>115.351</v>
      </c>
      <c r="I168" s="52" t="n">
        <f aca="false">G168+H168</f>
        <v>1405.9144</v>
      </c>
      <c r="J168" s="68" t="n">
        <f aca="false">G168*F168</f>
        <v>2581.1268</v>
      </c>
      <c r="K168" s="68" t="n">
        <f aca="false">H168*F168</f>
        <v>230.702</v>
      </c>
      <c r="L168" s="68" t="n">
        <f aca="false">J168+K168</f>
        <v>2811.8288</v>
      </c>
      <c r="M168" s="69" t="n">
        <f aca="false">L168*(1+$M$4)</f>
        <v>3562.02472384</v>
      </c>
      <c r="N168" s="2"/>
      <c r="O168" s="70"/>
    </row>
    <row r="169" customFormat="false" ht="42.15" hidden="false" customHeight="false" outlineLevel="0" collapsed="false">
      <c r="A169" s="109" t="s">
        <v>510</v>
      </c>
      <c r="B169" s="47" t="s">
        <v>511</v>
      </c>
      <c r="C169" s="48" t="s">
        <v>512</v>
      </c>
      <c r="D169" s="66" t="s">
        <v>513</v>
      </c>
      <c r="E169" s="50" t="s">
        <v>19</v>
      </c>
      <c r="F169" s="51" t="n">
        <v>5</v>
      </c>
      <c r="G169" s="52" t="n">
        <f aca="false">I169-H169</f>
        <v>160.1</v>
      </c>
      <c r="H169" s="52" t="n">
        <f aca="false">ROUNDUP(VLOOKUP(C169,'VALORES SINAPI'!A155:F7994,4,0)*I169,2)</f>
        <v>31.89</v>
      </c>
      <c r="I169" s="52" t="n">
        <f aca="false">VLOOKUP(C169,'VALORES SINAPI'!A155:F7994,6,0)</f>
        <v>191.99</v>
      </c>
      <c r="J169" s="53" t="n">
        <f aca="false">G169*F169</f>
        <v>800.5</v>
      </c>
      <c r="K169" s="53" t="n">
        <f aca="false">H169*F169</f>
        <v>159.45</v>
      </c>
      <c r="L169" s="53" t="n">
        <f aca="false">J169+K169</f>
        <v>959.95</v>
      </c>
      <c r="M169" s="54" t="n">
        <f aca="false">L169*(1+$M$4)</f>
        <v>1216.06466</v>
      </c>
      <c r="N169" s="55"/>
      <c r="O169" s="56"/>
    </row>
    <row r="170" customFormat="false" ht="21.65" hidden="false" customHeight="false" outlineLevel="0" collapsed="false">
      <c r="A170" s="109" t="s">
        <v>514</v>
      </c>
      <c r="B170" s="47" t="s">
        <v>515</v>
      </c>
      <c r="C170" s="48" t="s">
        <v>516</v>
      </c>
      <c r="D170" s="66" t="s">
        <v>517</v>
      </c>
      <c r="E170" s="50" t="s">
        <v>61</v>
      </c>
      <c r="F170" s="51" t="n">
        <v>14.7</v>
      </c>
      <c r="G170" s="52" t="n">
        <v>133.37</v>
      </c>
      <c r="H170" s="52" t="n">
        <f aca="false">I170-G170</f>
        <v>13.93</v>
      </c>
      <c r="I170" s="52" t="n">
        <v>147.3</v>
      </c>
      <c r="J170" s="53" t="n">
        <f aca="false">G170*F170</f>
        <v>1960.539</v>
      </c>
      <c r="K170" s="53" t="n">
        <f aca="false">H170*F170</f>
        <v>204.771</v>
      </c>
      <c r="L170" s="53" t="n">
        <f aca="false">J170+K170</f>
        <v>2165.31</v>
      </c>
      <c r="M170" s="54" t="n">
        <f aca="false">L170*(1+$M$4)</f>
        <v>2743.014708</v>
      </c>
      <c r="N170" s="55"/>
      <c r="O170" s="56"/>
    </row>
    <row r="171" customFormat="false" ht="31.9" hidden="false" customHeight="false" outlineLevel="0" collapsed="false">
      <c r="A171" s="109" t="s">
        <v>518</v>
      </c>
      <c r="B171" s="47" t="s">
        <v>519</v>
      </c>
      <c r="C171" s="48" t="s">
        <v>520</v>
      </c>
      <c r="D171" s="66" t="s">
        <v>521</v>
      </c>
      <c r="E171" s="50" t="s">
        <v>19</v>
      </c>
      <c r="F171" s="51" t="n">
        <v>8</v>
      </c>
      <c r="G171" s="67" t="n">
        <f aca="false">COMPOSIÇÕES!I74</f>
        <v>670.9644</v>
      </c>
      <c r="H171" s="67" t="n">
        <f aca="false">COMPOSIÇÕES!J74</f>
        <v>71.1376</v>
      </c>
      <c r="I171" s="52" t="n">
        <f aca="false">G171+H171</f>
        <v>742.102</v>
      </c>
      <c r="J171" s="68" t="n">
        <f aca="false">G171*F171</f>
        <v>5367.7152</v>
      </c>
      <c r="K171" s="68" t="n">
        <f aca="false">H171*F171</f>
        <v>569.1008</v>
      </c>
      <c r="L171" s="68" t="n">
        <f aca="false">J171+K171</f>
        <v>5936.816</v>
      </c>
      <c r="M171" s="69" t="n">
        <f aca="false">L171*(1+$M$4)</f>
        <v>7520.7585088</v>
      </c>
      <c r="N171" s="2"/>
      <c r="O171" s="70"/>
    </row>
    <row r="172" customFormat="false" ht="31.9" hidden="false" customHeight="false" outlineLevel="0" collapsed="false">
      <c r="A172" s="109" t="s">
        <v>522</v>
      </c>
      <c r="B172" s="47" t="s">
        <v>523</v>
      </c>
      <c r="C172" s="48" t="s">
        <v>524</v>
      </c>
      <c r="D172" s="66" t="s">
        <v>525</v>
      </c>
      <c r="E172" s="50" t="s">
        <v>19</v>
      </c>
      <c r="F172" s="51" t="n">
        <v>1</v>
      </c>
      <c r="G172" s="67" t="n">
        <f aca="false">COMPOSIÇÕES!I82</f>
        <v>44.7692</v>
      </c>
      <c r="H172" s="67" t="n">
        <f aca="false">COMPOSIÇÕES!J82</f>
        <v>72.826</v>
      </c>
      <c r="I172" s="52" t="n">
        <f aca="false">G172+H172</f>
        <v>117.5952</v>
      </c>
      <c r="J172" s="68" t="n">
        <f aca="false">G172*F172</f>
        <v>44.7692</v>
      </c>
      <c r="K172" s="68" t="n">
        <f aca="false">H172*F172</f>
        <v>72.826</v>
      </c>
      <c r="L172" s="68" t="n">
        <f aca="false">J172+K172</f>
        <v>117.5952</v>
      </c>
      <c r="M172" s="69" t="n">
        <f aca="false">L172*(1+$M$4)</f>
        <v>148.96959936</v>
      </c>
      <c r="N172" s="2"/>
      <c r="O172" s="70"/>
    </row>
    <row r="173" customFormat="false" ht="21.65" hidden="false" customHeight="false" outlineLevel="0" collapsed="false">
      <c r="A173" s="109" t="s">
        <v>526</v>
      </c>
      <c r="B173" s="47" t="s">
        <v>527</v>
      </c>
      <c r="C173" s="48" t="s">
        <v>528</v>
      </c>
      <c r="D173" s="66" t="s">
        <v>529</v>
      </c>
      <c r="E173" s="50" t="s">
        <v>19</v>
      </c>
      <c r="F173" s="51" t="n">
        <v>2</v>
      </c>
      <c r="G173" s="67" t="n">
        <f aca="false">COMPOSIÇÕES!I93</f>
        <v>183.7444</v>
      </c>
      <c r="H173" s="67" t="n">
        <f aca="false">COMPOSIÇÕES!J93</f>
        <v>28.7376</v>
      </c>
      <c r="I173" s="52" t="n">
        <f aca="false">G173+H173</f>
        <v>212.482</v>
      </c>
      <c r="J173" s="68" t="n">
        <f aca="false">G173*F173</f>
        <v>367.4888</v>
      </c>
      <c r="K173" s="68" t="n">
        <f aca="false">H173*F173</f>
        <v>57.4752</v>
      </c>
      <c r="L173" s="68" t="n">
        <f aca="false">J173+K173</f>
        <v>424.964</v>
      </c>
      <c r="M173" s="69" t="n">
        <f aca="false">L173*(1+$M$4)</f>
        <v>538.3443952</v>
      </c>
      <c r="N173" s="2"/>
      <c r="O173" s="70"/>
    </row>
    <row r="174" customFormat="false" ht="15" hidden="false" customHeight="false" outlineLevel="0" collapsed="false">
      <c r="A174" s="71"/>
      <c r="B174" s="72"/>
      <c r="C174" s="72"/>
      <c r="D174" s="72"/>
      <c r="E174" s="72"/>
      <c r="F174" s="72"/>
      <c r="G174" s="72"/>
      <c r="H174" s="72"/>
      <c r="I174" s="72"/>
      <c r="J174" s="72"/>
      <c r="K174" s="72"/>
      <c r="L174" s="72"/>
      <c r="M174" s="73"/>
      <c r="N174" s="55"/>
      <c r="O174" s="56"/>
    </row>
    <row r="175" customFormat="false" ht="15" hidden="false" customHeight="true" outlineLevel="0" collapsed="false">
      <c r="A175" s="60" t="s">
        <v>530</v>
      </c>
      <c r="B175" s="61" t="s">
        <v>531</v>
      </c>
      <c r="C175" s="61"/>
      <c r="D175" s="61"/>
      <c r="E175" s="62"/>
      <c r="F175" s="62"/>
      <c r="G175" s="62"/>
      <c r="H175" s="62"/>
      <c r="I175" s="63"/>
      <c r="J175" s="43" t="n">
        <f aca="false">SUM(J176:J180)</f>
        <v>8304.861</v>
      </c>
      <c r="K175" s="43" t="n">
        <f aca="false">SUM(K176:K180)</f>
        <v>7024.596</v>
      </c>
      <c r="L175" s="43" t="n">
        <f aca="false">SUM(L176:L180)</f>
        <v>15329.457</v>
      </c>
      <c r="M175" s="43" t="n">
        <f aca="false">SUM(M176:M180)</f>
        <v>19419.3561276</v>
      </c>
      <c r="N175" s="44" t="n">
        <f aca="false">M175</f>
        <v>19419.3561276</v>
      </c>
      <c r="O175" s="56"/>
    </row>
    <row r="176" customFormat="false" ht="42.15" hidden="false" customHeight="false" outlineLevel="0" collapsed="false">
      <c r="A176" s="46" t="s">
        <v>532</v>
      </c>
      <c r="B176" s="47" t="s">
        <v>533</v>
      </c>
      <c r="C176" s="48" t="s">
        <v>534</v>
      </c>
      <c r="D176" s="66" t="s">
        <v>535</v>
      </c>
      <c r="E176" s="50" t="s">
        <v>39</v>
      </c>
      <c r="F176" s="51" t="n">
        <v>15.35</v>
      </c>
      <c r="G176" s="52" t="n">
        <f aca="false">I176-H176</f>
        <v>2.53</v>
      </c>
      <c r="H176" s="52" t="n">
        <f aca="false">ROUNDUP(VLOOKUP(C176,'VALORES SINAPI'!A162:F8001,4,0)*I176,2)</f>
        <v>2.47</v>
      </c>
      <c r="I176" s="52" t="n">
        <f aca="false">VLOOKUP(C176,'VALORES SINAPI'!A162:F8001,6,0)</f>
        <v>5</v>
      </c>
      <c r="J176" s="53" t="n">
        <f aca="false">G176*F176</f>
        <v>38.8355</v>
      </c>
      <c r="K176" s="53" t="n">
        <f aca="false">H176*F176</f>
        <v>37.9145</v>
      </c>
      <c r="L176" s="53" t="n">
        <f aca="false">J176+K176</f>
        <v>76.75</v>
      </c>
      <c r="M176" s="54" t="n">
        <f aca="false">L176*(1+$M$4)</f>
        <v>97.2269</v>
      </c>
      <c r="N176" s="55"/>
      <c r="O176" s="56"/>
    </row>
    <row r="177" customFormat="false" ht="52.4" hidden="false" customHeight="false" outlineLevel="0" collapsed="false">
      <c r="A177" s="46" t="s">
        <v>536</v>
      </c>
      <c r="B177" s="47" t="s">
        <v>537</v>
      </c>
      <c r="C177" s="48" t="s">
        <v>538</v>
      </c>
      <c r="D177" s="66" t="s">
        <v>539</v>
      </c>
      <c r="E177" s="50" t="s">
        <v>39</v>
      </c>
      <c r="F177" s="51" t="n">
        <v>15.35</v>
      </c>
      <c r="G177" s="52" t="n">
        <f aca="false">I177-H177</f>
        <v>13.69</v>
      </c>
      <c r="H177" s="52" t="n">
        <f aca="false">ROUNDUP(VLOOKUP(C177,'VALORES SINAPI'!A163:F8002,4,0)*I177,2)</f>
        <v>13.53</v>
      </c>
      <c r="I177" s="52" t="n">
        <f aca="false">VLOOKUP(C177,'VALORES SINAPI'!A163:F8002,6,0)</f>
        <v>27.22</v>
      </c>
      <c r="J177" s="53" t="n">
        <f aca="false">G177*F177</f>
        <v>210.1415</v>
      </c>
      <c r="K177" s="53" t="n">
        <f aca="false">H177*F177</f>
        <v>207.6855</v>
      </c>
      <c r="L177" s="53" t="n">
        <f aca="false">J177+K177</f>
        <v>417.827</v>
      </c>
      <c r="M177" s="54" t="n">
        <f aca="false">L177*(1+$M$4)</f>
        <v>529.3032436</v>
      </c>
      <c r="N177" s="55"/>
      <c r="O177" s="56"/>
    </row>
    <row r="178" customFormat="false" ht="42.15" hidden="false" customHeight="false" outlineLevel="0" collapsed="false">
      <c r="A178" s="46" t="s">
        <v>540</v>
      </c>
      <c r="B178" s="47" t="s">
        <v>541</v>
      </c>
      <c r="C178" s="48" t="s">
        <v>534</v>
      </c>
      <c r="D178" s="66" t="s">
        <v>535</v>
      </c>
      <c r="E178" s="50" t="s">
        <v>39</v>
      </c>
      <c r="F178" s="51" t="n">
        <v>361</v>
      </c>
      <c r="G178" s="52" t="n">
        <f aca="false">I178-H178</f>
        <v>2.53</v>
      </c>
      <c r="H178" s="52" t="n">
        <f aca="false">ROUNDUP(VLOOKUP(C178,'VALORES SINAPI'!A164:F8003,4,0)*I178,2)</f>
        <v>2.47</v>
      </c>
      <c r="I178" s="52" t="n">
        <f aca="false">VLOOKUP(C178,'VALORES SINAPI'!A164:F8003,6,0)</f>
        <v>5</v>
      </c>
      <c r="J178" s="53" t="n">
        <f aca="false">G178*F178</f>
        <v>913.33</v>
      </c>
      <c r="K178" s="53" t="n">
        <f aca="false">H178*F178</f>
        <v>891.67</v>
      </c>
      <c r="L178" s="53" t="n">
        <f aca="false">J178+K178</f>
        <v>1805</v>
      </c>
      <c r="M178" s="54" t="n">
        <f aca="false">L178*(1+$M$4)</f>
        <v>2286.574</v>
      </c>
      <c r="N178" s="55"/>
      <c r="O178" s="56"/>
    </row>
    <row r="179" customFormat="false" ht="52.4" hidden="false" customHeight="false" outlineLevel="0" collapsed="false">
      <c r="A179" s="46" t="s">
        <v>542</v>
      </c>
      <c r="B179" s="47" t="s">
        <v>543</v>
      </c>
      <c r="C179" s="48" t="s">
        <v>538</v>
      </c>
      <c r="D179" s="66" t="s">
        <v>539</v>
      </c>
      <c r="E179" s="50" t="s">
        <v>39</v>
      </c>
      <c r="F179" s="51" t="n">
        <v>361</v>
      </c>
      <c r="G179" s="52" t="n">
        <f aca="false">I179-H179</f>
        <v>13.69</v>
      </c>
      <c r="H179" s="52" t="n">
        <f aca="false">ROUNDUP(VLOOKUP(C179,'VALORES SINAPI'!A165:F8004,4,0)*I179,2)</f>
        <v>13.53</v>
      </c>
      <c r="I179" s="52" t="n">
        <f aca="false">VLOOKUP(C179,'VALORES SINAPI'!A165:F8004,6,0)</f>
        <v>27.22</v>
      </c>
      <c r="J179" s="53" t="n">
        <f aca="false">G179*F179</f>
        <v>4942.09</v>
      </c>
      <c r="K179" s="53" t="n">
        <f aca="false">H179*F179</f>
        <v>4884.33</v>
      </c>
      <c r="L179" s="53" t="n">
        <f aca="false">J179+K179</f>
        <v>9826.42</v>
      </c>
      <c r="M179" s="54" t="n">
        <f aca="false">L179*(1+$M$4)</f>
        <v>12448.108856</v>
      </c>
      <c r="N179" s="55"/>
      <c r="O179" s="56"/>
    </row>
    <row r="180" customFormat="false" ht="42.15" hidden="false" customHeight="false" outlineLevel="0" collapsed="false">
      <c r="A180" s="46" t="s">
        <v>544</v>
      </c>
      <c r="B180" s="47" t="s">
        <v>545</v>
      </c>
      <c r="C180" s="48" t="s">
        <v>546</v>
      </c>
      <c r="D180" s="66" t="s">
        <v>547</v>
      </c>
      <c r="E180" s="50" t="s">
        <v>39</v>
      </c>
      <c r="F180" s="51" t="n">
        <v>44.4</v>
      </c>
      <c r="G180" s="52" t="n">
        <f aca="false">I180-H180</f>
        <v>49.56</v>
      </c>
      <c r="H180" s="52" t="n">
        <f aca="false">ROUNDUP(VLOOKUP(C180,'VALORES SINAPI'!A166:F8005,4,0)*I180,2)</f>
        <v>22.59</v>
      </c>
      <c r="I180" s="52" t="n">
        <f aca="false">VLOOKUP(C180,'VALORES SINAPI'!A166:F8005,6,0)</f>
        <v>72.15</v>
      </c>
      <c r="J180" s="53" t="n">
        <f aca="false">G180*F180</f>
        <v>2200.464</v>
      </c>
      <c r="K180" s="53" t="n">
        <f aca="false">H180*F180</f>
        <v>1002.996</v>
      </c>
      <c r="L180" s="53" t="n">
        <f aca="false">J180+K180</f>
        <v>3203.46</v>
      </c>
      <c r="M180" s="54" t="n">
        <f aca="false">L180*(1+$M$4)</f>
        <v>4058.143128</v>
      </c>
      <c r="N180" s="55"/>
      <c r="O180" s="56"/>
    </row>
    <row r="181" customFormat="false" ht="15" hidden="false" customHeight="false" outlineLevel="0" collapsed="false">
      <c r="A181" s="71"/>
      <c r="B181" s="72"/>
      <c r="C181" s="72"/>
      <c r="D181" s="72"/>
      <c r="E181" s="72"/>
      <c r="F181" s="72"/>
      <c r="G181" s="72"/>
      <c r="H181" s="72"/>
      <c r="I181" s="72"/>
      <c r="J181" s="72"/>
      <c r="K181" s="72"/>
      <c r="L181" s="72"/>
      <c r="M181" s="73"/>
      <c r="N181" s="55"/>
      <c r="O181" s="56"/>
    </row>
    <row r="182" customFormat="false" ht="15" hidden="false" customHeight="true" outlineLevel="0" collapsed="false">
      <c r="A182" s="60" t="s">
        <v>548</v>
      </c>
      <c r="B182" s="61" t="s">
        <v>549</v>
      </c>
      <c r="C182" s="61"/>
      <c r="D182" s="61"/>
      <c r="E182" s="62"/>
      <c r="F182" s="62"/>
      <c r="G182" s="62"/>
      <c r="H182" s="62"/>
      <c r="I182" s="63"/>
      <c r="J182" s="43" t="n">
        <f aca="false">SUM(J183:J189)</f>
        <v>14942.708</v>
      </c>
      <c r="K182" s="43" t="n">
        <f aca="false">SUM(K183:K189)</f>
        <v>2756.454</v>
      </c>
      <c r="L182" s="43" t="n">
        <f aca="false">SUM(L183:L189)</f>
        <v>17699.162</v>
      </c>
      <c r="M182" s="43" t="n">
        <f aca="false">SUM(M183:M189)</f>
        <v>22421.2984216</v>
      </c>
      <c r="N182" s="44" t="n">
        <f aca="false">M182</f>
        <v>22421.2984216</v>
      </c>
      <c r="O182" s="56"/>
    </row>
    <row r="183" customFormat="false" ht="72.85" hidden="false" customHeight="false" outlineLevel="0" collapsed="false">
      <c r="A183" s="46" t="s">
        <v>550</v>
      </c>
      <c r="B183" s="47" t="s">
        <v>551</v>
      </c>
      <c r="C183" s="48" t="s">
        <v>75</v>
      </c>
      <c r="D183" s="66" t="s">
        <v>76</v>
      </c>
      <c r="E183" s="50" t="s">
        <v>552</v>
      </c>
      <c r="F183" s="51" t="n">
        <v>15.8</v>
      </c>
      <c r="G183" s="52" t="n">
        <f aca="false">I183-H183</f>
        <v>15.39</v>
      </c>
      <c r="H183" s="52" t="n">
        <f aca="false">ROUNDUP(VLOOKUP(C183,'VALORES SINAPI'!A169:F8008,4,0)*I183,2)</f>
        <v>6.4</v>
      </c>
      <c r="I183" s="52" t="n">
        <f aca="false">VLOOKUP(C183,'VALORES SINAPI'!A169:F8008,6,0)</f>
        <v>21.79</v>
      </c>
      <c r="J183" s="53" t="n">
        <f aca="false">G183*F183</f>
        <v>243.162</v>
      </c>
      <c r="K183" s="53" t="n">
        <f aca="false">H183*F183</f>
        <v>101.12</v>
      </c>
      <c r="L183" s="53" t="n">
        <f aca="false">J183+K183</f>
        <v>344.282</v>
      </c>
      <c r="M183" s="54" t="n">
        <f aca="false">L183*(1+$M$4)</f>
        <v>436.1364376</v>
      </c>
      <c r="N183" s="55"/>
      <c r="O183" s="56"/>
    </row>
    <row r="184" customFormat="false" ht="21.65" hidden="false" customHeight="false" outlineLevel="0" collapsed="false">
      <c r="A184" s="46" t="s">
        <v>553</v>
      </c>
      <c r="B184" s="47" t="s">
        <v>554</v>
      </c>
      <c r="C184" s="48" t="s">
        <v>555</v>
      </c>
      <c r="D184" s="66" t="s">
        <v>556</v>
      </c>
      <c r="E184" s="50" t="s">
        <v>39</v>
      </c>
      <c r="F184" s="51" t="n">
        <v>95</v>
      </c>
      <c r="G184" s="52" t="n">
        <f aca="false">I184-H184</f>
        <v>2.21</v>
      </c>
      <c r="H184" s="52" t="n">
        <f aca="false">ROUNDUP(VLOOKUP(C184,'VALORES SINAPI'!A170:F8009,4,0)*I184,2)</f>
        <v>0.23</v>
      </c>
      <c r="I184" s="52" t="n">
        <f aca="false">VLOOKUP(C184,'VALORES SINAPI'!A170:F8009,6,0)</f>
        <v>2.44</v>
      </c>
      <c r="J184" s="53" t="n">
        <f aca="false">G184*F184</f>
        <v>209.95</v>
      </c>
      <c r="K184" s="53" t="n">
        <f aca="false">H184*F184</f>
        <v>21.85</v>
      </c>
      <c r="L184" s="53" t="n">
        <f aca="false">J184+K184</f>
        <v>231.8</v>
      </c>
      <c r="M184" s="54" t="n">
        <f aca="false">L184*(1+$M$4)</f>
        <v>293.64424</v>
      </c>
      <c r="N184" s="55"/>
      <c r="O184" s="56"/>
    </row>
    <row r="185" customFormat="false" ht="42.15" hidden="false" customHeight="false" outlineLevel="0" collapsed="false">
      <c r="A185" s="46" t="s">
        <v>557</v>
      </c>
      <c r="B185" s="47" t="s">
        <v>558</v>
      </c>
      <c r="C185" s="48" t="s">
        <v>559</v>
      </c>
      <c r="D185" s="66" t="s">
        <v>560</v>
      </c>
      <c r="E185" s="50" t="s">
        <v>39</v>
      </c>
      <c r="F185" s="51" t="n">
        <v>95</v>
      </c>
      <c r="G185" s="52" t="n">
        <f aca="false">I185-H185</f>
        <v>68.1</v>
      </c>
      <c r="H185" s="52" t="n">
        <f aca="false">ROUNDUP(VLOOKUP(C185,'VALORES SINAPI'!A171:F8010,4,0)*I185,2)</f>
        <v>7.15</v>
      </c>
      <c r="I185" s="52" t="n">
        <f aca="false">VLOOKUP(C185,'VALORES SINAPI'!A171:F8010,6,0)</f>
        <v>75.25</v>
      </c>
      <c r="J185" s="53" t="n">
        <f aca="false">G185*F185</f>
        <v>6469.5</v>
      </c>
      <c r="K185" s="53" t="n">
        <f aca="false">H185*F185</f>
        <v>679.25</v>
      </c>
      <c r="L185" s="53" t="n">
        <f aca="false">J185+K185</f>
        <v>7148.75</v>
      </c>
      <c r="M185" s="54" t="n">
        <f aca="false">L185*(1+$M$4)</f>
        <v>9056.0365</v>
      </c>
      <c r="N185" s="55"/>
      <c r="O185" s="56"/>
    </row>
    <row r="186" customFormat="false" ht="52.4" hidden="false" customHeight="false" outlineLevel="0" collapsed="false">
      <c r="A186" s="46" t="s">
        <v>561</v>
      </c>
      <c r="B186" s="47" t="s">
        <v>562</v>
      </c>
      <c r="C186" s="48" t="s">
        <v>563</v>
      </c>
      <c r="D186" s="66" t="s">
        <v>564</v>
      </c>
      <c r="E186" s="50" t="s">
        <v>39</v>
      </c>
      <c r="F186" s="51" t="n">
        <v>95</v>
      </c>
      <c r="G186" s="52" t="n">
        <f aca="false">I186-H186</f>
        <v>22.99</v>
      </c>
      <c r="H186" s="52" t="n">
        <f aca="false">ROUNDUP(VLOOKUP(C186,'VALORES SINAPI'!A172:F8011,4,0)*I186,2)</f>
        <v>10.49</v>
      </c>
      <c r="I186" s="52" t="n">
        <f aca="false">VLOOKUP(C186,'VALORES SINAPI'!A172:F8011,6,0)</f>
        <v>33.48</v>
      </c>
      <c r="J186" s="53" t="n">
        <f aca="false">G186*F186</f>
        <v>2184.05</v>
      </c>
      <c r="K186" s="53" t="n">
        <f aca="false">H186*F186</f>
        <v>996.55</v>
      </c>
      <c r="L186" s="53" t="n">
        <f aca="false">J186+K186</f>
        <v>3180.6</v>
      </c>
      <c r="M186" s="54" t="n">
        <f aca="false">L186*(1+$M$4)</f>
        <v>4029.18408</v>
      </c>
      <c r="N186" s="55"/>
      <c r="O186" s="56"/>
    </row>
    <row r="187" customFormat="false" ht="42.15" hidden="false" customHeight="false" outlineLevel="0" collapsed="false">
      <c r="A187" s="46" t="s">
        <v>565</v>
      </c>
      <c r="B187" s="89" t="s">
        <v>566</v>
      </c>
      <c r="C187" s="48" t="s">
        <v>567</v>
      </c>
      <c r="D187" s="66" t="s">
        <v>568</v>
      </c>
      <c r="E187" s="50" t="s">
        <v>39</v>
      </c>
      <c r="F187" s="51" t="n">
        <v>95</v>
      </c>
      <c r="G187" s="52" t="n">
        <f aca="false">I187-H187</f>
        <v>56.73</v>
      </c>
      <c r="H187" s="52" t="n">
        <f aca="false">ROUNDUP(VLOOKUP(C187,'VALORES SINAPI'!A173:F8012,4,0)*I187,2)</f>
        <v>9.46</v>
      </c>
      <c r="I187" s="52" t="n">
        <f aca="false">VLOOKUP(C187,'VALORES SINAPI'!A173:F8012,6,0)</f>
        <v>66.19</v>
      </c>
      <c r="J187" s="53" t="n">
        <f aca="false">G187*F187</f>
        <v>5389.35</v>
      </c>
      <c r="K187" s="53" t="n">
        <f aca="false">H187*F187</f>
        <v>898.7</v>
      </c>
      <c r="L187" s="53" t="n">
        <f aca="false">J187+K187</f>
        <v>6288.05</v>
      </c>
      <c r="M187" s="54" t="n">
        <f aca="false">L187*(1+$M$4)</f>
        <v>7965.70174</v>
      </c>
      <c r="N187" s="55"/>
      <c r="O187" s="56"/>
    </row>
    <row r="188" customFormat="false" ht="31.9" hidden="false" customHeight="false" outlineLevel="0" collapsed="false">
      <c r="A188" s="46" t="s">
        <v>569</v>
      </c>
      <c r="B188" s="89" t="s">
        <v>570</v>
      </c>
      <c r="C188" s="48" t="s">
        <v>571</v>
      </c>
      <c r="D188" s="66" t="s">
        <v>572</v>
      </c>
      <c r="E188" s="50" t="s">
        <v>39</v>
      </c>
      <c r="F188" s="51" t="n">
        <v>7.4</v>
      </c>
      <c r="G188" s="52" t="n">
        <f aca="false">I188-H188</f>
        <v>9.9</v>
      </c>
      <c r="H188" s="52" t="n">
        <f aca="false">ROUNDUP(VLOOKUP(C188,'VALORES SINAPI'!A174:F8013,4,0)*I188,2)</f>
        <v>2.7</v>
      </c>
      <c r="I188" s="52" t="n">
        <f aca="false">VLOOKUP(C188,'VALORES SINAPI'!A174:F8013,6,0)</f>
        <v>12.6</v>
      </c>
      <c r="J188" s="53" t="n">
        <f aca="false">G188*F188</f>
        <v>73.26</v>
      </c>
      <c r="K188" s="53" t="n">
        <f aca="false">H188*F188</f>
        <v>19.98</v>
      </c>
      <c r="L188" s="53" t="n">
        <f aca="false">J188+K188</f>
        <v>93.24</v>
      </c>
      <c r="M188" s="54" t="n">
        <f aca="false">L188*(1+$M$4)</f>
        <v>118.116432</v>
      </c>
      <c r="N188" s="55"/>
      <c r="O188" s="56"/>
    </row>
    <row r="189" customFormat="false" ht="21.65" hidden="false" customHeight="false" outlineLevel="0" collapsed="false">
      <c r="A189" s="46" t="s">
        <v>573</v>
      </c>
      <c r="B189" s="47" t="s">
        <v>574</v>
      </c>
      <c r="C189" s="48" t="s">
        <v>516</v>
      </c>
      <c r="D189" s="66" t="s">
        <v>517</v>
      </c>
      <c r="E189" s="50" t="s">
        <v>61</v>
      </c>
      <c r="F189" s="51" t="n">
        <v>2.8</v>
      </c>
      <c r="G189" s="52" t="n">
        <v>133.37</v>
      </c>
      <c r="H189" s="52" t="n">
        <f aca="false">I189-G189</f>
        <v>13.93</v>
      </c>
      <c r="I189" s="52" t="n">
        <v>147.3</v>
      </c>
      <c r="J189" s="68" t="n">
        <f aca="false">G189*F189</f>
        <v>373.436</v>
      </c>
      <c r="K189" s="68" t="n">
        <f aca="false">H189*F189</f>
        <v>39.004</v>
      </c>
      <c r="L189" s="68" t="n">
        <f aca="false">J189+K189</f>
        <v>412.44</v>
      </c>
      <c r="M189" s="69" t="n">
        <f aca="false">L189*(1+$M$4)</f>
        <v>522.478992</v>
      </c>
      <c r="N189" s="2"/>
      <c r="O189" s="70"/>
    </row>
    <row r="190" customFormat="false" ht="15" hidden="false" customHeight="false" outlineLevel="0" collapsed="false">
      <c r="A190" s="71"/>
      <c r="B190" s="72"/>
      <c r="C190" s="72"/>
      <c r="D190" s="72"/>
      <c r="E190" s="72"/>
      <c r="F190" s="72"/>
      <c r="G190" s="72"/>
      <c r="H190" s="72"/>
      <c r="I190" s="72"/>
      <c r="J190" s="72"/>
      <c r="K190" s="72"/>
      <c r="L190" s="72"/>
      <c r="M190" s="73"/>
      <c r="N190" s="55"/>
      <c r="O190" s="56"/>
    </row>
    <row r="191" customFormat="false" ht="15" hidden="false" customHeight="true" outlineLevel="0" collapsed="false">
      <c r="A191" s="60" t="s">
        <v>575</v>
      </c>
      <c r="B191" s="61" t="s">
        <v>576</v>
      </c>
      <c r="C191" s="61"/>
      <c r="D191" s="61"/>
      <c r="E191" s="62"/>
      <c r="F191" s="62"/>
      <c r="G191" s="62"/>
      <c r="H191" s="62"/>
      <c r="I191" s="63"/>
      <c r="J191" s="43" t="n">
        <f aca="false">SUM(J192:J198)</f>
        <v>9591.760016</v>
      </c>
      <c r="K191" s="43" t="n">
        <f aca="false">SUM(K192:K198)</f>
        <v>2656.9331</v>
      </c>
      <c r="L191" s="43" t="n">
        <f aca="false">SUM(L192:L198)</f>
        <v>12248.693116</v>
      </c>
      <c r="M191" s="43" t="n">
        <f aca="false">SUM(M192:M198)</f>
        <v>15516.6444393488</v>
      </c>
      <c r="N191" s="44" t="n">
        <f aca="false">M191</f>
        <v>15516.6444393488</v>
      </c>
      <c r="O191" s="56"/>
    </row>
    <row r="192" customFormat="false" ht="31.9" hidden="false" customHeight="false" outlineLevel="0" collapsed="false">
      <c r="A192" s="83" t="s">
        <v>577</v>
      </c>
      <c r="B192" s="89" t="s">
        <v>578</v>
      </c>
      <c r="C192" s="90" t="s">
        <v>579</v>
      </c>
      <c r="D192" s="91" t="s">
        <v>580</v>
      </c>
      <c r="E192" s="92" t="s">
        <v>39</v>
      </c>
      <c r="F192" s="51" t="n">
        <v>95</v>
      </c>
      <c r="G192" s="52" t="n">
        <f aca="false">I192-H192</f>
        <v>59.82</v>
      </c>
      <c r="H192" s="52" t="n">
        <f aca="false">ROUNDUP(VLOOKUP(C192,'VALORES SINAPI'!A178:F8017,4,0)*I192,2)</f>
        <v>12.94</v>
      </c>
      <c r="I192" s="52" t="n">
        <f aca="false">VLOOKUP(C192,'VALORES SINAPI'!A178:F8017,6,0)</f>
        <v>72.76</v>
      </c>
      <c r="J192" s="53" t="n">
        <f aca="false">G192*F192</f>
        <v>5682.9</v>
      </c>
      <c r="K192" s="53" t="n">
        <f aca="false">H192*F192</f>
        <v>1229.3</v>
      </c>
      <c r="L192" s="53" t="n">
        <f aca="false">J192+K192</f>
        <v>6912.2</v>
      </c>
      <c r="M192" s="54" t="n">
        <f aca="false">L192*(1+$M$4)</f>
        <v>8756.37496</v>
      </c>
      <c r="N192" s="55"/>
      <c r="O192" s="56"/>
    </row>
    <row r="193" customFormat="false" ht="21.65" hidden="false" customHeight="false" outlineLevel="0" collapsed="false">
      <c r="A193" s="83" t="s">
        <v>581</v>
      </c>
      <c r="B193" s="89" t="s">
        <v>582</v>
      </c>
      <c r="C193" s="90" t="s">
        <v>583</v>
      </c>
      <c r="D193" s="91" t="s">
        <v>584</v>
      </c>
      <c r="E193" s="92" t="s">
        <v>61</v>
      </c>
      <c r="F193" s="51" t="n">
        <v>109.2</v>
      </c>
      <c r="G193" s="52" t="n">
        <f aca="false">I193-H193</f>
        <v>8.84</v>
      </c>
      <c r="H193" s="52" t="n">
        <f aca="false">ROUNDUP(VLOOKUP(C193,'VALORES SINAPI'!A179:F8018,4,0)*I193,2)</f>
        <v>4.56</v>
      </c>
      <c r="I193" s="52" t="n">
        <f aca="false">VLOOKUP(C193,'VALORES SINAPI'!A179:F8018,6,0)</f>
        <v>13.4</v>
      </c>
      <c r="J193" s="53" t="n">
        <f aca="false">G193*F193</f>
        <v>965.328</v>
      </c>
      <c r="K193" s="53" t="n">
        <f aca="false">H193*F193</f>
        <v>497.952</v>
      </c>
      <c r="L193" s="53" t="n">
        <f aca="false">J193+K193</f>
        <v>1463.28</v>
      </c>
      <c r="M193" s="54" t="n">
        <f aca="false">L193*(1+$M$4)</f>
        <v>1853.683104</v>
      </c>
      <c r="N193" s="55"/>
      <c r="O193" s="56"/>
    </row>
    <row r="194" customFormat="false" ht="15" hidden="false" customHeight="false" outlineLevel="0" collapsed="false">
      <c r="A194" s="46" t="s">
        <v>585</v>
      </c>
      <c r="B194" s="47" t="s">
        <v>586</v>
      </c>
      <c r="C194" s="48" t="s">
        <v>587</v>
      </c>
      <c r="D194" s="66" t="s">
        <v>588</v>
      </c>
      <c r="E194" s="50" t="s">
        <v>589</v>
      </c>
      <c r="F194" s="51" t="n">
        <v>0.4</v>
      </c>
      <c r="G194" s="52" t="n">
        <v>58.27</v>
      </c>
      <c r="H194" s="52" t="n">
        <v>0</v>
      </c>
      <c r="I194" s="52" t="n">
        <f aca="false">G194+H194</f>
        <v>58.27</v>
      </c>
      <c r="J194" s="68" t="n">
        <f aca="false">G194*F194</f>
        <v>23.308</v>
      </c>
      <c r="K194" s="68" t="n">
        <f aca="false">H194*F194</f>
        <v>0</v>
      </c>
      <c r="L194" s="68" t="n">
        <f aca="false">J194+K194</f>
        <v>23.308</v>
      </c>
      <c r="M194" s="69" t="n">
        <f aca="false">L194*(1+$M$4)</f>
        <v>29.5265744</v>
      </c>
      <c r="N194" s="2"/>
      <c r="O194" s="70"/>
    </row>
    <row r="195" customFormat="false" ht="31.9" hidden="false" customHeight="false" outlineLevel="0" collapsed="false">
      <c r="A195" s="83" t="s">
        <v>590</v>
      </c>
      <c r="B195" s="89" t="s">
        <v>591</v>
      </c>
      <c r="C195" s="90" t="s">
        <v>579</v>
      </c>
      <c r="D195" s="91" t="s">
        <v>580</v>
      </c>
      <c r="E195" s="92" t="s">
        <v>39</v>
      </c>
      <c r="F195" s="51" t="n">
        <v>29.5</v>
      </c>
      <c r="G195" s="52" t="n">
        <f aca="false">I195-H195</f>
        <v>59.82</v>
      </c>
      <c r="H195" s="52" t="n">
        <f aca="false">ROUNDUP(VLOOKUP(C195,'VALORES SINAPI'!A181:F8020,4,0)*I195,2)</f>
        <v>12.94</v>
      </c>
      <c r="I195" s="52" t="n">
        <f aca="false">VLOOKUP(C195,'VALORES SINAPI'!A181:F8020,6,0)</f>
        <v>72.76</v>
      </c>
      <c r="J195" s="53" t="n">
        <f aca="false">G195*F195</f>
        <v>1764.69</v>
      </c>
      <c r="K195" s="53" t="n">
        <f aca="false">H195*F195</f>
        <v>381.73</v>
      </c>
      <c r="L195" s="53" t="n">
        <f aca="false">J195+K195</f>
        <v>2146.42</v>
      </c>
      <c r="M195" s="54" t="n">
        <f aca="false">L195*(1+$M$4)</f>
        <v>2719.084856</v>
      </c>
      <c r="N195" s="55"/>
      <c r="O195" s="56"/>
    </row>
    <row r="196" customFormat="false" ht="21.65" hidden="false" customHeight="false" outlineLevel="0" collapsed="false">
      <c r="A196" s="83" t="s">
        <v>592</v>
      </c>
      <c r="B196" s="89" t="s">
        <v>593</v>
      </c>
      <c r="C196" s="90" t="s">
        <v>583</v>
      </c>
      <c r="D196" s="91" t="s">
        <v>584</v>
      </c>
      <c r="E196" s="92" t="s">
        <v>61</v>
      </c>
      <c r="F196" s="51" t="n">
        <v>85</v>
      </c>
      <c r="G196" s="52" t="n">
        <f aca="false">I196-H196</f>
        <v>8.84</v>
      </c>
      <c r="H196" s="52" t="n">
        <f aca="false">ROUNDUP(VLOOKUP(C196,'VALORES SINAPI'!A182:F8021,4,0)*I196,2)</f>
        <v>4.56</v>
      </c>
      <c r="I196" s="52" t="n">
        <f aca="false">VLOOKUP(C196,'VALORES SINAPI'!A182:F8021,6,0)</f>
        <v>13.4</v>
      </c>
      <c r="J196" s="53" t="n">
        <f aca="false">G196*F196</f>
        <v>751.4</v>
      </c>
      <c r="K196" s="53" t="n">
        <f aca="false">H196*F196</f>
        <v>387.6</v>
      </c>
      <c r="L196" s="53" t="n">
        <f aca="false">J196+K196</f>
        <v>1139</v>
      </c>
      <c r="M196" s="54" t="n">
        <f aca="false">L196*(1+$M$4)</f>
        <v>1442.8852</v>
      </c>
      <c r="N196" s="55"/>
      <c r="O196" s="56"/>
    </row>
    <row r="197" customFormat="false" ht="21.65" hidden="false" customHeight="false" outlineLevel="0" collapsed="false">
      <c r="A197" s="46" t="s">
        <v>594</v>
      </c>
      <c r="B197" s="47" t="s">
        <v>595</v>
      </c>
      <c r="C197" s="48" t="s">
        <v>596</v>
      </c>
      <c r="D197" s="66" t="s">
        <v>597</v>
      </c>
      <c r="E197" s="50" t="s">
        <v>61</v>
      </c>
      <c r="F197" s="51" t="n">
        <v>23</v>
      </c>
      <c r="G197" s="52" t="n">
        <v>11.89</v>
      </c>
      <c r="H197" s="52" t="n">
        <f aca="false">I197-G197</f>
        <v>1.75</v>
      </c>
      <c r="I197" s="52" t="n">
        <v>13.64</v>
      </c>
      <c r="J197" s="68" t="n">
        <f aca="false">G197*F197</f>
        <v>273.47</v>
      </c>
      <c r="K197" s="68" t="n">
        <f aca="false">H197*F197</f>
        <v>40.25</v>
      </c>
      <c r="L197" s="68" t="n">
        <f aca="false">J197+K197</f>
        <v>313.72</v>
      </c>
      <c r="M197" s="69" t="n">
        <f aca="false">L197*(1+$M$4)</f>
        <v>397.420496</v>
      </c>
      <c r="N197" s="2"/>
      <c r="O197" s="70"/>
    </row>
    <row r="198" customFormat="false" ht="21.65" hidden="false" customHeight="false" outlineLevel="0" collapsed="false">
      <c r="A198" s="46" t="s">
        <v>598</v>
      </c>
      <c r="B198" s="47" t="s">
        <v>599</v>
      </c>
      <c r="C198" s="48" t="s">
        <v>600</v>
      </c>
      <c r="D198" s="66" t="s">
        <v>601</v>
      </c>
      <c r="E198" s="50" t="s">
        <v>61</v>
      </c>
      <c r="F198" s="51" t="n">
        <v>4.2</v>
      </c>
      <c r="G198" s="67" t="n">
        <f aca="false">COMPOSIÇÕES!I135</f>
        <v>31.11048</v>
      </c>
      <c r="H198" s="67" t="n">
        <f aca="false">COMPOSIÇÕES!J135</f>
        <v>28.5955</v>
      </c>
      <c r="I198" s="52" t="n">
        <f aca="false">G198+H198</f>
        <v>59.70598</v>
      </c>
      <c r="J198" s="68" t="n">
        <f aca="false">G198*F198</f>
        <v>130.664016</v>
      </c>
      <c r="K198" s="68" t="n">
        <f aca="false">H198*F198</f>
        <v>120.1011</v>
      </c>
      <c r="L198" s="68" t="n">
        <f aca="false">J198+K198</f>
        <v>250.765116</v>
      </c>
      <c r="M198" s="69" t="n">
        <f aca="false">L198*(1+$M$4)</f>
        <v>317.6692489488</v>
      </c>
      <c r="N198" s="2"/>
      <c r="O198" s="70"/>
    </row>
    <row r="199" customFormat="false" ht="15" hidden="false" customHeight="false" outlineLevel="0" collapsed="false">
      <c r="A199" s="110"/>
      <c r="B199" s="111"/>
      <c r="C199" s="111"/>
      <c r="D199" s="111"/>
      <c r="E199" s="111"/>
      <c r="F199" s="111"/>
      <c r="G199" s="111"/>
      <c r="H199" s="111"/>
      <c r="I199" s="111"/>
      <c r="J199" s="111"/>
      <c r="K199" s="111"/>
      <c r="L199" s="111"/>
      <c r="M199" s="50"/>
      <c r="N199" s="55"/>
      <c r="O199" s="56"/>
    </row>
    <row r="200" customFormat="false" ht="15" hidden="false" customHeight="true" outlineLevel="0" collapsed="false">
      <c r="A200" s="60" t="s">
        <v>602</v>
      </c>
      <c r="B200" s="61" t="s">
        <v>603</v>
      </c>
      <c r="C200" s="61"/>
      <c r="D200" s="61"/>
      <c r="E200" s="62"/>
      <c r="F200" s="62"/>
      <c r="G200" s="62"/>
      <c r="H200" s="62"/>
      <c r="I200" s="63"/>
      <c r="J200" s="43" t="n">
        <f aca="false">SUM(J201:J203)</f>
        <v>1565.14</v>
      </c>
      <c r="K200" s="43" t="n">
        <f aca="false">SUM(K201:K203)</f>
        <v>623.213</v>
      </c>
      <c r="L200" s="43" t="n">
        <f aca="false">SUM(L201:L203)</f>
        <v>2188.353</v>
      </c>
      <c r="M200" s="43" t="n">
        <f aca="false">SUM(M201:M203)</f>
        <v>2772.2055804</v>
      </c>
      <c r="N200" s="44" t="n">
        <f aca="false">M200</f>
        <v>2772.2055804</v>
      </c>
      <c r="O200" s="56"/>
    </row>
    <row r="201" customFormat="false" ht="21.65" hidden="false" customHeight="false" outlineLevel="0" collapsed="false">
      <c r="A201" s="46" t="s">
        <v>604</v>
      </c>
      <c r="B201" s="47" t="s">
        <v>605</v>
      </c>
      <c r="C201" s="48" t="s">
        <v>555</v>
      </c>
      <c r="D201" s="66" t="s">
        <v>556</v>
      </c>
      <c r="E201" s="50" t="s">
        <v>39</v>
      </c>
      <c r="F201" s="51" t="n">
        <v>43.5</v>
      </c>
      <c r="G201" s="52" t="n">
        <f aca="false">I201-H201</f>
        <v>2.21</v>
      </c>
      <c r="H201" s="52" t="n">
        <f aca="false">ROUNDUP(VLOOKUP(C201,'VALORES SINAPI'!A187:F8026,4,0)*I201,2)</f>
        <v>0.23</v>
      </c>
      <c r="I201" s="52" t="n">
        <f aca="false">VLOOKUP(C201,'VALORES SINAPI'!A187:F8026,6,0)</f>
        <v>2.44</v>
      </c>
      <c r="J201" s="53" t="n">
        <f aca="false">G201*F201</f>
        <v>96.135</v>
      </c>
      <c r="K201" s="53" t="n">
        <f aca="false">H201*F201</f>
        <v>10.005</v>
      </c>
      <c r="L201" s="53" t="n">
        <f aca="false">J201+K201</f>
        <v>106.14</v>
      </c>
      <c r="M201" s="54" t="n">
        <f aca="false">L201*(1+$M$4)</f>
        <v>134.458152</v>
      </c>
      <c r="N201" s="55"/>
      <c r="O201" s="56"/>
    </row>
    <row r="202" customFormat="false" ht="42.15" hidden="false" customHeight="false" outlineLevel="0" collapsed="false">
      <c r="A202" s="46" t="s">
        <v>606</v>
      </c>
      <c r="B202" s="47" t="s">
        <v>605</v>
      </c>
      <c r="C202" s="48" t="s">
        <v>83</v>
      </c>
      <c r="D202" s="66" t="s">
        <v>84</v>
      </c>
      <c r="E202" s="50" t="s">
        <v>39</v>
      </c>
      <c r="F202" s="51" t="n">
        <v>43.5</v>
      </c>
      <c r="G202" s="52" t="n">
        <f aca="false">I202-H202</f>
        <v>0.29</v>
      </c>
      <c r="H202" s="52" t="n">
        <f aca="false">ROUNDUP(VLOOKUP(C202,'VALORES SINAPI'!A188:F8027,4,0)*I202,2)</f>
        <v>0.56</v>
      </c>
      <c r="I202" s="52" t="n">
        <f aca="false">VLOOKUP(C202,'VALORES SINAPI'!A188:F8027,6,0)</f>
        <v>0.85</v>
      </c>
      <c r="J202" s="53" t="n">
        <f aca="false">G202*F202</f>
        <v>12.615</v>
      </c>
      <c r="K202" s="53" t="n">
        <f aca="false">H202*F202</f>
        <v>24.36</v>
      </c>
      <c r="L202" s="53" t="n">
        <f aca="false">J202+K202</f>
        <v>36.975</v>
      </c>
      <c r="M202" s="54" t="n">
        <f aca="false">L202*(1+$M$4)</f>
        <v>46.83993</v>
      </c>
      <c r="N202" s="55"/>
      <c r="O202" s="56"/>
    </row>
    <row r="203" customFormat="false" ht="42.15" hidden="false" customHeight="false" outlineLevel="0" collapsed="false">
      <c r="A203" s="46" t="s">
        <v>607</v>
      </c>
      <c r="B203" s="47" t="s">
        <v>608</v>
      </c>
      <c r="C203" s="48" t="s">
        <v>609</v>
      </c>
      <c r="D203" s="66" t="s">
        <v>610</v>
      </c>
      <c r="E203" s="50" t="s">
        <v>72</v>
      </c>
      <c r="F203" s="51" t="n">
        <v>2.6</v>
      </c>
      <c r="G203" s="52" t="n">
        <f aca="false">I203-H203</f>
        <v>560.15</v>
      </c>
      <c r="H203" s="52" t="n">
        <f aca="false">ROUNDUP(VLOOKUP(C203,'VALORES SINAPI'!A189:F8028,4,0)*I203,2)</f>
        <v>226.48</v>
      </c>
      <c r="I203" s="52" t="n">
        <f aca="false">VLOOKUP(C203,'VALORES SINAPI'!A189:F8028,6,0)</f>
        <v>786.63</v>
      </c>
      <c r="J203" s="53" t="n">
        <f aca="false">G203*F203</f>
        <v>1456.39</v>
      </c>
      <c r="K203" s="53" t="n">
        <f aca="false">H203*F203</f>
        <v>588.848</v>
      </c>
      <c r="L203" s="53" t="n">
        <f aca="false">J203+K203</f>
        <v>2045.238</v>
      </c>
      <c r="M203" s="54" t="n">
        <f aca="false">L203*(1+$M$4)</f>
        <v>2590.9074984</v>
      </c>
      <c r="N203" s="55"/>
      <c r="O203" s="56"/>
    </row>
    <row r="204" customFormat="false" ht="15" hidden="false" customHeight="false" outlineLevel="0" collapsed="false">
      <c r="A204" s="71"/>
      <c r="B204" s="72"/>
      <c r="C204" s="72"/>
      <c r="D204" s="72"/>
      <c r="E204" s="72"/>
      <c r="F204" s="72"/>
      <c r="G204" s="72"/>
      <c r="H204" s="72"/>
      <c r="I204" s="72"/>
      <c r="J204" s="72"/>
      <c r="K204" s="72"/>
      <c r="L204" s="72"/>
      <c r="M204" s="73"/>
      <c r="N204" s="55"/>
      <c r="O204" s="56"/>
    </row>
    <row r="205" customFormat="false" ht="15" hidden="false" customHeight="true" outlineLevel="0" collapsed="false">
      <c r="A205" s="60" t="s">
        <v>611</v>
      </c>
      <c r="B205" s="61" t="s">
        <v>612</v>
      </c>
      <c r="C205" s="61"/>
      <c r="D205" s="61"/>
      <c r="E205" s="62"/>
      <c r="F205" s="62"/>
      <c r="G205" s="62"/>
      <c r="H205" s="62"/>
      <c r="I205" s="63"/>
      <c r="J205" s="43" t="n">
        <f aca="false">SUM(J206:J214)</f>
        <v>6143.785</v>
      </c>
      <c r="K205" s="43" t="n">
        <f aca="false">SUM(K206:K214)</f>
        <v>5213.8035</v>
      </c>
      <c r="L205" s="43" t="n">
        <f aca="false">SUM(L206:L214)</f>
        <v>11357.5885</v>
      </c>
      <c r="M205" s="43" t="n">
        <f aca="false">SUM(M206:M214)</f>
        <v>14387.7931118</v>
      </c>
      <c r="N205" s="44" t="n">
        <f aca="false">M205</f>
        <v>14387.7931118</v>
      </c>
      <c r="O205" s="56"/>
    </row>
    <row r="206" customFormat="false" ht="31.9" hidden="false" customHeight="false" outlineLevel="0" collapsed="false">
      <c r="A206" s="46" t="s">
        <v>613</v>
      </c>
      <c r="B206" s="47" t="s">
        <v>614</v>
      </c>
      <c r="C206" s="48" t="s">
        <v>615</v>
      </c>
      <c r="D206" s="66" t="s">
        <v>616</v>
      </c>
      <c r="E206" s="50" t="s">
        <v>589</v>
      </c>
      <c r="F206" s="51" t="n">
        <v>233.9</v>
      </c>
      <c r="G206" s="52" t="n">
        <f aca="false">I206-H206</f>
        <v>6.88</v>
      </c>
      <c r="H206" s="52" t="n">
        <f aca="false">ROUNDUP(VLOOKUP(C206,'VALORES SINAPI'!A192:F8031,4,0)*I206,2)</f>
        <v>7.47</v>
      </c>
      <c r="I206" s="52" t="n">
        <f aca="false">VLOOKUP(C206,'VALORES SINAPI'!A192:F8031,6,0)</f>
        <v>14.35</v>
      </c>
      <c r="J206" s="53" t="n">
        <f aca="false">G206*F206</f>
        <v>1609.232</v>
      </c>
      <c r="K206" s="53" t="n">
        <f aca="false">H206*F206</f>
        <v>1747.233</v>
      </c>
      <c r="L206" s="53" t="n">
        <f aca="false">J206+K206</f>
        <v>3356.465</v>
      </c>
      <c r="M206" s="54" t="n">
        <f aca="false">L206*(1+$M$4)</f>
        <v>4251.969862</v>
      </c>
      <c r="N206" s="55"/>
      <c r="O206" s="56"/>
    </row>
    <row r="207" customFormat="false" ht="21.65" hidden="false" customHeight="false" outlineLevel="0" collapsed="false">
      <c r="A207" s="46" t="s">
        <v>617</v>
      </c>
      <c r="B207" s="47" t="s">
        <v>614</v>
      </c>
      <c r="C207" s="48" t="s">
        <v>618</v>
      </c>
      <c r="D207" s="66" t="s">
        <v>619</v>
      </c>
      <c r="E207" s="50" t="s">
        <v>39</v>
      </c>
      <c r="F207" s="51" t="n">
        <v>233.9</v>
      </c>
      <c r="G207" s="52" t="n">
        <f aca="false">I207-H207</f>
        <v>2.43</v>
      </c>
      <c r="H207" s="52" t="n">
        <f aca="false">ROUNDUP(VLOOKUP(C207,'VALORES SINAPI'!A193:F8032,4,0)*I207,2)</f>
        <v>2.01</v>
      </c>
      <c r="I207" s="52" t="n">
        <f aca="false">VLOOKUP(C207,'VALORES SINAPI'!A193:F8032,6,0)</f>
        <v>4.44</v>
      </c>
      <c r="J207" s="53" t="n">
        <f aca="false">G207*F207</f>
        <v>568.377</v>
      </c>
      <c r="K207" s="53" t="n">
        <f aca="false">H207*F207</f>
        <v>470.139</v>
      </c>
      <c r="L207" s="53" t="n">
        <f aca="false">J207+K207</f>
        <v>1038.516</v>
      </c>
      <c r="M207" s="54" t="n">
        <f aca="false">L207*(1+$M$4)</f>
        <v>1315.5920688</v>
      </c>
      <c r="N207" s="55"/>
      <c r="O207" s="56"/>
    </row>
    <row r="208" customFormat="false" ht="31.9" hidden="false" customHeight="false" outlineLevel="0" collapsed="false">
      <c r="A208" s="46" t="s">
        <v>620</v>
      </c>
      <c r="B208" s="47" t="s">
        <v>614</v>
      </c>
      <c r="C208" s="48" t="s">
        <v>621</v>
      </c>
      <c r="D208" s="66" t="s">
        <v>622</v>
      </c>
      <c r="E208" s="50" t="s">
        <v>39</v>
      </c>
      <c r="F208" s="51" t="n">
        <v>101.6</v>
      </c>
      <c r="G208" s="52" t="n">
        <f aca="false">I208-H208</f>
        <v>8.69</v>
      </c>
      <c r="H208" s="52" t="n">
        <f aca="false">ROUNDUP(VLOOKUP(C208,'VALORES SINAPI'!A194:F8033,4,0)*I208,2)</f>
        <v>4.94</v>
      </c>
      <c r="I208" s="52" t="n">
        <f aca="false">VLOOKUP(C208,'VALORES SINAPI'!A194:F8033,6,0)</f>
        <v>13.63</v>
      </c>
      <c r="J208" s="53" t="n">
        <f aca="false">G208*F208</f>
        <v>882.904</v>
      </c>
      <c r="K208" s="53" t="n">
        <f aca="false">H208*F208</f>
        <v>501.904</v>
      </c>
      <c r="L208" s="53" t="n">
        <f aca="false">J208+K208</f>
        <v>1384.808</v>
      </c>
      <c r="M208" s="54" t="n">
        <f aca="false">L208*(1+$M$4)</f>
        <v>1754.2747744</v>
      </c>
      <c r="N208" s="55"/>
      <c r="O208" s="56"/>
    </row>
    <row r="209" customFormat="false" ht="31.9" hidden="false" customHeight="false" outlineLevel="0" collapsed="false">
      <c r="A209" s="46" t="s">
        <v>623</v>
      </c>
      <c r="B209" s="47" t="s">
        <v>624</v>
      </c>
      <c r="C209" s="48" t="s">
        <v>625</v>
      </c>
      <c r="D209" s="66" t="s">
        <v>626</v>
      </c>
      <c r="E209" s="50" t="s">
        <v>39</v>
      </c>
      <c r="F209" s="51" t="n">
        <v>132.3</v>
      </c>
      <c r="G209" s="52" t="n">
        <f aca="false">I209-H209</f>
        <v>10.39</v>
      </c>
      <c r="H209" s="52" t="n">
        <f aca="false">ROUNDUP(VLOOKUP(C209,'VALORES SINAPI'!A195:F8034,4,0)*I209,2)</f>
        <v>9.35</v>
      </c>
      <c r="I209" s="52" t="n">
        <f aca="false">VLOOKUP(C209,'VALORES SINAPI'!A195:F8034,6,0)</f>
        <v>19.74</v>
      </c>
      <c r="J209" s="53" t="n">
        <f aca="false">G209*F209</f>
        <v>1374.597</v>
      </c>
      <c r="K209" s="53" t="n">
        <f aca="false">H209*F209</f>
        <v>1237.005</v>
      </c>
      <c r="L209" s="53" t="n">
        <f aca="false">J209+K209</f>
        <v>2611.602</v>
      </c>
      <c r="M209" s="54" t="n">
        <f aca="false">L209*(1+$M$4)</f>
        <v>3308.3774136</v>
      </c>
      <c r="N209" s="55"/>
      <c r="O209" s="56"/>
    </row>
    <row r="210" customFormat="false" ht="21.65" hidden="false" customHeight="false" outlineLevel="0" collapsed="false">
      <c r="A210" s="46" t="s">
        <v>627</v>
      </c>
      <c r="B210" s="47" t="s">
        <v>628</v>
      </c>
      <c r="C210" s="48" t="s">
        <v>618</v>
      </c>
      <c r="D210" s="66" t="s">
        <v>619</v>
      </c>
      <c r="E210" s="50" t="s">
        <v>39</v>
      </c>
      <c r="F210" s="51" t="n">
        <v>138.25</v>
      </c>
      <c r="G210" s="52" t="n">
        <f aca="false">I210-H210</f>
        <v>2.43</v>
      </c>
      <c r="H210" s="52" t="n">
        <f aca="false">ROUNDUP(VLOOKUP(C210,'VALORES SINAPI'!A196:F8035,4,0)*I210,2)</f>
        <v>2.01</v>
      </c>
      <c r="I210" s="52" t="n">
        <f aca="false">VLOOKUP(C210,'VALORES SINAPI'!A196:F8035,6,0)</f>
        <v>4.44</v>
      </c>
      <c r="J210" s="53" t="n">
        <f aca="false">G210*F210</f>
        <v>335.9475</v>
      </c>
      <c r="K210" s="53" t="n">
        <f aca="false">H210*F210</f>
        <v>277.8825</v>
      </c>
      <c r="L210" s="53" t="n">
        <f aca="false">J210+K210</f>
        <v>613.83</v>
      </c>
      <c r="M210" s="54" t="n">
        <f aca="false">L210*(1+$M$4)</f>
        <v>777.599844</v>
      </c>
      <c r="N210" s="55"/>
      <c r="O210" s="56"/>
    </row>
    <row r="211" customFormat="false" ht="31.9" hidden="false" customHeight="false" outlineLevel="0" collapsed="false">
      <c r="A211" s="46" t="s">
        <v>629</v>
      </c>
      <c r="B211" s="47" t="s">
        <v>628</v>
      </c>
      <c r="C211" s="48" t="s">
        <v>621</v>
      </c>
      <c r="D211" s="66" t="s">
        <v>622</v>
      </c>
      <c r="E211" s="50" t="s">
        <v>39</v>
      </c>
      <c r="F211" s="51" t="n">
        <v>90.75</v>
      </c>
      <c r="G211" s="52" t="n">
        <f aca="false">I211-H211</f>
        <v>8.69</v>
      </c>
      <c r="H211" s="52" t="n">
        <f aca="false">ROUNDUP(VLOOKUP(C211,'VALORES SINAPI'!A197:F8036,4,0)*I211,2)</f>
        <v>4.94</v>
      </c>
      <c r="I211" s="52" t="n">
        <f aca="false">VLOOKUP(C211,'VALORES SINAPI'!A197:F8036,6,0)</f>
        <v>13.63</v>
      </c>
      <c r="J211" s="53" t="n">
        <f aca="false">G211*F211</f>
        <v>788.6175</v>
      </c>
      <c r="K211" s="53" t="n">
        <f aca="false">H211*F211</f>
        <v>448.305</v>
      </c>
      <c r="L211" s="53" t="n">
        <f aca="false">J211+K211</f>
        <v>1236.9225</v>
      </c>
      <c r="M211" s="54" t="n">
        <f aca="false">L211*(1+$M$4)</f>
        <v>1566.933423</v>
      </c>
      <c r="N211" s="55"/>
      <c r="O211" s="56"/>
    </row>
    <row r="212" customFormat="false" ht="31.9" hidden="false" customHeight="false" outlineLevel="0" collapsed="false">
      <c r="A212" s="46" t="s">
        <v>630</v>
      </c>
      <c r="B212" s="47" t="s">
        <v>631</v>
      </c>
      <c r="C212" s="48" t="s">
        <v>625</v>
      </c>
      <c r="D212" s="66" t="s">
        <v>626</v>
      </c>
      <c r="E212" s="50" t="s">
        <v>39</v>
      </c>
      <c r="F212" s="51" t="n">
        <v>47.5</v>
      </c>
      <c r="G212" s="52" t="n">
        <f aca="false">I212-H212</f>
        <v>10.39</v>
      </c>
      <c r="H212" s="52" t="n">
        <f aca="false">ROUNDUP(VLOOKUP(C212,'VALORES SINAPI'!A198:F8037,4,0)*I212,2)</f>
        <v>9.35</v>
      </c>
      <c r="I212" s="52" t="n">
        <f aca="false">VLOOKUP(C212,'VALORES SINAPI'!A198:F8037,6,0)</f>
        <v>19.74</v>
      </c>
      <c r="J212" s="53" t="n">
        <f aca="false">G212*F212</f>
        <v>493.525</v>
      </c>
      <c r="K212" s="53" t="n">
        <f aca="false">H212*F212</f>
        <v>444.125</v>
      </c>
      <c r="L212" s="53" t="n">
        <f aca="false">J212+K212</f>
        <v>937.65</v>
      </c>
      <c r="M212" s="54" t="n">
        <f aca="false">L212*(1+$M$4)</f>
        <v>1187.81502</v>
      </c>
      <c r="N212" s="55"/>
      <c r="O212" s="56"/>
    </row>
    <row r="213" customFormat="false" ht="21.65" hidden="false" customHeight="false" outlineLevel="0" collapsed="false">
      <c r="A213" s="46" t="s">
        <v>632</v>
      </c>
      <c r="B213" s="47" t="s">
        <v>633</v>
      </c>
      <c r="C213" s="48" t="s">
        <v>634</v>
      </c>
      <c r="D213" s="66" t="s">
        <v>635</v>
      </c>
      <c r="E213" s="50" t="s">
        <v>39</v>
      </c>
      <c r="F213" s="51" t="n">
        <v>6.75</v>
      </c>
      <c r="G213" s="52" t="n">
        <f aca="false">I213-H213</f>
        <v>1.21</v>
      </c>
      <c r="H213" s="52" t="n">
        <f aca="false">ROUNDUP(VLOOKUP(C213,'VALORES SINAPI'!A199:F8038,4,0)*I213,2)</f>
        <v>1.33</v>
      </c>
      <c r="I213" s="52" t="n">
        <f aca="false">VLOOKUP(C213,'VALORES SINAPI'!A199:F8038,6,0)</f>
        <v>2.54</v>
      </c>
      <c r="J213" s="53" t="n">
        <f aca="false">G213*F213</f>
        <v>8.1675</v>
      </c>
      <c r="K213" s="53" t="n">
        <f aca="false">H213*F213</f>
        <v>8.9775</v>
      </c>
      <c r="L213" s="53" t="n">
        <f aca="false">J213+K213</f>
        <v>17.145</v>
      </c>
      <c r="M213" s="54" t="n">
        <f aca="false">L213*(1+$M$4)</f>
        <v>21.719286</v>
      </c>
      <c r="N213" s="55"/>
      <c r="O213" s="56"/>
    </row>
    <row r="214" customFormat="false" ht="31.9" hidden="false" customHeight="false" outlineLevel="0" collapsed="false">
      <c r="A214" s="46" t="s">
        <v>636</v>
      </c>
      <c r="B214" s="47" t="s">
        <v>633</v>
      </c>
      <c r="C214" s="48" t="s">
        <v>637</v>
      </c>
      <c r="D214" s="66" t="s">
        <v>638</v>
      </c>
      <c r="E214" s="50" t="s">
        <v>39</v>
      </c>
      <c r="F214" s="51" t="n">
        <v>6.75</v>
      </c>
      <c r="G214" s="52" t="n">
        <f aca="false">I214-H214</f>
        <v>12.21</v>
      </c>
      <c r="H214" s="52" t="n">
        <f aca="false">ROUNDUP(VLOOKUP(C214,'VALORES SINAPI'!A200:F8039,4,0)*I214,2)</f>
        <v>11.59</v>
      </c>
      <c r="I214" s="52" t="n">
        <f aca="false">VLOOKUP(C214,'VALORES SINAPI'!A200:F8039,6,0)</f>
        <v>23.8</v>
      </c>
      <c r="J214" s="53" t="n">
        <f aca="false">G214*F214</f>
        <v>82.4175</v>
      </c>
      <c r="K214" s="53" t="n">
        <f aca="false">H214*F214</f>
        <v>78.2325</v>
      </c>
      <c r="L214" s="53" t="n">
        <f aca="false">J214+K214</f>
        <v>160.65</v>
      </c>
      <c r="M214" s="54" t="n">
        <f aca="false">L214*(1+$M$4)</f>
        <v>203.51142</v>
      </c>
      <c r="N214" s="55"/>
      <c r="O214" s="56"/>
    </row>
    <row r="215" customFormat="false" ht="15" hidden="false" customHeight="false" outlineLevel="0" collapsed="false">
      <c r="A215" s="71"/>
      <c r="B215" s="72"/>
      <c r="C215" s="72"/>
      <c r="D215" s="72"/>
      <c r="E215" s="72"/>
      <c r="F215" s="72"/>
      <c r="G215" s="72"/>
      <c r="H215" s="72"/>
      <c r="I215" s="72"/>
      <c r="J215" s="72"/>
      <c r="K215" s="72"/>
      <c r="L215" s="72"/>
      <c r="M215" s="73"/>
      <c r="N215" s="55"/>
      <c r="O215" s="56"/>
    </row>
    <row r="216" customFormat="false" ht="15" hidden="false" customHeight="true" outlineLevel="0" collapsed="false">
      <c r="A216" s="60" t="s">
        <v>639</v>
      </c>
      <c r="B216" s="61" t="s">
        <v>640</v>
      </c>
      <c r="C216" s="61"/>
      <c r="D216" s="61"/>
      <c r="E216" s="62"/>
      <c r="F216" s="62"/>
      <c r="G216" s="62"/>
      <c r="H216" s="62"/>
      <c r="I216" s="63"/>
      <c r="J216" s="43" t="n">
        <f aca="false">SUM(J217:J228)</f>
        <v>7407.9428</v>
      </c>
      <c r="K216" s="43" t="n">
        <f aca="false">SUM(K217:K228)</f>
        <v>602.93</v>
      </c>
      <c r="L216" s="43" t="n">
        <f aca="false">SUM(L217:L228)</f>
        <v>8010.8728</v>
      </c>
      <c r="M216" s="43" t="n">
        <f aca="false">SUM(M217:M228)</f>
        <v>10148.17366304</v>
      </c>
      <c r="N216" s="44" t="n">
        <f aca="false">M216</f>
        <v>10148.17366304</v>
      </c>
      <c r="O216" s="56"/>
    </row>
    <row r="217" customFormat="false" ht="62.65" hidden="false" customHeight="false" outlineLevel="0" collapsed="false">
      <c r="A217" s="46" t="s">
        <v>641</v>
      </c>
      <c r="B217" s="47" t="s">
        <v>642</v>
      </c>
      <c r="C217" s="48" t="s">
        <v>643</v>
      </c>
      <c r="D217" s="66" t="s">
        <v>644</v>
      </c>
      <c r="E217" s="50" t="s">
        <v>19</v>
      </c>
      <c r="F217" s="51" t="n">
        <v>2</v>
      </c>
      <c r="G217" s="52" t="n">
        <f aca="false">I217-H217</f>
        <v>262.83</v>
      </c>
      <c r="H217" s="52" t="n">
        <f aca="false">ROUNDUP(VLOOKUP(C217,'VALORES SINAPI'!A203:F8042,4,0)*I217,2)</f>
        <v>28.04</v>
      </c>
      <c r="I217" s="52" t="n">
        <f aca="false">VLOOKUP(C217,'VALORES SINAPI'!A203:F8042,6,0)</f>
        <v>290.87</v>
      </c>
      <c r="J217" s="53" t="n">
        <f aca="false">G217*F217</f>
        <v>525.66</v>
      </c>
      <c r="K217" s="53" t="n">
        <f aca="false">H217*F217</f>
        <v>56.08</v>
      </c>
      <c r="L217" s="53" t="n">
        <f aca="false">J217+K217</f>
        <v>581.74</v>
      </c>
      <c r="M217" s="54" t="n">
        <f aca="false">L217*(1+$M$4)</f>
        <v>736.948232</v>
      </c>
      <c r="N217" s="55"/>
      <c r="O217" s="56"/>
    </row>
    <row r="218" customFormat="false" ht="62.65" hidden="false" customHeight="false" outlineLevel="0" collapsed="false">
      <c r="A218" s="46" t="s">
        <v>645</v>
      </c>
      <c r="B218" s="47" t="s">
        <v>646</v>
      </c>
      <c r="C218" s="48" t="s">
        <v>643</v>
      </c>
      <c r="D218" s="66" t="s">
        <v>644</v>
      </c>
      <c r="E218" s="50" t="s">
        <v>19</v>
      </c>
      <c r="F218" s="51" t="n">
        <v>2</v>
      </c>
      <c r="G218" s="52" t="n">
        <f aca="false">I218-H218</f>
        <v>262.83</v>
      </c>
      <c r="H218" s="52" t="n">
        <f aca="false">ROUNDUP(VLOOKUP(C218,'VALORES SINAPI'!A204:F8043,4,0)*I218,2)</f>
        <v>28.04</v>
      </c>
      <c r="I218" s="52" t="n">
        <f aca="false">VLOOKUP(C218,'VALORES SINAPI'!A204:F8043,6,0)</f>
        <v>290.87</v>
      </c>
      <c r="J218" s="53" t="n">
        <f aca="false">G218*F218</f>
        <v>525.66</v>
      </c>
      <c r="K218" s="53" t="n">
        <f aca="false">H218*F218</f>
        <v>56.08</v>
      </c>
      <c r="L218" s="53" t="n">
        <f aca="false">J218+K218</f>
        <v>581.74</v>
      </c>
      <c r="M218" s="54" t="n">
        <f aca="false">L218*(1+$M$4)</f>
        <v>736.948232</v>
      </c>
      <c r="N218" s="55"/>
      <c r="O218" s="56" t="s">
        <v>647</v>
      </c>
    </row>
    <row r="219" customFormat="false" ht="42.15" hidden="false" customHeight="false" outlineLevel="0" collapsed="false">
      <c r="A219" s="46" t="s">
        <v>648</v>
      </c>
      <c r="B219" s="47" t="s">
        <v>649</v>
      </c>
      <c r="C219" s="48" t="s">
        <v>650</v>
      </c>
      <c r="D219" s="66" t="s">
        <v>651</v>
      </c>
      <c r="E219" s="50" t="s">
        <v>19</v>
      </c>
      <c r="F219" s="51" t="n">
        <v>2</v>
      </c>
      <c r="G219" s="52" t="n">
        <f aca="false">I219-H219</f>
        <v>590.57</v>
      </c>
      <c r="H219" s="52" t="n">
        <f aca="false">ROUNDUP(VLOOKUP(C219,'VALORES SINAPI'!A205:F8044,4,0)*I219,2)</f>
        <v>31.42</v>
      </c>
      <c r="I219" s="52" t="n">
        <f aca="false">VLOOKUP(C219,'VALORES SINAPI'!A205:F8044,6,0)</f>
        <v>621.99</v>
      </c>
      <c r="J219" s="53" t="n">
        <f aca="false">G219*F219</f>
        <v>1181.14</v>
      </c>
      <c r="K219" s="53" t="n">
        <f aca="false">H219*F219</f>
        <v>62.84</v>
      </c>
      <c r="L219" s="53" t="n">
        <f aca="false">J219+K219</f>
        <v>1243.98</v>
      </c>
      <c r="M219" s="54" t="n">
        <f aca="false">L219*(1+$M$4)</f>
        <v>1575.873864</v>
      </c>
      <c r="N219" s="55"/>
      <c r="O219" s="56"/>
    </row>
    <row r="220" customFormat="false" ht="31.9" hidden="false" customHeight="false" outlineLevel="0" collapsed="false">
      <c r="A220" s="46" t="s">
        <v>652</v>
      </c>
      <c r="B220" s="47" t="s">
        <v>653</v>
      </c>
      <c r="C220" s="48" t="s">
        <v>654</v>
      </c>
      <c r="D220" s="66" t="s">
        <v>655</v>
      </c>
      <c r="E220" s="50" t="s">
        <v>19</v>
      </c>
      <c r="F220" s="51" t="n">
        <v>4</v>
      </c>
      <c r="G220" s="52" t="n">
        <v>217.67</v>
      </c>
      <c r="H220" s="52" t="n">
        <f aca="false">I220-G220</f>
        <v>11.9</v>
      </c>
      <c r="I220" s="52" t="n">
        <v>229.57</v>
      </c>
      <c r="J220" s="68" t="n">
        <f aca="false">G220*F220</f>
        <v>870.68</v>
      </c>
      <c r="K220" s="68" t="n">
        <f aca="false">H220*F220</f>
        <v>47.6</v>
      </c>
      <c r="L220" s="68" t="n">
        <f aca="false">J220+K220</f>
        <v>918.28</v>
      </c>
      <c r="M220" s="69" t="n">
        <f aca="false">L220*(1+$M$4)</f>
        <v>1163.277104</v>
      </c>
      <c r="N220" s="2"/>
      <c r="O220" s="70"/>
    </row>
    <row r="221" customFormat="false" ht="31.9" hidden="false" customHeight="false" outlineLevel="0" collapsed="false">
      <c r="A221" s="46" t="s">
        <v>656</v>
      </c>
      <c r="B221" s="47" t="s">
        <v>657</v>
      </c>
      <c r="C221" s="48" t="s">
        <v>658</v>
      </c>
      <c r="D221" s="66" t="s">
        <v>659</v>
      </c>
      <c r="E221" s="50" t="s">
        <v>19</v>
      </c>
      <c r="F221" s="51" t="n">
        <v>4</v>
      </c>
      <c r="G221" s="52" t="n">
        <f aca="false">I221-H221</f>
        <v>43.52</v>
      </c>
      <c r="H221" s="52" t="n">
        <f aca="false">ROUNDUP(VLOOKUP(C221,'VALORES SINAPI'!A207:F8046,4,0)*I221,2)</f>
        <v>9.52</v>
      </c>
      <c r="I221" s="52" t="n">
        <f aca="false">VLOOKUP(C221,'VALORES SINAPI'!A207:F8046,6,0)</f>
        <v>53.04</v>
      </c>
      <c r="J221" s="53" t="n">
        <f aca="false">G221*F221</f>
        <v>174.08</v>
      </c>
      <c r="K221" s="53" t="n">
        <f aca="false">H221*F221</f>
        <v>38.08</v>
      </c>
      <c r="L221" s="53" t="n">
        <f aca="false">J221+K221</f>
        <v>212.16</v>
      </c>
      <c r="M221" s="54" t="n">
        <f aca="false">L221*(1+$M$4)</f>
        <v>268.764288</v>
      </c>
      <c r="N221" s="55"/>
      <c r="O221" s="56"/>
    </row>
    <row r="222" customFormat="false" ht="21.65" hidden="false" customHeight="false" outlineLevel="0" collapsed="false">
      <c r="A222" s="46" t="s">
        <v>660</v>
      </c>
      <c r="B222" s="47" t="s">
        <v>661</v>
      </c>
      <c r="C222" s="48" t="s">
        <v>662</v>
      </c>
      <c r="D222" s="66" t="s">
        <v>663</v>
      </c>
      <c r="E222" s="50" t="s">
        <v>19</v>
      </c>
      <c r="F222" s="51" t="n">
        <v>2</v>
      </c>
      <c r="G222" s="67" t="n">
        <f aca="false">COMPOSIÇÕES!I100</f>
        <v>40.6</v>
      </c>
      <c r="H222" s="67" t="n">
        <f aca="false">COMPOSIÇÕES!J100</f>
        <v>9.53</v>
      </c>
      <c r="I222" s="52" t="n">
        <f aca="false">G222+H222</f>
        <v>50.13</v>
      </c>
      <c r="J222" s="68" t="n">
        <f aca="false">G222*F222</f>
        <v>81.2</v>
      </c>
      <c r="K222" s="68" t="n">
        <f aca="false">H222*F222</f>
        <v>19.06</v>
      </c>
      <c r="L222" s="68" t="n">
        <f aca="false">J222+K222</f>
        <v>100.26</v>
      </c>
      <c r="M222" s="69" t="n">
        <f aca="false">L222*(1+$M$4)</f>
        <v>127.009368</v>
      </c>
      <c r="N222" s="2"/>
      <c r="O222" s="70"/>
    </row>
    <row r="223" customFormat="false" ht="21.65" hidden="false" customHeight="false" outlineLevel="0" collapsed="false">
      <c r="A223" s="46" t="s">
        <v>664</v>
      </c>
      <c r="B223" s="47" t="s">
        <v>665</v>
      </c>
      <c r="C223" s="48" t="s">
        <v>666</v>
      </c>
      <c r="D223" s="66" t="s">
        <v>667</v>
      </c>
      <c r="E223" s="50" t="s">
        <v>19</v>
      </c>
      <c r="F223" s="51" t="n">
        <v>4</v>
      </c>
      <c r="G223" s="67" t="n">
        <f aca="false">COMPOSIÇÕES!I107</f>
        <v>40.6</v>
      </c>
      <c r="H223" s="67" t="n">
        <f aca="false">COMPOSIÇÕES!J107</f>
        <v>9.53</v>
      </c>
      <c r="I223" s="52" t="n">
        <f aca="false">G223+H223</f>
        <v>50.13</v>
      </c>
      <c r="J223" s="68" t="n">
        <f aca="false">G223*F223</f>
        <v>162.4</v>
      </c>
      <c r="K223" s="68" t="n">
        <f aca="false">H223*F223</f>
        <v>38.12</v>
      </c>
      <c r="L223" s="68" t="n">
        <f aca="false">J223+K223</f>
        <v>200.52</v>
      </c>
      <c r="M223" s="69" t="n">
        <f aca="false">L223*(1+$M$4)</f>
        <v>254.018736</v>
      </c>
      <c r="N223" s="2"/>
      <c r="O223" s="70"/>
    </row>
    <row r="224" customFormat="false" ht="21.65" hidden="false" customHeight="false" outlineLevel="0" collapsed="false">
      <c r="A224" s="46" t="s">
        <v>668</v>
      </c>
      <c r="B224" s="47" t="s">
        <v>669</v>
      </c>
      <c r="C224" s="48" t="s">
        <v>670</v>
      </c>
      <c r="D224" s="66" t="s">
        <v>671</v>
      </c>
      <c r="E224" s="50" t="s">
        <v>39</v>
      </c>
      <c r="F224" s="51" t="n">
        <v>0.56</v>
      </c>
      <c r="G224" s="52" t="n">
        <v>561.38</v>
      </c>
      <c r="H224" s="52" t="n">
        <f aca="false">I224-G224</f>
        <v>10.5</v>
      </c>
      <c r="I224" s="52" t="n">
        <v>571.88</v>
      </c>
      <c r="J224" s="68" t="n">
        <f aca="false">G224*F224</f>
        <v>314.3728</v>
      </c>
      <c r="K224" s="68" t="n">
        <f aca="false">H224*F224</f>
        <v>5.88</v>
      </c>
      <c r="L224" s="68" t="n">
        <f aca="false">J224+K224</f>
        <v>320.2528</v>
      </c>
      <c r="M224" s="69" t="n">
        <f aca="false">L224*(1+$M$4)</f>
        <v>405.69624704</v>
      </c>
      <c r="N224" s="2"/>
      <c r="O224" s="70"/>
    </row>
    <row r="225" customFormat="false" ht="31.9" hidden="false" customHeight="false" outlineLevel="0" collapsed="false">
      <c r="A225" s="46" t="s">
        <v>672</v>
      </c>
      <c r="B225" s="47" t="s">
        <v>673</v>
      </c>
      <c r="C225" s="48" t="s">
        <v>674</v>
      </c>
      <c r="D225" s="66" t="s">
        <v>675</v>
      </c>
      <c r="E225" s="50" t="s">
        <v>19</v>
      </c>
      <c r="F225" s="51" t="n">
        <v>4</v>
      </c>
      <c r="G225" s="52" t="n">
        <v>232.07</v>
      </c>
      <c r="H225" s="52" t="n">
        <v>26.17</v>
      </c>
      <c r="I225" s="52" t="n">
        <f aca="false">G225+H225</f>
        <v>258.24</v>
      </c>
      <c r="J225" s="53" t="n">
        <f aca="false">G225*F225</f>
        <v>928.28</v>
      </c>
      <c r="K225" s="53" t="n">
        <f aca="false">H225*F225</f>
        <v>104.68</v>
      </c>
      <c r="L225" s="53" t="n">
        <f aca="false">J225+K225</f>
        <v>1032.96</v>
      </c>
      <c r="M225" s="54" t="n">
        <f aca="false">L225*(1+$M$4)</f>
        <v>1308.553728</v>
      </c>
      <c r="N225" s="55"/>
      <c r="O225" s="56"/>
    </row>
    <row r="226" customFormat="false" ht="31.9" hidden="false" customHeight="false" outlineLevel="0" collapsed="false">
      <c r="A226" s="46" t="s">
        <v>676</v>
      </c>
      <c r="B226" s="47" t="s">
        <v>677</v>
      </c>
      <c r="C226" s="48" t="s">
        <v>678</v>
      </c>
      <c r="D226" s="66" t="s">
        <v>679</v>
      </c>
      <c r="E226" s="50" t="s">
        <v>19</v>
      </c>
      <c r="F226" s="51" t="n">
        <v>2</v>
      </c>
      <c r="G226" s="52" t="n">
        <v>252.05</v>
      </c>
      <c r="H226" s="52" t="n">
        <v>26.17</v>
      </c>
      <c r="I226" s="52" t="n">
        <f aca="false">G226+H226</f>
        <v>278.22</v>
      </c>
      <c r="J226" s="53" t="n">
        <f aca="false">G226*F226</f>
        <v>504.1</v>
      </c>
      <c r="K226" s="53" t="n">
        <f aca="false">H226*F226</f>
        <v>52.34</v>
      </c>
      <c r="L226" s="53" t="n">
        <f aca="false">J226+K226</f>
        <v>556.44</v>
      </c>
      <c r="M226" s="54" t="n">
        <f aca="false">L226*(1+$M$4)</f>
        <v>704.898192</v>
      </c>
      <c r="N226" s="55"/>
      <c r="O226" s="56"/>
    </row>
    <row r="227" customFormat="false" ht="31.9" hidden="false" customHeight="false" outlineLevel="0" collapsed="false">
      <c r="A227" s="46" t="s">
        <v>680</v>
      </c>
      <c r="B227" s="47" t="s">
        <v>681</v>
      </c>
      <c r="C227" s="48" t="s">
        <v>682</v>
      </c>
      <c r="D227" s="66" t="s">
        <v>683</v>
      </c>
      <c r="E227" s="50" t="s">
        <v>19</v>
      </c>
      <c r="F227" s="51" t="n">
        <v>4</v>
      </c>
      <c r="G227" s="52" t="n">
        <v>264.81</v>
      </c>
      <c r="H227" s="52" t="n">
        <v>26.17</v>
      </c>
      <c r="I227" s="52" t="n">
        <f aca="false">G227+H227</f>
        <v>290.98</v>
      </c>
      <c r="J227" s="53" t="n">
        <f aca="false">G227*F227</f>
        <v>1059.24</v>
      </c>
      <c r="K227" s="53" t="n">
        <f aca="false">H227*F227</f>
        <v>104.68</v>
      </c>
      <c r="L227" s="53" t="n">
        <f aca="false">J227+K227</f>
        <v>1163.92</v>
      </c>
      <c r="M227" s="54" t="n">
        <f aca="false">L227*(1+$M$4)</f>
        <v>1474.453856</v>
      </c>
      <c r="N227" s="55"/>
      <c r="O227" s="56"/>
    </row>
    <row r="228" customFormat="false" ht="31.9" hidden="false" customHeight="false" outlineLevel="0" collapsed="false">
      <c r="A228" s="46" t="s">
        <v>684</v>
      </c>
      <c r="B228" s="47" t="s">
        <v>685</v>
      </c>
      <c r="C228" s="48" t="s">
        <v>686</v>
      </c>
      <c r="D228" s="66" t="s">
        <v>687</v>
      </c>
      <c r="E228" s="50" t="s">
        <v>19</v>
      </c>
      <c r="F228" s="51" t="n">
        <v>1</v>
      </c>
      <c r="G228" s="52" t="n">
        <v>1081.13</v>
      </c>
      <c r="H228" s="52" t="n">
        <f aca="false">I228-G228</f>
        <v>17.4899999999998</v>
      </c>
      <c r="I228" s="52" t="n">
        <v>1098.62</v>
      </c>
      <c r="J228" s="68" t="n">
        <f aca="false">G228*F228</f>
        <v>1081.13</v>
      </c>
      <c r="K228" s="68" t="n">
        <f aca="false">H228*F228</f>
        <v>17.4899999999998</v>
      </c>
      <c r="L228" s="68" t="n">
        <f aca="false">J228+K228</f>
        <v>1098.62</v>
      </c>
      <c r="M228" s="69" t="n">
        <f aca="false">L228*(1+$M$4)</f>
        <v>1391.731816</v>
      </c>
      <c r="N228" s="2"/>
      <c r="O228" s="70"/>
    </row>
    <row r="229" customFormat="false" ht="15" hidden="false" customHeight="false" outlineLevel="0" collapsed="false">
      <c r="A229" s="71"/>
      <c r="B229" s="72"/>
      <c r="C229" s="72"/>
      <c r="D229" s="72"/>
      <c r="E229" s="72"/>
      <c r="F229" s="72"/>
      <c r="G229" s="72"/>
      <c r="H229" s="72"/>
      <c r="I229" s="72"/>
      <c r="J229" s="72"/>
      <c r="K229" s="72"/>
      <c r="L229" s="72"/>
      <c r="M229" s="73"/>
      <c r="N229" s="55"/>
      <c r="O229" s="56"/>
    </row>
    <row r="230" customFormat="false" ht="15" hidden="false" customHeight="false" outlineLevel="0" collapsed="false">
      <c r="A230" s="60" t="s">
        <v>688</v>
      </c>
      <c r="B230" s="112" t="s">
        <v>689</v>
      </c>
      <c r="C230" s="85"/>
      <c r="D230" s="85"/>
      <c r="E230" s="113"/>
      <c r="F230" s="113"/>
      <c r="G230" s="113"/>
      <c r="H230" s="113"/>
      <c r="I230" s="114"/>
      <c r="J230" s="43" t="n">
        <f aca="false">SUM(J231:J232)</f>
        <v>1944.75092625</v>
      </c>
      <c r="K230" s="43" t="n">
        <f aca="false">SUM(K231:K232)</f>
        <v>36.057441875</v>
      </c>
      <c r="L230" s="43" t="n">
        <f aca="false">SUM(L231:L232)</f>
        <v>1980.808368125</v>
      </c>
      <c r="M230" s="43" t="n">
        <f aca="false">SUM(M231:M232)</f>
        <v>2509.28804074075</v>
      </c>
      <c r="N230" s="44" t="n">
        <f aca="false">M230</f>
        <v>2509.28804074075</v>
      </c>
      <c r="O230" s="56"/>
    </row>
    <row r="231" customFormat="false" ht="31.9" hidden="false" customHeight="false" outlineLevel="0" collapsed="false">
      <c r="A231" s="109" t="s">
        <v>690</v>
      </c>
      <c r="B231" s="115" t="s">
        <v>691</v>
      </c>
      <c r="C231" s="116" t="s">
        <v>692</v>
      </c>
      <c r="D231" s="117" t="s">
        <v>693</v>
      </c>
      <c r="E231" s="109" t="s">
        <v>61</v>
      </c>
      <c r="F231" s="118" t="n">
        <v>25.25</v>
      </c>
      <c r="G231" s="119" t="n">
        <f aca="false">COMPOSIÇÕES!I116</f>
        <v>61.083205</v>
      </c>
      <c r="H231" s="119" t="n">
        <f aca="false">COMPOSIÇÕES!J116</f>
        <v>1.4280175</v>
      </c>
      <c r="I231" s="120" t="n">
        <f aca="false">H231+G231</f>
        <v>62.5112225</v>
      </c>
      <c r="J231" s="68" t="n">
        <f aca="false">G231*F231</f>
        <v>1542.35092625</v>
      </c>
      <c r="K231" s="68" t="n">
        <f aca="false">H231*F231</f>
        <v>36.057441875</v>
      </c>
      <c r="L231" s="68" t="n">
        <f aca="false">J231+K231</f>
        <v>1578.408368125</v>
      </c>
      <c r="M231" s="69" t="n">
        <f aca="false">L231*(1+$M$4)</f>
        <v>1999.52772074075</v>
      </c>
      <c r="N231" s="2"/>
      <c r="O231" s="70"/>
    </row>
    <row r="232" customFormat="false" ht="31.9" hidden="false" customHeight="false" outlineLevel="0" collapsed="false">
      <c r="A232" s="109" t="s">
        <v>694</v>
      </c>
      <c r="B232" s="115" t="s">
        <v>695</v>
      </c>
      <c r="C232" s="121" t="s">
        <v>696</v>
      </c>
      <c r="D232" s="122" t="s">
        <v>697</v>
      </c>
      <c r="E232" s="123" t="s">
        <v>19</v>
      </c>
      <c r="F232" s="118" t="n">
        <v>2</v>
      </c>
      <c r="G232" s="120" t="n">
        <v>201.2</v>
      </c>
      <c r="H232" s="120" t="n">
        <v>0</v>
      </c>
      <c r="I232" s="120" t="n">
        <v>201.2</v>
      </c>
      <c r="J232" s="68" t="n">
        <f aca="false">G232*F232</f>
        <v>402.4</v>
      </c>
      <c r="K232" s="68" t="n">
        <f aca="false">H232*F232</f>
        <v>0</v>
      </c>
      <c r="L232" s="68" t="n">
        <f aca="false">J232+K232</f>
        <v>402.4</v>
      </c>
      <c r="M232" s="69" t="n">
        <f aca="false">L232*(1+$M$4)</f>
        <v>509.76032</v>
      </c>
      <c r="N232" s="2"/>
      <c r="O232" s="70"/>
    </row>
    <row r="233" customFormat="false" ht="15" hidden="false" customHeight="false" outlineLevel="0" collapsed="false">
      <c r="A233" s="71"/>
      <c r="B233" s="72"/>
      <c r="C233" s="72"/>
      <c r="D233" s="72"/>
      <c r="E233" s="72"/>
      <c r="F233" s="72"/>
      <c r="G233" s="72"/>
      <c r="H233" s="72"/>
      <c r="I233" s="72"/>
      <c r="J233" s="72"/>
      <c r="K233" s="72"/>
      <c r="L233" s="72"/>
      <c r="M233" s="73"/>
      <c r="N233" s="55"/>
      <c r="O233" s="56"/>
    </row>
    <row r="234" customFormat="false" ht="15" hidden="false" customHeight="false" outlineLevel="0" collapsed="false">
      <c r="A234" s="60" t="s">
        <v>698</v>
      </c>
      <c r="B234" s="112" t="s">
        <v>699</v>
      </c>
      <c r="C234" s="85"/>
      <c r="D234" s="85"/>
      <c r="E234" s="113"/>
      <c r="F234" s="113"/>
      <c r="G234" s="113"/>
      <c r="H234" s="113"/>
      <c r="I234" s="114"/>
      <c r="J234" s="43" t="n">
        <f aca="false">SUM(J235:J237)</f>
        <v>428.23</v>
      </c>
      <c r="K234" s="43" t="n">
        <f aca="false">SUM(K235:K237)</f>
        <v>676.38</v>
      </c>
      <c r="L234" s="43" t="n">
        <f aca="false">SUM(L235:L237)</f>
        <v>1104.61</v>
      </c>
      <c r="M234" s="43" t="n">
        <f aca="false">SUM(M235:M237)</f>
        <v>1399.319948</v>
      </c>
      <c r="N234" s="44" t="n">
        <f aca="false">M234</f>
        <v>1399.319948</v>
      </c>
      <c r="O234" s="56"/>
    </row>
    <row r="235" customFormat="false" ht="31.9" hidden="false" customHeight="false" outlineLevel="0" collapsed="false">
      <c r="A235" s="109" t="s">
        <v>700</v>
      </c>
      <c r="B235" s="115" t="s">
        <v>701</v>
      </c>
      <c r="C235" s="116" t="s">
        <v>702</v>
      </c>
      <c r="D235" s="117" t="s">
        <v>703</v>
      </c>
      <c r="E235" s="109" t="s">
        <v>39</v>
      </c>
      <c r="F235" s="118" t="n">
        <v>105.5</v>
      </c>
      <c r="G235" s="52" t="n">
        <f aca="false">I235-H235</f>
        <v>0.86</v>
      </c>
      <c r="H235" s="52" t="n">
        <f aca="false">ROUNDUP(VLOOKUP(C235,'VALORES SINAPI'!A221:F8060,4,0)*I235,2)</f>
        <v>1.56</v>
      </c>
      <c r="I235" s="52" t="n">
        <f aca="false">VLOOKUP(C235,'VALORES SINAPI'!A221:F8060,6,0)</f>
        <v>2.42</v>
      </c>
      <c r="J235" s="53" t="n">
        <f aca="false">G235*F235</f>
        <v>90.73</v>
      </c>
      <c r="K235" s="53" t="n">
        <f aca="false">H235*F235</f>
        <v>164.58</v>
      </c>
      <c r="L235" s="53" t="n">
        <f aca="false">J235+K235</f>
        <v>255.31</v>
      </c>
      <c r="M235" s="54" t="n">
        <f aca="false">L235*(1+$M$4)</f>
        <v>323.426708</v>
      </c>
      <c r="N235" s="55"/>
      <c r="O235" s="56"/>
    </row>
    <row r="236" customFormat="false" ht="21.65" hidden="false" customHeight="false" outlineLevel="0" collapsed="false">
      <c r="A236" s="109" t="s">
        <v>704</v>
      </c>
      <c r="B236" s="115" t="s">
        <v>705</v>
      </c>
      <c r="C236" s="116" t="s">
        <v>706</v>
      </c>
      <c r="D236" s="117" t="s">
        <v>707</v>
      </c>
      <c r="E236" s="109" t="s">
        <v>72</v>
      </c>
      <c r="F236" s="118" t="n">
        <v>30</v>
      </c>
      <c r="G236" s="120" t="n">
        <v>3.29</v>
      </c>
      <c r="H236" s="120" t="n">
        <f aca="false">I236-G236</f>
        <v>15.27</v>
      </c>
      <c r="I236" s="120" t="n">
        <v>18.56</v>
      </c>
      <c r="J236" s="68" t="n">
        <f aca="false">G236*F236</f>
        <v>98.7</v>
      </c>
      <c r="K236" s="68" t="n">
        <f aca="false">H236*F236</f>
        <v>458.1</v>
      </c>
      <c r="L236" s="68" t="n">
        <f aca="false">J236+K236</f>
        <v>556.8</v>
      </c>
      <c r="M236" s="69" t="n">
        <f aca="false">L236*(1+$M$4)</f>
        <v>705.35424</v>
      </c>
      <c r="N236" s="2"/>
      <c r="O236" s="70"/>
    </row>
    <row r="237" customFormat="false" ht="52.4" hidden="false" customHeight="false" outlineLevel="0" collapsed="false">
      <c r="A237" s="109" t="s">
        <v>708</v>
      </c>
      <c r="B237" s="115" t="s">
        <v>705</v>
      </c>
      <c r="C237" s="124" t="s">
        <v>709</v>
      </c>
      <c r="D237" s="125" t="s">
        <v>710</v>
      </c>
      <c r="E237" s="126" t="s">
        <v>72</v>
      </c>
      <c r="F237" s="118" t="n">
        <v>30</v>
      </c>
      <c r="G237" s="52" t="n">
        <f aca="false">I237-H237</f>
        <v>7.96</v>
      </c>
      <c r="H237" s="52" t="n">
        <f aca="false">ROUNDUP(VLOOKUP(C237,'VALORES SINAPI'!A223:F8062,4,0)*I237,2)</f>
        <v>1.79</v>
      </c>
      <c r="I237" s="52" t="n">
        <f aca="false">VLOOKUP(C237,'VALORES SINAPI'!A223:F8062,6,0)</f>
        <v>9.75</v>
      </c>
      <c r="J237" s="53" t="n">
        <f aca="false">G237*F237</f>
        <v>238.8</v>
      </c>
      <c r="K237" s="53" t="n">
        <f aca="false">H237*F237</f>
        <v>53.7</v>
      </c>
      <c r="L237" s="53" t="n">
        <f aca="false">J237+K237</f>
        <v>292.5</v>
      </c>
      <c r="M237" s="54" t="n">
        <f aca="false">L237*(1+$M$4)</f>
        <v>370.539</v>
      </c>
      <c r="N237" s="55"/>
      <c r="O237" s="56"/>
    </row>
    <row r="238" customFormat="false" ht="15" hidden="false" customHeight="false" outlineLevel="0" collapsed="false">
      <c r="A238" s="127"/>
      <c r="B238" s="128"/>
      <c r="C238" s="129"/>
      <c r="D238" s="130"/>
      <c r="E238" s="127"/>
      <c r="F238" s="131"/>
      <c r="G238" s="132"/>
      <c r="H238" s="132"/>
      <c r="I238" s="132"/>
      <c r="J238" s="132"/>
      <c r="K238" s="132"/>
      <c r="L238" s="132"/>
      <c r="M238" s="133"/>
      <c r="N238" s="55"/>
      <c r="O238" s="56"/>
    </row>
    <row r="239" customFormat="false" ht="15" hidden="false" customHeight="false" outlineLevel="0" collapsed="false">
      <c r="A239" s="134"/>
      <c r="B239" s="135"/>
      <c r="C239" s="136"/>
      <c r="D239" s="137"/>
      <c r="E239" s="134"/>
      <c r="F239" s="138"/>
      <c r="G239" s="139"/>
      <c r="H239" s="139"/>
      <c r="I239" s="139"/>
      <c r="J239" s="139"/>
      <c r="K239" s="139"/>
      <c r="L239" s="139"/>
      <c r="M239" s="140"/>
      <c r="N239" s="55"/>
      <c r="O239" s="56"/>
    </row>
    <row r="240" customFormat="false" ht="15" hidden="false" customHeight="false" outlineLevel="0" collapsed="false">
      <c r="A240" s="127"/>
      <c r="B240" s="128"/>
      <c r="C240" s="129"/>
      <c r="D240" s="130"/>
      <c r="E240" s="127"/>
      <c r="F240" s="131"/>
      <c r="G240" s="132"/>
      <c r="H240" s="132"/>
      <c r="I240" s="132"/>
      <c r="J240" s="132"/>
      <c r="K240" s="132"/>
      <c r="L240" s="132"/>
      <c r="M240" s="133"/>
      <c r="N240" s="55"/>
      <c r="O240" s="56"/>
    </row>
    <row r="241" customFormat="false" ht="15" hidden="false" customHeight="false" outlineLevel="0" collapsed="false">
      <c r="A241" s="127"/>
      <c r="B241" s="128"/>
      <c r="C241" s="129"/>
      <c r="D241" s="130"/>
      <c r="E241" s="127"/>
      <c r="F241" s="131"/>
      <c r="G241" s="132"/>
      <c r="H241" s="132"/>
      <c r="I241" s="132"/>
      <c r="J241" s="132"/>
      <c r="K241" s="132"/>
      <c r="L241" s="132"/>
      <c r="M241" s="133"/>
      <c r="N241" s="55"/>
      <c r="O241" s="56"/>
    </row>
    <row r="242" customFormat="false" ht="15" hidden="false" customHeight="false" outlineLevel="0" collapsed="false">
      <c r="A242" s="127"/>
      <c r="B242" s="128"/>
      <c r="C242" s="129"/>
      <c r="D242" s="130"/>
      <c r="E242" s="127"/>
      <c r="F242" s="131"/>
      <c r="G242" s="132"/>
      <c r="H242" s="132"/>
      <c r="I242" s="132"/>
      <c r="J242" s="132"/>
      <c r="K242" s="132"/>
      <c r="L242" s="132"/>
      <c r="M242" s="133"/>
      <c r="N242" s="55"/>
      <c r="O242" s="56"/>
    </row>
    <row r="243" customFormat="false" ht="15" hidden="false" customHeight="false" outlineLevel="0" collapsed="false">
      <c r="A243" s="127"/>
      <c r="B243" s="128"/>
      <c r="C243" s="129"/>
      <c r="D243" s="130"/>
      <c r="E243" s="127"/>
      <c r="F243" s="131"/>
      <c r="G243" s="132"/>
      <c r="H243" s="132"/>
      <c r="I243" s="132"/>
      <c r="J243" s="132"/>
      <c r="K243" s="132"/>
      <c r="L243" s="132"/>
      <c r="M243" s="133"/>
      <c r="N243" s="55"/>
      <c r="O243" s="56"/>
    </row>
    <row r="244" customFormat="false" ht="15" hidden="false" customHeight="false" outlineLevel="0" collapsed="false">
      <c r="A244" s="127"/>
      <c r="B244" s="128"/>
      <c r="C244" s="129"/>
      <c r="D244" s="130"/>
      <c r="E244" s="127"/>
      <c r="F244" s="131"/>
      <c r="G244" s="132"/>
      <c r="H244" s="132"/>
      <c r="I244" s="132"/>
      <c r="J244" s="132"/>
      <c r="K244" s="132"/>
      <c r="L244" s="132"/>
      <c r="M244" s="133"/>
      <c r="N244" s="55"/>
      <c r="O244" s="56"/>
    </row>
    <row r="245" customFormat="false" ht="15" hidden="false" customHeight="false" outlineLevel="0" collapsed="false">
      <c r="A245" s="127"/>
      <c r="B245" s="128"/>
      <c r="C245" s="129"/>
      <c r="D245" s="130"/>
      <c r="E245" s="127"/>
      <c r="F245" s="131"/>
      <c r="G245" s="132"/>
      <c r="H245" s="132"/>
      <c r="I245" s="132"/>
      <c r="J245" s="132"/>
      <c r="K245" s="132"/>
      <c r="L245" s="132"/>
      <c r="M245" s="133"/>
      <c r="N245" s="55"/>
      <c r="O245" s="56"/>
    </row>
    <row r="246" customFormat="false" ht="15" hidden="false" customHeight="false" outlineLevel="0" collapsed="false">
      <c r="A246" s="127"/>
      <c r="B246" s="128"/>
      <c r="C246" s="129"/>
      <c r="D246" s="130"/>
      <c r="E246" s="127"/>
      <c r="F246" s="131"/>
      <c r="G246" s="132"/>
      <c r="H246" s="132"/>
      <c r="I246" s="132"/>
      <c r="J246" s="132"/>
      <c r="K246" s="132"/>
      <c r="L246" s="132"/>
      <c r="M246" s="133"/>
      <c r="N246" s="55"/>
      <c r="O246" s="56"/>
    </row>
    <row r="247" customFormat="false" ht="15" hidden="false" customHeight="false" outlineLevel="0" collapsed="false">
      <c r="A247" s="127"/>
      <c r="B247" s="128"/>
      <c r="C247" s="129"/>
      <c r="D247" s="130"/>
      <c r="E247" s="127"/>
      <c r="F247" s="131"/>
      <c r="G247" s="132"/>
      <c r="H247" s="132"/>
      <c r="I247" s="132"/>
      <c r="J247" s="132"/>
      <c r="K247" s="132"/>
      <c r="L247" s="132"/>
      <c r="M247" s="133"/>
      <c r="N247" s="55"/>
      <c r="O247" s="56"/>
    </row>
    <row r="248" customFormat="false" ht="15" hidden="false" customHeight="false" outlineLevel="0" collapsed="false">
      <c r="A248" s="127"/>
      <c r="B248" s="128"/>
      <c r="C248" s="129"/>
      <c r="D248" s="130"/>
      <c r="E248" s="127"/>
      <c r="F248" s="131"/>
      <c r="G248" s="132"/>
      <c r="H248" s="132"/>
      <c r="I248" s="132"/>
      <c r="J248" s="132"/>
      <c r="K248" s="132"/>
      <c r="L248" s="132"/>
      <c r="M248" s="133"/>
      <c r="N248" s="55"/>
      <c r="O248" s="56"/>
    </row>
    <row r="249" customFormat="false" ht="15" hidden="false" customHeight="false" outlineLevel="0" collapsed="false">
      <c r="A249" s="127"/>
      <c r="B249" s="128"/>
      <c r="C249" s="129"/>
      <c r="D249" s="130"/>
      <c r="E249" s="127"/>
      <c r="F249" s="131"/>
      <c r="G249" s="132"/>
      <c r="H249" s="132"/>
      <c r="I249" s="132"/>
      <c r="J249" s="132"/>
      <c r="K249" s="132"/>
      <c r="L249" s="132"/>
      <c r="M249" s="133"/>
      <c r="N249" s="55"/>
      <c r="O249" s="56"/>
    </row>
    <row r="250" customFormat="false" ht="15" hidden="false" customHeight="false" outlineLevel="0" collapsed="false">
      <c r="A250" s="127"/>
      <c r="B250" s="128"/>
      <c r="C250" s="129"/>
      <c r="D250" s="130"/>
      <c r="E250" s="127"/>
      <c r="F250" s="131"/>
      <c r="G250" s="132"/>
      <c r="H250" s="132"/>
      <c r="I250" s="132"/>
      <c r="J250" s="132"/>
      <c r="K250" s="132"/>
      <c r="L250" s="132"/>
      <c r="M250" s="133"/>
      <c r="N250" s="55"/>
      <c r="O250" s="56"/>
    </row>
    <row r="251" customFormat="false" ht="15" hidden="false" customHeight="false" outlineLevel="0" collapsed="false">
      <c r="A251" s="127"/>
      <c r="B251" s="128"/>
      <c r="C251" s="129"/>
      <c r="D251" s="130"/>
      <c r="E251" s="127"/>
      <c r="F251" s="131"/>
      <c r="G251" s="132"/>
      <c r="H251" s="132"/>
      <c r="I251" s="132"/>
      <c r="J251" s="132"/>
      <c r="K251" s="132"/>
      <c r="L251" s="132"/>
      <c r="M251" s="133"/>
      <c r="N251" s="55"/>
      <c r="O251" s="56"/>
    </row>
    <row r="252" customFormat="false" ht="15" hidden="false" customHeight="false" outlineLevel="0" collapsed="false">
      <c r="A252" s="127"/>
      <c r="B252" s="128"/>
      <c r="C252" s="129"/>
      <c r="D252" s="130"/>
      <c r="E252" s="127"/>
      <c r="F252" s="131"/>
      <c r="G252" s="132"/>
      <c r="H252" s="132"/>
      <c r="I252" s="132"/>
      <c r="J252" s="132"/>
      <c r="K252" s="132"/>
      <c r="L252" s="132"/>
      <c r="M252" s="133"/>
      <c r="N252" s="55"/>
      <c r="O252" s="56"/>
    </row>
    <row r="253" customFormat="false" ht="15" hidden="false" customHeight="false" outlineLevel="0" collapsed="false">
      <c r="A253" s="127"/>
      <c r="B253" s="128"/>
      <c r="C253" s="129"/>
      <c r="D253" s="130"/>
      <c r="E253" s="127"/>
      <c r="F253" s="131"/>
      <c r="G253" s="132"/>
      <c r="H253" s="132"/>
      <c r="I253" s="132"/>
      <c r="J253" s="132"/>
      <c r="K253" s="132"/>
      <c r="L253" s="132"/>
      <c r="M253" s="133"/>
      <c r="N253" s="55"/>
      <c r="O253" s="56"/>
    </row>
    <row r="254" customFormat="false" ht="15" hidden="false" customHeight="false" outlineLevel="0" collapsed="false">
      <c r="A254" s="127"/>
      <c r="B254" s="128"/>
      <c r="C254" s="129"/>
      <c r="D254" s="130"/>
      <c r="E254" s="127"/>
      <c r="F254" s="131"/>
      <c r="G254" s="132"/>
      <c r="H254" s="132"/>
      <c r="I254" s="132"/>
      <c r="J254" s="132"/>
      <c r="K254" s="132"/>
      <c r="L254" s="132"/>
      <c r="M254" s="133"/>
      <c r="N254" s="55"/>
      <c r="O254" s="56"/>
    </row>
    <row r="255" customFormat="false" ht="15" hidden="false" customHeight="false" outlineLevel="0" collapsed="false">
      <c r="A255" s="127"/>
      <c r="B255" s="128"/>
      <c r="C255" s="129"/>
      <c r="D255" s="130"/>
      <c r="E255" s="127"/>
      <c r="F255" s="131"/>
      <c r="G255" s="132"/>
      <c r="H255" s="132"/>
      <c r="I255" s="132"/>
      <c r="J255" s="132"/>
      <c r="K255" s="132"/>
      <c r="L255" s="132"/>
      <c r="M255" s="133"/>
      <c r="N255" s="55"/>
      <c r="O255" s="56"/>
    </row>
    <row r="256" customFormat="false" ht="15" hidden="false" customHeight="false" outlineLevel="0" collapsed="false">
      <c r="A256" s="127"/>
      <c r="B256" s="128"/>
      <c r="C256" s="129"/>
      <c r="D256" s="130"/>
      <c r="E256" s="127"/>
      <c r="F256" s="131"/>
      <c r="G256" s="132"/>
      <c r="H256" s="132"/>
      <c r="I256" s="132"/>
      <c r="J256" s="132"/>
      <c r="K256" s="132"/>
      <c r="L256" s="132"/>
      <c r="M256" s="133"/>
      <c r="N256" s="55"/>
      <c r="O256" s="56"/>
    </row>
    <row r="257" customFormat="false" ht="15" hidden="false" customHeight="false" outlineLevel="0" collapsed="false">
      <c r="A257" s="127"/>
      <c r="B257" s="128"/>
      <c r="C257" s="129"/>
      <c r="D257" s="130"/>
      <c r="E257" s="127"/>
      <c r="F257" s="131"/>
      <c r="G257" s="132"/>
      <c r="H257" s="132"/>
      <c r="I257" s="132"/>
      <c r="J257" s="132"/>
      <c r="K257" s="132"/>
      <c r="L257" s="132"/>
      <c r="M257" s="133"/>
      <c r="N257" s="55"/>
      <c r="O257" s="56"/>
    </row>
    <row r="258" customFormat="false" ht="15" hidden="false" customHeight="false" outlineLevel="0" collapsed="false">
      <c r="A258" s="127"/>
      <c r="B258" s="128"/>
      <c r="C258" s="129"/>
      <c r="D258" s="130"/>
      <c r="E258" s="127"/>
      <c r="F258" s="131"/>
      <c r="G258" s="132"/>
      <c r="H258" s="132"/>
      <c r="I258" s="132"/>
      <c r="J258" s="132"/>
      <c r="K258" s="132"/>
      <c r="L258" s="132"/>
      <c r="M258" s="133"/>
      <c r="N258" s="55"/>
      <c r="O258" s="56"/>
    </row>
    <row r="259" customFormat="false" ht="15" hidden="false" customHeight="false" outlineLevel="0" collapsed="false">
      <c r="A259" s="127"/>
      <c r="B259" s="128"/>
      <c r="C259" s="129"/>
      <c r="D259" s="130"/>
      <c r="E259" s="127"/>
      <c r="F259" s="131"/>
      <c r="G259" s="132"/>
      <c r="H259" s="132"/>
      <c r="I259" s="132"/>
      <c r="J259" s="132"/>
      <c r="K259" s="132"/>
      <c r="L259" s="132"/>
      <c r="M259" s="133"/>
      <c r="N259" s="55"/>
      <c r="O259" s="56"/>
    </row>
    <row r="260" customFormat="false" ht="15" hidden="false" customHeight="false" outlineLevel="0" collapsed="false">
      <c r="A260" s="127"/>
      <c r="B260" s="128"/>
      <c r="C260" s="129"/>
      <c r="D260" s="130"/>
      <c r="E260" s="127"/>
      <c r="F260" s="131"/>
      <c r="G260" s="132"/>
      <c r="H260" s="132"/>
      <c r="I260" s="132"/>
      <c r="J260" s="132"/>
      <c r="K260" s="132"/>
      <c r="L260" s="132"/>
      <c r="M260" s="133"/>
      <c r="N260" s="55"/>
      <c r="O260" s="56"/>
    </row>
    <row r="261" customFormat="false" ht="15" hidden="false" customHeight="false" outlineLevel="0" collapsed="false">
      <c r="A261" s="127"/>
      <c r="B261" s="128"/>
      <c r="C261" s="129"/>
      <c r="D261" s="130"/>
      <c r="E261" s="127"/>
      <c r="F261" s="131"/>
      <c r="G261" s="132"/>
      <c r="H261" s="132"/>
      <c r="I261" s="132"/>
      <c r="J261" s="132"/>
      <c r="K261" s="132"/>
      <c r="L261" s="132"/>
      <c r="M261" s="133"/>
      <c r="N261" s="55"/>
      <c r="O261" s="56"/>
    </row>
    <row r="262" customFormat="false" ht="15" hidden="false" customHeight="false" outlineLevel="0" collapsed="false">
      <c r="A262" s="127"/>
      <c r="B262" s="128"/>
      <c r="C262" s="129"/>
      <c r="D262" s="130"/>
      <c r="E262" s="127"/>
      <c r="F262" s="131"/>
      <c r="G262" s="132"/>
      <c r="H262" s="132"/>
      <c r="I262" s="132"/>
      <c r="J262" s="132"/>
      <c r="K262" s="132"/>
      <c r="L262" s="132"/>
      <c r="M262" s="133"/>
      <c r="N262" s="55"/>
      <c r="O262" s="56"/>
    </row>
    <row r="263" customFormat="false" ht="15" hidden="false" customHeight="false" outlineLevel="0" collapsed="false">
      <c r="A263" s="127"/>
      <c r="B263" s="128"/>
      <c r="C263" s="129"/>
      <c r="D263" s="130"/>
      <c r="E263" s="127"/>
      <c r="F263" s="131"/>
      <c r="G263" s="132"/>
      <c r="H263" s="132"/>
      <c r="I263" s="132"/>
      <c r="J263" s="132"/>
      <c r="K263" s="132"/>
      <c r="L263" s="132"/>
      <c r="M263" s="133"/>
      <c r="N263" s="55"/>
      <c r="O263" s="56"/>
    </row>
    <row r="264" customFormat="false" ht="15" hidden="false" customHeight="false" outlineLevel="0" collapsed="false">
      <c r="A264" s="127"/>
      <c r="B264" s="128"/>
      <c r="C264" s="129"/>
      <c r="D264" s="130"/>
      <c r="E264" s="127"/>
      <c r="F264" s="131"/>
      <c r="G264" s="132"/>
      <c r="H264" s="132"/>
      <c r="I264" s="132"/>
      <c r="J264" s="132"/>
      <c r="K264" s="132"/>
      <c r="L264" s="132"/>
      <c r="M264" s="133"/>
      <c r="N264" s="55"/>
      <c r="O264" s="56"/>
    </row>
    <row r="265" customFormat="false" ht="15" hidden="false" customHeight="false" outlineLevel="0" collapsed="false">
      <c r="A265" s="127"/>
      <c r="B265" s="128"/>
      <c r="C265" s="129"/>
      <c r="D265" s="130"/>
      <c r="E265" s="127"/>
      <c r="F265" s="131"/>
      <c r="G265" s="132"/>
      <c r="H265" s="132"/>
      <c r="I265" s="132"/>
      <c r="J265" s="132"/>
      <c r="K265" s="132"/>
      <c r="L265" s="132"/>
      <c r="M265" s="133"/>
      <c r="N265" s="55"/>
      <c r="O265" s="56"/>
    </row>
    <row r="266" customFormat="false" ht="15" hidden="false" customHeight="false" outlineLevel="0" collapsed="false">
      <c r="A266" s="127"/>
      <c r="B266" s="128"/>
      <c r="C266" s="129"/>
      <c r="D266" s="130"/>
      <c r="E266" s="127"/>
      <c r="F266" s="131"/>
      <c r="G266" s="132"/>
      <c r="H266" s="132"/>
      <c r="I266" s="132"/>
      <c r="J266" s="132"/>
      <c r="K266" s="132"/>
      <c r="L266" s="132"/>
      <c r="M266" s="133"/>
      <c r="N266" s="55"/>
      <c r="O266" s="56"/>
    </row>
    <row r="267" customFormat="false" ht="15" hidden="false" customHeight="false" outlineLevel="0" collapsed="false">
      <c r="A267" s="127"/>
      <c r="B267" s="128"/>
      <c r="C267" s="129"/>
      <c r="D267" s="130"/>
      <c r="E267" s="127"/>
      <c r="F267" s="131"/>
      <c r="G267" s="132"/>
      <c r="H267" s="132"/>
      <c r="I267" s="132"/>
      <c r="J267" s="132"/>
      <c r="K267" s="132"/>
      <c r="L267" s="132"/>
      <c r="M267" s="133"/>
      <c r="N267" s="55"/>
      <c r="O267" s="56"/>
    </row>
    <row r="268" customFormat="false" ht="15" hidden="false" customHeight="false" outlineLevel="0" collapsed="false">
      <c r="A268" s="127"/>
      <c r="B268" s="128"/>
      <c r="C268" s="129"/>
      <c r="D268" s="130"/>
      <c r="E268" s="127"/>
      <c r="F268" s="131"/>
      <c r="G268" s="132"/>
      <c r="H268" s="132"/>
      <c r="I268" s="132"/>
      <c r="J268" s="132"/>
      <c r="K268" s="132"/>
      <c r="L268" s="132"/>
      <c r="M268" s="133"/>
      <c r="N268" s="55"/>
      <c r="O268" s="56"/>
    </row>
    <row r="269" customFormat="false" ht="15" hidden="false" customHeight="false" outlineLevel="0" collapsed="false">
      <c r="A269" s="127"/>
      <c r="B269" s="128"/>
      <c r="C269" s="129"/>
      <c r="D269" s="130"/>
      <c r="E269" s="127"/>
      <c r="F269" s="131"/>
      <c r="G269" s="132"/>
      <c r="H269" s="132"/>
      <c r="I269" s="132"/>
      <c r="J269" s="132"/>
      <c r="K269" s="132"/>
      <c r="L269" s="132"/>
      <c r="M269" s="133"/>
      <c r="N269" s="55"/>
      <c r="O269" s="56"/>
    </row>
    <row r="270" customFormat="false" ht="15" hidden="false" customHeight="false" outlineLevel="0" collapsed="false">
      <c r="A270" s="127"/>
      <c r="B270" s="128"/>
      <c r="C270" s="129"/>
      <c r="D270" s="130"/>
      <c r="E270" s="127"/>
      <c r="F270" s="131"/>
      <c r="G270" s="132"/>
      <c r="H270" s="132"/>
      <c r="I270" s="132"/>
      <c r="J270" s="132"/>
      <c r="K270" s="132"/>
      <c r="L270" s="132"/>
      <c r="M270" s="133"/>
      <c r="N270" s="55"/>
      <c r="O270" s="56"/>
    </row>
    <row r="271" customFormat="false" ht="15" hidden="false" customHeight="false" outlineLevel="0" collapsed="false">
      <c r="A271" s="127"/>
      <c r="B271" s="128"/>
      <c r="C271" s="129"/>
      <c r="D271" s="130"/>
      <c r="E271" s="127"/>
      <c r="F271" s="131"/>
      <c r="G271" s="132"/>
      <c r="H271" s="132"/>
      <c r="I271" s="132"/>
      <c r="J271" s="132"/>
      <c r="K271" s="132"/>
      <c r="L271" s="132"/>
      <c r="M271" s="133"/>
      <c r="N271" s="55"/>
      <c r="O271" s="56"/>
    </row>
    <row r="272" customFormat="false" ht="15" hidden="false" customHeight="false" outlineLevel="0" collapsed="false">
      <c r="A272" s="127"/>
      <c r="B272" s="128"/>
      <c r="C272" s="129"/>
      <c r="D272" s="130"/>
      <c r="E272" s="127"/>
      <c r="F272" s="131"/>
      <c r="G272" s="132"/>
      <c r="H272" s="132"/>
      <c r="I272" s="132"/>
      <c r="J272" s="132"/>
      <c r="K272" s="132"/>
      <c r="L272" s="132"/>
      <c r="M272" s="133"/>
      <c r="N272" s="55"/>
      <c r="O272" s="56"/>
    </row>
    <row r="273" customFormat="false" ht="15" hidden="false" customHeight="false" outlineLevel="0" collapsed="false">
      <c r="A273" s="127"/>
      <c r="B273" s="128"/>
      <c r="C273" s="129"/>
      <c r="D273" s="130"/>
      <c r="E273" s="127"/>
      <c r="F273" s="131"/>
      <c r="G273" s="132"/>
      <c r="H273" s="132"/>
      <c r="I273" s="132"/>
      <c r="J273" s="132"/>
      <c r="K273" s="132"/>
      <c r="L273" s="132"/>
      <c r="M273" s="133"/>
      <c r="N273" s="55"/>
      <c r="O273" s="56"/>
    </row>
    <row r="274" customFormat="false" ht="15" hidden="false" customHeight="false" outlineLevel="0" collapsed="false">
      <c r="A274" s="127"/>
      <c r="B274" s="128"/>
      <c r="C274" s="129"/>
      <c r="D274" s="130"/>
      <c r="E274" s="127"/>
      <c r="F274" s="131"/>
      <c r="G274" s="132"/>
      <c r="H274" s="132"/>
      <c r="I274" s="132"/>
      <c r="J274" s="132"/>
      <c r="K274" s="132"/>
      <c r="L274" s="132"/>
      <c r="M274" s="133"/>
      <c r="N274" s="55"/>
      <c r="O274" s="56"/>
    </row>
    <row r="275" customFormat="false" ht="15" hidden="false" customHeight="false" outlineLevel="0" collapsed="false">
      <c r="A275" s="127"/>
      <c r="B275" s="128"/>
      <c r="C275" s="129"/>
      <c r="D275" s="130"/>
      <c r="E275" s="127"/>
      <c r="F275" s="131"/>
      <c r="G275" s="132"/>
      <c r="H275" s="132"/>
      <c r="I275" s="132"/>
      <c r="J275" s="132"/>
      <c r="K275" s="132"/>
      <c r="L275" s="132"/>
      <c r="M275" s="133"/>
      <c r="N275" s="55"/>
      <c r="O275" s="56"/>
    </row>
    <row r="276" customFormat="false" ht="15" hidden="false" customHeight="false" outlineLevel="0" collapsed="false">
      <c r="A276" s="127"/>
      <c r="B276" s="128"/>
      <c r="C276" s="129"/>
      <c r="D276" s="130"/>
      <c r="E276" s="127"/>
      <c r="F276" s="131"/>
      <c r="G276" s="132"/>
      <c r="H276" s="132"/>
      <c r="I276" s="132"/>
      <c r="J276" s="132"/>
      <c r="K276" s="132"/>
      <c r="L276" s="132"/>
      <c r="M276" s="133"/>
      <c r="N276" s="55"/>
      <c r="O276" s="56"/>
    </row>
    <row r="277" customFormat="false" ht="15" hidden="false" customHeight="false" outlineLevel="0" collapsed="false">
      <c r="A277" s="127"/>
      <c r="B277" s="128"/>
      <c r="C277" s="129"/>
      <c r="D277" s="130"/>
      <c r="E277" s="127"/>
      <c r="F277" s="131"/>
      <c r="G277" s="132"/>
      <c r="H277" s="132"/>
      <c r="I277" s="132"/>
      <c r="J277" s="132"/>
      <c r="K277" s="132"/>
      <c r="L277" s="132"/>
      <c r="M277" s="133"/>
      <c r="N277" s="55"/>
      <c r="O277" s="56"/>
    </row>
    <row r="278" customFormat="false" ht="15" hidden="false" customHeight="false" outlineLevel="0" collapsed="false">
      <c r="A278" s="127"/>
      <c r="B278" s="128"/>
      <c r="C278" s="129"/>
      <c r="D278" s="130"/>
      <c r="E278" s="127"/>
      <c r="F278" s="131"/>
      <c r="G278" s="132"/>
      <c r="H278" s="132"/>
      <c r="I278" s="132"/>
      <c r="J278" s="132"/>
      <c r="K278" s="132"/>
      <c r="L278" s="132"/>
      <c r="M278" s="133"/>
      <c r="N278" s="55"/>
      <c r="O278" s="56"/>
    </row>
    <row r="279" customFormat="false" ht="15" hidden="false" customHeight="false" outlineLevel="0" collapsed="false">
      <c r="A279" s="127"/>
      <c r="B279" s="128"/>
      <c r="C279" s="129"/>
      <c r="D279" s="130"/>
      <c r="E279" s="127"/>
      <c r="F279" s="131"/>
      <c r="G279" s="132"/>
      <c r="H279" s="132"/>
      <c r="I279" s="132"/>
      <c r="J279" s="132"/>
      <c r="K279" s="132"/>
      <c r="L279" s="132"/>
      <c r="M279" s="133"/>
      <c r="N279" s="55"/>
      <c r="O279" s="56"/>
    </row>
    <row r="280" customFormat="false" ht="15" hidden="false" customHeight="false" outlineLevel="0" collapsed="false">
      <c r="A280" s="127"/>
      <c r="B280" s="128"/>
      <c r="C280" s="129"/>
      <c r="D280" s="130"/>
      <c r="E280" s="127"/>
      <c r="F280" s="131"/>
      <c r="G280" s="132"/>
      <c r="H280" s="132"/>
      <c r="I280" s="132"/>
      <c r="J280" s="132"/>
      <c r="K280" s="132"/>
      <c r="L280" s="132"/>
      <c r="M280" s="133"/>
      <c r="N280" s="55"/>
      <c r="O280" s="56"/>
    </row>
    <row r="281" customFormat="false" ht="15" hidden="false" customHeight="false" outlineLevel="0" collapsed="false">
      <c r="A281" s="127"/>
      <c r="B281" s="128"/>
      <c r="C281" s="129"/>
      <c r="D281" s="130"/>
      <c r="E281" s="127"/>
      <c r="F281" s="131"/>
      <c r="G281" s="132"/>
      <c r="H281" s="132"/>
      <c r="I281" s="132"/>
      <c r="J281" s="132"/>
      <c r="K281" s="132"/>
      <c r="L281" s="132"/>
      <c r="M281" s="133"/>
      <c r="N281" s="55"/>
      <c r="O281" s="56"/>
    </row>
    <row r="282" customFormat="false" ht="15" hidden="false" customHeight="false" outlineLevel="0" collapsed="false">
      <c r="A282" s="127"/>
      <c r="B282" s="128"/>
      <c r="C282" s="129"/>
      <c r="D282" s="130"/>
      <c r="E282" s="127"/>
      <c r="F282" s="131"/>
      <c r="G282" s="132"/>
      <c r="H282" s="132"/>
      <c r="I282" s="132"/>
      <c r="J282" s="132"/>
      <c r="K282" s="132"/>
      <c r="L282" s="132"/>
      <c r="M282" s="133"/>
      <c r="N282" s="55"/>
      <c r="O282" s="56"/>
    </row>
    <row r="283" customFormat="false" ht="15" hidden="false" customHeight="false" outlineLevel="0" collapsed="false">
      <c r="A283" s="127"/>
      <c r="B283" s="128"/>
      <c r="C283" s="129"/>
      <c r="D283" s="130"/>
      <c r="E283" s="127"/>
      <c r="F283" s="131"/>
      <c r="G283" s="132"/>
      <c r="H283" s="132"/>
      <c r="I283" s="132"/>
      <c r="J283" s="132"/>
      <c r="K283" s="132"/>
      <c r="L283" s="132"/>
      <c r="M283" s="133"/>
      <c r="N283" s="55"/>
      <c r="O283" s="56"/>
    </row>
    <row r="284" customFormat="false" ht="15" hidden="false" customHeight="false" outlineLevel="0" collapsed="false">
      <c r="A284" s="127"/>
      <c r="B284" s="128"/>
      <c r="C284" s="129"/>
      <c r="D284" s="130"/>
      <c r="E284" s="127"/>
      <c r="F284" s="131"/>
      <c r="G284" s="132"/>
      <c r="H284" s="132"/>
      <c r="I284" s="132"/>
      <c r="J284" s="132"/>
      <c r="K284" s="132"/>
      <c r="L284" s="132"/>
      <c r="M284" s="133"/>
      <c r="N284" s="55"/>
      <c r="O284" s="56"/>
    </row>
    <row r="285" customFormat="false" ht="15" hidden="false" customHeight="false" outlineLevel="0" collapsed="false">
      <c r="A285" s="127"/>
      <c r="B285" s="128"/>
      <c r="C285" s="129"/>
      <c r="D285" s="130"/>
      <c r="E285" s="127"/>
      <c r="F285" s="131"/>
      <c r="G285" s="132"/>
      <c r="H285" s="132"/>
      <c r="I285" s="132"/>
      <c r="J285" s="132"/>
      <c r="K285" s="132"/>
      <c r="L285" s="132"/>
      <c r="M285" s="133"/>
      <c r="N285" s="55"/>
      <c r="O285" s="56"/>
    </row>
    <row r="286" customFormat="false" ht="15" hidden="false" customHeight="false" outlineLevel="0" collapsed="false">
      <c r="A286" s="127"/>
      <c r="B286" s="128"/>
      <c r="C286" s="129"/>
      <c r="D286" s="130"/>
      <c r="E286" s="127"/>
      <c r="F286" s="131"/>
      <c r="G286" s="132"/>
      <c r="H286" s="132"/>
      <c r="I286" s="132"/>
      <c r="J286" s="132"/>
      <c r="K286" s="132"/>
      <c r="L286" s="132"/>
      <c r="M286" s="133"/>
      <c r="N286" s="55"/>
      <c r="O286" s="56"/>
    </row>
    <row r="287" customFormat="false" ht="15" hidden="false" customHeight="false" outlineLevel="0" collapsed="false">
      <c r="A287" s="127"/>
      <c r="B287" s="128"/>
      <c r="C287" s="129"/>
      <c r="D287" s="130"/>
      <c r="E287" s="127"/>
      <c r="F287" s="131"/>
      <c r="G287" s="132"/>
      <c r="H287" s="132"/>
      <c r="I287" s="132"/>
      <c r="J287" s="132"/>
      <c r="K287" s="132"/>
      <c r="L287" s="132"/>
      <c r="M287" s="133"/>
      <c r="N287" s="55"/>
      <c r="O287" s="56"/>
    </row>
    <row r="288" customFormat="false" ht="15" hidden="false" customHeight="false" outlineLevel="0" collapsed="false">
      <c r="A288" s="127"/>
      <c r="B288" s="128"/>
      <c r="C288" s="129"/>
      <c r="D288" s="130"/>
      <c r="E288" s="127"/>
      <c r="F288" s="131"/>
      <c r="G288" s="132"/>
      <c r="H288" s="132"/>
      <c r="I288" s="132"/>
      <c r="J288" s="132"/>
      <c r="K288" s="132"/>
      <c r="L288" s="132"/>
      <c r="M288" s="133"/>
      <c r="N288" s="55"/>
      <c r="O288" s="56"/>
    </row>
    <row r="289" customFormat="false" ht="15" hidden="false" customHeight="false" outlineLevel="0" collapsed="false">
      <c r="A289" s="127"/>
      <c r="B289" s="128"/>
      <c r="C289" s="129"/>
      <c r="D289" s="130"/>
      <c r="E289" s="127"/>
      <c r="F289" s="131"/>
      <c r="G289" s="132"/>
      <c r="H289" s="132"/>
      <c r="I289" s="132"/>
      <c r="J289" s="132"/>
      <c r="K289" s="132"/>
      <c r="L289" s="132"/>
      <c r="M289" s="133"/>
      <c r="N289" s="55"/>
      <c r="O289" s="56"/>
    </row>
    <row r="290" customFormat="false" ht="15" hidden="false" customHeight="false" outlineLevel="0" collapsed="false">
      <c r="A290" s="127"/>
      <c r="B290" s="128"/>
      <c r="C290" s="129"/>
      <c r="D290" s="130"/>
      <c r="E290" s="127"/>
      <c r="F290" s="131"/>
      <c r="G290" s="132"/>
      <c r="H290" s="132"/>
      <c r="I290" s="132"/>
      <c r="J290" s="132"/>
      <c r="K290" s="132"/>
      <c r="L290" s="132"/>
      <c r="M290" s="133"/>
      <c r="N290" s="55"/>
      <c r="O290" s="56"/>
    </row>
    <row r="291" customFormat="false" ht="15" hidden="false" customHeight="false" outlineLevel="0" collapsed="false">
      <c r="A291" s="127"/>
      <c r="B291" s="128"/>
      <c r="C291" s="129"/>
      <c r="D291" s="130"/>
      <c r="E291" s="127"/>
      <c r="F291" s="131"/>
      <c r="G291" s="132"/>
      <c r="H291" s="132"/>
      <c r="I291" s="132"/>
      <c r="J291" s="132"/>
      <c r="K291" s="132"/>
      <c r="L291" s="132"/>
      <c r="M291" s="133"/>
      <c r="N291" s="55"/>
      <c r="O291" s="56"/>
    </row>
    <row r="292" customFormat="false" ht="15" hidden="false" customHeight="false" outlineLevel="0" collapsed="false">
      <c r="A292" s="127"/>
      <c r="B292" s="128"/>
      <c r="C292" s="129"/>
      <c r="D292" s="130"/>
      <c r="E292" s="127"/>
      <c r="F292" s="131"/>
      <c r="G292" s="132"/>
      <c r="H292" s="132"/>
      <c r="I292" s="132"/>
      <c r="J292" s="132"/>
      <c r="K292" s="132"/>
      <c r="L292" s="132"/>
      <c r="M292" s="133"/>
      <c r="N292" s="55"/>
      <c r="O292" s="56"/>
    </row>
    <row r="293" customFormat="false" ht="15" hidden="false" customHeight="false" outlineLevel="0" collapsed="false">
      <c r="A293" s="127"/>
      <c r="B293" s="128"/>
      <c r="C293" s="129"/>
      <c r="D293" s="130"/>
      <c r="E293" s="127"/>
      <c r="F293" s="131"/>
      <c r="G293" s="132"/>
      <c r="H293" s="132"/>
      <c r="I293" s="132"/>
      <c r="J293" s="132"/>
      <c r="K293" s="132"/>
      <c r="L293" s="132"/>
      <c r="M293" s="133"/>
      <c r="N293" s="55"/>
      <c r="O293" s="56"/>
    </row>
    <row r="294" customFormat="false" ht="15" hidden="false" customHeight="false" outlineLevel="0" collapsed="false">
      <c r="A294" s="127"/>
      <c r="B294" s="128"/>
      <c r="C294" s="129"/>
      <c r="D294" s="130"/>
      <c r="E294" s="127"/>
      <c r="F294" s="131"/>
      <c r="G294" s="132"/>
      <c r="H294" s="132"/>
      <c r="I294" s="132"/>
      <c r="J294" s="132"/>
      <c r="K294" s="132"/>
      <c r="L294" s="132"/>
      <c r="M294" s="133"/>
      <c r="N294" s="55"/>
      <c r="O294" s="56"/>
    </row>
    <row r="295" customFormat="false" ht="15" hidden="false" customHeight="false" outlineLevel="0" collapsed="false">
      <c r="A295" s="127"/>
      <c r="B295" s="128"/>
      <c r="C295" s="129"/>
      <c r="D295" s="130"/>
      <c r="E295" s="127"/>
      <c r="F295" s="131"/>
      <c r="G295" s="132"/>
      <c r="H295" s="132"/>
      <c r="I295" s="132"/>
      <c r="J295" s="132"/>
      <c r="K295" s="132"/>
      <c r="L295" s="132"/>
      <c r="M295" s="133"/>
      <c r="N295" s="55"/>
      <c r="O295" s="56"/>
    </row>
    <row r="296" customFormat="false" ht="15" hidden="false" customHeight="false" outlineLevel="0" collapsed="false">
      <c r="A296" s="127"/>
      <c r="B296" s="128"/>
      <c r="C296" s="129"/>
      <c r="D296" s="130"/>
      <c r="E296" s="127"/>
      <c r="F296" s="131"/>
      <c r="G296" s="132"/>
      <c r="H296" s="132"/>
      <c r="I296" s="132"/>
      <c r="J296" s="132"/>
      <c r="K296" s="132"/>
      <c r="L296" s="132"/>
      <c r="M296" s="133"/>
      <c r="N296" s="55"/>
      <c r="O296" s="56"/>
    </row>
    <row r="297" customFormat="false" ht="15" hidden="false" customHeight="false" outlineLevel="0" collapsed="false">
      <c r="A297" s="127"/>
      <c r="B297" s="128"/>
      <c r="C297" s="129"/>
      <c r="D297" s="130"/>
      <c r="E297" s="127"/>
      <c r="F297" s="131"/>
      <c r="G297" s="132"/>
      <c r="H297" s="132"/>
      <c r="I297" s="132"/>
      <c r="J297" s="132"/>
      <c r="K297" s="132"/>
      <c r="L297" s="132"/>
      <c r="M297" s="133"/>
      <c r="N297" s="55"/>
      <c r="O297" s="56"/>
    </row>
    <row r="298" customFormat="false" ht="15" hidden="false" customHeight="false" outlineLevel="0" collapsed="false">
      <c r="A298" s="127"/>
      <c r="B298" s="128"/>
      <c r="C298" s="129"/>
      <c r="D298" s="130"/>
      <c r="E298" s="127"/>
      <c r="F298" s="131"/>
      <c r="G298" s="132"/>
      <c r="H298" s="132"/>
      <c r="I298" s="132"/>
      <c r="J298" s="132"/>
      <c r="K298" s="132"/>
      <c r="L298" s="132"/>
      <c r="M298" s="133"/>
      <c r="N298" s="55"/>
      <c r="O298" s="56"/>
    </row>
    <row r="299" customFormat="false" ht="15" hidden="false" customHeight="false" outlineLevel="0" collapsed="false">
      <c r="A299" s="127"/>
      <c r="B299" s="128"/>
      <c r="C299" s="129"/>
      <c r="D299" s="130"/>
      <c r="E299" s="127"/>
      <c r="F299" s="131"/>
      <c r="G299" s="132"/>
      <c r="H299" s="132"/>
      <c r="I299" s="132"/>
      <c r="J299" s="132"/>
      <c r="K299" s="132"/>
      <c r="L299" s="132"/>
      <c r="M299" s="133"/>
      <c r="N299" s="55"/>
      <c r="O299" s="56"/>
    </row>
    <row r="300" customFormat="false" ht="15" hidden="false" customHeight="false" outlineLevel="0" collapsed="false">
      <c r="A300" s="127"/>
      <c r="B300" s="128"/>
      <c r="C300" s="129"/>
      <c r="D300" s="130"/>
      <c r="E300" s="127"/>
      <c r="F300" s="131"/>
      <c r="G300" s="132"/>
      <c r="H300" s="132"/>
      <c r="I300" s="132"/>
      <c r="J300" s="132"/>
      <c r="K300" s="132"/>
      <c r="L300" s="132"/>
      <c r="M300" s="133"/>
      <c r="N300" s="55"/>
      <c r="O300" s="56"/>
    </row>
    <row r="301" customFormat="false" ht="15" hidden="false" customHeight="false" outlineLevel="0" collapsed="false">
      <c r="A301" s="127"/>
      <c r="B301" s="128"/>
      <c r="C301" s="129"/>
      <c r="D301" s="130"/>
      <c r="E301" s="127"/>
      <c r="F301" s="131"/>
      <c r="G301" s="132"/>
      <c r="H301" s="132"/>
      <c r="I301" s="132"/>
      <c r="J301" s="132"/>
      <c r="K301" s="132"/>
      <c r="L301" s="132"/>
      <c r="M301" s="133"/>
      <c r="N301" s="55"/>
      <c r="O301" s="56"/>
    </row>
    <row r="302" customFormat="false" ht="15" hidden="false" customHeight="false" outlineLevel="0" collapsed="false">
      <c r="A302" s="127"/>
      <c r="B302" s="128"/>
      <c r="C302" s="129"/>
      <c r="D302" s="130"/>
      <c r="E302" s="127"/>
      <c r="F302" s="131"/>
      <c r="G302" s="132"/>
      <c r="H302" s="132"/>
      <c r="I302" s="132"/>
      <c r="J302" s="132"/>
      <c r="K302" s="132"/>
      <c r="L302" s="132"/>
      <c r="M302" s="133"/>
      <c r="N302" s="55"/>
      <c r="O302" s="56"/>
    </row>
    <row r="303" customFormat="false" ht="15" hidden="false" customHeight="false" outlineLevel="0" collapsed="false">
      <c r="A303" s="127"/>
      <c r="B303" s="128"/>
      <c r="C303" s="129"/>
      <c r="D303" s="130"/>
      <c r="E303" s="127"/>
      <c r="F303" s="131"/>
      <c r="G303" s="132"/>
      <c r="H303" s="132"/>
      <c r="I303" s="132"/>
      <c r="J303" s="132"/>
      <c r="K303" s="132"/>
      <c r="L303" s="132"/>
      <c r="M303" s="133"/>
      <c r="N303" s="55"/>
      <c r="O303" s="56"/>
    </row>
    <row r="304" customFormat="false" ht="15" hidden="false" customHeight="false" outlineLevel="0" collapsed="false">
      <c r="A304" s="127"/>
      <c r="B304" s="128"/>
      <c r="C304" s="129"/>
      <c r="D304" s="130"/>
      <c r="E304" s="127"/>
      <c r="F304" s="131"/>
      <c r="G304" s="132"/>
      <c r="H304" s="132"/>
      <c r="I304" s="132"/>
      <c r="J304" s="132"/>
      <c r="K304" s="132"/>
      <c r="L304" s="132"/>
      <c r="M304" s="133"/>
      <c r="N304" s="55"/>
      <c r="O304" s="56"/>
    </row>
    <row r="305" customFormat="false" ht="15" hidden="false" customHeight="false" outlineLevel="0" collapsed="false">
      <c r="A305" s="127"/>
      <c r="B305" s="128"/>
      <c r="C305" s="129"/>
      <c r="D305" s="130"/>
      <c r="E305" s="127"/>
      <c r="F305" s="131"/>
      <c r="G305" s="132"/>
      <c r="H305" s="132"/>
      <c r="I305" s="132"/>
      <c r="J305" s="132"/>
      <c r="K305" s="132"/>
      <c r="L305" s="132"/>
      <c r="M305" s="133"/>
      <c r="N305" s="55"/>
      <c r="O305" s="56"/>
    </row>
    <row r="306" customFormat="false" ht="15" hidden="false" customHeight="false" outlineLevel="0" collapsed="false">
      <c r="A306" s="127"/>
      <c r="B306" s="128"/>
      <c r="C306" s="129"/>
      <c r="D306" s="130"/>
      <c r="E306" s="127"/>
      <c r="F306" s="131"/>
      <c r="G306" s="132"/>
      <c r="H306" s="132"/>
      <c r="I306" s="132"/>
      <c r="J306" s="132"/>
      <c r="K306" s="132"/>
      <c r="L306" s="132"/>
      <c r="M306" s="133"/>
      <c r="N306" s="55"/>
      <c r="O306" s="56"/>
    </row>
    <row r="307" customFormat="false" ht="15" hidden="false" customHeight="false" outlineLevel="0" collapsed="false">
      <c r="A307" s="127"/>
      <c r="B307" s="128"/>
      <c r="C307" s="129"/>
      <c r="D307" s="130"/>
      <c r="E307" s="127"/>
      <c r="F307" s="131"/>
      <c r="G307" s="132"/>
      <c r="H307" s="132"/>
      <c r="I307" s="132"/>
      <c r="J307" s="132"/>
      <c r="K307" s="132"/>
      <c r="L307" s="132"/>
      <c r="M307" s="133"/>
      <c r="N307" s="55"/>
      <c r="O307" s="56"/>
    </row>
    <row r="308" customFormat="false" ht="15" hidden="false" customHeight="false" outlineLevel="0" collapsed="false">
      <c r="A308" s="127"/>
      <c r="B308" s="128"/>
      <c r="C308" s="129"/>
      <c r="D308" s="130"/>
      <c r="E308" s="127"/>
      <c r="F308" s="131"/>
      <c r="G308" s="132"/>
      <c r="H308" s="132"/>
      <c r="I308" s="132"/>
      <c r="J308" s="132"/>
      <c r="K308" s="132"/>
      <c r="L308" s="132"/>
      <c r="M308" s="133"/>
      <c r="N308" s="55"/>
      <c r="O308" s="56"/>
    </row>
    <row r="309" customFormat="false" ht="15" hidden="false" customHeight="false" outlineLevel="0" collapsed="false">
      <c r="A309" s="127"/>
      <c r="B309" s="128"/>
      <c r="C309" s="129"/>
      <c r="D309" s="130"/>
      <c r="E309" s="127"/>
      <c r="F309" s="131"/>
      <c r="G309" s="132"/>
      <c r="H309" s="132"/>
      <c r="I309" s="132"/>
      <c r="J309" s="132"/>
      <c r="K309" s="132"/>
      <c r="L309" s="132"/>
      <c r="M309" s="133"/>
      <c r="N309" s="55"/>
      <c r="O309" s="56"/>
    </row>
    <row r="310" customFormat="false" ht="15" hidden="false" customHeight="false" outlineLevel="0" collapsed="false">
      <c r="A310" s="127"/>
      <c r="B310" s="128"/>
      <c r="C310" s="129"/>
      <c r="D310" s="130"/>
      <c r="E310" s="127"/>
      <c r="F310" s="131"/>
      <c r="G310" s="132"/>
      <c r="H310" s="132"/>
      <c r="I310" s="132"/>
      <c r="J310" s="132"/>
      <c r="K310" s="132"/>
      <c r="L310" s="132"/>
      <c r="M310" s="133"/>
      <c r="N310" s="55"/>
      <c r="O310" s="56"/>
    </row>
    <row r="311" customFormat="false" ht="15" hidden="false" customHeight="false" outlineLevel="0" collapsed="false">
      <c r="A311" s="127"/>
      <c r="B311" s="128"/>
      <c r="C311" s="129"/>
      <c r="D311" s="130"/>
      <c r="E311" s="127"/>
      <c r="F311" s="131"/>
      <c r="G311" s="132"/>
      <c r="H311" s="132"/>
      <c r="I311" s="132"/>
      <c r="J311" s="132"/>
      <c r="K311" s="132"/>
      <c r="L311" s="132"/>
      <c r="M311" s="133"/>
      <c r="N311" s="55"/>
      <c r="O311" s="56"/>
    </row>
    <row r="312" customFormat="false" ht="15" hidden="false" customHeight="false" outlineLevel="0" collapsed="false">
      <c r="A312" s="127"/>
      <c r="B312" s="128"/>
      <c r="C312" s="129"/>
      <c r="D312" s="130"/>
      <c r="E312" s="127"/>
      <c r="F312" s="131"/>
      <c r="G312" s="132"/>
      <c r="H312" s="132"/>
      <c r="I312" s="132"/>
      <c r="J312" s="132"/>
      <c r="K312" s="132"/>
      <c r="L312" s="132"/>
      <c r="M312" s="133"/>
      <c r="N312" s="55"/>
      <c r="O312" s="56"/>
    </row>
    <row r="313" customFormat="false" ht="15" hidden="false" customHeight="false" outlineLevel="0" collapsed="false">
      <c r="A313" s="127"/>
      <c r="B313" s="128"/>
      <c r="C313" s="129"/>
      <c r="D313" s="130"/>
      <c r="E313" s="127"/>
      <c r="F313" s="131"/>
      <c r="G313" s="132"/>
      <c r="H313" s="132"/>
      <c r="I313" s="132"/>
      <c r="J313" s="132"/>
      <c r="K313" s="132"/>
      <c r="L313" s="132"/>
      <c r="M313" s="133"/>
      <c r="N313" s="55"/>
      <c r="O313" s="56"/>
    </row>
    <row r="314" customFormat="false" ht="15" hidden="false" customHeight="false" outlineLevel="0" collapsed="false">
      <c r="A314" s="127"/>
      <c r="B314" s="128"/>
      <c r="C314" s="129"/>
      <c r="D314" s="130"/>
      <c r="E314" s="127"/>
      <c r="F314" s="131"/>
      <c r="G314" s="132"/>
      <c r="H314" s="132"/>
      <c r="I314" s="132"/>
      <c r="J314" s="132"/>
      <c r="K314" s="132"/>
      <c r="L314" s="132"/>
      <c r="M314" s="133"/>
      <c r="N314" s="55"/>
      <c r="O314" s="56"/>
    </row>
    <row r="315" customFormat="false" ht="15" hidden="false" customHeight="false" outlineLevel="0" collapsed="false">
      <c r="A315" s="127"/>
      <c r="B315" s="128"/>
      <c r="C315" s="129"/>
      <c r="D315" s="130"/>
      <c r="E315" s="127"/>
      <c r="F315" s="131"/>
      <c r="G315" s="132"/>
      <c r="H315" s="132"/>
      <c r="I315" s="132"/>
      <c r="J315" s="132"/>
      <c r="K315" s="132"/>
      <c r="L315" s="132"/>
      <c r="M315" s="133"/>
      <c r="N315" s="55"/>
      <c r="O315" s="56"/>
    </row>
    <row r="316" customFormat="false" ht="15" hidden="false" customHeight="false" outlineLevel="0" collapsed="false">
      <c r="A316" s="127"/>
      <c r="B316" s="128"/>
      <c r="C316" s="129"/>
      <c r="D316" s="130"/>
      <c r="E316" s="127"/>
      <c r="F316" s="131"/>
      <c r="G316" s="132"/>
      <c r="H316" s="132"/>
      <c r="I316" s="132"/>
      <c r="J316" s="132"/>
      <c r="K316" s="132"/>
      <c r="L316" s="132"/>
      <c r="M316" s="133"/>
      <c r="N316" s="55"/>
      <c r="O316" s="56"/>
    </row>
    <row r="317" customFormat="false" ht="15" hidden="false" customHeight="false" outlineLevel="0" collapsed="false">
      <c r="A317" s="127"/>
      <c r="B317" s="128"/>
      <c r="C317" s="129"/>
      <c r="D317" s="130"/>
      <c r="E317" s="127"/>
      <c r="F317" s="131"/>
      <c r="G317" s="132"/>
      <c r="H317" s="132"/>
      <c r="I317" s="132"/>
      <c r="J317" s="132"/>
      <c r="K317" s="132"/>
      <c r="L317" s="132"/>
      <c r="M317" s="133"/>
      <c r="N317" s="55"/>
      <c r="O317" s="56"/>
    </row>
    <row r="318" customFormat="false" ht="15" hidden="false" customHeight="false" outlineLevel="0" collapsed="false">
      <c r="A318" s="127"/>
      <c r="B318" s="128"/>
      <c r="C318" s="129"/>
      <c r="D318" s="130"/>
      <c r="E318" s="127"/>
      <c r="F318" s="131"/>
      <c r="G318" s="132"/>
      <c r="H318" s="132"/>
      <c r="I318" s="132"/>
      <c r="J318" s="132"/>
      <c r="K318" s="132"/>
      <c r="L318" s="132"/>
      <c r="M318" s="133"/>
      <c r="N318" s="55"/>
      <c r="O318" s="56"/>
    </row>
    <row r="319" customFormat="false" ht="15" hidden="false" customHeight="false" outlineLevel="0" collapsed="false">
      <c r="A319" s="127"/>
      <c r="B319" s="128"/>
      <c r="C319" s="129"/>
      <c r="D319" s="130"/>
      <c r="E319" s="127"/>
      <c r="F319" s="131"/>
      <c r="G319" s="132"/>
      <c r="H319" s="132"/>
      <c r="I319" s="132"/>
      <c r="J319" s="132"/>
      <c r="K319" s="132"/>
      <c r="L319" s="132"/>
      <c r="M319" s="133"/>
      <c r="N319" s="55"/>
      <c r="O319" s="56"/>
    </row>
    <row r="320" customFormat="false" ht="15" hidden="false" customHeight="false" outlineLevel="0" collapsed="false">
      <c r="A320" s="127"/>
      <c r="B320" s="128"/>
      <c r="C320" s="129"/>
      <c r="D320" s="130"/>
      <c r="E320" s="127"/>
      <c r="F320" s="131"/>
      <c r="G320" s="132"/>
      <c r="H320" s="132"/>
      <c r="I320" s="132"/>
      <c r="J320" s="132"/>
      <c r="K320" s="132"/>
      <c r="L320" s="132"/>
      <c r="M320" s="133"/>
      <c r="N320" s="55"/>
      <c r="O320" s="56"/>
    </row>
    <row r="321" customFormat="false" ht="15" hidden="false" customHeight="false" outlineLevel="0" collapsed="false">
      <c r="A321" s="127"/>
      <c r="B321" s="128"/>
      <c r="C321" s="129"/>
      <c r="D321" s="130"/>
      <c r="E321" s="127"/>
      <c r="F321" s="131"/>
      <c r="G321" s="132"/>
      <c r="H321" s="132"/>
      <c r="I321" s="132"/>
      <c r="J321" s="132"/>
      <c r="K321" s="132"/>
      <c r="L321" s="132"/>
      <c r="M321" s="133"/>
      <c r="N321" s="55"/>
      <c r="O321" s="56"/>
    </row>
    <row r="322" customFormat="false" ht="15" hidden="false" customHeight="false" outlineLevel="0" collapsed="false">
      <c r="A322" s="127"/>
      <c r="B322" s="128"/>
      <c r="C322" s="129"/>
      <c r="D322" s="130"/>
      <c r="E322" s="127"/>
      <c r="F322" s="131"/>
      <c r="G322" s="132"/>
      <c r="H322" s="132"/>
      <c r="I322" s="132"/>
      <c r="J322" s="132"/>
      <c r="K322" s="132"/>
      <c r="L322" s="132"/>
      <c r="M322" s="133"/>
      <c r="N322" s="55"/>
      <c r="O322" s="56"/>
    </row>
    <row r="323" customFormat="false" ht="15" hidden="false" customHeight="false" outlineLevel="0" collapsed="false">
      <c r="A323" s="127"/>
      <c r="B323" s="128"/>
      <c r="C323" s="129"/>
      <c r="D323" s="130"/>
      <c r="E323" s="127"/>
      <c r="F323" s="131"/>
      <c r="G323" s="132"/>
      <c r="H323" s="132"/>
      <c r="I323" s="132"/>
      <c r="J323" s="132"/>
      <c r="K323" s="132"/>
      <c r="L323" s="132"/>
      <c r="M323" s="133"/>
      <c r="N323" s="55"/>
      <c r="O323" s="56"/>
    </row>
    <row r="324" customFormat="false" ht="15" hidden="false" customHeight="false" outlineLevel="0" collapsed="false">
      <c r="A324" s="127"/>
      <c r="B324" s="128"/>
      <c r="C324" s="129"/>
      <c r="D324" s="130"/>
      <c r="E324" s="127"/>
      <c r="F324" s="131"/>
      <c r="G324" s="132"/>
      <c r="H324" s="132"/>
      <c r="I324" s="132"/>
      <c r="J324" s="132"/>
      <c r="K324" s="132"/>
      <c r="L324" s="132"/>
      <c r="M324" s="133"/>
      <c r="N324" s="55"/>
      <c r="O324" s="56"/>
    </row>
    <row r="325" customFormat="false" ht="15" hidden="false" customHeight="false" outlineLevel="0" collapsed="false">
      <c r="A325" s="127"/>
      <c r="B325" s="128"/>
      <c r="C325" s="129"/>
      <c r="D325" s="130"/>
      <c r="E325" s="127"/>
      <c r="F325" s="131"/>
      <c r="G325" s="132"/>
      <c r="H325" s="132"/>
      <c r="I325" s="132"/>
      <c r="J325" s="132"/>
      <c r="K325" s="132"/>
      <c r="L325" s="132"/>
      <c r="M325" s="133"/>
      <c r="N325" s="55"/>
      <c r="O325" s="56"/>
    </row>
    <row r="326" customFormat="false" ht="15" hidden="false" customHeight="false" outlineLevel="0" collapsed="false">
      <c r="A326" s="127"/>
      <c r="B326" s="128"/>
      <c r="C326" s="129"/>
      <c r="D326" s="130"/>
      <c r="E326" s="127"/>
      <c r="F326" s="131"/>
      <c r="G326" s="132"/>
      <c r="H326" s="132"/>
      <c r="I326" s="132"/>
      <c r="J326" s="132"/>
      <c r="K326" s="132"/>
      <c r="L326" s="132"/>
      <c r="M326" s="133"/>
      <c r="N326" s="55"/>
      <c r="O326" s="56"/>
    </row>
    <row r="327" customFormat="false" ht="15" hidden="false" customHeight="false" outlineLevel="0" collapsed="false">
      <c r="A327" s="127"/>
      <c r="B327" s="128"/>
      <c r="C327" s="129"/>
      <c r="D327" s="130"/>
      <c r="E327" s="127"/>
      <c r="F327" s="131"/>
      <c r="G327" s="132"/>
      <c r="H327" s="132"/>
      <c r="I327" s="132"/>
      <c r="J327" s="132"/>
      <c r="K327" s="132"/>
      <c r="L327" s="132"/>
      <c r="M327" s="133"/>
      <c r="N327" s="55"/>
      <c r="O327" s="56"/>
    </row>
    <row r="328" customFormat="false" ht="15" hidden="false" customHeight="false" outlineLevel="0" collapsed="false">
      <c r="A328" s="127"/>
      <c r="B328" s="128"/>
      <c r="C328" s="129"/>
      <c r="D328" s="130"/>
      <c r="E328" s="127"/>
      <c r="F328" s="131"/>
      <c r="G328" s="132"/>
      <c r="H328" s="132"/>
      <c r="I328" s="132"/>
      <c r="J328" s="132"/>
      <c r="K328" s="132"/>
      <c r="L328" s="132"/>
      <c r="M328" s="133"/>
      <c r="N328" s="55"/>
      <c r="O328" s="56"/>
    </row>
    <row r="329" customFormat="false" ht="15" hidden="false" customHeight="false" outlineLevel="0" collapsed="false">
      <c r="A329" s="127"/>
      <c r="B329" s="128"/>
      <c r="C329" s="129"/>
      <c r="D329" s="130"/>
      <c r="E329" s="127"/>
      <c r="F329" s="131"/>
      <c r="G329" s="132"/>
      <c r="H329" s="132"/>
      <c r="I329" s="132"/>
      <c r="J329" s="132"/>
      <c r="K329" s="132"/>
      <c r="L329" s="132"/>
      <c r="M329" s="133"/>
      <c r="N329" s="55"/>
      <c r="O329" s="56"/>
    </row>
    <row r="330" customFormat="false" ht="15" hidden="false" customHeight="false" outlineLevel="0" collapsed="false">
      <c r="A330" s="127"/>
      <c r="B330" s="128"/>
      <c r="C330" s="129"/>
      <c r="D330" s="130"/>
      <c r="E330" s="127"/>
      <c r="F330" s="131"/>
      <c r="G330" s="132"/>
      <c r="H330" s="132"/>
      <c r="I330" s="132"/>
      <c r="J330" s="132"/>
      <c r="K330" s="132"/>
      <c r="L330" s="132"/>
      <c r="M330" s="133"/>
      <c r="N330" s="55"/>
      <c r="O330" s="56"/>
    </row>
    <row r="331" customFormat="false" ht="15" hidden="false" customHeight="false" outlineLevel="0" collapsed="false">
      <c r="A331" s="127"/>
      <c r="B331" s="128"/>
      <c r="C331" s="129"/>
      <c r="D331" s="130"/>
      <c r="E331" s="127"/>
      <c r="F331" s="131"/>
      <c r="G331" s="132"/>
      <c r="H331" s="132"/>
      <c r="I331" s="132"/>
      <c r="J331" s="132"/>
      <c r="K331" s="132"/>
      <c r="L331" s="132"/>
      <c r="M331" s="133"/>
      <c r="N331" s="55"/>
      <c r="O331" s="56"/>
    </row>
    <row r="332" customFormat="false" ht="15" hidden="false" customHeight="false" outlineLevel="0" collapsed="false">
      <c r="A332" s="127"/>
      <c r="B332" s="128"/>
      <c r="C332" s="129"/>
      <c r="D332" s="130"/>
      <c r="E332" s="127"/>
      <c r="F332" s="131"/>
      <c r="G332" s="132"/>
      <c r="H332" s="132"/>
      <c r="I332" s="132"/>
      <c r="J332" s="132"/>
      <c r="K332" s="132"/>
      <c r="L332" s="132"/>
      <c r="M332" s="133"/>
      <c r="N332" s="55"/>
      <c r="O332" s="56"/>
    </row>
    <row r="333" customFormat="false" ht="15" hidden="false" customHeight="false" outlineLevel="0" collapsed="false">
      <c r="A333" s="127"/>
      <c r="B333" s="128"/>
      <c r="C333" s="129"/>
      <c r="D333" s="130"/>
      <c r="E333" s="127"/>
      <c r="F333" s="131"/>
      <c r="G333" s="132"/>
      <c r="H333" s="132"/>
      <c r="I333" s="132"/>
      <c r="J333" s="132"/>
      <c r="K333" s="132"/>
      <c r="L333" s="132"/>
      <c r="M333" s="133"/>
      <c r="N333" s="55"/>
      <c r="O333" s="56"/>
    </row>
    <row r="334" customFormat="false" ht="15" hidden="false" customHeight="false" outlineLevel="0" collapsed="false">
      <c r="A334" s="127"/>
      <c r="B334" s="128"/>
      <c r="C334" s="129"/>
      <c r="D334" s="130"/>
      <c r="E334" s="127"/>
      <c r="F334" s="131"/>
      <c r="G334" s="132"/>
      <c r="H334" s="132"/>
      <c r="I334" s="132"/>
      <c r="J334" s="132"/>
      <c r="K334" s="132"/>
      <c r="L334" s="132"/>
      <c r="M334" s="133"/>
      <c r="N334" s="55"/>
      <c r="O334" s="56"/>
    </row>
    <row r="335" customFormat="false" ht="15" hidden="false" customHeight="false" outlineLevel="0" collapsed="false">
      <c r="A335" s="127"/>
      <c r="B335" s="128"/>
      <c r="C335" s="129"/>
      <c r="D335" s="130"/>
      <c r="E335" s="127"/>
      <c r="F335" s="131"/>
      <c r="G335" s="132"/>
      <c r="H335" s="132"/>
      <c r="I335" s="132"/>
      <c r="J335" s="132"/>
      <c r="K335" s="132"/>
      <c r="L335" s="132"/>
      <c r="M335" s="133"/>
      <c r="N335" s="55"/>
      <c r="O335" s="56"/>
    </row>
    <row r="336" customFormat="false" ht="15" hidden="false" customHeight="false" outlineLevel="0" collapsed="false">
      <c r="A336" s="127"/>
      <c r="B336" s="128"/>
      <c r="C336" s="129"/>
      <c r="D336" s="130"/>
      <c r="E336" s="127"/>
      <c r="F336" s="131"/>
      <c r="G336" s="132"/>
      <c r="H336" s="132"/>
      <c r="I336" s="132"/>
      <c r="J336" s="132"/>
      <c r="K336" s="132"/>
      <c r="L336" s="132"/>
      <c r="M336" s="133"/>
      <c r="N336" s="55"/>
      <c r="O336" s="56"/>
    </row>
    <row r="337" customFormat="false" ht="15" hidden="false" customHeight="false" outlineLevel="0" collapsed="false">
      <c r="A337" s="127"/>
      <c r="B337" s="128"/>
      <c r="C337" s="129"/>
      <c r="D337" s="130"/>
      <c r="E337" s="127"/>
      <c r="F337" s="131"/>
      <c r="G337" s="132"/>
      <c r="H337" s="132"/>
      <c r="I337" s="132"/>
      <c r="J337" s="132"/>
      <c r="K337" s="132"/>
      <c r="L337" s="132"/>
      <c r="M337" s="133"/>
      <c r="N337" s="55"/>
      <c r="O337" s="56"/>
    </row>
    <row r="338" customFormat="false" ht="15" hidden="false" customHeight="false" outlineLevel="0" collapsed="false">
      <c r="A338" s="127"/>
      <c r="B338" s="128"/>
      <c r="C338" s="129"/>
      <c r="D338" s="130"/>
      <c r="E338" s="127"/>
      <c r="F338" s="131"/>
      <c r="G338" s="132"/>
      <c r="H338" s="132"/>
      <c r="I338" s="132"/>
      <c r="J338" s="132"/>
      <c r="K338" s="132"/>
      <c r="L338" s="132"/>
      <c r="M338" s="133"/>
      <c r="N338" s="55"/>
      <c r="O338" s="56"/>
    </row>
    <row r="339" customFormat="false" ht="15" hidden="false" customHeight="false" outlineLevel="0" collapsed="false">
      <c r="A339" s="127"/>
      <c r="B339" s="128"/>
      <c r="C339" s="129"/>
      <c r="D339" s="130"/>
      <c r="E339" s="127"/>
      <c r="F339" s="131"/>
      <c r="G339" s="132"/>
      <c r="H339" s="132"/>
      <c r="I339" s="132"/>
      <c r="J339" s="132"/>
      <c r="K339" s="132"/>
      <c r="L339" s="132"/>
      <c r="M339" s="133"/>
      <c r="N339" s="55"/>
      <c r="O339" s="56"/>
    </row>
    <row r="340" customFormat="false" ht="15" hidden="false" customHeight="false" outlineLevel="0" collapsed="false">
      <c r="A340" s="127"/>
      <c r="B340" s="128"/>
      <c r="C340" s="129"/>
      <c r="D340" s="130"/>
      <c r="E340" s="127"/>
      <c r="F340" s="131"/>
      <c r="G340" s="132"/>
      <c r="H340" s="132"/>
      <c r="I340" s="132"/>
      <c r="J340" s="132"/>
      <c r="K340" s="132"/>
      <c r="L340" s="132"/>
      <c r="M340" s="133"/>
      <c r="N340" s="55"/>
      <c r="O340" s="56"/>
    </row>
    <row r="341" customFormat="false" ht="15" hidden="false" customHeight="false" outlineLevel="0" collapsed="false">
      <c r="A341" s="127"/>
      <c r="B341" s="128"/>
      <c r="C341" s="129"/>
      <c r="D341" s="130"/>
      <c r="E341" s="127"/>
      <c r="F341" s="131"/>
      <c r="G341" s="132"/>
      <c r="H341" s="132"/>
      <c r="I341" s="132"/>
      <c r="J341" s="132"/>
      <c r="K341" s="132"/>
      <c r="L341" s="132"/>
      <c r="M341" s="133"/>
      <c r="N341" s="55"/>
      <c r="O341" s="56"/>
    </row>
    <row r="342" customFormat="false" ht="15" hidden="false" customHeight="false" outlineLevel="0" collapsed="false">
      <c r="A342" s="127"/>
      <c r="B342" s="128"/>
      <c r="C342" s="129"/>
      <c r="D342" s="130"/>
      <c r="E342" s="127"/>
      <c r="F342" s="131"/>
      <c r="G342" s="132"/>
      <c r="H342" s="132"/>
      <c r="I342" s="132"/>
      <c r="J342" s="132"/>
      <c r="K342" s="132"/>
      <c r="L342" s="132"/>
      <c r="M342" s="133"/>
      <c r="N342" s="55"/>
      <c r="O342" s="56"/>
    </row>
    <row r="343" customFormat="false" ht="15" hidden="false" customHeight="false" outlineLevel="0" collapsed="false">
      <c r="A343" s="127"/>
      <c r="B343" s="128"/>
      <c r="C343" s="129"/>
      <c r="D343" s="130"/>
      <c r="E343" s="127"/>
      <c r="F343" s="131"/>
      <c r="G343" s="132"/>
      <c r="H343" s="132"/>
      <c r="I343" s="132"/>
      <c r="J343" s="132"/>
      <c r="K343" s="132"/>
      <c r="L343" s="132"/>
      <c r="M343" s="133"/>
      <c r="N343" s="55"/>
      <c r="O343" s="56"/>
    </row>
    <row r="344" customFormat="false" ht="15" hidden="false" customHeight="false" outlineLevel="0" collapsed="false">
      <c r="A344" s="127"/>
      <c r="B344" s="128"/>
      <c r="C344" s="129"/>
      <c r="D344" s="130"/>
      <c r="E344" s="127"/>
      <c r="F344" s="131"/>
      <c r="G344" s="132"/>
      <c r="H344" s="132"/>
      <c r="I344" s="132"/>
      <c r="J344" s="132"/>
      <c r="K344" s="132"/>
      <c r="L344" s="132"/>
      <c r="M344" s="133"/>
      <c r="N344" s="55"/>
      <c r="O344" s="56"/>
    </row>
    <row r="345" customFormat="false" ht="15" hidden="false" customHeight="false" outlineLevel="0" collapsed="false">
      <c r="A345" s="127"/>
      <c r="B345" s="128"/>
      <c r="C345" s="129"/>
      <c r="D345" s="130"/>
      <c r="E345" s="127"/>
      <c r="F345" s="131"/>
      <c r="G345" s="132"/>
      <c r="H345" s="132"/>
      <c r="I345" s="132"/>
      <c r="J345" s="132"/>
      <c r="K345" s="132"/>
      <c r="L345" s="132"/>
      <c r="M345" s="133"/>
      <c r="N345" s="55"/>
      <c r="O345" s="56"/>
    </row>
    <row r="346" customFormat="false" ht="15" hidden="false" customHeight="false" outlineLevel="0" collapsed="false">
      <c r="A346" s="127"/>
      <c r="B346" s="128"/>
      <c r="C346" s="129"/>
      <c r="D346" s="130"/>
      <c r="E346" s="127"/>
      <c r="F346" s="131"/>
      <c r="G346" s="132"/>
      <c r="H346" s="132"/>
      <c r="I346" s="132"/>
      <c r="J346" s="132"/>
      <c r="K346" s="132"/>
      <c r="L346" s="132"/>
      <c r="M346" s="133"/>
      <c r="N346" s="55"/>
      <c r="O346" s="56"/>
    </row>
    <row r="347" customFormat="false" ht="15" hidden="false" customHeight="false" outlineLevel="0" collapsed="false">
      <c r="A347" s="127"/>
      <c r="B347" s="128"/>
      <c r="C347" s="129"/>
      <c r="D347" s="130"/>
      <c r="E347" s="127"/>
      <c r="F347" s="131"/>
      <c r="G347" s="132"/>
      <c r="H347" s="132"/>
      <c r="I347" s="132"/>
      <c r="J347" s="132"/>
      <c r="K347" s="132"/>
      <c r="L347" s="132"/>
      <c r="M347" s="133"/>
      <c r="N347" s="55"/>
      <c r="O347" s="56"/>
    </row>
    <row r="348" customFormat="false" ht="15" hidden="false" customHeight="false" outlineLevel="0" collapsed="false">
      <c r="A348" s="127"/>
      <c r="B348" s="128"/>
      <c r="C348" s="129"/>
      <c r="D348" s="130"/>
      <c r="E348" s="127"/>
      <c r="F348" s="131"/>
      <c r="G348" s="132"/>
      <c r="H348" s="132"/>
      <c r="I348" s="132"/>
      <c r="J348" s="132"/>
      <c r="K348" s="132"/>
      <c r="L348" s="132"/>
      <c r="M348" s="133"/>
      <c r="N348" s="55"/>
      <c r="O348" s="56"/>
    </row>
    <row r="349" customFormat="false" ht="15" hidden="false" customHeight="false" outlineLevel="0" collapsed="false">
      <c r="A349" s="127"/>
      <c r="B349" s="128"/>
      <c r="C349" s="129"/>
      <c r="D349" s="130"/>
      <c r="E349" s="127"/>
      <c r="F349" s="131"/>
      <c r="G349" s="132"/>
      <c r="H349" s="132"/>
      <c r="I349" s="132"/>
      <c r="J349" s="132"/>
      <c r="K349" s="132"/>
      <c r="L349" s="132"/>
      <c r="M349" s="133"/>
      <c r="N349" s="55"/>
      <c r="O349" s="56"/>
    </row>
    <row r="350" customFormat="false" ht="15" hidden="false" customHeight="false" outlineLevel="0" collapsed="false">
      <c r="A350" s="127"/>
      <c r="B350" s="128"/>
      <c r="C350" s="129"/>
      <c r="D350" s="130"/>
      <c r="E350" s="127"/>
      <c r="F350" s="131"/>
      <c r="G350" s="132"/>
      <c r="H350" s="132"/>
      <c r="I350" s="132"/>
      <c r="J350" s="132"/>
      <c r="K350" s="132"/>
      <c r="L350" s="132"/>
      <c r="M350" s="133"/>
      <c r="N350" s="55"/>
      <c r="O350" s="56"/>
    </row>
    <row r="351" customFormat="false" ht="15" hidden="false" customHeight="false" outlineLevel="0" collapsed="false">
      <c r="A351" s="127"/>
      <c r="B351" s="128"/>
      <c r="C351" s="129"/>
      <c r="D351" s="130"/>
      <c r="E351" s="127"/>
      <c r="F351" s="131"/>
      <c r="G351" s="132"/>
      <c r="H351" s="132"/>
      <c r="I351" s="132"/>
      <c r="J351" s="132"/>
      <c r="K351" s="132"/>
      <c r="L351" s="132"/>
      <c r="M351" s="133"/>
      <c r="N351" s="55"/>
      <c r="O351" s="56"/>
    </row>
    <row r="352" customFormat="false" ht="15" hidden="false" customHeight="false" outlineLevel="0" collapsed="false">
      <c r="A352" s="127"/>
      <c r="B352" s="128"/>
      <c r="C352" s="129"/>
      <c r="D352" s="130"/>
      <c r="E352" s="127"/>
      <c r="F352" s="131"/>
      <c r="G352" s="132"/>
      <c r="H352" s="132"/>
      <c r="I352" s="132"/>
      <c r="J352" s="132"/>
      <c r="K352" s="132"/>
      <c r="L352" s="132"/>
      <c r="M352" s="133"/>
      <c r="N352" s="55"/>
      <c r="O352" s="56"/>
    </row>
    <row r="353" customFormat="false" ht="15" hidden="false" customHeight="false" outlineLevel="0" collapsed="false">
      <c r="A353" s="127"/>
      <c r="B353" s="128"/>
      <c r="C353" s="129"/>
      <c r="D353" s="130"/>
      <c r="E353" s="127"/>
      <c r="F353" s="131"/>
      <c r="G353" s="132"/>
      <c r="H353" s="132"/>
      <c r="I353" s="132"/>
      <c r="J353" s="132"/>
      <c r="K353" s="132"/>
      <c r="L353" s="132"/>
      <c r="M353" s="133"/>
      <c r="N353" s="55"/>
      <c r="O353" s="56"/>
    </row>
    <row r="354" customFormat="false" ht="15" hidden="false" customHeight="false" outlineLevel="0" collapsed="false">
      <c r="A354" s="127"/>
      <c r="B354" s="128"/>
      <c r="C354" s="129"/>
      <c r="D354" s="130"/>
      <c r="E354" s="127"/>
      <c r="F354" s="131"/>
      <c r="G354" s="132"/>
      <c r="H354" s="132"/>
      <c r="I354" s="132"/>
      <c r="J354" s="132"/>
      <c r="K354" s="132"/>
      <c r="L354" s="132"/>
      <c r="M354" s="133"/>
      <c r="N354" s="55"/>
      <c r="O354" s="56"/>
    </row>
    <row r="355" customFormat="false" ht="15" hidden="false" customHeight="false" outlineLevel="0" collapsed="false">
      <c r="A355" s="127"/>
      <c r="B355" s="128"/>
      <c r="C355" s="129"/>
      <c r="D355" s="130"/>
      <c r="E355" s="127"/>
      <c r="F355" s="131"/>
      <c r="G355" s="132"/>
      <c r="H355" s="132"/>
      <c r="I355" s="132"/>
      <c r="J355" s="132"/>
      <c r="K355" s="132"/>
      <c r="L355" s="132"/>
      <c r="M355" s="133"/>
      <c r="N355" s="55"/>
      <c r="O355" s="56"/>
    </row>
    <row r="356" customFormat="false" ht="15" hidden="false" customHeight="false" outlineLevel="0" collapsed="false">
      <c r="A356" s="127"/>
      <c r="B356" s="128"/>
      <c r="C356" s="129"/>
      <c r="D356" s="130"/>
      <c r="E356" s="127"/>
      <c r="F356" s="131"/>
      <c r="G356" s="132"/>
      <c r="H356" s="132"/>
      <c r="I356" s="132"/>
      <c r="J356" s="132"/>
      <c r="K356" s="132"/>
      <c r="L356" s="132"/>
      <c r="M356" s="133"/>
      <c r="N356" s="55"/>
      <c r="O356" s="56"/>
    </row>
    <row r="357" customFormat="false" ht="15" hidden="false" customHeight="false" outlineLevel="0" collapsed="false">
      <c r="A357" s="127"/>
      <c r="B357" s="128"/>
      <c r="C357" s="129"/>
      <c r="D357" s="130"/>
      <c r="E357" s="127"/>
      <c r="F357" s="131"/>
      <c r="G357" s="132"/>
      <c r="H357" s="132"/>
      <c r="I357" s="132"/>
      <c r="J357" s="132"/>
      <c r="K357" s="132"/>
      <c r="L357" s="132"/>
      <c r="M357" s="133"/>
      <c r="N357" s="55"/>
      <c r="O357" s="56"/>
    </row>
    <row r="358" customFormat="false" ht="15" hidden="false" customHeight="false" outlineLevel="0" collapsed="false">
      <c r="A358" s="127"/>
      <c r="B358" s="128"/>
      <c r="C358" s="129"/>
      <c r="D358" s="130"/>
      <c r="E358" s="127"/>
      <c r="F358" s="131"/>
      <c r="G358" s="132"/>
      <c r="H358" s="132"/>
      <c r="I358" s="132"/>
      <c r="J358" s="132"/>
      <c r="K358" s="132"/>
      <c r="L358" s="132"/>
      <c r="M358" s="133"/>
      <c r="N358" s="55"/>
      <c r="O358" s="56"/>
    </row>
    <row r="359" customFormat="false" ht="15" hidden="false" customHeight="false" outlineLevel="0" collapsed="false">
      <c r="A359" s="127"/>
      <c r="B359" s="128"/>
      <c r="C359" s="129"/>
      <c r="D359" s="130"/>
      <c r="E359" s="127"/>
      <c r="F359" s="131"/>
      <c r="G359" s="132"/>
      <c r="H359" s="132"/>
      <c r="I359" s="132"/>
      <c r="J359" s="132"/>
      <c r="K359" s="132"/>
      <c r="L359" s="132"/>
      <c r="M359" s="133"/>
      <c r="N359" s="55"/>
      <c r="O359" s="56"/>
    </row>
    <row r="360" customFormat="false" ht="15" hidden="false" customHeight="false" outlineLevel="0" collapsed="false">
      <c r="A360" s="127"/>
      <c r="B360" s="128"/>
      <c r="C360" s="129"/>
      <c r="D360" s="130"/>
      <c r="E360" s="127"/>
      <c r="F360" s="131"/>
      <c r="G360" s="132"/>
      <c r="H360" s="132"/>
      <c r="I360" s="132"/>
      <c r="J360" s="132"/>
      <c r="K360" s="132"/>
      <c r="L360" s="132"/>
      <c r="M360" s="133"/>
      <c r="N360" s="55"/>
      <c r="O360" s="56"/>
    </row>
    <row r="361" customFormat="false" ht="15" hidden="false" customHeight="false" outlineLevel="0" collapsed="false">
      <c r="A361" s="127"/>
      <c r="B361" s="128"/>
      <c r="C361" s="129"/>
      <c r="D361" s="130"/>
      <c r="E361" s="127"/>
      <c r="F361" s="131"/>
      <c r="G361" s="132"/>
      <c r="H361" s="132"/>
      <c r="I361" s="132"/>
      <c r="J361" s="132"/>
      <c r="K361" s="132"/>
      <c r="L361" s="132"/>
      <c r="M361" s="133"/>
      <c r="N361" s="55"/>
      <c r="O361" s="56"/>
    </row>
    <row r="362" customFormat="false" ht="15" hidden="false" customHeight="false" outlineLevel="0" collapsed="false">
      <c r="A362" s="127"/>
      <c r="B362" s="128"/>
      <c r="C362" s="129"/>
      <c r="D362" s="130"/>
      <c r="E362" s="127"/>
      <c r="F362" s="131"/>
      <c r="G362" s="132"/>
      <c r="H362" s="132"/>
      <c r="I362" s="132"/>
      <c r="J362" s="132"/>
      <c r="K362" s="132"/>
      <c r="L362" s="132"/>
      <c r="M362" s="133"/>
      <c r="N362" s="55"/>
      <c r="O362" s="56"/>
    </row>
    <row r="363" customFormat="false" ht="15" hidden="false" customHeight="false" outlineLevel="0" collapsed="false">
      <c r="A363" s="127"/>
      <c r="B363" s="128"/>
      <c r="C363" s="129"/>
      <c r="D363" s="130"/>
      <c r="E363" s="127"/>
      <c r="F363" s="131"/>
      <c r="G363" s="132"/>
      <c r="H363" s="132"/>
      <c r="I363" s="132"/>
      <c r="J363" s="132"/>
      <c r="K363" s="132"/>
      <c r="L363" s="132"/>
      <c r="M363" s="133"/>
      <c r="N363" s="55"/>
      <c r="O363" s="56"/>
    </row>
    <row r="364" customFormat="false" ht="15" hidden="false" customHeight="false" outlineLevel="0" collapsed="false">
      <c r="A364" s="127"/>
      <c r="B364" s="128"/>
      <c r="C364" s="129"/>
      <c r="D364" s="130"/>
      <c r="E364" s="127"/>
      <c r="F364" s="131"/>
      <c r="G364" s="132"/>
      <c r="H364" s="132"/>
      <c r="I364" s="132"/>
      <c r="J364" s="132"/>
      <c r="K364" s="132"/>
      <c r="L364" s="132"/>
      <c r="M364" s="133"/>
      <c r="N364" s="55"/>
      <c r="O364" s="56"/>
    </row>
    <row r="365" customFormat="false" ht="15" hidden="false" customHeight="false" outlineLevel="0" collapsed="false">
      <c r="A365" s="127"/>
      <c r="B365" s="128"/>
      <c r="C365" s="129"/>
      <c r="D365" s="130"/>
      <c r="E365" s="127"/>
      <c r="F365" s="131"/>
      <c r="G365" s="132"/>
      <c r="H365" s="132"/>
      <c r="I365" s="132"/>
      <c r="J365" s="132"/>
      <c r="K365" s="132"/>
      <c r="L365" s="132"/>
      <c r="M365" s="133"/>
      <c r="N365" s="55"/>
      <c r="O365" s="56"/>
    </row>
    <row r="366" customFormat="false" ht="15" hidden="false" customHeight="false" outlineLevel="0" collapsed="false">
      <c r="A366" s="127"/>
      <c r="B366" s="128"/>
      <c r="C366" s="129"/>
      <c r="D366" s="130"/>
      <c r="E366" s="127"/>
      <c r="F366" s="131"/>
      <c r="G366" s="132"/>
      <c r="H366" s="132"/>
      <c r="I366" s="132"/>
      <c r="J366" s="132"/>
      <c r="K366" s="132"/>
      <c r="L366" s="132"/>
      <c r="M366" s="133"/>
      <c r="N366" s="55"/>
      <c r="O366" s="56"/>
    </row>
    <row r="367" customFormat="false" ht="15" hidden="false" customHeight="false" outlineLevel="0" collapsed="false">
      <c r="A367" s="127"/>
      <c r="B367" s="128"/>
      <c r="C367" s="129"/>
      <c r="D367" s="130"/>
      <c r="E367" s="127"/>
      <c r="F367" s="131"/>
      <c r="G367" s="132"/>
      <c r="H367" s="132"/>
      <c r="I367" s="132"/>
      <c r="J367" s="132"/>
      <c r="K367" s="132"/>
      <c r="L367" s="132"/>
      <c r="M367" s="133"/>
      <c r="N367" s="55"/>
      <c r="O367" s="56"/>
    </row>
    <row r="368" customFormat="false" ht="15" hidden="false" customHeight="false" outlineLevel="0" collapsed="false">
      <c r="A368" s="127"/>
      <c r="B368" s="128"/>
      <c r="C368" s="129"/>
      <c r="D368" s="130"/>
      <c r="E368" s="127"/>
      <c r="F368" s="131"/>
      <c r="G368" s="132"/>
      <c r="H368" s="132"/>
      <c r="I368" s="132"/>
      <c r="J368" s="132"/>
      <c r="K368" s="132"/>
      <c r="L368" s="132"/>
      <c r="M368" s="133"/>
      <c r="N368" s="55"/>
      <c r="O368" s="56"/>
    </row>
    <row r="369" customFormat="false" ht="15" hidden="false" customHeight="false" outlineLevel="0" collapsed="false">
      <c r="A369" s="127"/>
      <c r="B369" s="128"/>
      <c r="C369" s="129"/>
      <c r="D369" s="130"/>
      <c r="E369" s="127"/>
      <c r="F369" s="131"/>
      <c r="G369" s="132"/>
      <c r="H369" s="132"/>
      <c r="I369" s="132"/>
      <c r="J369" s="132"/>
      <c r="K369" s="132"/>
      <c r="L369" s="132"/>
      <c r="M369" s="133"/>
      <c r="N369" s="55"/>
      <c r="O369" s="56"/>
    </row>
    <row r="370" customFormat="false" ht="15" hidden="false" customHeight="false" outlineLevel="0" collapsed="false">
      <c r="A370" s="127"/>
      <c r="B370" s="128"/>
      <c r="C370" s="129"/>
      <c r="D370" s="130"/>
      <c r="E370" s="127"/>
      <c r="F370" s="131"/>
      <c r="G370" s="132"/>
      <c r="H370" s="132"/>
      <c r="I370" s="132"/>
      <c r="J370" s="132"/>
      <c r="K370" s="132"/>
      <c r="L370" s="132"/>
      <c r="M370" s="133"/>
      <c r="N370" s="55"/>
      <c r="O370" s="56"/>
    </row>
    <row r="371" customFormat="false" ht="15" hidden="false" customHeight="false" outlineLevel="0" collapsed="false">
      <c r="A371" s="127"/>
      <c r="B371" s="128"/>
      <c r="C371" s="129"/>
      <c r="D371" s="130"/>
      <c r="E371" s="127"/>
      <c r="F371" s="131"/>
      <c r="G371" s="132"/>
      <c r="H371" s="132"/>
      <c r="I371" s="132"/>
      <c r="J371" s="132"/>
      <c r="K371" s="132"/>
      <c r="L371" s="132"/>
      <c r="M371" s="133"/>
      <c r="N371" s="55"/>
      <c r="O371" s="56"/>
    </row>
    <row r="372" customFormat="false" ht="15" hidden="false" customHeight="false" outlineLevel="0" collapsed="false">
      <c r="A372" s="127"/>
      <c r="B372" s="128"/>
      <c r="C372" s="129"/>
      <c r="D372" s="130"/>
      <c r="E372" s="127"/>
      <c r="F372" s="131"/>
      <c r="G372" s="132"/>
      <c r="H372" s="132"/>
      <c r="I372" s="132"/>
      <c r="J372" s="132"/>
      <c r="K372" s="132"/>
      <c r="L372" s="132"/>
      <c r="M372" s="133"/>
      <c r="N372" s="55"/>
      <c r="O372" s="56"/>
    </row>
    <row r="373" customFormat="false" ht="15" hidden="false" customHeight="false" outlineLevel="0" collapsed="false">
      <c r="A373" s="127"/>
      <c r="B373" s="128"/>
      <c r="C373" s="129"/>
      <c r="D373" s="130"/>
      <c r="E373" s="127"/>
      <c r="F373" s="131"/>
      <c r="G373" s="132"/>
      <c r="H373" s="132"/>
      <c r="I373" s="132"/>
      <c r="J373" s="132"/>
      <c r="K373" s="132"/>
      <c r="L373" s="132"/>
      <c r="M373" s="133"/>
      <c r="N373" s="55"/>
      <c r="O373" s="56"/>
    </row>
    <row r="374" customFormat="false" ht="15" hidden="false" customHeight="false" outlineLevel="0" collapsed="false">
      <c r="A374" s="127"/>
      <c r="B374" s="128"/>
      <c r="C374" s="129"/>
      <c r="D374" s="130"/>
      <c r="E374" s="127"/>
      <c r="F374" s="131"/>
      <c r="G374" s="132"/>
      <c r="H374" s="132"/>
      <c r="I374" s="132"/>
      <c r="J374" s="132"/>
      <c r="K374" s="132"/>
      <c r="L374" s="132"/>
      <c r="M374" s="133"/>
      <c r="N374" s="55"/>
      <c r="O374" s="56"/>
    </row>
    <row r="375" customFormat="false" ht="15" hidden="false" customHeight="false" outlineLevel="0" collapsed="false">
      <c r="A375" s="127"/>
      <c r="B375" s="128"/>
      <c r="C375" s="129"/>
      <c r="D375" s="130"/>
      <c r="E375" s="127"/>
      <c r="F375" s="131"/>
      <c r="G375" s="132"/>
      <c r="H375" s="132"/>
      <c r="I375" s="132"/>
      <c r="J375" s="132"/>
      <c r="K375" s="132"/>
      <c r="L375" s="132"/>
      <c r="M375" s="133"/>
      <c r="N375" s="55"/>
      <c r="O375" s="56"/>
    </row>
    <row r="376" customFormat="false" ht="15" hidden="false" customHeight="false" outlineLevel="0" collapsed="false">
      <c r="A376" s="127"/>
      <c r="B376" s="128"/>
      <c r="C376" s="129"/>
      <c r="D376" s="130"/>
      <c r="E376" s="127"/>
      <c r="F376" s="131"/>
      <c r="G376" s="132"/>
      <c r="H376" s="132"/>
      <c r="I376" s="132"/>
      <c r="J376" s="132"/>
      <c r="K376" s="132"/>
      <c r="L376" s="132"/>
      <c r="M376" s="133"/>
      <c r="N376" s="55"/>
      <c r="O376" s="56"/>
    </row>
    <row r="377" customFormat="false" ht="15" hidden="false" customHeight="false" outlineLevel="0" collapsed="false">
      <c r="A377" s="127"/>
      <c r="B377" s="128"/>
      <c r="C377" s="129"/>
      <c r="D377" s="130"/>
      <c r="E377" s="127"/>
      <c r="F377" s="131"/>
      <c r="G377" s="132"/>
      <c r="H377" s="132"/>
      <c r="I377" s="132"/>
      <c r="J377" s="132"/>
      <c r="K377" s="132"/>
      <c r="L377" s="132"/>
      <c r="M377" s="133"/>
      <c r="N377" s="55"/>
      <c r="O377" s="56"/>
    </row>
    <row r="378" customFormat="false" ht="15" hidden="false" customHeight="false" outlineLevel="0" collapsed="false">
      <c r="A378" s="127"/>
      <c r="B378" s="128"/>
      <c r="C378" s="129"/>
      <c r="D378" s="130"/>
      <c r="E378" s="127"/>
      <c r="F378" s="131"/>
      <c r="G378" s="132"/>
      <c r="H378" s="132"/>
      <c r="I378" s="132"/>
      <c r="J378" s="132"/>
      <c r="K378" s="132"/>
      <c r="L378" s="132"/>
      <c r="M378" s="133"/>
      <c r="N378" s="55"/>
      <c r="O378" s="56"/>
    </row>
    <row r="379" customFormat="false" ht="15" hidden="false" customHeight="false" outlineLevel="0" collapsed="false">
      <c r="A379" s="127"/>
      <c r="B379" s="128"/>
      <c r="C379" s="129"/>
      <c r="D379" s="130"/>
      <c r="E379" s="127"/>
      <c r="F379" s="131"/>
      <c r="G379" s="132"/>
      <c r="H379" s="132"/>
      <c r="I379" s="132"/>
      <c r="J379" s="132"/>
      <c r="K379" s="132"/>
      <c r="L379" s="132"/>
      <c r="M379" s="133"/>
      <c r="N379" s="55"/>
      <c r="O379" s="56"/>
    </row>
    <row r="380" customFormat="false" ht="15" hidden="false" customHeight="false" outlineLevel="0" collapsed="false">
      <c r="A380" s="127"/>
      <c r="B380" s="128"/>
      <c r="C380" s="129"/>
      <c r="D380" s="130"/>
      <c r="E380" s="127"/>
      <c r="F380" s="131"/>
      <c r="G380" s="132"/>
      <c r="H380" s="132"/>
      <c r="I380" s="132"/>
      <c r="J380" s="132"/>
      <c r="K380" s="132"/>
      <c r="L380" s="132"/>
      <c r="M380" s="133"/>
      <c r="N380" s="55"/>
      <c r="O380" s="56"/>
    </row>
    <row r="381" customFormat="false" ht="15" hidden="false" customHeight="false" outlineLevel="0" collapsed="false">
      <c r="A381" s="127"/>
      <c r="B381" s="128"/>
      <c r="C381" s="129"/>
      <c r="D381" s="130"/>
      <c r="E381" s="127"/>
      <c r="F381" s="131"/>
      <c r="G381" s="132"/>
      <c r="H381" s="132"/>
      <c r="I381" s="132"/>
      <c r="J381" s="132"/>
      <c r="K381" s="132"/>
      <c r="L381" s="132"/>
      <c r="M381" s="133"/>
      <c r="N381" s="55"/>
      <c r="O381" s="56"/>
    </row>
    <row r="382" customFormat="false" ht="15" hidden="false" customHeight="false" outlineLevel="0" collapsed="false">
      <c r="A382" s="127"/>
      <c r="B382" s="128"/>
      <c r="C382" s="129"/>
      <c r="D382" s="130"/>
      <c r="E382" s="127"/>
      <c r="F382" s="131"/>
      <c r="G382" s="132"/>
      <c r="H382" s="132"/>
      <c r="I382" s="132"/>
      <c r="J382" s="132"/>
      <c r="K382" s="132"/>
      <c r="L382" s="132"/>
      <c r="M382" s="133"/>
      <c r="N382" s="55"/>
      <c r="O382" s="56"/>
    </row>
    <row r="383" customFormat="false" ht="15" hidden="false" customHeight="false" outlineLevel="0" collapsed="false">
      <c r="A383" s="127"/>
      <c r="B383" s="128"/>
      <c r="C383" s="129"/>
      <c r="D383" s="130"/>
      <c r="E383" s="127"/>
      <c r="F383" s="131"/>
      <c r="G383" s="132"/>
      <c r="H383" s="132"/>
      <c r="I383" s="132"/>
      <c r="J383" s="132"/>
      <c r="K383" s="132"/>
      <c r="L383" s="132"/>
      <c r="M383" s="133"/>
      <c r="N383" s="55"/>
      <c r="O383" s="56"/>
    </row>
    <row r="384" customFormat="false" ht="15" hidden="false" customHeight="false" outlineLevel="0" collapsed="false">
      <c r="A384" s="127"/>
      <c r="B384" s="128"/>
      <c r="C384" s="129"/>
      <c r="D384" s="130"/>
      <c r="E384" s="127"/>
      <c r="F384" s="131"/>
      <c r="G384" s="132"/>
      <c r="H384" s="132"/>
      <c r="I384" s="132"/>
      <c r="J384" s="132"/>
      <c r="K384" s="132"/>
      <c r="L384" s="132"/>
      <c r="M384" s="133"/>
      <c r="N384" s="55"/>
      <c r="O384" s="56"/>
    </row>
    <row r="385" customFormat="false" ht="15" hidden="false" customHeight="false" outlineLevel="0" collapsed="false">
      <c r="A385" s="127"/>
      <c r="B385" s="128"/>
      <c r="C385" s="129"/>
      <c r="D385" s="130"/>
      <c r="E385" s="127"/>
      <c r="F385" s="131"/>
      <c r="G385" s="132"/>
      <c r="H385" s="132"/>
      <c r="I385" s="132"/>
      <c r="J385" s="132"/>
      <c r="K385" s="132"/>
      <c r="L385" s="132"/>
      <c r="M385" s="133"/>
      <c r="N385" s="55"/>
      <c r="O385" s="56"/>
    </row>
    <row r="386" customFormat="false" ht="15" hidden="false" customHeight="false" outlineLevel="0" collapsed="false">
      <c r="A386" s="127"/>
      <c r="B386" s="128"/>
      <c r="C386" s="129"/>
      <c r="D386" s="130"/>
      <c r="E386" s="127"/>
      <c r="F386" s="131"/>
      <c r="G386" s="132"/>
      <c r="H386" s="132"/>
      <c r="I386" s="132"/>
      <c r="J386" s="132"/>
      <c r="K386" s="132"/>
      <c r="L386" s="132"/>
      <c r="M386" s="133"/>
      <c r="N386" s="55"/>
      <c r="O386" s="56"/>
    </row>
    <row r="387" customFormat="false" ht="15" hidden="false" customHeight="false" outlineLevel="0" collapsed="false">
      <c r="A387" s="127"/>
      <c r="B387" s="128"/>
      <c r="C387" s="129"/>
      <c r="D387" s="130"/>
      <c r="E387" s="127"/>
      <c r="F387" s="131"/>
      <c r="G387" s="132"/>
      <c r="H387" s="132"/>
      <c r="I387" s="132"/>
      <c r="J387" s="132"/>
      <c r="K387" s="132"/>
      <c r="L387" s="132"/>
      <c r="M387" s="133"/>
      <c r="N387" s="55"/>
      <c r="O387" s="56"/>
    </row>
    <row r="388" customFormat="false" ht="15" hidden="false" customHeight="false" outlineLevel="0" collapsed="false">
      <c r="A388" s="127"/>
      <c r="B388" s="128"/>
      <c r="C388" s="129"/>
      <c r="D388" s="130"/>
      <c r="E388" s="127"/>
      <c r="F388" s="131"/>
      <c r="G388" s="132"/>
      <c r="H388" s="132"/>
      <c r="I388" s="132"/>
      <c r="J388" s="132"/>
      <c r="K388" s="132"/>
      <c r="L388" s="132"/>
      <c r="M388" s="133"/>
      <c r="N388" s="55"/>
      <c r="O388" s="56"/>
    </row>
    <row r="389" customFormat="false" ht="15" hidden="false" customHeight="false" outlineLevel="0" collapsed="false">
      <c r="A389" s="127"/>
      <c r="B389" s="128"/>
      <c r="C389" s="129"/>
      <c r="D389" s="130"/>
      <c r="E389" s="127"/>
      <c r="F389" s="131"/>
      <c r="G389" s="132"/>
      <c r="H389" s="132"/>
      <c r="I389" s="132"/>
      <c r="J389" s="132"/>
      <c r="K389" s="132"/>
      <c r="L389" s="132"/>
      <c r="M389" s="133"/>
      <c r="N389" s="55"/>
      <c r="O389" s="56"/>
    </row>
    <row r="390" customFormat="false" ht="15" hidden="false" customHeight="false" outlineLevel="0" collapsed="false">
      <c r="A390" s="127"/>
      <c r="B390" s="128"/>
      <c r="C390" s="129"/>
      <c r="D390" s="130"/>
      <c r="E390" s="127"/>
      <c r="F390" s="131"/>
      <c r="G390" s="132"/>
      <c r="H390" s="132"/>
      <c r="I390" s="132"/>
      <c r="J390" s="132"/>
      <c r="K390" s="132"/>
      <c r="L390" s="132"/>
      <c r="M390" s="133"/>
      <c r="N390" s="55"/>
      <c r="O390" s="56"/>
    </row>
    <row r="391" customFormat="false" ht="15" hidden="false" customHeight="false" outlineLevel="0" collapsed="false">
      <c r="A391" s="127"/>
      <c r="B391" s="128"/>
      <c r="C391" s="129"/>
      <c r="D391" s="130"/>
      <c r="E391" s="127"/>
      <c r="F391" s="131"/>
      <c r="G391" s="132"/>
      <c r="H391" s="132"/>
      <c r="I391" s="132"/>
      <c r="J391" s="132"/>
      <c r="K391" s="132"/>
      <c r="L391" s="132"/>
      <c r="M391" s="133"/>
      <c r="N391" s="55"/>
      <c r="O391" s="56"/>
    </row>
    <row r="392" customFormat="false" ht="15" hidden="false" customHeight="false" outlineLevel="0" collapsed="false">
      <c r="A392" s="127"/>
      <c r="B392" s="128"/>
      <c r="C392" s="129"/>
      <c r="D392" s="130"/>
      <c r="E392" s="127"/>
      <c r="F392" s="131"/>
      <c r="G392" s="132"/>
      <c r="H392" s="132"/>
      <c r="I392" s="132"/>
      <c r="J392" s="132"/>
      <c r="K392" s="132"/>
      <c r="L392" s="132"/>
      <c r="M392" s="133"/>
      <c r="N392" s="55"/>
      <c r="O392" s="56"/>
    </row>
    <row r="393" customFormat="false" ht="15" hidden="false" customHeight="false" outlineLevel="0" collapsed="false">
      <c r="A393" s="127"/>
      <c r="B393" s="128"/>
      <c r="C393" s="129"/>
      <c r="D393" s="130"/>
      <c r="E393" s="127"/>
      <c r="F393" s="131"/>
      <c r="G393" s="132"/>
      <c r="H393" s="132"/>
      <c r="I393" s="132"/>
      <c r="J393" s="132"/>
      <c r="K393" s="132"/>
      <c r="L393" s="132"/>
      <c r="M393" s="133"/>
      <c r="N393" s="55"/>
      <c r="O393" s="56"/>
    </row>
    <row r="394" customFormat="false" ht="15" hidden="false" customHeight="false" outlineLevel="0" collapsed="false">
      <c r="A394" s="127"/>
      <c r="B394" s="128"/>
      <c r="C394" s="129"/>
      <c r="D394" s="130"/>
      <c r="E394" s="127"/>
      <c r="F394" s="131"/>
      <c r="G394" s="132"/>
      <c r="H394" s="132"/>
      <c r="I394" s="132"/>
      <c r="J394" s="132"/>
      <c r="K394" s="132"/>
      <c r="L394" s="132"/>
      <c r="M394" s="133"/>
      <c r="N394" s="55"/>
      <c r="O394" s="56"/>
    </row>
    <row r="395" customFormat="false" ht="15" hidden="false" customHeight="false" outlineLevel="0" collapsed="false">
      <c r="A395" s="127"/>
      <c r="B395" s="128"/>
      <c r="C395" s="129"/>
      <c r="D395" s="130"/>
      <c r="E395" s="127"/>
      <c r="F395" s="131"/>
      <c r="G395" s="132"/>
      <c r="H395" s="132"/>
      <c r="I395" s="132"/>
      <c r="J395" s="132"/>
      <c r="K395" s="132"/>
      <c r="L395" s="132"/>
      <c r="M395" s="133"/>
      <c r="N395" s="55"/>
      <c r="O395" s="56"/>
    </row>
    <row r="396" customFormat="false" ht="15" hidden="false" customHeight="false" outlineLevel="0" collapsed="false">
      <c r="A396" s="127"/>
      <c r="B396" s="128"/>
      <c r="C396" s="129"/>
      <c r="D396" s="130"/>
      <c r="E396" s="127"/>
      <c r="F396" s="131"/>
      <c r="G396" s="132"/>
      <c r="H396" s="132"/>
      <c r="I396" s="132"/>
      <c r="J396" s="132"/>
      <c r="K396" s="132"/>
      <c r="L396" s="132"/>
      <c r="M396" s="133"/>
      <c r="N396" s="55"/>
      <c r="O396" s="56"/>
    </row>
    <row r="397" customFormat="false" ht="15" hidden="false" customHeight="false" outlineLevel="0" collapsed="false">
      <c r="A397" s="127"/>
      <c r="B397" s="128"/>
      <c r="C397" s="129"/>
      <c r="D397" s="130"/>
      <c r="E397" s="127"/>
      <c r="F397" s="131"/>
      <c r="G397" s="132"/>
      <c r="H397" s="132"/>
      <c r="I397" s="132"/>
      <c r="J397" s="132"/>
      <c r="K397" s="132"/>
      <c r="L397" s="132"/>
      <c r="M397" s="133"/>
      <c r="N397" s="55"/>
      <c r="O397" s="56"/>
    </row>
    <row r="398" customFormat="false" ht="15" hidden="false" customHeight="false" outlineLevel="0" collapsed="false">
      <c r="A398" s="127"/>
      <c r="B398" s="128"/>
      <c r="C398" s="129"/>
      <c r="D398" s="130"/>
      <c r="E398" s="127"/>
      <c r="F398" s="131"/>
      <c r="G398" s="132"/>
      <c r="H398" s="132"/>
      <c r="I398" s="132"/>
      <c r="J398" s="132"/>
      <c r="K398" s="132"/>
      <c r="L398" s="132"/>
      <c r="M398" s="133"/>
      <c r="N398" s="55"/>
      <c r="O398" s="56"/>
    </row>
    <row r="399" customFormat="false" ht="15" hidden="false" customHeight="false" outlineLevel="0" collapsed="false">
      <c r="A399" s="127"/>
      <c r="B399" s="128"/>
      <c r="C399" s="129"/>
      <c r="D399" s="130"/>
      <c r="E399" s="127"/>
      <c r="F399" s="131"/>
      <c r="G399" s="132"/>
      <c r="H399" s="132"/>
      <c r="I399" s="132"/>
      <c r="J399" s="132"/>
      <c r="K399" s="132"/>
      <c r="L399" s="132"/>
      <c r="M399" s="133"/>
      <c r="N399" s="55"/>
      <c r="O399" s="56"/>
    </row>
    <row r="400" customFormat="false" ht="15" hidden="false" customHeight="false" outlineLevel="0" collapsed="false">
      <c r="A400" s="127"/>
      <c r="B400" s="128"/>
      <c r="C400" s="129"/>
      <c r="D400" s="130"/>
      <c r="E400" s="127"/>
      <c r="F400" s="131"/>
      <c r="G400" s="132"/>
      <c r="H400" s="132"/>
      <c r="I400" s="132"/>
      <c r="J400" s="132"/>
      <c r="K400" s="132"/>
      <c r="L400" s="132"/>
      <c r="M400" s="133"/>
      <c r="N400" s="55"/>
      <c r="O400" s="56"/>
    </row>
    <row r="401" customFormat="false" ht="15" hidden="false" customHeight="false" outlineLevel="0" collapsed="false">
      <c r="A401" s="127"/>
      <c r="B401" s="128"/>
      <c r="C401" s="129"/>
      <c r="D401" s="130"/>
      <c r="E401" s="127"/>
      <c r="F401" s="131"/>
      <c r="G401" s="132"/>
      <c r="H401" s="132"/>
      <c r="I401" s="132"/>
      <c r="J401" s="132"/>
      <c r="K401" s="132"/>
      <c r="L401" s="132"/>
      <c r="M401" s="133"/>
      <c r="N401" s="55"/>
      <c r="O401" s="56"/>
    </row>
    <row r="402" customFormat="false" ht="15" hidden="false" customHeight="false" outlineLevel="0" collapsed="false">
      <c r="A402" s="127"/>
      <c r="B402" s="128"/>
      <c r="C402" s="129"/>
      <c r="D402" s="130"/>
      <c r="E402" s="127"/>
      <c r="F402" s="131"/>
      <c r="G402" s="132"/>
      <c r="H402" s="132"/>
      <c r="I402" s="132"/>
      <c r="J402" s="132"/>
      <c r="K402" s="132"/>
      <c r="L402" s="132"/>
      <c r="M402" s="133"/>
      <c r="N402" s="55"/>
      <c r="O402" s="56"/>
    </row>
    <row r="403" customFormat="false" ht="15" hidden="false" customHeight="false" outlineLevel="0" collapsed="false">
      <c r="A403" s="127"/>
      <c r="B403" s="128"/>
      <c r="C403" s="129"/>
      <c r="D403" s="130"/>
      <c r="E403" s="127"/>
      <c r="F403" s="131"/>
      <c r="G403" s="132"/>
      <c r="H403" s="132"/>
      <c r="I403" s="132"/>
      <c r="J403" s="132"/>
      <c r="K403" s="132"/>
      <c r="L403" s="132"/>
      <c r="M403" s="133"/>
      <c r="N403" s="55"/>
      <c r="O403" s="56"/>
    </row>
    <row r="404" customFormat="false" ht="15" hidden="false" customHeight="false" outlineLevel="0" collapsed="false">
      <c r="A404" s="127"/>
      <c r="B404" s="128"/>
      <c r="C404" s="129"/>
      <c r="D404" s="130"/>
      <c r="E404" s="127"/>
      <c r="F404" s="131"/>
      <c r="G404" s="132"/>
      <c r="H404" s="132"/>
      <c r="I404" s="132"/>
      <c r="J404" s="132"/>
      <c r="K404" s="132"/>
      <c r="L404" s="132"/>
      <c r="M404" s="133"/>
      <c r="N404" s="55"/>
      <c r="O404" s="56"/>
    </row>
    <row r="405" customFormat="false" ht="15" hidden="false" customHeight="false" outlineLevel="0" collapsed="false">
      <c r="A405" s="127"/>
      <c r="B405" s="128"/>
      <c r="C405" s="129"/>
      <c r="D405" s="130"/>
      <c r="E405" s="127"/>
      <c r="F405" s="131"/>
      <c r="G405" s="132"/>
      <c r="H405" s="132"/>
      <c r="I405" s="132"/>
      <c r="J405" s="132"/>
      <c r="K405" s="132"/>
      <c r="L405" s="132"/>
      <c r="M405" s="133"/>
      <c r="N405" s="55"/>
      <c r="O405" s="56"/>
    </row>
    <row r="406" customFormat="false" ht="15" hidden="false" customHeight="false" outlineLevel="0" collapsed="false">
      <c r="A406" s="127"/>
      <c r="B406" s="128"/>
      <c r="C406" s="129"/>
      <c r="D406" s="130"/>
      <c r="E406" s="127"/>
      <c r="F406" s="131"/>
      <c r="G406" s="132"/>
      <c r="H406" s="132"/>
      <c r="I406" s="132"/>
      <c r="J406" s="132"/>
      <c r="K406" s="132"/>
      <c r="L406" s="132"/>
      <c r="M406" s="133"/>
      <c r="N406" s="55"/>
      <c r="O406" s="56"/>
    </row>
    <row r="407" customFormat="false" ht="15" hidden="false" customHeight="false" outlineLevel="0" collapsed="false">
      <c r="A407" s="127"/>
      <c r="B407" s="128"/>
      <c r="C407" s="129"/>
      <c r="D407" s="130"/>
      <c r="E407" s="127"/>
      <c r="F407" s="131"/>
      <c r="G407" s="132"/>
      <c r="H407" s="132"/>
      <c r="I407" s="132"/>
      <c r="J407" s="132"/>
      <c r="K407" s="132"/>
      <c r="L407" s="132"/>
      <c r="M407" s="133"/>
      <c r="N407" s="55"/>
      <c r="O407" s="56"/>
    </row>
    <row r="408" customFormat="false" ht="15" hidden="false" customHeight="false" outlineLevel="0" collapsed="false">
      <c r="A408" s="127"/>
      <c r="B408" s="128"/>
      <c r="C408" s="129"/>
      <c r="D408" s="130"/>
      <c r="E408" s="127"/>
      <c r="F408" s="131"/>
      <c r="G408" s="132"/>
      <c r="H408" s="132"/>
      <c r="I408" s="132"/>
      <c r="J408" s="132"/>
      <c r="K408" s="132"/>
      <c r="L408" s="132"/>
      <c r="M408" s="133"/>
      <c r="N408" s="55"/>
      <c r="O408" s="56"/>
    </row>
    <row r="409" customFormat="false" ht="15" hidden="false" customHeight="false" outlineLevel="0" collapsed="false">
      <c r="A409" s="127"/>
      <c r="B409" s="128"/>
      <c r="C409" s="129"/>
      <c r="D409" s="130"/>
      <c r="E409" s="127"/>
      <c r="F409" s="131"/>
      <c r="G409" s="132"/>
      <c r="H409" s="132"/>
      <c r="I409" s="132"/>
      <c r="J409" s="132"/>
      <c r="K409" s="132"/>
      <c r="L409" s="132"/>
      <c r="M409" s="133"/>
      <c r="N409" s="55"/>
      <c r="O409" s="56"/>
    </row>
    <row r="410" customFormat="false" ht="15" hidden="false" customHeight="false" outlineLevel="0" collapsed="false">
      <c r="A410" s="127"/>
      <c r="B410" s="128"/>
      <c r="C410" s="129"/>
      <c r="D410" s="130"/>
      <c r="E410" s="127"/>
      <c r="F410" s="131"/>
      <c r="G410" s="132"/>
      <c r="H410" s="132"/>
      <c r="I410" s="132"/>
      <c r="J410" s="132"/>
      <c r="K410" s="132"/>
      <c r="L410" s="132"/>
      <c r="M410" s="133"/>
      <c r="N410" s="55"/>
      <c r="O410" s="56"/>
    </row>
    <row r="411" customFormat="false" ht="15" hidden="false" customHeight="false" outlineLevel="0" collapsed="false">
      <c r="A411" s="127"/>
      <c r="B411" s="128"/>
      <c r="C411" s="129"/>
      <c r="D411" s="130"/>
      <c r="E411" s="127"/>
      <c r="F411" s="131"/>
      <c r="G411" s="132"/>
      <c r="H411" s="132"/>
      <c r="I411" s="132"/>
      <c r="J411" s="132"/>
      <c r="K411" s="132"/>
      <c r="L411" s="132"/>
      <c r="M411" s="133"/>
      <c r="N411" s="55"/>
      <c r="O411" s="56"/>
    </row>
    <row r="412" customFormat="false" ht="15" hidden="false" customHeight="false" outlineLevel="0" collapsed="false">
      <c r="A412" s="127"/>
      <c r="B412" s="128"/>
      <c r="C412" s="129"/>
      <c r="D412" s="130"/>
      <c r="E412" s="127"/>
      <c r="F412" s="131"/>
      <c r="G412" s="132"/>
      <c r="H412" s="132"/>
      <c r="I412" s="132"/>
      <c r="J412" s="132"/>
      <c r="K412" s="132"/>
      <c r="L412" s="132"/>
      <c r="M412" s="133"/>
      <c r="N412" s="55"/>
      <c r="O412" s="56"/>
    </row>
    <row r="413" customFormat="false" ht="15" hidden="false" customHeight="false" outlineLevel="0" collapsed="false">
      <c r="A413" s="127"/>
      <c r="B413" s="128"/>
      <c r="C413" s="129"/>
      <c r="D413" s="130"/>
      <c r="E413" s="127"/>
      <c r="F413" s="131"/>
      <c r="G413" s="132"/>
      <c r="H413" s="132"/>
      <c r="I413" s="132"/>
      <c r="J413" s="132"/>
      <c r="K413" s="132"/>
      <c r="L413" s="132"/>
      <c r="M413" s="133"/>
      <c r="N413" s="55"/>
      <c r="O413" s="56"/>
    </row>
    <row r="414" customFormat="false" ht="15" hidden="false" customHeight="false" outlineLevel="0" collapsed="false">
      <c r="A414" s="127"/>
      <c r="B414" s="128"/>
      <c r="C414" s="129"/>
      <c r="D414" s="130"/>
      <c r="E414" s="127"/>
      <c r="F414" s="131"/>
      <c r="G414" s="132"/>
      <c r="H414" s="132"/>
      <c r="I414" s="132"/>
      <c r="J414" s="132"/>
      <c r="K414" s="132"/>
      <c r="L414" s="132"/>
      <c r="M414" s="133"/>
      <c r="N414" s="55"/>
      <c r="O414" s="56"/>
    </row>
    <row r="415" customFormat="false" ht="15" hidden="false" customHeight="false" outlineLevel="0" collapsed="false">
      <c r="A415" s="127"/>
      <c r="B415" s="128"/>
      <c r="C415" s="129"/>
      <c r="D415" s="130"/>
      <c r="E415" s="127"/>
      <c r="F415" s="131"/>
      <c r="G415" s="132"/>
      <c r="H415" s="132"/>
      <c r="I415" s="132"/>
      <c r="J415" s="132"/>
      <c r="K415" s="132"/>
      <c r="L415" s="132"/>
      <c r="M415" s="133"/>
      <c r="N415" s="55"/>
      <c r="O415" s="56"/>
    </row>
    <row r="416" customFormat="false" ht="15" hidden="false" customHeight="false" outlineLevel="0" collapsed="false">
      <c r="A416" s="127"/>
      <c r="B416" s="128"/>
      <c r="C416" s="129"/>
      <c r="D416" s="130"/>
      <c r="E416" s="127"/>
      <c r="F416" s="131"/>
      <c r="G416" s="132"/>
      <c r="H416" s="132"/>
      <c r="I416" s="132"/>
      <c r="J416" s="132"/>
      <c r="K416" s="132"/>
      <c r="L416" s="132"/>
      <c r="M416" s="133"/>
      <c r="N416" s="55"/>
      <c r="O416" s="56"/>
    </row>
    <row r="417" customFormat="false" ht="15" hidden="false" customHeight="false" outlineLevel="0" collapsed="false">
      <c r="A417" s="127"/>
      <c r="B417" s="128"/>
      <c r="C417" s="129"/>
      <c r="D417" s="130"/>
      <c r="E417" s="127"/>
      <c r="F417" s="131"/>
      <c r="G417" s="132"/>
      <c r="H417" s="132"/>
      <c r="I417" s="132"/>
      <c r="J417" s="132"/>
      <c r="K417" s="132"/>
      <c r="L417" s="132"/>
      <c r="M417" s="133"/>
      <c r="N417" s="55"/>
      <c r="O417" s="56"/>
    </row>
    <row r="418" customFormat="false" ht="15" hidden="false" customHeight="false" outlineLevel="0" collapsed="false">
      <c r="A418" s="127"/>
      <c r="B418" s="128"/>
      <c r="C418" s="129"/>
      <c r="D418" s="130"/>
      <c r="E418" s="127"/>
      <c r="F418" s="131"/>
      <c r="G418" s="132"/>
      <c r="H418" s="132"/>
      <c r="I418" s="132"/>
      <c r="J418" s="132"/>
      <c r="K418" s="132"/>
      <c r="L418" s="132"/>
      <c r="M418" s="133"/>
      <c r="N418" s="55"/>
      <c r="O418" s="56"/>
    </row>
    <row r="419" customFormat="false" ht="15" hidden="false" customHeight="false" outlineLevel="0" collapsed="false">
      <c r="A419" s="127"/>
      <c r="B419" s="128"/>
      <c r="C419" s="129"/>
      <c r="D419" s="130"/>
      <c r="E419" s="127"/>
      <c r="F419" s="131"/>
      <c r="G419" s="132"/>
      <c r="H419" s="132"/>
      <c r="I419" s="132"/>
      <c r="J419" s="132"/>
      <c r="K419" s="132"/>
      <c r="L419" s="132"/>
      <c r="M419" s="133"/>
      <c r="N419" s="55"/>
      <c r="O419" s="56"/>
    </row>
    <row r="420" customFormat="false" ht="15" hidden="false" customHeight="false" outlineLevel="0" collapsed="false">
      <c r="A420" s="127"/>
      <c r="B420" s="128"/>
      <c r="C420" s="129"/>
      <c r="D420" s="130"/>
      <c r="E420" s="127"/>
      <c r="F420" s="131"/>
      <c r="G420" s="132"/>
      <c r="H420" s="132"/>
      <c r="I420" s="132"/>
      <c r="J420" s="132"/>
      <c r="K420" s="132"/>
      <c r="L420" s="132"/>
      <c r="M420" s="133"/>
      <c r="N420" s="55"/>
      <c r="O420" s="56"/>
    </row>
    <row r="421" customFormat="false" ht="15" hidden="false" customHeight="false" outlineLevel="0" collapsed="false">
      <c r="A421" s="127"/>
      <c r="B421" s="128"/>
      <c r="C421" s="129"/>
      <c r="D421" s="130"/>
      <c r="E421" s="127"/>
      <c r="F421" s="131"/>
      <c r="G421" s="132"/>
      <c r="H421" s="132"/>
      <c r="I421" s="132"/>
      <c r="J421" s="132"/>
      <c r="K421" s="132"/>
      <c r="L421" s="132"/>
      <c r="M421" s="133"/>
      <c r="N421" s="55"/>
      <c r="O421" s="56"/>
    </row>
    <row r="422" customFormat="false" ht="15" hidden="false" customHeight="false" outlineLevel="0" collapsed="false">
      <c r="A422" s="127"/>
      <c r="B422" s="128"/>
      <c r="C422" s="129"/>
      <c r="D422" s="130"/>
      <c r="E422" s="127"/>
      <c r="F422" s="131"/>
      <c r="G422" s="132"/>
      <c r="H422" s="132"/>
      <c r="I422" s="132"/>
      <c r="J422" s="132"/>
      <c r="K422" s="132"/>
      <c r="L422" s="132"/>
      <c r="M422" s="133"/>
      <c r="N422" s="55"/>
      <c r="O422" s="56"/>
    </row>
    <row r="423" customFormat="false" ht="15" hidden="false" customHeight="false" outlineLevel="0" collapsed="false">
      <c r="A423" s="127"/>
      <c r="B423" s="128"/>
      <c r="C423" s="129"/>
      <c r="D423" s="130"/>
      <c r="E423" s="127"/>
      <c r="F423" s="131"/>
      <c r="G423" s="132"/>
      <c r="H423" s="132"/>
      <c r="I423" s="132"/>
      <c r="J423" s="132"/>
      <c r="K423" s="132"/>
      <c r="L423" s="132"/>
      <c r="M423" s="133"/>
      <c r="N423" s="55"/>
      <c r="O423" s="56"/>
    </row>
    <row r="424" customFormat="false" ht="15" hidden="false" customHeight="false" outlineLevel="0" collapsed="false">
      <c r="A424" s="127"/>
      <c r="B424" s="128"/>
      <c r="C424" s="129"/>
      <c r="D424" s="130"/>
      <c r="E424" s="127"/>
      <c r="F424" s="131"/>
      <c r="G424" s="132"/>
      <c r="H424" s="132"/>
      <c r="I424" s="132"/>
      <c r="J424" s="132"/>
      <c r="K424" s="132"/>
      <c r="L424" s="132"/>
      <c r="M424" s="133"/>
      <c r="N424" s="55"/>
      <c r="O424" s="56"/>
    </row>
    <row r="425" customFormat="false" ht="15" hidden="false" customHeight="false" outlineLevel="0" collapsed="false">
      <c r="A425" s="127"/>
      <c r="B425" s="128"/>
      <c r="C425" s="129"/>
      <c r="D425" s="130"/>
      <c r="E425" s="127"/>
      <c r="F425" s="131"/>
      <c r="G425" s="132"/>
      <c r="H425" s="132"/>
      <c r="I425" s="132"/>
      <c r="J425" s="132"/>
      <c r="K425" s="132"/>
      <c r="L425" s="132"/>
      <c r="M425" s="133"/>
      <c r="N425" s="55"/>
      <c r="O425" s="56"/>
    </row>
    <row r="426" customFormat="false" ht="15" hidden="false" customHeight="false" outlineLevel="0" collapsed="false">
      <c r="A426" s="127"/>
      <c r="B426" s="128"/>
      <c r="C426" s="129"/>
      <c r="D426" s="130"/>
      <c r="E426" s="127"/>
      <c r="F426" s="131"/>
      <c r="G426" s="132"/>
      <c r="H426" s="132"/>
      <c r="I426" s="132"/>
      <c r="J426" s="132"/>
      <c r="K426" s="132"/>
      <c r="L426" s="132"/>
      <c r="M426" s="133"/>
      <c r="N426" s="55"/>
      <c r="O426" s="56"/>
    </row>
    <row r="427" customFormat="false" ht="15" hidden="false" customHeight="false" outlineLevel="0" collapsed="false">
      <c r="A427" s="127"/>
      <c r="B427" s="128"/>
      <c r="C427" s="129"/>
      <c r="D427" s="130"/>
      <c r="E427" s="127"/>
      <c r="F427" s="131"/>
      <c r="G427" s="132"/>
      <c r="H427" s="132"/>
      <c r="I427" s="132"/>
      <c r="J427" s="132"/>
      <c r="K427" s="132"/>
      <c r="L427" s="132"/>
      <c r="M427" s="133"/>
      <c r="N427" s="55"/>
      <c r="O427" s="56"/>
    </row>
    <row r="428" customFormat="false" ht="15" hidden="false" customHeight="false" outlineLevel="0" collapsed="false">
      <c r="A428" s="127"/>
      <c r="B428" s="128"/>
      <c r="C428" s="129"/>
      <c r="D428" s="130"/>
      <c r="E428" s="127"/>
      <c r="F428" s="131"/>
      <c r="G428" s="132"/>
      <c r="H428" s="132"/>
      <c r="I428" s="132"/>
      <c r="J428" s="132"/>
      <c r="K428" s="132"/>
      <c r="L428" s="132"/>
      <c r="M428" s="133"/>
      <c r="N428" s="55"/>
      <c r="O428" s="56"/>
    </row>
    <row r="429" customFormat="false" ht="15" hidden="false" customHeight="false" outlineLevel="0" collapsed="false">
      <c r="A429" s="127"/>
      <c r="B429" s="128"/>
      <c r="C429" s="129"/>
      <c r="D429" s="130"/>
      <c r="E429" s="127"/>
      <c r="F429" s="131"/>
      <c r="G429" s="132"/>
      <c r="H429" s="132"/>
      <c r="I429" s="132"/>
      <c r="J429" s="132"/>
      <c r="K429" s="132"/>
      <c r="L429" s="132"/>
      <c r="M429" s="133"/>
      <c r="N429" s="55"/>
      <c r="O429" s="56"/>
    </row>
    <row r="430" customFormat="false" ht="15" hidden="false" customHeight="false" outlineLevel="0" collapsed="false">
      <c r="A430" s="127"/>
      <c r="B430" s="128"/>
      <c r="C430" s="129"/>
      <c r="D430" s="130"/>
      <c r="E430" s="127"/>
      <c r="F430" s="131"/>
      <c r="G430" s="132"/>
      <c r="H430" s="132"/>
      <c r="I430" s="132"/>
      <c r="J430" s="132"/>
      <c r="K430" s="132"/>
      <c r="L430" s="132"/>
      <c r="M430" s="133"/>
      <c r="N430" s="55"/>
      <c r="O430" s="56"/>
    </row>
    <row r="431" customFormat="false" ht="15" hidden="false" customHeight="false" outlineLevel="0" collapsed="false">
      <c r="A431" s="127"/>
      <c r="B431" s="128"/>
      <c r="C431" s="129"/>
      <c r="D431" s="130"/>
      <c r="E431" s="127"/>
      <c r="F431" s="131"/>
      <c r="G431" s="132"/>
      <c r="H431" s="132"/>
      <c r="I431" s="132"/>
      <c r="J431" s="132"/>
      <c r="K431" s="132"/>
      <c r="L431" s="132"/>
      <c r="M431" s="133"/>
      <c r="N431" s="55"/>
      <c r="O431" s="56"/>
    </row>
    <row r="432" customFormat="false" ht="15" hidden="false" customHeight="false" outlineLevel="0" collapsed="false">
      <c r="A432" s="127"/>
      <c r="B432" s="128"/>
      <c r="C432" s="129"/>
      <c r="D432" s="130"/>
      <c r="E432" s="127"/>
      <c r="F432" s="131"/>
      <c r="G432" s="132"/>
      <c r="H432" s="132"/>
      <c r="I432" s="132"/>
      <c r="J432" s="132"/>
      <c r="K432" s="132"/>
      <c r="L432" s="132"/>
      <c r="M432" s="133"/>
      <c r="N432" s="55"/>
      <c r="O432" s="56"/>
    </row>
    <row r="433" customFormat="false" ht="15" hidden="false" customHeight="false" outlineLevel="0" collapsed="false">
      <c r="A433" s="127"/>
      <c r="B433" s="128"/>
      <c r="C433" s="129"/>
      <c r="D433" s="130"/>
      <c r="E433" s="127"/>
      <c r="F433" s="131"/>
      <c r="G433" s="132"/>
      <c r="H433" s="132"/>
      <c r="I433" s="132"/>
      <c r="J433" s="132"/>
      <c r="K433" s="132"/>
      <c r="L433" s="132"/>
      <c r="M433" s="133"/>
      <c r="N433" s="55"/>
      <c r="O433" s="56"/>
    </row>
    <row r="434" customFormat="false" ht="15" hidden="false" customHeight="false" outlineLevel="0" collapsed="false">
      <c r="A434" s="127"/>
      <c r="B434" s="128"/>
      <c r="C434" s="129"/>
      <c r="D434" s="130"/>
      <c r="E434" s="127"/>
      <c r="F434" s="131"/>
      <c r="G434" s="132"/>
      <c r="H434" s="132"/>
      <c r="I434" s="132"/>
      <c r="J434" s="132"/>
      <c r="K434" s="132"/>
      <c r="L434" s="132"/>
      <c r="M434" s="133"/>
      <c r="N434" s="55"/>
      <c r="O434" s="56"/>
    </row>
    <row r="435" customFormat="false" ht="15" hidden="false" customHeight="false" outlineLevel="0" collapsed="false">
      <c r="A435" s="127"/>
      <c r="B435" s="128"/>
      <c r="C435" s="129"/>
      <c r="D435" s="130"/>
      <c r="E435" s="127"/>
      <c r="F435" s="131"/>
      <c r="G435" s="132"/>
      <c r="H435" s="132"/>
      <c r="I435" s="132"/>
      <c r="J435" s="132"/>
      <c r="K435" s="132"/>
      <c r="L435" s="132"/>
      <c r="M435" s="133"/>
      <c r="N435" s="55"/>
      <c r="O435" s="56"/>
    </row>
    <row r="436" customFormat="false" ht="15" hidden="false" customHeight="false" outlineLevel="0" collapsed="false">
      <c r="A436" s="127"/>
      <c r="B436" s="128"/>
      <c r="C436" s="129"/>
      <c r="D436" s="130"/>
      <c r="E436" s="127"/>
      <c r="F436" s="131"/>
      <c r="G436" s="132"/>
      <c r="H436" s="132"/>
      <c r="I436" s="132"/>
      <c r="J436" s="132"/>
      <c r="K436" s="132"/>
      <c r="L436" s="132"/>
      <c r="M436" s="133"/>
      <c r="N436" s="55"/>
      <c r="O436" s="56"/>
    </row>
    <row r="437" customFormat="false" ht="15" hidden="false" customHeight="false" outlineLevel="0" collapsed="false">
      <c r="A437" s="127"/>
      <c r="B437" s="128"/>
      <c r="C437" s="129"/>
      <c r="D437" s="130"/>
      <c r="E437" s="127"/>
      <c r="F437" s="131"/>
      <c r="G437" s="132"/>
      <c r="H437" s="132"/>
      <c r="I437" s="132"/>
      <c r="J437" s="132"/>
      <c r="K437" s="132"/>
      <c r="L437" s="132"/>
      <c r="M437" s="133"/>
      <c r="N437" s="55"/>
      <c r="O437" s="56"/>
    </row>
    <row r="438" customFormat="false" ht="15" hidden="false" customHeight="false" outlineLevel="0" collapsed="false">
      <c r="A438" s="127"/>
      <c r="B438" s="128"/>
      <c r="C438" s="129"/>
      <c r="D438" s="130"/>
      <c r="E438" s="127"/>
      <c r="F438" s="131"/>
      <c r="G438" s="132"/>
      <c r="H438" s="132"/>
      <c r="I438" s="132"/>
      <c r="J438" s="132"/>
      <c r="K438" s="132"/>
      <c r="L438" s="132"/>
      <c r="M438" s="133"/>
      <c r="N438" s="55"/>
      <c r="O438" s="56"/>
    </row>
    <row r="439" customFormat="false" ht="15" hidden="false" customHeight="false" outlineLevel="0" collapsed="false">
      <c r="A439" s="127"/>
      <c r="B439" s="128"/>
      <c r="C439" s="129"/>
      <c r="D439" s="130"/>
      <c r="E439" s="127"/>
      <c r="F439" s="131"/>
      <c r="G439" s="132"/>
      <c r="H439" s="132"/>
      <c r="I439" s="132"/>
      <c r="J439" s="132"/>
      <c r="K439" s="132"/>
      <c r="L439" s="132"/>
      <c r="M439" s="133"/>
      <c r="N439" s="55"/>
      <c r="O439" s="56"/>
    </row>
    <row r="440" customFormat="false" ht="15" hidden="false" customHeight="false" outlineLevel="0" collapsed="false">
      <c r="A440" s="127"/>
      <c r="B440" s="128"/>
      <c r="C440" s="129"/>
      <c r="D440" s="130"/>
      <c r="E440" s="127"/>
      <c r="F440" s="131"/>
      <c r="G440" s="132"/>
      <c r="H440" s="132"/>
      <c r="I440" s="132"/>
      <c r="J440" s="132"/>
      <c r="K440" s="132"/>
      <c r="L440" s="132"/>
      <c r="M440" s="133"/>
      <c r="N440" s="55"/>
      <c r="O440" s="56"/>
    </row>
    <row r="441" customFormat="false" ht="15" hidden="false" customHeight="false" outlineLevel="0" collapsed="false">
      <c r="A441" s="127"/>
      <c r="B441" s="128"/>
      <c r="C441" s="129"/>
      <c r="D441" s="130"/>
      <c r="E441" s="127"/>
      <c r="F441" s="131"/>
      <c r="G441" s="132"/>
      <c r="H441" s="132"/>
      <c r="I441" s="132"/>
      <c r="J441" s="132"/>
      <c r="K441" s="132"/>
      <c r="L441" s="132"/>
      <c r="M441" s="133"/>
      <c r="N441" s="55"/>
      <c r="O441" s="56"/>
    </row>
    <row r="442" customFormat="false" ht="15" hidden="false" customHeight="false" outlineLevel="0" collapsed="false">
      <c r="A442" s="127"/>
      <c r="B442" s="128"/>
      <c r="C442" s="129"/>
      <c r="D442" s="130"/>
      <c r="E442" s="127"/>
      <c r="F442" s="131"/>
      <c r="G442" s="132"/>
      <c r="H442" s="132"/>
      <c r="I442" s="132"/>
      <c r="J442" s="132"/>
      <c r="K442" s="132"/>
      <c r="L442" s="132"/>
      <c r="M442" s="133"/>
      <c r="N442" s="55"/>
      <c r="O442" s="56"/>
    </row>
    <row r="443" customFormat="false" ht="15" hidden="false" customHeight="false" outlineLevel="0" collapsed="false">
      <c r="A443" s="127"/>
      <c r="B443" s="128"/>
      <c r="C443" s="129"/>
      <c r="D443" s="130"/>
      <c r="E443" s="127"/>
      <c r="F443" s="131"/>
      <c r="G443" s="132"/>
      <c r="H443" s="132"/>
      <c r="I443" s="132"/>
      <c r="J443" s="132"/>
      <c r="K443" s="132"/>
      <c r="L443" s="132"/>
      <c r="M443" s="133"/>
      <c r="N443" s="55"/>
      <c r="O443" s="56"/>
    </row>
    <row r="444" customFormat="false" ht="15" hidden="false" customHeight="false" outlineLevel="0" collapsed="false">
      <c r="A444" s="127"/>
      <c r="B444" s="128"/>
      <c r="C444" s="129"/>
      <c r="D444" s="130"/>
      <c r="E444" s="127"/>
      <c r="F444" s="131"/>
      <c r="G444" s="132"/>
      <c r="H444" s="132"/>
      <c r="I444" s="132"/>
      <c r="J444" s="132"/>
      <c r="K444" s="132"/>
      <c r="L444" s="132"/>
      <c r="M444" s="133"/>
      <c r="N444" s="55"/>
      <c r="O444" s="56"/>
    </row>
    <row r="445" customFormat="false" ht="15" hidden="false" customHeight="false" outlineLevel="0" collapsed="false">
      <c r="A445" s="127"/>
      <c r="B445" s="128"/>
      <c r="C445" s="129"/>
      <c r="D445" s="130"/>
      <c r="E445" s="127"/>
      <c r="F445" s="131"/>
      <c r="G445" s="132"/>
      <c r="H445" s="132"/>
      <c r="I445" s="132"/>
      <c r="J445" s="132"/>
      <c r="K445" s="132"/>
      <c r="L445" s="132"/>
      <c r="M445" s="133"/>
      <c r="N445" s="55"/>
      <c r="O445" s="56"/>
    </row>
    <row r="446" customFormat="false" ht="15" hidden="false" customHeight="false" outlineLevel="0" collapsed="false">
      <c r="A446" s="127"/>
      <c r="B446" s="128"/>
      <c r="C446" s="129"/>
      <c r="D446" s="130"/>
      <c r="E446" s="127"/>
      <c r="F446" s="131"/>
      <c r="G446" s="132"/>
      <c r="H446" s="132"/>
      <c r="I446" s="132"/>
      <c r="J446" s="132"/>
      <c r="K446" s="132"/>
      <c r="L446" s="132"/>
      <c r="M446" s="133"/>
      <c r="N446" s="55"/>
      <c r="O446" s="56"/>
    </row>
    <row r="447" customFormat="false" ht="15" hidden="false" customHeight="false" outlineLevel="0" collapsed="false">
      <c r="A447" s="127"/>
      <c r="B447" s="128"/>
      <c r="C447" s="129"/>
      <c r="D447" s="130"/>
      <c r="E447" s="127"/>
      <c r="F447" s="131"/>
      <c r="G447" s="132"/>
      <c r="H447" s="132"/>
      <c r="I447" s="132"/>
      <c r="J447" s="132"/>
      <c r="K447" s="132"/>
      <c r="L447" s="132"/>
      <c r="M447" s="133"/>
      <c r="N447" s="55"/>
      <c r="O447" s="56"/>
    </row>
    <row r="448" customFormat="false" ht="15" hidden="false" customHeight="false" outlineLevel="0" collapsed="false">
      <c r="A448" s="127"/>
      <c r="B448" s="128"/>
      <c r="C448" s="129"/>
      <c r="D448" s="130"/>
      <c r="E448" s="127"/>
      <c r="F448" s="131"/>
      <c r="G448" s="132"/>
      <c r="H448" s="132"/>
      <c r="I448" s="132"/>
      <c r="J448" s="132"/>
      <c r="K448" s="132"/>
      <c r="L448" s="132"/>
      <c r="M448" s="133"/>
      <c r="N448" s="55"/>
      <c r="O448" s="56"/>
    </row>
    <row r="449" customFormat="false" ht="15" hidden="false" customHeight="false" outlineLevel="0" collapsed="false">
      <c r="A449" s="127"/>
      <c r="B449" s="128"/>
      <c r="C449" s="129"/>
      <c r="D449" s="130"/>
      <c r="E449" s="127"/>
      <c r="F449" s="131"/>
      <c r="G449" s="132"/>
      <c r="H449" s="132"/>
      <c r="I449" s="132"/>
      <c r="J449" s="132"/>
      <c r="K449" s="132"/>
      <c r="L449" s="132"/>
      <c r="M449" s="133"/>
      <c r="N449" s="55"/>
      <c r="O449" s="56"/>
    </row>
    <row r="450" customFormat="false" ht="15" hidden="false" customHeight="false" outlineLevel="0" collapsed="false">
      <c r="A450" s="127"/>
      <c r="B450" s="128"/>
      <c r="C450" s="129"/>
      <c r="D450" s="130"/>
      <c r="E450" s="127"/>
      <c r="F450" s="131"/>
      <c r="G450" s="132"/>
      <c r="H450" s="132"/>
      <c r="I450" s="132"/>
      <c r="J450" s="132"/>
      <c r="K450" s="132"/>
      <c r="L450" s="132"/>
      <c r="M450" s="133"/>
      <c r="N450" s="55"/>
      <c r="O450" s="56"/>
    </row>
    <row r="451" customFormat="false" ht="15" hidden="false" customHeight="false" outlineLevel="0" collapsed="false">
      <c r="A451" s="127"/>
      <c r="B451" s="128"/>
      <c r="C451" s="129"/>
      <c r="D451" s="130"/>
      <c r="E451" s="127"/>
      <c r="F451" s="131"/>
      <c r="G451" s="132"/>
      <c r="H451" s="132"/>
      <c r="I451" s="132"/>
      <c r="J451" s="132"/>
      <c r="K451" s="132"/>
      <c r="L451" s="132"/>
      <c r="M451" s="133"/>
      <c r="N451" s="55"/>
      <c r="O451" s="56"/>
    </row>
    <row r="452" customFormat="false" ht="15" hidden="false" customHeight="false" outlineLevel="0" collapsed="false">
      <c r="A452" s="127"/>
      <c r="B452" s="128"/>
      <c r="C452" s="129"/>
      <c r="D452" s="130"/>
      <c r="E452" s="127"/>
      <c r="F452" s="131"/>
      <c r="G452" s="132"/>
      <c r="H452" s="132"/>
      <c r="I452" s="132"/>
      <c r="J452" s="132"/>
      <c r="K452" s="132"/>
      <c r="L452" s="132"/>
      <c r="M452" s="133"/>
      <c r="N452" s="55"/>
      <c r="O452" s="56"/>
    </row>
    <row r="453" customFormat="false" ht="15" hidden="false" customHeight="false" outlineLevel="0" collapsed="false">
      <c r="A453" s="127"/>
      <c r="B453" s="128"/>
      <c r="C453" s="129"/>
      <c r="D453" s="130"/>
      <c r="E453" s="127"/>
      <c r="F453" s="131"/>
      <c r="G453" s="132"/>
      <c r="H453" s="132"/>
      <c r="I453" s="132"/>
      <c r="J453" s="132"/>
      <c r="K453" s="132"/>
      <c r="L453" s="132"/>
      <c r="M453" s="133"/>
      <c r="N453" s="55"/>
      <c r="O453" s="56"/>
    </row>
    <row r="454" customFormat="false" ht="15" hidden="false" customHeight="false" outlineLevel="0" collapsed="false">
      <c r="A454" s="127"/>
      <c r="B454" s="128"/>
      <c r="C454" s="129"/>
      <c r="D454" s="130"/>
      <c r="E454" s="127"/>
      <c r="F454" s="131"/>
      <c r="G454" s="132"/>
      <c r="H454" s="132"/>
      <c r="I454" s="132"/>
      <c r="J454" s="132"/>
      <c r="K454" s="132"/>
      <c r="L454" s="132"/>
      <c r="M454" s="133"/>
      <c r="N454" s="55"/>
      <c r="O454" s="56"/>
    </row>
    <row r="455" customFormat="false" ht="15" hidden="false" customHeight="false" outlineLevel="0" collapsed="false">
      <c r="A455" s="127"/>
      <c r="B455" s="128"/>
      <c r="C455" s="129"/>
      <c r="D455" s="130"/>
      <c r="E455" s="127"/>
      <c r="F455" s="131"/>
      <c r="G455" s="132"/>
      <c r="H455" s="132"/>
      <c r="I455" s="132"/>
      <c r="J455" s="132"/>
      <c r="K455" s="132"/>
      <c r="L455" s="132"/>
      <c r="M455" s="133"/>
      <c r="N455" s="55"/>
      <c r="O455" s="56"/>
    </row>
    <row r="456" customFormat="false" ht="15" hidden="false" customHeight="false" outlineLevel="0" collapsed="false">
      <c r="A456" s="127"/>
      <c r="B456" s="128"/>
      <c r="C456" s="129"/>
      <c r="D456" s="130"/>
      <c r="E456" s="127"/>
      <c r="F456" s="131"/>
      <c r="G456" s="132"/>
      <c r="H456" s="132"/>
      <c r="I456" s="132"/>
      <c r="J456" s="132"/>
      <c r="K456" s="132"/>
      <c r="L456" s="132"/>
      <c r="M456" s="133"/>
      <c r="N456" s="55"/>
      <c r="O456" s="56"/>
    </row>
    <row r="457" customFormat="false" ht="15" hidden="false" customHeight="false" outlineLevel="0" collapsed="false">
      <c r="A457" s="127"/>
      <c r="B457" s="128"/>
      <c r="C457" s="129"/>
      <c r="D457" s="130"/>
      <c r="E457" s="127"/>
      <c r="F457" s="131"/>
      <c r="G457" s="132"/>
      <c r="H457" s="132"/>
      <c r="I457" s="132"/>
      <c r="J457" s="132"/>
      <c r="K457" s="132"/>
      <c r="L457" s="132"/>
      <c r="M457" s="133"/>
      <c r="N457" s="55"/>
      <c r="O457" s="56"/>
    </row>
    <row r="458" customFormat="false" ht="15" hidden="false" customHeight="false" outlineLevel="0" collapsed="false">
      <c r="A458" s="127"/>
      <c r="B458" s="128"/>
      <c r="C458" s="129"/>
      <c r="D458" s="130"/>
      <c r="E458" s="127"/>
      <c r="F458" s="131"/>
      <c r="G458" s="132"/>
      <c r="H458" s="132"/>
      <c r="I458" s="132"/>
      <c r="J458" s="132"/>
      <c r="K458" s="132"/>
      <c r="L458" s="132"/>
      <c r="M458" s="133"/>
      <c r="N458" s="55"/>
      <c r="O458" s="56"/>
    </row>
    <row r="459" customFormat="false" ht="15" hidden="false" customHeight="false" outlineLevel="0" collapsed="false">
      <c r="A459" s="127"/>
      <c r="B459" s="128"/>
      <c r="C459" s="129"/>
      <c r="D459" s="130"/>
      <c r="E459" s="127"/>
      <c r="F459" s="131"/>
      <c r="G459" s="132"/>
      <c r="H459" s="132"/>
      <c r="I459" s="132"/>
      <c r="J459" s="132"/>
      <c r="K459" s="132"/>
      <c r="L459" s="132"/>
      <c r="M459" s="133"/>
      <c r="N459" s="55"/>
      <c r="O459" s="56"/>
    </row>
    <row r="460" customFormat="false" ht="15" hidden="false" customHeight="false" outlineLevel="0" collapsed="false">
      <c r="A460" s="127"/>
      <c r="B460" s="128"/>
      <c r="C460" s="129"/>
      <c r="D460" s="130"/>
      <c r="E460" s="127"/>
      <c r="F460" s="131"/>
      <c r="G460" s="132"/>
      <c r="H460" s="132"/>
      <c r="I460" s="132"/>
      <c r="J460" s="132"/>
      <c r="K460" s="132"/>
      <c r="L460" s="132"/>
      <c r="M460" s="133"/>
      <c r="N460" s="55"/>
      <c r="O460" s="56"/>
    </row>
    <row r="461" customFormat="false" ht="15" hidden="false" customHeight="false" outlineLevel="0" collapsed="false">
      <c r="A461" s="127"/>
      <c r="B461" s="128"/>
      <c r="C461" s="129"/>
      <c r="D461" s="130"/>
      <c r="E461" s="127"/>
      <c r="F461" s="131"/>
      <c r="G461" s="132"/>
      <c r="H461" s="132"/>
      <c r="I461" s="132"/>
      <c r="J461" s="132"/>
      <c r="K461" s="132"/>
      <c r="L461" s="132"/>
      <c r="M461" s="133"/>
      <c r="N461" s="55"/>
      <c r="O461" s="56"/>
    </row>
    <row r="462" customFormat="false" ht="15" hidden="false" customHeight="false" outlineLevel="0" collapsed="false">
      <c r="A462" s="127"/>
      <c r="B462" s="128"/>
      <c r="C462" s="129"/>
      <c r="D462" s="130"/>
      <c r="E462" s="127"/>
      <c r="F462" s="131"/>
      <c r="G462" s="132"/>
      <c r="H462" s="132"/>
      <c r="I462" s="132"/>
      <c r="J462" s="132"/>
      <c r="K462" s="132"/>
      <c r="L462" s="132"/>
      <c r="M462" s="133"/>
      <c r="N462" s="55"/>
      <c r="O462" s="56"/>
    </row>
    <row r="463" customFormat="false" ht="15" hidden="false" customHeight="false" outlineLevel="0" collapsed="false">
      <c r="A463" s="127"/>
      <c r="B463" s="128"/>
      <c r="C463" s="129"/>
      <c r="D463" s="130"/>
      <c r="E463" s="127"/>
      <c r="F463" s="131"/>
      <c r="G463" s="132"/>
      <c r="H463" s="132"/>
      <c r="I463" s="132"/>
      <c r="J463" s="132"/>
      <c r="K463" s="132"/>
      <c r="L463" s="132"/>
      <c r="M463" s="133"/>
      <c r="N463" s="55"/>
      <c r="O463" s="56"/>
    </row>
    <row r="464" customFormat="false" ht="15" hidden="false" customHeight="false" outlineLevel="0" collapsed="false">
      <c r="A464" s="127"/>
      <c r="B464" s="128"/>
      <c r="C464" s="129"/>
      <c r="D464" s="130"/>
      <c r="E464" s="127"/>
      <c r="F464" s="131"/>
      <c r="G464" s="132"/>
      <c r="H464" s="132"/>
      <c r="I464" s="132"/>
      <c r="J464" s="132"/>
      <c r="K464" s="132"/>
      <c r="L464" s="132"/>
      <c r="M464" s="133"/>
      <c r="N464" s="55"/>
      <c r="O464" s="56"/>
    </row>
    <row r="465" customFormat="false" ht="15" hidden="false" customHeight="false" outlineLevel="0" collapsed="false">
      <c r="A465" s="127"/>
      <c r="B465" s="128"/>
      <c r="C465" s="129"/>
      <c r="D465" s="130"/>
      <c r="E465" s="127"/>
      <c r="F465" s="131"/>
      <c r="G465" s="132"/>
      <c r="H465" s="132"/>
      <c r="I465" s="132"/>
      <c r="J465" s="132"/>
      <c r="K465" s="132"/>
      <c r="L465" s="132"/>
      <c r="M465" s="133"/>
      <c r="N465" s="55"/>
      <c r="O465" s="56"/>
    </row>
    <row r="466" customFormat="false" ht="15" hidden="false" customHeight="false" outlineLevel="0" collapsed="false">
      <c r="A466" s="127"/>
      <c r="B466" s="128"/>
      <c r="C466" s="129"/>
      <c r="D466" s="130"/>
      <c r="E466" s="127"/>
      <c r="F466" s="131"/>
      <c r="G466" s="132"/>
      <c r="H466" s="132"/>
      <c r="I466" s="132"/>
      <c r="J466" s="132"/>
      <c r="K466" s="132"/>
      <c r="L466" s="132"/>
      <c r="M466" s="133"/>
      <c r="N466" s="55"/>
      <c r="O466" s="56"/>
    </row>
    <row r="467" customFormat="false" ht="15" hidden="false" customHeight="false" outlineLevel="0" collapsed="false">
      <c r="A467" s="127"/>
      <c r="B467" s="128"/>
      <c r="C467" s="129"/>
      <c r="D467" s="130"/>
      <c r="E467" s="127"/>
      <c r="F467" s="131"/>
      <c r="G467" s="132"/>
      <c r="H467" s="132"/>
      <c r="I467" s="132"/>
      <c r="J467" s="132"/>
      <c r="K467" s="132"/>
      <c r="L467" s="132"/>
      <c r="M467" s="133"/>
      <c r="N467" s="55"/>
      <c r="O467" s="56"/>
    </row>
    <row r="468" customFormat="false" ht="15" hidden="false" customHeight="false" outlineLevel="0" collapsed="false">
      <c r="A468" s="127"/>
      <c r="B468" s="128"/>
      <c r="C468" s="129"/>
      <c r="D468" s="130"/>
      <c r="E468" s="127"/>
      <c r="F468" s="131"/>
      <c r="G468" s="132"/>
      <c r="H468" s="132"/>
      <c r="I468" s="132"/>
      <c r="J468" s="132"/>
      <c r="K468" s="132"/>
      <c r="L468" s="132"/>
      <c r="M468" s="133"/>
      <c r="N468" s="55"/>
      <c r="O468" s="56"/>
    </row>
    <row r="469" customFormat="false" ht="15" hidden="false" customHeight="false" outlineLevel="0" collapsed="false">
      <c r="A469" s="127"/>
      <c r="B469" s="128"/>
      <c r="C469" s="129"/>
      <c r="D469" s="130"/>
      <c r="E469" s="127"/>
      <c r="F469" s="131"/>
      <c r="G469" s="132"/>
      <c r="H469" s="132"/>
      <c r="I469" s="132"/>
      <c r="J469" s="132"/>
      <c r="K469" s="132"/>
      <c r="L469" s="132"/>
      <c r="M469" s="133"/>
      <c r="N469" s="55"/>
      <c r="O469" s="56"/>
    </row>
    <row r="470" customFormat="false" ht="15" hidden="false" customHeight="false" outlineLevel="0" collapsed="false">
      <c r="A470" s="127"/>
      <c r="B470" s="128"/>
      <c r="C470" s="129"/>
      <c r="D470" s="130"/>
      <c r="E470" s="127"/>
      <c r="F470" s="131"/>
      <c r="G470" s="132"/>
      <c r="H470" s="132"/>
      <c r="I470" s="132"/>
      <c r="J470" s="132"/>
      <c r="K470" s="132"/>
      <c r="L470" s="132"/>
      <c r="M470" s="133"/>
      <c r="N470" s="55"/>
      <c r="O470" s="56"/>
    </row>
    <row r="471" customFormat="false" ht="15" hidden="false" customHeight="false" outlineLevel="0" collapsed="false">
      <c r="A471" s="127"/>
      <c r="B471" s="128"/>
      <c r="C471" s="129"/>
      <c r="D471" s="130"/>
      <c r="E471" s="127"/>
      <c r="F471" s="131"/>
      <c r="G471" s="132"/>
      <c r="H471" s="132"/>
      <c r="I471" s="132"/>
      <c r="J471" s="132"/>
      <c r="K471" s="132"/>
      <c r="L471" s="132"/>
      <c r="M471" s="133"/>
      <c r="N471" s="55"/>
      <c r="O471" s="56"/>
    </row>
    <row r="472" customFormat="false" ht="15" hidden="false" customHeight="false" outlineLevel="0" collapsed="false">
      <c r="A472" s="127"/>
      <c r="B472" s="128"/>
      <c r="C472" s="129"/>
      <c r="D472" s="130"/>
      <c r="E472" s="127"/>
      <c r="F472" s="131"/>
      <c r="G472" s="132"/>
      <c r="H472" s="132"/>
      <c r="I472" s="132"/>
      <c r="J472" s="132"/>
      <c r="K472" s="132"/>
      <c r="L472" s="132"/>
      <c r="M472" s="133"/>
      <c r="N472" s="55"/>
      <c r="O472" s="56"/>
    </row>
    <row r="473" customFormat="false" ht="15" hidden="false" customHeight="false" outlineLevel="0" collapsed="false">
      <c r="A473" s="127"/>
      <c r="B473" s="128"/>
      <c r="C473" s="129"/>
      <c r="D473" s="130"/>
      <c r="E473" s="127"/>
      <c r="F473" s="131"/>
      <c r="G473" s="132"/>
      <c r="H473" s="132"/>
      <c r="I473" s="132"/>
      <c r="J473" s="132"/>
      <c r="K473" s="132"/>
      <c r="L473" s="132"/>
      <c r="M473" s="133"/>
      <c r="N473" s="55"/>
      <c r="O473" s="56"/>
    </row>
    <row r="474" customFormat="false" ht="15" hidden="false" customHeight="false" outlineLevel="0" collapsed="false">
      <c r="A474" s="127"/>
      <c r="B474" s="128"/>
      <c r="C474" s="129"/>
      <c r="D474" s="130"/>
      <c r="E474" s="127"/>
      <c r="F474" s="131"/>
      <c r="G474" s="132"/>
      <c r="H474" s="132"/>
      <c r="I474" s="132"/>
      <c r="J474" s="132"/>
      <c r="K474" s="132"/>
      <c r="L474" s="132"/>
      <c r="M474" s="133"/>
      <c r="N474" s="55"/>
      <c r="O474" s="56"/>
    </row>
    <row r="475" customFormat="false" ht="15" hidden="false" customHeight="false" outlineLevel="0" collapsed="false">
      <c r="A475" s="127"/>
      <c r="B475" s="128"/>
      <c r="C475" s="129"/>
      <c r="D475" s="130"/>
      <c r="E475" s="127"/>
      <c r="F475" s="131"/>
      <c r="G475" s="132"/>
      <c r="H475" s="132"/>
      <c r="I475" s="132"/>
      <c r="J475" s="132"/>
      <c r="K475" s="132"/>
      <c r="L475" s="132"/>
      <c r="M475" s="133"/>
      <c r="N475" s="55"/>
      <c r="O475" s="56"/>
    </row>
    <row r="476" customFormat="false" ht="15" hidden="false" customHeight="false" outlineLevel="0" collapsed="false">
      <c r="A476" s="127"/>
      <c r="B476" s="128"/>
      <c r="C476" s="129"/>
      <c r="D476" s="130"/>
      <c r="E476" s="127"/>
      <c r="F476" s="131"/>
      <c r="G476" s="132"/>
      <c r="H476" s="132"/>
      <c r="I476" s="132"/>
      <c r="J476" s="132"/>
      <c r="K476" s="132"/>
      <c r="L476" s="132"/>
      <c r="M476" s="133"/>
      <c r="N476" s="55"/>
      <c r="O476" s="56"/>
    </row>
    <row r="477" customFormat="false" ht="15" hidden="false" customHeight="false" outlineLevel="0" collapsed="false">
      <c r="A477" s="127"/>
      <c r="B477" s="128"/>
      <c r="C477" s="129"/>
      <c r="D477" s="130"/>
      <c r="E477" s="127"/>
      <c r="F477" s="131"/>
      <c r="G477" s="132"/>
      <c r="H477" s="132"/>
      <c r="I477" s="132"/>
      <c r="J477" s="132"/>
      <c r="K477" s="132"/>
      <c r="L477" s="132"/>
      <c r="M477" s="133"/>
      <c r="N477" s="55"/>
      <c r="O477" s="56"/>
    </row>
    <row r="478" customFormat="false" ht="15" hidden="false" customHeight="false" outlineLevel="0" collapsed="false">
      <c r="A478" s="127"/>
      <c r="B478" s="128"/>
      <c r="C478" s="129"/>
      <c r="D478" s="130"/>
      <c r="E478" s="127"/>
      <c r="F478" s="131"/>
      <c r="G478" s="132"/>
      <c r="H478" s="132"/>
      <c r="I478" s="132"/>
      <c r="J478" s="132"/>
      <c r="K478" s="132"/>
      <c r="L478" s="132"/>
      <c r="M478" s="133"/>
      <c r="N478" s="55"/>
      <c r="O478" s="56"/>
    </row>
    <row r="479" customFormat="false" ht="15" hidden="false" customHeight="false" outlineLevel="0" collapsed="false">
      <c r="A479" s="127"/>
      <c r="B479" s="128"/>
      <c r="C479" s="129"/>
      <c r="D479" s="130"/>
      <c r="E479" s="127"/>
      <c r="F479" s="131"/>
      <c r="G479" s="132"/>
      <c r="H479" s="132"/>
      <c r="I479" s="132"/>
      <c r="J479" s="132"/>
      <c r="K479" s="132"/>
      <c r="L479" s="132"/>
      <c r="M479" s="133"/>
      <c r="N479" s="55"/>
      <c r="O479" s="56"/>
    </row>
    <row r="480" customFormat="false" ht="15" hidden="false" customHeight="false" outlineLevel="0" collapsed="false">
      <c r="A480" s="127"/>
      <c r="B480" s="128"/>
      <c r="C480" s="129"/>
      <c r="D480" s="130"/>
      <c r="E480" s="127"/>
      <c r="F480" s="131"/>
      <c r="G480" s="132"/>
      <c r="H480" s="132"/>
      <c r="I480" s="132"/>
      <c r="J480" s="132"/>
      <c r="K480" s="132"/>
      <c r="L480" s="132"/>
      <c r="M480" s="133"/>
      <c r="N480" s="55"/>
      <c r="O480" s="56"/>
    </row>
    <row r="481" customFormat="false" ht="15" hidden="false" customHeight="false" outlineLevel="0" collapsed="false">
      <c r="A481" s="127"/>
      <c r="B481" s="128"/>
      <c r="C481" s="129"/>
      <c r="D481" s="130"/>
      <c r="E481" s="127"/>
      <c r="F481" s="131"/>
      <c r="G481" s="132"/>
      <c r="H481" s="132"/>
      <c r="I481" s="132"/>
      <c r="J481" s="132"/>
      <c r="K481" s="132"/>
      <c r="L481" s="132"/>
      <c r="M481" s="133"/>
      <c r="N481" s="55"/>
      <c r="O481" s="56"/>
    </row>
    <row r="482" customFormat="false" ht="15" hidden="false" customHeight="false" outlineLevel="0" collapsed="false">
      <c r="A482" s="127"/>
      <c r="B482" s="128"/>
      <c r="C482" s="129"/>
      <c r="D482" s="130"/>
      <c r="E482" s="127"/>
      <c r="F482" s="131"/>
      <c r="G482" s="132"/>
      <c r="H482" s="132"/>
      <c r="I482" s="132"/>
      <c r="J482" s="132"/>
      <c r="K482" s="132"/>
      <c r="L482" s="132"/>
      <c r="M482" s="133"/>
      <c r="N482" s="55"/>
      <c r="O482" s="56"/>
    </row>
    <row r="483" customFormat="false" ht="15" hidden="false" customHeight="false" outlineLevel="0" collapsed="false">
      <c r="A483" s="127"/>
      <c r="B483" s="128"/>
      <c r="C483" s="129"/>
      <c r="D483" s="130"/>
      <c r="E483" s="127"/>
      <c r="F483" s="131"/>
      <c r="G483" s="132"/>
      <c r="H483" s="132"/>
      <c r="I483" s="132"/>
      <c r="J483" s="132"/>
      <c r="K483" s="132"/>
      <c r="L483" s="132"/>
      <c r="M483" s="133"/>
      <c r="N483" s="55"/>
      <c r="O483" s="56"/>
    </row>
    <row r="484" customFormat="false" ht="15" hidden="false" customHeight="false" outlineLevel="0" collapsed="false">
      <c r="A484" s="127"/>
      <c r="B484" s="128"/>
      <c r="C484" s="129"/>
      <c r="D484" s="130"/>
      <c r="E484" s="127"/>
      <c r="F484" s="131"/>
      <c r="G484" s="132"/>
      <c r="H484" s="132"/>
      <c r="I484" s="132"/>
      <c r="J484" s="132"/>
      <c r="K484" s="132"/>
      <c r="L484" s="132"/>
      <c r="M484" s="133"/>
      <c r="N484" s="55"/>
      <c r="O484" s="56"/>
    </row>
    <row r="485" customFormat="false" ht="15" hidden="false" customHeight="false" outlineLevel="0" collapsed="false">
      <c r="A485" s="127"/>
      <c r="B485" s="128"/>
      <c r="C485" s="129"/>
      <c r="D485" s="130"/>
      <c r="E485" s="127"/>
      <c r="F485" s="131"/>
      <c r="G485" s="132"/>
      <c r="H485" s="132"/>
      <c r="I485" s="132"/>
      <c r="J485" s="132"/>
      <c r="K485" s="132"/>
      <c r="L485" s="132"/>
      <c r="M485" s="133"/>
      <c r="N485" s="55"/>
      <c r="O485" s="56"/>
    </row>
    <row r="486" customFormat="false" ht="15" hidden="false" customHeight="false" outlineLevel="0" collapsed="false">
      <c r="A486" s="127"/>
      <c r="B486" s="128"/>
      <c r="C486" s="129"/>
      <c r="D486" s="130"/>
      <c r="E486" s="127"/>
      <c r="F486" s="131"/>
      <c r="G486" s="132"/>
      <c r="H486" s="132"/>
      <c r="I486" s="132"/>
      <c r="J486" s="132"/>
      <c r="K486" s="132"/>
      <c r="L486" s="132"/>
      <c r="M486" s="133"/>
      <c r="N486" s="55"/>
      <c r="O486" s="56"/>
    </row>
    <row r="487" customFormat="false" ht="15" hidden="false" customHeight="false" outlineLevel="0" collapsed="false">
      <c r="A487" s="127"/>
      <c r="B487" s="128"/>
      <c r="C487" s="129"/>
      <c r="D487" s="130"/>
      <c r="E487" s="127"/>
      <c r="F487" s="131"/>
      <c r="G487" s="132"/>
      <c r="H487" s="132"/>
      <c r="I487" s="132"/>
      <c r="J487" s="132"/>
      <c r="K487" s="132"/>
      <c r="L487" s="132"/>
      <c r="M487" s="133"/>
      <c r="N487" s="55"/>
      <c r="O487" s="56"/>
    </row>
    <row r="488" customFormat="false" ht="15" hidden="false" customHeight="false" outlineLevel="0" collapsed="false">
      <c r="A488" s="127"/>
      <c r="B488" s="128"/>
      <c r="C488" s="129"/>
      <c r="D488" s="130"/>
      <c r="E488" s="127"/>
      <c r="F488" s="131"/>
      <c r="G488" s="132"/>
      <c r="H488" s="132"/>
      <c r="I488" s="132"/>
      <c r="J488" s="132"/>
      <c r="K488" s="132"/>
      <c r="L488" s="132"/>
      <c r="M488" s="133"/>
      <c r="N488" s="55"/>
      <c r="O488" s="56"/>
    </row>
    <row r="489" customFormat="false" ht="15" hidden="false" customHeight="false" outlineLevel="0" collapsed="false">
      <c r="A489" s="127"/>
      <c r="B489" s="128"/>
      <c r="C489" s="129"/>
      <c r="D489" s="130"/>
      <c r="E489" s="127"/>
      <c r="F489" s="131"/>
      <c r="G489" s="132"/>
      <c r="H489" s="132"/>
      <c r="I489" s="132"/>
      <c r="J489" s="132"/>
      <c r="K489" s="132"/>
      <c r="L489" s="132"/>
      <c r="M489" s="133"/>
      <c r="N489" s="55"/>
      <c r="O489" s="56"/>
    </row>
    <row r="490" customFormat="false" ht="15" hidden="false" customHeight="false" outlineLevel="0" collapsed="false">
      <c r="A490" s="127"/>
      <c r="B490" s="128"/>
      <c r="C490" s="129"/>
      <c r="D490" s="130"/>
      <c r="E490" s="127"/>
      <c r="F490" s="131"/>
      <c r="G490" s="132"/>
      <c r="H490" s="132"/>
      <c r="I490" s="132"/>
      <c r="J490" s="132"/>
      <c r="K490" s="132"/>
      <c r="L490" s="132"/>
      <c r="M490" s="133"/>
      <c r="N490" s="55"/>
      <c r="O490" s="56"/>
    </row>
    <row r="491" customFormat="false" ht="15" hidden="false" customHeight="false" outlineLevel="0" collapsed="false">
      <c r="A491" s="127"/>
      <c r="B491" s="128"/>
      <c r="C491" s="129"/>
      <c r="D491" s="130"/>
      <c r="E491" s="127"/>
      <c r="F491" s="131"/>
      <c r="G491" s="132"/>
      <c r="H491" s="132"/>
      <c r="I491" s="132"/>
      <c r="J491" s="132"/>
      <c r="K491" s="132"/>
      <c r="L491" s="132"/>
      <c r="M491" s="133"/>
      <c r="N491" s="55"/>
      <c r="O491" s="56"/>
    </row>
    <row r="492" customFormat="false" ht="15" hidden="false" customHeight="false" outlineLevel="0" collapsed="false">
      <c r="A492" s="127"/>
      <c r="B492" s="128"/>
      <c r="C492" s="129"/>
      <c r="D492" s="130"/>
      <c r="E492" s="127"/>
      <c r="F492" s="131"/>
      <c r="G492" s="132"/>
      <c r="H492" s="132"/>
      <c r="I492" s="132"/>
      <c r="J492" s="132"/>
      <c r="K492" s="132"/>
      <c r="L492" s="132"/>
      <c r="M492" s="133"/>
      <c r="N492" s="55"/>
      <c r="O492" s="56"/>
    </row>
    <row r="493" customFormat="false" ht="15" hidden="false" customHeight="false" outlineLevel="0" collapsed="false">
      <c r="A493" s="127"/>
      <c r="B493" s="128"/>
      <c r="C493" s="129"/>
      <c r="D493" s="130"/>
      <c r="E493" s="127"/>
      <c r="F493" s="131"/>
      <c r="G493" s="132"/>
      <c r="H493" s="132"/>
      <c r="I493" s="132"/>
      <c r="J493" s="132"/>
      <c r="K493" s="132"/>
      <c r="L493" s="132"/>
      <c r="M493" s="133"/>
      <c r="N493" s="55"/>
      <c r="O493" s="56"/>
    </row>
    <row r="494" customFormat="false" ht="15" hidden="false" customHeight="false" outlineLevel="0" collapsed="false">
      <c r="A494" s="127"/>
      <c r="B494" s="128"/>
      <c r="C494" s="129"/>
      <c r="D494" s="130"/>
      <c r="E494" s="127"/>
      <c r="F494" s="131"/>
      <c r="G494" s="132"/>
      <c r="H494" s="132"/>
      <c r="I494" s="132"/>
      <c r="J494" s="132"/>
      <c r="K494" s="132"/>
      <c r="L494" s="132"/>
      <c r="M494" s="133"/>
      <c r="N494" s="55"/>
      <c r="O494" s="56"/>
    </row>
    <row r="495" customFormat="false" ht="15" hidden="false" customHeight="false" outlineLevel="0" collapsed="false">
      <c r="A495" s="127"/>
      <c r="B495" s="128"/>
      <c r="C495" s="129"/>
      <c r="D495" s="130"/>
      <c r="E495" s="127"/>
      <c r="F495" s="131"/>
      <c r="G495" s="132"/>
      <c r="H495" s="132"/>
      <c r="I495" s="132"/>
      <c r="J495" s="132"/>
      <c r="K495" s="132"/>
      <c r="L495" s="132"/>
      <c r="M495" s="133"/>
      <c r="N495" s="55"/>
      <c r="O495" s="56"/>
    </row>
    <row r="496" customFormat="false" ht="15" hidden="false" customHeight="false" outlineLevel="0" collapsed="false">
      <c r="A496" s="127"/>
      <c r="B496" s="128"/>
      <c r="C496" s="129"/>
      <c r="D496" s="130"/>
      <c r="E496" s="127"/>
      <c r="F496" s="131"/>
      <c r="G496" s="132"/>
      <c r="H496" s="132"/>
      <c r="I496" s="132"/>
      <c r="J496" s="132"/>
      <c r="K496" s="132"/>
      <c r="L496" s="132"/>
      <c r="M496" s="133"/>
      <c r="N496" s="55"/>
      <c r="O496" s="56"/>
    </row>
    <row r="497" customFormat="false" ht="15" hidden="false" customHeight="false" outlineLevel="0" collapsed="false">
      <c r="A497" s="127"/>
      <c r="B497" s="128"/>
      <c r="C497" s="129"/>
      <c r="D497" s="130"/>
      <c r="E497" s="127"/>
      <c r="F497" s="131"/>
      <c r="G497" s="132"/>
      <c r="H497" s="132"/>
      <c r="I497" s="132"/>
      <c r="J497" s="132"/>
      <c r="K497" s="132"/>
      <c r="L497" s="132"/>
      <c r="M497" s="133"/>
      <c r="N497" s="55"/>
      <c r="O497" s="56"/>
    </row>
    <row r="498" customFormat="false" ht="15" hidden="false" customHeight="false" outlineLevel="0" collapsed="false">
      <c r="A498" s="127"/>
      <c r="B498" s="128"/>
      <c r="C498" s="129"/>
      <c r="D498" s="130"/>
      <c r="E498" s="127"/>
      <c r="F498" s="131"/>
      <c r="G498" s="132"/>
      <c r="H498" s="132"/>
      <c r="I498" s="132"/>
      <c r="J498" s="132"/>
      <c r="K498" s="132"/>
      <c r="L498" s="132"/>
      <c r="M498" s="133"/>
      <c r="N498" s="55"/>
      <c r="O498" s="56"/>
    </row>
    <row r="499" customFormat="false" ht="15" hidden="false" customHeight="false" outlineLevel="0" collapsed="false">
      <c r="A499" s="127"/>
      <c r="B499" s="128"/>
      <c r="C499" s="129"/>
      <c r="D499" s="130"/>
      <c r="E499" s="127"/>
      <c r="F499" s="131"/>
      <c r="G499" s="132"/>
      <c r="H499" s="132"/>
      <c r="I499" s="132"/>
      <c r="J499" s="132"/>
      <c r="K499" s="132"/>
      <c r="L499" s="132"/>
      <c r="M499" s="133"/>
      <c r="N499" s="55"/>
      <c r="O499" s="56"/>
    </row>
    <row r="500" customFormat="false" ht="15" hidden="false" customHeight="false" outlineLevel="0" collapsed="false">
      <c r="A500" s="127"/>
      <c r="B500" s="128"/>
      <c r="C500" s="129"/>
      <c r="D500" s="130"/>
      <c r="E500" s="127"/>
      <c r="F500" s="131"/>
      <c r="G500" s="132"/>
      <c r="H500" s="132"/>
      <c r="I500" s="132"/>
      <c r="J500" s="132"/>
      <c r="K500" s="132"/>
      <c r="L500" s="132"/>
      <c r="M500" s="133"/>
      <c r="N500" s="55"/>
      <c r="O500" s="56"/>
    </row>
    <row r="501" customFormat="false" ht="15" hidden="false" customHeight="false" outlineLevel="0" collapsed="false">
      <c r="A501" s="127"/>
      <c r="B501" s="128"/>
      <c r="C501" s="129"/>
      <c r="D501" s="130"/>
      <c r="E501" s="127"/>
      <c r="F501" s="131"/>
      <c r="G501" s="132"/>
      <c r="H501" s="132"/>
      <c r="I501" s="132"/>
      <c r="J501" s="132"/>
      <c r="K501" s="132"/>
      <c r="L501" s="132"/>
      <c r="M501" s="133"/>
      <c r="N501" s="55"/>
      <c r="O501" s="56"/>
    </row>
    <row r="502" customFormat="false" ht="15" hidden="false" customHeight="false" outlineLevel="0" collapsed="false">
      <c r="A502" s="127"/>
      <c r="B502" s="128"/>
      <c r="C502" s="129"/>
      <c r="D502" s="130"/>
      <c r="E502" s="127"/>
      <c r="F502" s="131"/>
      <c r="G502" s="132"/>
      <c r="H502" s="132"/>
      <c r="I502" s="132"/>
      <c r="J502" s="132"/>
      <c r="K502" s="132"/>
      <c r="L502" s="132"/>
      <c r="M502" s="133"/>
      <c r="N502" s="55"/>
      <c r="O502" s="56"/>
    </row>
    <row r="503" customFormat="false" ht="15" hidden="false" customHeight="false" outlineLevel="0" collapsed="false">
      <c r="A503" s="127"/>
      <c r="B503" s="128"/>
      <c r="C503" s="129"/>
      <c r="D503" s="130"/>
      <c r="E503" s="127"/>
      <c r="F503" s="131"/>
      <c r="G503" s="132"/>
      <c r="H503" s="132"/>
      <c r="I503" s="132"/>
      <c r="J503" s="132"/>
      <c r="K503" s="132"/>
      <c r="L503" s="132"/>
      <c r="M503" s="133"/>
      <c r="N503" s="55"/>
      <c r="O503" s="56"/>
    </row>
    <row r="504" customFormat="false" ht="15" hidden="false" customHeight="false" outlineLevel="0" collapsed="false">
      <c r="A504" s="127"/>
      <c r="B504" s="128"/>
      <c r="C504" s="129"/>
      <c r="D504" s="130"/>
      <c r="E504" s="127"/>
      <c r="F504" s="131"/>
      <c r="G504" s="132"/>
      <c r="H504" s="132"/>
      <c r="I504" s="132"/>
      <c r="J504" s="132"/>
      <c r="K504" s="132"/>
      <c r="L504" s="132"/>
      <c r="M504" s="133"/>
      <c r="N504" s="55"/>
      <c r="O504" s="56"/>
    </row>
    <row r="505" customFormat="false" ht="15" hidden="false" customHeight="false" outlineLevel="0" collapsed="false">
      <c r="A505" s="127"/>
      <c r="B505" s="128"/>
      <c r="C505" s="129"/>
      <c r="D505" s="130"/>
      <c r="E505" s="127"/>
      <c r="F505" s="131"/>
      <c r="G505" s="132"/>
      <c r="H505" s="132"/>
      <c r="I505" s="132"/>
      <c r="J505" s="132"/>
      <c r="K505" s="132"/>
      <c r="L505" s="132"/>
      <c r="M505" s="133"/>
      <c r="N505" s="55"/>
      <c r="O505" s="56"/>
    </row>
    <row r="506" customFormat="false" ht="15" hidden="false" customHeight="false" outlineLevel="0" collapsed="false">
      <c r="A506" s="127"/>
      <c r="B506" s="128"/>
      <c r="C506" s="129"/>
      <c r="D506" s="130"/>
      <c r="E506" s="127"/>
      <c r="F506" s="131"/>
      <c r="G506" s="132"/>
      <c r="H506" s="132"/>
      <c r="I506" s="132"/>
      <c r="J506" s="132"/>
      <c r="K506" s="132"/>
      <c r="L506" s="132"/>
      <c r="M506" s="133"/>
      <c r="N506" s="55"/>
      <c r="O506" s="56"/>
    </row>
    <row r="507" customFormat="false" ht="15" hidden="false" customHeight="false" outlineLevel="0" collapsed="false">
      <c r="A507" s="127"/>
      <c r="B507" s="128"/>
      <c r="C507" s="129"/>
      <c r="D507" s="130"/>
      <c r="E507" s="127"/>
      <c r="F507" s="131"/>
      <c r="G507" s="132"/>
      <c r="H507" s="132"/>
      <c r="I507" s="132"/>
      <c r="J507" s="132"/>
      <c r="K507" s="132"/>
      <c r="L507" s="132"/>
      <c r="M507" s="133"/>
      <c r="N507" s="55"/>
      <c r="O507" s="56"/>
    </row>
    <row r="508" customFormat="false" ht="15" hidden="false" customHeight="false" outlineLevel="0" collapsed="false">
      <c r="A508" s="127"/>
      <c r="B508" s="128"/>
      <c r="C508" s="129"/>
      <c r="D508" s="130"/>
      <c r="E508" s="127"/>
      <c r="F508" s="131"/>
      <c r="G508" s="132"/>
      <c r="H508" s="132"/>
      <c r="I508" s="132"/>
      <c r="J508" s="132"/>
      <c r="K508" s="132"/>
      <c r="L508" s="132"/>
      <c r="M508" s="133"/>
      <c r="N508" s="55"/>
      <c r="O508" s="56"/>
    </row>
    <row r="509" customFormat="false" ht="15" hidden="false" customHeight="false" outlineLevel="0" collapsed="false">
      <c r="A509" s="127"/>
      <c r="B509" s="128"/>
      <c r="C509" s="129"/>
      <c r="D509" s="130"/>
      <c r="E509" s="127"/>
      <c r="F509" s="131"/>
      <c r="G509" s="132"/>
      <c r="H509" s="132"/>
      <c r="I509" s="132"/>
      <c r="J509" s="132"/>
      <c r="K509" s="132"/>
      <c r="L509" s="132"/>
      <c r="M509" s="133"/>
      <c r="N509" s="55"/>
      <c r="O509" s="56"/>
    </row>
    <row r="510" customFormat="false" ht="15" hidden="false" customHeight="false" outlineLevel="0" collapsed="false">
      <c r="A510" s="127"/>
      <c r="B510" s="128"/>
      <c r="C510" s="129"/>
      <c r="D510" s="130"/>
      <c r="E510" s="127"/>
      <c r="F510" s="131"/>
      <c r="G510" s="132"/>
      <c r="H510" s="132"/>
      <c r="I510" s="132"/>
      <c r="J510" s="132"/>
      <c r="K510" s="132"/>
      <c r="L510" s="132"/>
      <c r="M510" s="133"/>
      <c r="N510" s="55"/>
      <c r="O510" s="56"/>
    </row>
    <row r="511" customFormat="false" ht="15" hidden="false" customHeight="false" outlineLevel="0" collapsed="false">
      <c r="A511" s="127"/>
      <c r="B511" s="128"/>
      <c r="C511" s="129"/>
      <c r="D511" s="130"/>
      <c r="E511" s="127"/>
      <c r="F511" s="131"/>
      <c r="G511" s="132"/>
      <c r="H511" s="132"/>
      <c r="I511" s="132"/>
      <c r="J511" s="132"/>
      <c r="K511" s="132"/>
      <c r="L511" s="132"/>
      <c r="M511" s="133"/>
      <c r="N511" s="55"/>
      <c r="O511" s="56"/>
    </row>
    <row r="512" customFormat="false" ht="15" hidden="false" customHeight="false" outlineLevel="0" collapsed="false">
      <c r="A512" s="127"/>
      <c r="B512" s="128"/>
      <c r="C512" s="129"/>
      <c r="D512" s="130"/>
      <c r="E512" s="127"/>
      <c r="F512" s="131"/>
      <c r="G512" s="132"/>
      <c r="H512" s="132"/>
      <c r="I512" s="132"/>
      <c r="J512" s="132"/>
      <c r="K512" s="132"/>
      <c r="L512" s="132"/>
      <c r="M512" s="133"/>
      <c r="N512" s="55"/>
      <c r="O512" s="56"/>
    </row>
    <row r="513" customFormat="false" ht="15" hidden="false" customHeight="false" outlineLevel="0" collapsed="false">
      <c r="A513" s="127"/>
      <c r="B513" s="128"/>
      <c r="C513" s="129"/>
      <c r="D513" s="130"/>
      <c r="E513" s="127"/>
      <c r="F513" s="131"/>
      <c r="G513" s="132"/>
      <c r="H513" s="132"/>
      <c r="I513" s="132"/>
      <c r="J513" s="132"/>
      <c r="K513" s="132"/>
      <c r="L513" s="132"/>
      <c r="M513" s="133"/>
      <c r="N513" s="55"/>
      <c r="O513" s="56"/>
    </row>
    <row r="514" customFormat="false" ht="15" hidden="false" customHeight="false" outlineLevel="0" collapsed="false">
      <c r="A514" s="127"/>
      <c r="B514" s="128"/>
      <c r="C514" s="129"/>
      <c r="D514" s="130"/>
      <c r="E514" s="127"/>
      <c r="F514" s="131"/>
      <c r="G514" s="132"/>
      <c r="H514" s="132"/>
      <c r="I514" s="132"/>
      <c r="J514" s="132"/>
      <c r="K514" s="132"/>
      <c r="L514" s="132"/>
      <c r="M514" s="133"/>
      <c r="N514" s="55"/>
      <c r="O514" s="56"/>
    </row>
    <row r="515" customFormat="false" ht="15" hidden="false" customHeight="false" outlineLevel="0" collapsed="false">
      <c r="A515" s="127"/>
      <c r="B515" s="128"/>
      <c r="C515" s="129"/>
      <c r="D515" s="130"/>
      <c r="E515" s="127"/>
      <c r="F515" s="131"/>
      <c r="G515" s="132"/>
      <c r="H515" s="132"/>
      <c r="I515" s="132"/>
      <c r="J515" s="132"/>
      <c r="K515" s="132"/>
      <c r="L515" s="132"/>
      <c r="M515" s="133"/>
      <c r="N515" s="55"/>
      <c r="O515" s="56"/>
    </row>
    <row r="516" customFormat="false" ht="15" hidden="false" customHeight="false" outlineLevel="0" collapsed="false">
      <c r="A516" s="127"/>
      <c r="B516" s="128"/>
      <c r="C516" s="129"/>
      <c r="D516" s="130"/>
      <c r="E516" s="127"/>
      <c r="F516" s="131"/>
      <c r="G516" s="132"/>
      <c r="H516" s="132"/>
      <c r="I516" s="132"/>
      <c r="J516" s="132"/>
      <c r="K516" s="132"/>
      <c r="L516" s="132"/>
      <c r="M516" s="133"/>
      <c r="N516" s="55"/>
      <c r="O516" s="56"/>
    </row>
    <row r="517" customFormat="false" ht="15" hidden="false" customHeight="false" outlineLevel="0" collapsed="false">
      <c r="A517" s="127"/>
      <c r="B517" s="128"/>
      <c r="C517" s="129"/>
      <c r="D517" s="130"/>
      <c r="E517" s="127"/>
      <c r="F517" s="131"/>
      <c r="G517" s="132"/>
      <c r="H517" s="132"/>
      <c r="I517" s="132"/>
      <c r="J517" s="132"/>
      <c r="K517" s="132"/>
      <c r="L517" s="132"/>
      <c r="M517" s="133"/>
      <c r="N517" s="55"/>
      <c r="O517" s="56"/>
    </row>
    <row r="518" customFormat="false" ht="15" hidden="false" customHeight="false" outlineLevel="0" collapsed="false">
      <c r="A518" s="127"/>
      <c r="B518" s="128"/>
      <c r="C518" s="129"/>
      <c r="D518" s="130"/>
      <c r="E518" s="127"/>
      <c r="F518" s="131"/>
      <c r="G518" s="132"/>
      <c r="H518" s="132"/>
      <c r="I518" s="132"/>
      <c r="J518" s="132"/>
      <c r="K518" s="132"/>
      <c r="L518" s="132"/>
      <c r="M518" s="133"/>
      <c r="N518" s="55"/>
      <c r="O518" s="56"/>
    </row>
    <row r="519" customFormat="false" ht="15" hidden="false" customHeight="false" outlineLevel="0" collapsed="false">
      <c r="A519" s="127"/>
      <c r="B519" s="128"/>
      <c r="C519" s="129"/>
      <c r="D519" s="130"/>
      <c r="E519" s="127"/>
      <c r="F519" s="131"/>
      <c r="G519" s="132"/>
      <c r="H519" s="132"/>
      <c r="I519" s="132"/>
      <c r="J519" s="132"/>
      <c r="K519" s="132"/>
      <c r="L519" s="132"/>
      <c r="M519" s="133"/>
      <c r="N519" s="55"/>
      <c r="O519" s="56"/>
    </row>
    <row r="520" customFormat="false" ht="15" hidden="false" customHeight="false" outlineLevel="0" collapsed="false">
      <c r="A520" s="127"/>
      <c r="B520" s="128"/>
      <c r="C520" s="129"/>
      <c r="D520" s="130"/>
      <c r="E520" s="127"/>
      <c r="F520" s="131"/>
      <c r="G520" s="132"/>
      <c r="H520" s="132"/>
      <c r="I520" s="132"/>
      <c r="J520" s="132"/>
      <c r="K520" s="132"/>
      <c r="L520" s="132"/>
      <c r="M520" s="133"/>
      <c r="N520" s="55"/>
      <c r="O520" s="56"/>
    </row>
    <row r="521" customFormat="false" ht="15" hidden="false" customHeight="false" outlineLevel="0" collapsed="false">
      <c r="A521" s="127"/>
      <c r="B521" s="128"/>
      <c r="C521" s="129"/>
      <c r="D521" s="130"/>
      <c r="E521" s="127"/>
      <c r="F521" s="131"/>
      <c r="G521" s="132"/>
      <c r="H521" s="132"/>
      <c r="I521" s="132"/>
      <c r="J521" s="132"/>
      <c r="K521" s="132"/>
      <c r="L521" s="132"/>
      <c r="M521" s="133"/>
      <c r="N521" s="55"/>
      <c r="O521" s="56"/>
    </row>
    <row r="522" customFormat="false" ht="15" hidden="false" customHeight="false" outlineLevel="0" collapsed="false">
      <c r="A522" s="127"/>
      <c r="B522" s="128"/>
      <c r="C522" s="129"/>
      <c r="D522" s="130"/>
      <c r="E522" s="127"/>
      <c r="F522" s="131"/>
      <c r="G522" s="132"/>
      <c r="H522" s="132"/>
      <c r="I522" s="132"/>
      <c r="J522" s="132"/>
      <c r="K522" s="132"/>
      <c r="L522" s="132"/>
      <c r="M522" s="133"/>
      <c r="N522" s="55"/>
      <c r="O522" s="56"/>
    </row>
    <row r="523" customFormat="false" ht="15" hidden="false" customHeight="false" outlineLevel="0" collapsed="false">
      <c r="A523" s="127"/>
      <c r="B523" s="128"/>
      <c r="C523" s="129"/>
      <c r="D523" s="130"/>
      <c r="E523" s="127"/>
      <c r="F523" s="131"/>
      <c r="G523" s="132"/>
      <c r="H523" s="132"/>
      <c r="I523" s="132"/>
      <c r="J523" s="132"/>
      <c r="K523" s="132"/>
      <c r="L523" s="132"/>
      <c r="M523" s="133"/>
      <c r="N523" s="55"/>
      <c r="O523" s="56"/>
    </row>
    <row r="524" customFormat="false" ht="15" hidden="false" customHeight="false" outlineLevel="0" collapsed="false">
      <c r="A524" s="127"/>
      <c r="B524" s="128"/>
      <c r="C524" s="129"/>
      <c r="D524" s="130"/>
      <c r="E524" s="127"/>
      <c r="F524" s="131"/>
      <c r="G524" s="132"/>
      <c r="H524" s="132"/>
      <c r="I524" s="132"/>
      <c r="J524" s="132"/>
      <c r="K524" s="132"/>
      <c r="L524" s="132"/>
      <c r="M524" s="133"/>
      <c r="N524" s="55"/>
      <c r="O524" s="56"/>
    </row>
    <row r="525" customFormat="false" ht="15" hidden="false" customHeight="false" outlineLevel="0" collapsed="false">
      <c r="A525" s="127"/>
      <c r="B525" s="128"/>
      <c r="C525" s="129"/>
      <c r="D525" s="130"/>
      <c r="E525" s="127"/>
      <c r="F525" s="131"/>
      <c r="G525" s="132"/>
      <c r="H525" s="132"/>
      <c r="I525" s="132"/>
      <c r="J525" s="132"/>
      <c r="K525" s="132"/>
      <c r="L525" s="132"/>
      <c r="M525" s="133"/>
      <c r="N525" s="55"/>
      <c r="O525" s="56"/>
    </row>
    <row r="526" customFormat="false" ht="15" hidden="false" customHeight="false" outlineLevel="0" collapsed="false">
      <c r="A526" s="127"/>
      <c r="B526" s="128"/>
      <c r="C526" s="129"/>
      <c r="D526" s="130"/>
      <c r="E526" s="127"/>
      <c r="F526" s="131"/>
      <c r="G526" s="132"/>
      <c r="H526" s="132"/>
      <c r="I526" s="132"/>
      <c r="J526" s="132"/>
      <c r="K526" s="132"/>
      <c r="L526" s="132"/>
      <c r="M526" s="133"/>
      <c r="N526" s="55"/>
      <c r="O526" s="56"/>
    </row>
    <row r="527" customFormat="false" ht="15" hidden="false" customHeight="false" outlineLevel="0" collapsed="false">
      <c r="A527" s="127"/>
      <c r="B527" s="128"/>
      <c r="C527" s="129"/>
      <c r="D527" s="130"/>
      <c r="E527" s="127"/>
      <c r="F527" s="131"/>
      <c r="G527" s="132"/>
      <c r="H527" s="132"/>
      <c r="I527" s="132"/>
      <c r="J527" s="132"/>
      <c r="K527" s="132"/>
      <c r="L527" s="132"/>
      <c r="M527" s="133"/>
      <c r="N527" s="55"/>
      <c r="O527" s="56"/>
    </row>
    <row r="528" customFormat="false" ht="15" hidden="false" customHeight="false" outlineLevel="0" collapsed="false">
      <c r="A528" s="127"/>
      <c r="B528" s="128"/>
      <c r="C528" s="129"/>
      <c r="D528" s="130"/>
      <c r="E528" s="127"/>
      <c r="F528" s="131"/>
      <c r="G528" s="132"/>
      <c r="H528" s="132"/>
      <c r="I528" s="132"/>
      <c r="J528" s="132"/>
      <c r="K528" s="132"/>
      <c r="L528" s="132"/>
      <c r="M528" s="133"/>
      <c r="N528" s="55"/>
      <c r="O528" s="56"/>
    </row>
    <row r="529" customFormat="false" ht="15" hidden="false" customHeight="false" outlineLevel="0" collapsed="false">
      <c r="A529" s="127"/>
      <c r="B529" s="128"/>
      <c r="C529" s="129"/>
      <c r="D529" s="130"/>
      <c r="E529" s="127"/>
      <c r="F529" s="131"/>
      <c r="G529" s="132"/>
      <c r="H529" s="132"/>
      <c r="I529" s="132"/>
      <c r="J529" s="132"/>
      <c r="K529" s="132"/>
      <c r="L529" s="132"/>
      <c r="M529" s="133"/>
      <c r="N529" s="55"/>
      <c r="O529" s="56"/>
    </row>
    <row r="530" customFormat="false" ht="15" hidden="false" customHeight="false" outlineLevel="0" collapsed="false">
      <c r="A530" s="127"/>
      <c r="B530" s="128"/>
      <c r="C530" s="129"/>
      <c r="D530" s="130"/>
      <c r="E530" s="127"/>
      <c r="F530" s="131"/>
      <c r="G530" s="132"/>
      <c r="H530" s="132"/>
      <c r="I530" s="132"/>
      <c r="J530" s="132"/>
      <c r="K530" s="132"/>
      <c r="L530" s="132"/>
      <c r="M530" s="133"/>
      <c r="N530" s="55"/>
      <c r="O530" s="56"/>
    </row>
    <row r="531" customFormat="false" ht="15" hidden="false" customHeight="false" outlineLevel="0" collapsed="false">
      <c r="A531" s="127"/>
      <c r="B531" s="128"/>
      <c r="C531" s="129"/>
      <c r="D531" s="130"/>
      <c r="E531" s="127"/>
      <c r="F531" s="131"/>
      <c r="G531" s="132"/>
      <c r="H531" s="132"/>
      <c r="I531" s="132"/>
      <c r="J531" s="132"/>
      <c r="K531" s="132"/>
      <c r="L531" s="132"/>
      <c r="M531" s="133"/>
      <c r="N531" s="55"/>
      <c r="O531" s="56"/>
    </row>
    <row r="532" customFormat="false" ht="15" hidden="false" customHeight="false" outlineLevel="0" collapsed="false">
      <c r="A532" s="127"/>
      <c r="B532" s="128"/>
      <c r="C532" s="129"/>
      <c r="D532" s="130"/>
      <c r="E532" s="127"/>
      <c r="F532" s="131"/>
      <c r="G532" s="132"/>
      <c r="H532" s="132"/>
      <c r="I532" s="132"/>
      <c r="J532" s="132"/>
      <c r="K532" s="132"/>
      <c r="L532" s="132"/>
      <c r="M532" s="133"/>
      <c r="N532" s="55"/>
      <c r="O532" s="56"/>
    </row>
    <row r="533" customFormat="false" ht="15" hidden="false" customHeight="false" outlineLevel="0" collapsed="false">
      <c r="A533" s="127"/>
      <c r="B533" s="128"/>
      <c r="C533" s="129"/>
      <c r="D533" s="130"/>
      <c r="E533" s="127"/>
      <c r="F533" s="131"/>
      <c r="G533" s="132"/>
      <c r="H533" s="132"/>
      <c r="I533" s="132"/>
      <c r="J533" s="132"/>
      <c r="K533" s="132"/>
      <c r="L533" s="132"/>
      <c r="M533" s="133"/>
      <c r="N533" s="55"/>
      <c r="O533" s="56"/>
    </row>
    <row r="534" customFormat="false" ht="15" hidden="false" customHeight="false" outlineLevel="0" collapsed="false">
      <c r="A534" s="127"/>
      <c r="B534" s="128"/>
      <c r="C534" s="129"/>
      <c r="D534" s="130"/>
      <c r="E534" s="127"/>
      <c r="F534" s="131"/>
      <c r="G534" s="132"/>
      <c r="H534" s="132"/>
      <c r="I534" s="132"/>
      <c r="J534" s="132"/>
      <c r="K534" s="132"/>
      <c r="L534" s="132"/>
      <c r="M534" s="133"/>
      <c r="N534" s="55"/>
      <c r="O534" s="56"/>
    </row>
    <row r="535" customFormat="false" ht="15" hidden="false" customHeight="false" outlineLevel="0" collapsed="false">
      <c r="A535" s="127"/>
      <c r="B535" s="128"/>
      <c r="C535" s="129"/>
      <c r="D535" s="130"/>
      <c r="E535" s="127"/>
      <c r="F535" s="131"/>
      <c r="G535" s="132"/>
      <c r="H535" s="132"/>
      <c r="I535" s="132"/>
      <c r="J535" s="132"/>
      <c r="K535" s="132"/>
      <c r="L535" s="132"/>
      <c r="M535" s="133"/>
      <c r="N535" s="55"/>
      <c r="O535" s="56"/>
    </row>
    <row r="536" customFormat="false" ht="15" hidden="false" customHeight="false" outlineLevel="0" collapsed="false">
      <c r="A536" s="127"/>
      <c r="B536" s="128"/>
      <c r="C536" s="129"/>
      <c r="D536" s="130"/>
      <c r="E536" s="127"/>
      <c r="F536" s="131"/>
      <c r="G536" s="132"/>
      <c r="H536" s="132"/>
      <c r="I536" s="132"/>
      <c r="J536" s="132"/>
      <c r="K536" s="132"/>
      <c r="L536" s="132"/>
      <c r="M536" s="133"/>
      <c r="N536" s="55"/>
      <c r="O536" s="56"/>
    </row>
    <row r="537" customFormat="false" ht="15" hidden="false" customHeight="false" outlineLevel="0" collapsed="false">
      <c r="A537" s="127"/>
      <c r="B537" s="128"/>
      <c r="C537" s="129"/>
      <c r="D537" s="130"/>
      <c r="E537" s="127"/>
      <c r="F537" s="131"/>
      <c r="G537" s="132"/>
      <c r="H537" s="132"/>
      <c r="I537" s="132"/>
      <c r="J537" s="132"/>
      <c r="K537" s="132"/>
      <c r="L537" s="132"/>
      <c r="M537" s="133"/>
      <c r="N537" s="55"/>
      <c r="O537" s="56"/>
    </row>
    <row r="538" customFormat="false" ht="15" hidden="false" customHeight="false" outlineLevel="0" collapsed="false">
      <c r="A538" s="127"/>
      <c r="B538" s="128"/>
      <c r="C538" s="129"/>
      <c r="D538" s="130"/>
      <c r="E538" s="127"/>
      <c r="F538" s="131"/>
      <c r="G538" s="132"/>
      <c r="H538" s="132"/>
      <c r="I538" s="132"/>
      <c r="J538" s="132"/>
      <c r="K538" s="132"/>
      <c r="L538" s="132"/>
      <c r="M538" s="133"/>
      <c r="N538" s="55"/>
      <c r="O538" s="56"/>
    </row>
    <row r="539" customFormat="false" ht="15" hidden="false" customHeight="false" outlineLevel="0" collapsed="false">
      <c r="A539" s="127"/>
      <c r="B539" s="128"/>
      <c r="C539" s="129"/>
      <c r="D539" s="130"/>
      <c r="E539" s="127"/>
      <c r="F539" s="131"/>
      <c r="G539" s="132"/>
      <c r="H539" s="132"/>
      <c r="I539" s="132"/>
      <c r="J539" s="132"/>
      <c r="K539" s="132"/>
      <c r="L539" s="132"/>
      <c r="M539" s="133"/>
      <c r="N539" s="55"/>
      <c r="O539" s="56"/>
    </row>
    <row r="540" customFormat="false" ht="15" hidden="false" customHeight="false" outlineLevel="0" collapsed="false">
      <c r="A540" s="127"/>
      <c r="B540" s="128"/>
      <c r="C540" s="129"/>
      <c r="D540" s="130"/>
      <c r="E540" s="127"/>
      <c r="F540" s="131"/>
      <c r="G540" s="132"/>
      <c r="H540" s="132"/>
      <c r="I540" s="132"/>
      <c r="J540" s="132"/>
      <c r="K540" s="132"/>
      <c r="L540" s="132"/>
      <c r="M540" s="133"/>
      <c r="N540" s="55"/>
      <c r="O540" s="56"/>
    </row>
    <row r="541" customFormat="false" ht="15" hidden="false" customHeight="false" outlineLevel="0" collapsed="false">
      <c r="A541" s="127"/>
      <c r="B541" s="128"/>
      <c r="C541" s="129"/>
      <c r="D541" s="130"/>
      <c r="E541" s="127"/>
      <c r="F541" s="131"/>
      <c r="G541" s="132"/>
      <c r="H541" s="132"/>
      <c r="I541" s="132"/>
      <c r="J541" s="132"/>
      <c r="K541" s="132"/>
      <c r="L541" s="132"/>
      <c r="M541" s="133"/>
      <c r="N541" s="55"/>
      <c r="O541" s="56"/>
    </row>
    <row r="542" customFormat="false" ht="15" hidden="false" customHeight="false" outlineLevel="0" collapsed="false">
      <c r="A542" s="127"/>
      <c r="B542" s="128"/>
      <c r="C542" s="129"/>
      <c r="D542" s="130"/>
      <c r="E542" s="127"/>
      <c r="F542" s="131"/>
      <c r="G542" s="132"/>
      <c r="H542" s="132"/>
      <c r="I542" s="132"/>
      <c r="J542" s="132"/>
      <c r="K542" s="132"/>
      <c r="L542" s="132"/>
      <c r="M542" s="133"/>
      <c r="N542" s="55"/>
      <c r="O542" s="56"/>
    </row>
    <row r="543" customFormat="false" ht="15" hidden="false" customHeight="false" outlineLevel="0" collapsed="false">
      <c r="A543" s="127"/>
      <c r="B543" s="128"/>
      <c r="C543" s="129"/>
      <c r="D543" s="130"/>
      <c r="E543" s="127"/>
      <c r="F543" s="131"/>
      <c r="G543" s="132"/>
      <c r="H543" s="132"/>
      <c r="I543" s="132"/>
      <c r="J543" s="132"/>
      <c r="K543" s="132"/>
      <c r="L543" s="132"/>
      <c r="M543" s="133"/>
      <c r="N543" s="55"/>
      <c r="O543" s="56"/>
    </row>
    <row r="544" customFormat="false" ht="15" hidden="false" customHeight="false" outlineLevel="0" collapsed="false">
      <c r="A544" s="127"/>
      <c r="B544" s="128"/>
      <c r="C544" s="129"/>
      <c r="D544" s="130"/>
      <c r="E544" s="127"/>
      <c r="F544" s="131"/>
      <c r="G544" s="132"/>
      <c r="H544" s="132"/>
      <c r="I544" s="132"/>
      <c r="J544" s="132"/>
      <c r="K544" s="132"/>
      <c r="L544" s="132"/>
      <c r="M544" s="133"/>
      <c r="N544" s="55"/>
      <c r="O544" s="56"/>
    </row>
    <row r="545" customFormat="false" ht="15" hidden="false" customHeight="false" outlineLevel="0" collapsed="false">
      <c r="A545" s="127"/>
      <c r="B545" s="128"/>
      <c r="C545" s="129"/>
      <c r="D545" s="130"/>
      <c r="E545" s="127"/>
      <c r="F545" s="131"/>
      <c r="G545" s="132"/>
      <c r="H545" s="132"/>
      <c r="I545" s="132"/>
      <c r="J545" s="132"/>
      <c r="K545" s="132"/>
      <c r="L545" s="132"/>
      <c r="M545" s="133"/>
      <c r="N545" s="55"/>
      <c r="O545" s="56"/>
    </row>
    <row r="546" customFormat="false" ht="15" hidden="false" customHeight="false" outlineLevel="0" collapsed="false">
      <c r="A546" s="127"/>
      <c r="B546" s="128"/>
      <c r="C546" s="129"/>
      <c r="D546" s="130"/>
      <c r="E546" s="127"/>
      <c r="F546" s="131"/>
      <c r="G546" s="132"/>
      <c r="H546" s="132"/>
      <c r="I546" s="132"/>
      <c r="J546" s="132"/>
      <c r="K546" s="132"/>
      <c r="L546" s="132"/>
      <c r="M546" s="133"/>
      <c r="N546" s="55"/>
      <c r="O546" s="56"/>
    </row>
    <row r="547" customFormat="false" ht="15" hidden="false" customHeight="false" outlineLevel="0" collapsed="false">
      <c r="A547" s="127"/>
      <c r="B547" s="128"/>
      <c r="C547" s="129"/>
      <c r="D547" s="130"/>
      <c r="E547" s="127"/>
      <c r="F547" s="131"/>
      <c r="G547" s="132"/>
      <c r="H547" s="132"/>
      <c r="I547" s="132"/>
      <c r="J547" s="132"/>
      <c r="K547" s="132"/>
      <c r="L547" s="132"/>
      <c r="M547" s="133"/>
      <c r="N547" s="55"/>
      <c r="O547" s="56"/>
    </row>
    <row r="548" customFormat="false" ht="15" hidden="false" customHeight="false" outlineLevel="0" collapsed="false">
      <c r="A548" s="127"/>
      <c r="B548" s="128"/>
      <c r="C548" s="129"/>
      <c r="D548" s="130"/>
      <c r="E548" s="127"/>
      <c r="F548" s="131"/>
      <c r="G548" s="132"/>
      <c r="H548" s="132"/>
      <c r="I548" s="132"/>
      <c r="J548" s="132"/>
      <c r="K548" s="132"/>
      <c r="L548" s="132"/>
      <c r="M548" s="133"/>
      <c r="N548" s="55"/>
      <c r="O548" s="56"/>
    </row>
    <row r="549" customFormat="false" ht="15" hidden="false" customHeight="false" outlineLevel="0" collapsed="false">
      <c r="A549" s="127"/>
      <c r="B549" s="128"/>
      <c r="C549" s="129"/>
      <c r="D549" s="130"/>
      <c r="E549" s="127"/>
      <c r="F549" s="131"/>
      <c r="G549" s="132"/>
      <c r="H549" s="132"/>
      <c r="I549" s="132"/>
      <c r="J549" s="132"/>
      <c r="K549" s="132"/>
      <c r="L549" s="132"/>
      <c r="M549" s="133"/>
      <c r="N549" s="55"/>
      <c r="O549" s="56"/>
    </row>
    <row r="550" customFormat="false" ht="15" hidden="false" customHeight="false" outlineLevel="0" collapsed="false">
      <c r="A550" s="127"/>
      <c r="B550" s="128"/>
      <c r="C550" s="129"/>
      <c r="D550" s="130"/>
      <c r="E550" s="127"/>
      <c r="F550" s="131"/>
      <c r="G550" s="132"/>
      <c r="H550" s="132"/>
      <c r="I550" s="132"/>
      <c r="J550" s="132"/>
      <c r="K550" s="132"/>
      <c r="L550" s="132"/>
      <c r="M550" s="133"/>
      <c r="N550" s="55"/>
      <c r="O550" s="56"/>
    </row>
    <row r="551" customFormat="false" ht="15" hidden="false" customHeight="false" outlineLevel="0" collapsed="false">
      <c r="A551" s="127"/>
      <c r="B551" s="128"/>
      <c r="C551" s="129"/>
      <c r="D551" s="130"/>
      <c r="E551" s="127"/>
      <c r="F551" s="131"/>
      <c r="G551" s="132"/>
      <c r="H551" s="132"/>
      <c r="I551" s="132"/>
      <c r="J551" s="132"/>
      <c r="K551" s="132"/>
      <c r="L551" s="132"/>
      <c r="M551" s="133"/>
      <c r="N551" s="55"/>
      <c r="O551" s="56"/>
    </row>
    <row r="552" customFormat="false" ht="15" hidden="false" customHeight="false" outlineLevel="0" collapsed="false">
      <c r="A552" s="127"/>
      <c r="B552" s="128"/>
      <c r="C552" s="129"/>
      <c r="D552" s="130"/>
      <c r="E552" s="127"/>
      <c r="F552" s="131"/>
      <c r="G552" s="132"/>
      <c r="H552" s="132"/>
      <c r="I552" s="132"/>
      <c r="J552" s="132"/>
      <c r="K552" s="132"/>
      <c r="L552" s="132"/>
      <c r="M552" s="133"/>
      <c r="N552" s="55"/>
      <c r="O552" s="56"/>
    </row>
    <row r="553" customFormat="false" ht="15" hidden="false" customHeight="false" outlineLevel="0" collapsed="false">
      <c r="A553" s="127"/>
      <c r="B553" s="128"/>
      <c r="C553" s="129"/>
      <c r="D553" s="130"/>
      <c r="E553" s="127"/>
      <c r="F553" s="131"/>
      <c r="G553" s="132"/>
      <c r="H553" s="132"/>
      <c r="I553" s="132"/>
      <c r="J553" s="132"/>
      <c r="K553" s="132"/>
      <c r="L553" s="132"/>
      <c r="M553" s="133"/>
      <c r="N553" s="55"/>
      <c r="O553" s="56"/>
    </row>
    <row r="554" customFormat="false" ht="15" hidden="false" customHeight="false" outlineLevel="0" collapsed="false">
      <c r="A554" s="127"/>
      <c r="B554" s="128"/>
      <c r="C554" s="129"/>
      <c r="D554" s="130"/>
      <c r="E554" s="127"/>
      <c r="F554" s="131"/>
      <c r="G554" s="132"/>
      <c r="H554" s="132"/>
      <c r="I554" s="132"/>
      <c r="J554" s="132"/>
      <c r="K554" s="132"/>
      <c r="L554" s="132"/>
      <c r="M554" s="133"/>
      <c r="N554" s="55"/>
      <c r="O554" s="56"/>
    </row>
    <row r="555" customFormat="false" ht="15" hidden="false" customHeight="false" outlineLevel="0" collapsed="false">
      <c r="A555" s="127"/>
      <c r="B555" s="128"/>
      <c r="C555" s="129"/>
      <c r="D555" s="130"/>
      <c r="E555" s="127"/>
      <c r="F555" s="131"/>
      <c r="G555" s="132"/>
      <c r="H555" s="132"/>
      <c r="I555" s="132"/>
      <c r="J555" s="132"/>
      <c r="K555" s="132"/>
      <c r="L555" s="132"/>
      <c r="M555" s="133"/>
      <c r="N555" s="55"/>
      <c r="O555" s="56"/>
    </row>
    <row r="556" customFormat="false" ht="15" hidden="false" customHeight="false" outlineLevel="0" collapsed="false">
      <c r="A556" s="127"/>
      <c r="B556" s="128"/>
      <c r="C556" s="129"/>
      <c r="D556" s="130"/>
      <c r="E556" s="127"/>
      <c r="F556" s="131"/>
      <c r="G556" s="132"/>
      <c r="H556" s="132"/>
      <c r="I556" s="132"/>
      <c r="J556" s="132"/>
      <c r="K556" s="132"/>
      <c r="L556" s="132"/>
      <c r="M556" s="133"/>
      <c r="N556" s="55"/>
      <c r="O556" s="56"/>
    </row>
    <row r="557" customFormat="false" ht="15" hidden="false" customHeight="false" outlineLevel="0" collapsed="false">
      <c r="A557" s="127"/>
      <c r="B557" s="128"/>
      <c r="C557" s="129"/>
      <c r="D557" s="130"/>
      <c r="E557" s="127"/>
      <c r="F557" s="131"/>
      <c r="G557" s="132"/>
      <c r="H557" s="132"/>
      <c r="I557" s="132"/>
      <c r="J557" s="132"/>
      <c r="K557" s="132"/>
      <c r="L557" s="132"/>
      <c r="M557" s="133"/>
      <c r="N557" s="55"/>
      <c r="O557" s="56"/>
    </row>
    <row r="558" customFormat="false" ht="15" hidden="false" customHeight="false" outlineLevel="0" collapsed="false">
      <c r="A558" s="127"/>
      <c r="B558" s="128"/>
      <c r="C558" s="129"/>
      <c r="D558" s="130"/>
      <c r="E558" s="127"/>
      <c r="F558" s="131"/>
      <c r="G558" s="132"/>
      <c r="H558" s="132"/>
      <c r="I558" s="132"/>
      <c r="J558" s="132"/>
      <c r="K558" s="132"/>
      <c r="L558" s="132"/>
      <c r="M558" s="133"/>
      <c r="N558" s="55"/>
      <c r="O558" s="56"/>
    </row>
    <row r="559" customFormat="false" ht="15" hidden="false" customHeight="false" outlineLevel="0" collapsed="false">
      <c r="A559" s="127"/>
      <c r="B559" s="128"/>
      <c r="C559" s="129"/>
      <c r="D559" s="130"/>
      <c r="E559" s="127"/>
      <c r="F559" s="131"/>
      <c r="G559" s="132"/>
      <c r="H559" s="132"/>
      <c r="I559" s="132"/>
      <c r="J559" s="132"/>
      <c r="K559" s="132"/>
      <c r="L559" s="132"/>
      <c r="M559" s="133"/>
      <c r="N559" s="55"/>
      <c r="O559" s="56"/>
    </row>
    <row r="560" customFormat="false" ht="15" hidden="false" customHeight="false" outlineLevel="0" collapsed="false">
      <c r="A560" s="127"/>
      <c r="B560" s="128"/>
      <c r="C560" s="129"/>
      <c r="D560" s="130"/>
      <c r="E560" s="127"/>
      <c r="F560" s="131"/>
      <c r="G560" s="132"/>
      <c r="H560" s="132"/>
      <c r="I560" s="132"/>
      <c r="J560" s="132"/>
      <c r="K560" s="132"/>
      <c r="L560" s="132"/>
      <c r="M560" s="133"/>
      <c r="N560" s="55"/>
      <c r="O560" s="56"/>
    </row>
    <row r="561" customFormat="false" ht="15" hidden="false" customHeight="false" outlineLevel="0" collapsed="false">
      <c r="A561" s="127"/>
      <c r="B561" s="128"/>
      <c r="C561" s="129"/>
      <c r="D561" s="130"/>
      <c r="E561" s="127"/>
      <c r="F561" s="131"/>
      <c r="G561" s="132"/>
      <c r="H561" s="132"/>
      <c r="I561" s="132"/>
      <c r="J561" s="132"/>
      <c r="K561" s="132"/>
      <c r="L561" s="132"/>
      <c r="M561" s="133"/>
      <c r="N561" s="55"/>
      <c r="O561" s="56"/>
    </row>
    <row r="562" customFormat="false" ht="15" hidden="false" customHeight="false" outlineLevel="0" collapsed="false">
      <c r="A562" s="127"/>
      <c r="B562" s="128"/>
      <c r="C562" s="129"/>
      <c r="D562" s="130"/>
      <c r="E562" s="127"/>
      <c r="F562" s="131"/>
      <c r="G562" s="132"/>
      <c r="H562" s="132"/>
      <c r="I562" s="132"/>
      <c r="J562" s="132"/>
      <c r="K562" s="132"/>
      <c r="L562" s="132"/>
      <c r="M562" s="133"/>
      <c r="N562" s="55"/>
      <c r="O562" s="56"/>
    </row>
    <row r="563" customFormat="false" ht="15" hidden="false" customHeight="false" outlineLevel="0" collapsed="false">
      <c r="A563" s="127"/>
      <c r="B563" s="128"/>
      <c r="C563" s="129"/>
      <c r="D563" s="130"/>
      <c r="E563" s="127"/>
      <c r="F563" s="131"/>
      <c r="G563" s="132"/>
      <c r="H563" s="132"/>
      <c r="I563" s="132"/>
      <c r="J563" s="132"/>
      <c r="K563" s="132"/>
      <c r="L563" s="132"/>
      <c r="M563" s="133"/>
      <c r="N563" s="55"/>
      <c r="O563" s="56"/>
    </row>
    <row r="564" customFormat="false" ht="15" hidden="false" customHeight="false" outlineLevel="0" collapsed="false">
      <c r="A564" s="127"/>
      <c r="B564" s="128"/>
      <c r="C564" s="129"/>
      <c r="D564" s="130"/>
      <c r="E564" s="127"/>
      <c r="F564" s="131"/>
      <c r="G564" s="132"/>
      <c r="H564" s="132"/>
      <c r="I564" s="132"/>
      <c r="J564" s="132"/>
      <c r="K564" s="132"/>
      <c r="L564" s="132"/>
      <c r="M564" s="133"/>
      <c r="N564" s="55"/>
      <c r="O564" s="56"/>
    </row>
    <row r="565" customFormat="false" ht="15" hidden="false" customHeight="false" outlineLevel="0" collapsed="false">
      <c r="A565" s="127"/>
      <c r="B565" s="128"/>
      <c r="C565" s="129"/>
      <c r="D565" s="130"/>
      <c r="E565" s="127"/>
      <c r="F565" s="131"/>
      <c r="G565" s="132"/>
      <c r="H565" s="132"/>
      <c r="I565" s="132"/>
      <c r="J565" s="132"/>
      <c r="K565" s="132"/>
      <c r="L565" s="132"/>
      <c r="M565" s="133"/>
      <c r="N565" s="55"/>
      <c r="O565" s="56"/>
    </row>
    <row r="566" customFormat="false" ht="12" hidden="false" customHeight="true" outlineLevel="0" collapsed="false">
      <c r="A566" s="141"/>
      <c r="B566" s="141"/>
      <c r="C566" s="141"/>
      <c r="D566" s="141"/>
      <c r="E566" s="141"/>
      <c r="F566" s="141"/>
      <c r="G566" s="141"/>
      <c r="H566" s="141"/>
      <c r="I566" s="141"/>
      <c r="J566" s="141"/>
      <c r="K566" s="141"/>
      <c r="L566" s="141"/>
      <c r="M566" s="141"/>
      <c r="N566" s="2"/>
      <c r="O566" s="3"/>
    </row>
    <row r="567" customFormat="false" ht="12.75" hidden="false" customHeight="true" outlineLevel="0" collapsed="false">
      <c r="A567" s="142"/>
      <c r="B567" s="143"/>
      <c r="C567" s="142"/>
      <c r="D567" s="3"/>
      <c r="E567" s="142"/>
      <c r="F567" s="144"/>
      <c r="G567" s="145"/>
      <c r="H567" s="145"/>
      <c r="I567" s="145"/>
      <c r="J567" s="145"/>
      <c r="K567" s="145"/>
      <c r="L567" s="145"/>
      <c r="M567" s="145"/>
      <c r="N567" s="2"/>
      <c r="O567" s="3"/>
    </row>
    <row r="568" customFormat="false" ht="12.75" hidden="false" customHeight="true" outlineLevel="0" collapsed="false">
      <c r="A568" s="142"/>
      <c r="B568" s="143"/>
      <c r="C568" s="142"/>
      <c r="D568" s="3"/>
      <c r="E568" s="142"/>
      <c r="F568" s="144"/>
      <c r="G568" s="145"/>
      <c r="H568" s="145"/>
      <c r="I568" s="145"/>
      <c r="J568" s="145"/>
      <c r="K568" s="145"/>
      <c r="L568" s="145"/>
      <c r="M568" s="145"/>
      <c r="N568" s="2"/>
      <c r="O568" s="3"/>
    </row>
    <row r="569" customFormat="false" ht="12.75" hidden="false" customHeight="true" outlineLevel="0" collapsed="false">
      <c r="A569" s="142"/>
      <c r="B569" s="143"/>
      <c r="C569" s="142"/>
      <c r="D569" s="3"/>
      <c r="E569" s="142"/>
      <c r="F569" s="144"/>
      <c r="G569" s="145"/>
      <c r="H569" s="145"/>
      <c r="I569" s="145"/>
      <c r="J569" s="145"/>
      <c r="K569" s="145"/>
      <c r="L569" s="145"/>
      <c r="M569" s="145"/>
      <c r="N569" s="2"/>
      <c r="O569" s="3"/>
    </row>
    <row r="570" customFormat="false" ht="12.75" hidden="false" customHeight="true" outlineLevel="0" collapsed="false">
      <c r="A570" s="142"/>
      <c r="B570" s="143"/>
      <c r="C570" s="142"/>
      <c r="D570" s="3"/>
      <c r="E570" s="142"/>
      <c r="F570" s="144"/>
      <c r="G570" s="145"/>
      <c r="H570" s="145"/>
      <c r="I570" s="145"/>
      <c r="J570" s="145"/>
      <c r="K570" s="145"/>
      <c r="L570" s="145"/>
      <c r="M570" s="145"/>
      <c r="N570" s="2"/>
      <c r="O570" s="3"/>
    </row>
    <row r="571" customFormat="false" ht="12.75" hidden="false" customHeight="true" outlineLevel="0" collapsed="false">
      <c r="A571" s="142"/>
      <c r="B571" s="143"/>
      <c r="C571" s="142"/>
      <c r="D571" s="3"/>
      <c r="E571" s="142"/>
      <c r="F571" s="144"/>
      <c r="G571" s="145"/>
      <c r="H571" s="145"/>
      <c r="I571" s="145"/>
      <c r="J571" s="145"/>
      <c r="K571" s="145"/>
      <c r="L571" s="145"/>
      <c r="M571" s="145"/>
      <c r="N571" s="2"/>
      <c r="O571" s="3"/>
    </row>
    <row r="572" customFormat="false" ht="12.75" hidden="false" customHeight="true" outlineLevel="0" collapsed="false">
      <c r="A572" s="142"/>
      <c r="B572" s="143"/>
      <c r="C572" s="142"/>
      <c r="D572" s="3"/>
      <c r="E572" s="142"/>
      <c r="F572" s="144"/>
      <c r="G572" s="145"/>
      <c r="H572" s="145"/>
      <c r="I572" s="145"/>
      <c r="J572" s="145"/>
      <c r="K572" s="145"/>
      <c r="L572" s="145"/>
      <c r="M572" s="145"/>
      <c r="N572" s="2"/>
      <c r="O572" s="3"/>
    </row>
    <row r="573" customFormat="false" ht="12.75" hidden="false" customHeight="true" outlineLevel="0" collapsed="false">
      <c r="A573" s="142"/>
      <c r="B573" s="143"/>
      <c r="C573" s="142"/>
      <c r="D573" s="3"/>
      <c r="E573" s="142"/>
      <c r="F573" s="144"/>
      <c r="G573" s="145"/>
      <c r="H573" s="145"/>
      <c r="I573" s="145"/>
      <c r="J573" s="145"/>
      <c r="K573" s="145"/>
      <c r="L573" s="145"/>
      <c r="M573" s="145"/>
      <c r="N573" s="2"/>
      <c r="O573" s="3"/>
    </row>
    <row r="574" customFormat="false" ht="12.75" hidden="false" customHeight="true" outlineLevel="0" collapsed="false">
      <c r="A574" s="142"/>
      <c r="B574" s="143"/>
      <c r="C574" s="142"/>
      <c r="D574" s="3"/>
      <c r="E574" s="142"/>
      <c r="F574" s="144"/>
      <c r="G574" s="145"/>
      <c r="H574" s="145"/>
      <c r="I574" s="145"/>
      <c r="J574" s="145"/>
      <c r="K574" s="145"/>
      <c r="L574" s="145"/>
      <c r="M574" s="145"/>
      <c r="N574" s="2"/>
      <c r="O574" s="3"/>
    </row>
    <row r="575" customFormat="false" ht="12.75" hidden="false" customHeight="true" outlineLevel="0" collapsed="false">
      <c r="A575" s="142"/>
      <c r="B575" s="143"/>
      <c r="C575" s="142"/>
      <c r="D575" s="3"/>
      <c r="E575" s="142"/>
      <c r="F575" s="144"/>
      <c r="G575" s="145"/>
      <c r="H575" s="145"/>
      <c r="I575" s="145"/>
      <c r="J575" s="145"/>
      <c r="K575" s="145"/>
      <c r="L575" s="145"/>
      <c r="M575" s="145"/>
      <c r="N575" s="2"/>
      <c r="O575" s="3"/>
    </row>
    <row r="576" customFormat="false" ht="12.75" hidden="false" customHeight="true" outlineLevel="0" collapsed="false">
      <c r="A576" s="142"/>
      <c r="B576" s="143"/>
      <c r="C576" s="142"/>
      <c r="D576" s="3"/>
      <c r="E576" s="142"/>
      <c r="F576" s="144"/>
      <c r="G576" s="145"/>
      <c r="H576" s="145"/>
      <c r="I576" s="145"/>
      <c r="J576" s="145"/>
      <c r="K576" s="145"/>
      <c r="L576" s="145"/>
      <c r="M576" s="145"/>
      <c r="N576" s="2"/>
      <c r="O576" s="3"/>
    </row>
    <row r="577" customFormat="false" ht="12.75" hidden="false" customHeight="true" outlineLevel="0" collapsed="false">
      <c r="A577" s="142"/>
      <c r="B577" s="143"/>
      <c r="C577" s="142"/>
      <c r="D577" s="3"/>
      <c r="E577" s="142"/>
      <c r="F577" s="144"/>
      <c r="G577" s="145"/>
      <c r="H577" s="145"/>
      <c r="I577" s="145"/>
      <c r="J577" s="145"/>
      <c r="K577" s="145"/>
      <c r="L577" s="145"/>
      <c r="M577" s="145"/>
      <c r="N577" s="2"/>
      <c r="O577" s="3"/>
    </row>
    <row r="578" customFormat="false" ht="12.75" hidden="false" customHeight="true" outlineLevel="0" collapsed="false">
      <c r="A578" s="142"/>
      <c r="B578" s="143"/>
      <c r="C578" s="142"/>
      <c r="D578" s="3"/>
      <c r="E578" s="142"/>
      <c r="F578" s="144"/>
      <c r="G578" s="145"/>
      <c r="H578" s="145"/>
      <c r="I578" s="145"/>
      <c r="J578" s="145"/>
      <c r="K578" s="145"/>
      <c r="L578" s="145"/>
      <c r="M578" s="145"/>
      <c r="N578" s="2"/>
      <c r="O578" s="3"/>
    </row>
    <row r="579" customFormat="false" ht="12.75" hidden="false" customHeight="true" outlineLevel="0" collapsed="false">
      <c r="A579" s="142"/>
      <c r="B579" s="143"/>
      <c r="C579" s="142"/>
      <c r="D579" s="3"/>
      <c r="E579" s="142"/>
      <c r="F579" s="144"/>
      <c r="G579" s="145"/>
      <c r="H579" s="145"/>
      <c r="I579" s="145"/>
      <c r="J579" s="145"/>
      <c r="K579" s="145"/>
      <c r="L579" s="145"/>
      <c r="M579" s="145"/>
      <c r="N579" s="2"/>
      <c r="O579" s="3"/>
    </row>
    <row r="580" customFormat="false" ht="12.75" hidden="false" customHeight="true" outlineLevel="0" collapsed="false">
      <c r="A580" s="142"/>
      <c r="B580" s="143"/>
      <c r="C580" s="142"/>
      <c r="D580" s="3"/>
      <c r="E580" s="142"/>
      <c r="F580" s="144"/>
      <c r="G580" s="145"/>
      <c r="H580" s="145"/>
      <c r="I580" s="145"/>
      <c r="J580" s="145"/>
      <c r="K580" s="145"/>
      <c r="L580" s="145"/>
      <c r="M580" s="145"/>
      <c r="N580" s="2"/>
      <c r="O580" s="3"/>
    </row>
    <row r="581" customFormat="false" ht="12.75" hidden="false" customHeight="true" outlineLevel="0" collapsed="false">
      <c r="A581" s="142"/>
      <c r="B581" s="143"/>
      <c r="C581" s="142"/>
      <c r="D581" s="3"/>
      <c r="E581" s="142"/>
      <c r="F581" s="144"/>
      <c r="G581" s="145"/>
      <c r="H581" s="145"/>
      <c r="I581" s="145"/>
      <c r="J581" s="145"/>
      <c r="K581" s="145"/>
      <c r="L581" s="145"/>
      <c r="M581" s="145"/>
      <c r="N581" s="2"/>
      <c r="O581" s="3"/>
    </row>
    <row r="582" customFormat="false" ht="12.75" hidden="false" customHeight="true" outlineLevel="0" collapsed="false">
      <c r="A582" s="142"/>
      <c r="B582" s="143"/>
      <c r="C582" s="142"/>
      <c r="D582" s="3"/>
      <c r="E582" s="142"/>
      <c r="F582" s="144"/>
      <c r="G582" s="145"/>
      <c r="H582" s="145"/>
      <c r="I582" s="145"/>
      <c r="J582" s="145"/>
      <c r="K582" s="145"/>
      <c r="L582" s="145"/>
      <c r="M582" s="145"/>
      <c r="N582" s="2"/>
      <c r="O582" s="3"/>
    </row>
    <row r="583" customFormat="false" ht="12.75" hidden="false" customHeight="true" outlineLevel="0" collapsed="false">
      <c r="A583" s="142"/>
      <c r="B583" s="143"/>
      <c r="C583" s="142"/>
      <c r="D583" s="3"/>
      <c r="E583" s="142"/>
      <c r="F583" s="144"/>
      <c r="G583" s="145"/>
      <c r="H583" s="145"/>
      <c r="I583" s="145"/>
      <c r="J583" s="145"/>
      <c r="K583" s="145"/>
      <c r="L583" s="145"/>
      <c r="M583" s="145"/>
      <c r="N583" s="2"/>
      <c r="O583" s="3"/>
    </row>
    <row r="584" customFormat="false" ht="12.75" hidden="false" customHeight="true" outlineLevel="0" collapsed="false">
      <c r="A584" s="142"/>
      <c r="B584" s="143"/>
      <c r="C584" s="142"/>
      <c r="D584" s="3"/>
      <c r="E584" s="142"/>
      <c r="F584" s="144"/>
      <c r="G584" s="145"/>
      <c r="H584" s="145"/>
      <c r="I584" s="145"/>
      <c r="J584" s="145"/>
      <c r="K584" s="145"/>
      <c r="L584" s="145"/>
      <c r="M584" s="145"/>
      <c r="N584" s="2"/>
      <c r="O584" s="3"/>
    </row>
    <row r="585" customFormat="false" ht="12.75" hidden="false" customHeight="true" outlineLevel="0" collapsed="false">
      <c r="A585" s="142"/>
      <c r="B585" s="143"/>
      <c r="C585" s="142"/>
      <c r="D585" s="3"/>
      <c r="E585" s="142"/>
      <c r="F585" s="144"/>
      <c r="G585" s="145"/>
      <c r="H585" s="145"/>
      <c r="I585" s="145"/>
      <c r="J585" s="145"/>
      <c r="K585" s="145"/>
      <c r="L585" s="145"/>
      <c r="M585" s="145"/>
      <c r="N585" s="2"/>
      <c r="O585" s="3"/>
    </row>
    <row r="586" customFormat="false" ht="12.75" hidden="false" customHeight="true" outlineLevel="0" collapsed="false">
      <c r="A586" s="142"/>
      <c r="B586" s="143"/>
      <c r="C586" s="142"/>
      <c r="D586" s="3"/>
      <c r="E586" s="142"/>
      <c r="F586" s="144"/>
      <c r="G586" s="145"/>
      <c r="H586" s="145"/>
      <c r="I586" s="145"/>
      <c r="J586" s="145"/>
      <c r="K586" s="145"/>
      <c r="L586" s="145"/>
      <c r="M586" s="145"/>
      <c r="N586" s="2"/>
      <c r="O586" s="3"/>
    </row>
    <row r="587" customFormat="false" ht="12.75" hidden="false" customHeight="true" outlineLevel="0" collapsed="false">
      <c r="A587" s="142"/>
      <c r="B587" s="143"/>
      <c r="C587" s="142"/>
      <c r="D587" s="3"/>
      <c r="E587" s="142"/>
      <c r="F587" s="144"/>
      <c r="G587" s="145"/>
      <c r="H587" s="145"/>
      <c r="I587" s="145"/>
      <c r="J587" s="145"/>
      <c r="K587" s="145"/>
      <c r="L587" s="145"/>
      <c r="M587" s="145"/>
      <c r="N587" s="2"/>
      <c r="O587" s="3"/>
    </row>
    <row r="588" customFormat="false" ht="12.75" hidden="false" customHeight="true" outlineLevel="0" collapsed="false">
      <c r="A588" s="142"/>
      <c r="B588" s="143"/>
      <c r="C588" s="142"/>
      <c r="D588" s="3"/>
      <c r="E588" s="142"/>
      <c r="F588" s="144"/>
      <c r="G588" s="145"/>
      <c r="H588" s="145"/>
      <c r="I588" s="145"/>
      <c r="J588" s="145"/>
      <c r="K588" s="145"/>
      <c r="L588" s="145"/>
      <c r="M588" s="145"/>
      <c r="N588" s="2"/>
      <c r="O588" s="3"/>
    </row>
    <row r="589" customFormat="false" ht="12.75" hidden="false" customHeight="true" outlineLevel="0" collapsed="false">
      <c r="A589" s="142"/>
      <c r="B589" s="143"/>
      <c r="C589" s="142"/>
      <c r="D589" s="3"/>
      <c r="E589" s="142"/>
      <c r="F589" s="144"/>
      <c r="G589" s="145"/>
      <c r="H589" s="145"/>
      <c r="I589" s="145"/>
      <c r="J589" s="145"/>
      <c r="K589" s="145"/>
      <c r="L589" s="145"/>
      <c r="M589" s="145"/>
      <c r="N589" s="2"/>
      <c r="O589" s="3"/>
    </row>
    <row r="590" customFormat="false" ht="12.75" hidden="false" customHeight="true" outlineLevel="0" collapsed="false">
      <c r="A590" s="142"/>
      <c r="B590" s="143"/>
      <c r="C590" s="142"/>
      <c r="D590" s="3"/>
      <c r="E590" s="142"/>
      <c r="F590" s="144"/>
      <c r="G590" s="145"/>
      <c r="H590" s="145"/>
      <c r="I590" s="145"/>
      <c r="J590" s="145"/>
      <c r="K590" s="145"/>
      <c r="L590" s="145"/>
      <c r="M590" s="145"/>
      <c r="N590" s="2"/>
      <c r="O590" s="3"/>
    </row>
    <row r="591" customFormat="false" ht="12.75" hidden="false" customHeight="true" outlineLevel="0" collapsed="false">
      <c r="A591" s="142"/>
      <c r="B591" s="143"/>
      <c r="C591" s="142"/>
      <c r="D591" s="3"/>
      <c r="E591" s="142"/>
      <c r="F591" s="144"/>
      <c r="G591" s="145"/>
      <c r="H591" s="145"/>
      <c r="I591" s="145"/>
      <c r="J591" s="145"/>
      <c r="K591" s="145"/>
      <c r="L591" s="145"/>
      <c r="M591" s="145"/>
      <c r="N591" s="2"/>
      <c r="O591" s="3"/>
    </row>
    <row r="592" customFormat="false" ht="12.75" hidden="false" customHeight="true" outlineLevel="0" collapsed="false">
      <c r="A592" s="142"/>
      <c r="B592" s="143"/>
      <c r="C592" s="142"/>
      <c r="D592" s="3"/>
      <c r="E592" s="142"/>
      <c r="F592" s="144"/>
      <c r="G592" s="145"/>
      <c r="H592" s="145"/>
      <c r="I592" s="145"/>
      <c r="J592" s="145"/>
      <c r="K592" s="145"/>
      <c r="L592" s="145"/>
      <c r="M592" s="145"/>
      <c r="N592" s="2"/>
      <c r="O592" s="3"/>
    </row>
    <row r="593" customFormat="false" ht="12.75" hidden="false" customHeight="true" outlineLevel="0" collapsed="false">
      <c r="A593" s="142"/>
      <c r="B593" s="143"/>
      <c r="C593" s="142"/>
      <c r="D593" s="3"/>
      <c r="E593" s="142"/>
      <c r="F593" s="144"/>
      <c r="G593" s="145"/>
      <c r="H593" s="145"/>
      <c r="I593" s="145"/>
      <c r="J593" s="145"/>
      <c r="K593" s="145"/>
      <c r="L593" s="145"/>
      <c r="M593" s="145"/>
      <c r="N593" s="2"/>
      <c r="O593" s="3"/>
    </row>
    <row r="594" customFormat="false" ht="12.75" hidden="false" customHeight="true" outlineLevel="0" collapsed="false">
      <c r="A594" s="142"/>
      <c r="B594" s="143"/>
      <c r="C594" s="142"/>
      <c r="D594" s="3"/>
      <c r="E594" s="142"/>
      <c r="F594" s="144"/>
      <c r="G594" s="145"/>
      <c r="H594" s="145"/>
      <c r="I594" s="145"/>
      <c r="J594" s="145"/>
      <c r="K594" s="145"/>
      <c r="L594" s="145"/>
      <c r="M594" s="145"/>
      <c r="N594" s="2"/>
      <c r="O594" s="3"/>
    </row>
    <row r="595" customFormat="false" ht="12.75" hidden="false" customHeight="true" outlineLevel="0" collapsed="false">
      <c r="A595" s="142"/>
      <c r="B595" s="143"/>
      <c r="C595" s="142"/>
      <c r="D595" s="3"/>
      <c r="E595" s="142"/>
      <c r="F595" s="144"/>
      <c r="G595" s="145"/>
      <c r="H595" s="145"/>
      <c r="I595" s="145"/>
      <c r="J595" s="145"/>
      <c r="K595" s="145"/>
      <c r="L595" s="145"/>
      <c r="M595" s="145"/>
      <c r="N595" s="2"/>
      <c r="O595" s="3"/>
    </row>
    <row r="596" customFormat="false" ht="12.75" hidden="false" customHeight="true" outlineLevel="0" collapsed="false">
      <c r="A596" s="142"/>
      <c r="B596" s="143"/>
      <c r="C596" s="142"/>
      <c r="D596" s="3"/>
      <c r="E596" s="142"/>
      <c r="F596" s="144"/>
      <c r="G596" s="145"/>
      <c r="H596" s="145"/>
      <c r="I596" s="145"/>
      <c r="J596" s="145"/>
      <c r="K596" s="145"/>
      <c r="L596" s="145"/>
      <c r="M596" s="145"/>
      <c r="N596" s="2"/>
      <c r="O596" s="3"/>
    </row>
    <row r="597" customFormat="false" ht="12.75" hidden="false" customHeight="true" outlineLevel="0" collapsed="false">
      <c r="A597" s="142"/>
      <c r="B597" s="143"/>
      <c r="C597" s="142"/>
      <c r="D597" s="3"/>
      <c r="E597" s="142"/>
      <c r="F597" s="144"/>
      <c r="G597" s="145"/>
      <c r="H597" s="145"/>
      <c r="I597" s="145"/>
      <c r="J597" s="145"/>
      <c r="K597" s="145"/>
      <c r="L597" s="145"/>
      <c r="M597" s="145"/>
      <c r="N597" s="2"/>
      <c r="O597" s="3"/>
    </row>
    <row r="598" customFormat="false" ht="12.75" hidden="false" customHeight="true" outlineLevel="0" collapsed="false">
      <c r="A598" s="142"/>
      <c r="B598" s="143"/>
      <c r="C598" s="142"/>
      <c r="D598" s="3"/>
      <c r="E598" s="142"/>
      <c r="F598" s="144"/>
      <c r="G598" s="145"/>
      <c r="H598" s="145"/>
      <c r="I598" s="145"/>
      <c r="J598" s="145"/>
      <c r="K598" s="145"/>
      <c r="L598" s="145"/>
      <c r="M598" s="145"/>
      <c r="N598" s="2"/>
      <c r="O598" s="3"/>
    </row>
    <row r="599" customFormat="false" ht="12.75" hidden="false" customHeight="true" outlineLevel="0" collapsed="false">
      <c r="A599" s="142"/>
      <c r="B599" s="143"/>
      <c r="C599" s="142"/>
      <c r="D599" s="3"/>
      <c r="E599" s="142"/>
      <c r="F599" s="144"/>
      <c r="G599" s="145"/>
      <c r="H599" s="145"/>
      <c r="I599" s="145"/>
      <c r="J599" s="145"/>
      <c r="K599" s="145"/>
      <c r="L599" s="145"/>
      <c r="M599" s="145"/>
      <c r="N599" s="2"/>
      <c r="O599" s="3"/>
    </row>
    <row r="600" customFormat="false" ht="12.75" hidden="false" customHeight="true" outlineLevel="0" collapsed="false">
      <c r="A600" s="142"/>
      <c r="B600" s="143"/>
      <c r="C600" s="142"/>
      <c r="D600" s="3"/>
      <c r="E600" s="142"/>
      <c r="F600" s="144"/>
      <c r="G600" s="145"/>
      <c r="H600" s="145"/>
      <c r="I600" s="145"/>
      <c r="J600" s="145"/>
      <c r="K600" s="145"/>
      <c r="L600" s="145"/>
      <c r="M600" s="145"/>
      <c r="N600" s="2"/>
      <c r="O600" s="3"/>
    </row>
    <row r="601" customFormat="false" ht="12.75" hidden="false" customHeight="true" outlineLevel="0" collapsed="false">
      <c r="A601" s="142"/>
      <c r="B601" s="143"/>
      <c r="C601" s="142"/>
      <c r="D601" s="3"/>
      <c r="E601" s="142"/>
      <c r="F601" s="144"/>
      <c r="G601" s="145"/>
      <c r="H601" s="145"/>
      <c r="I601" s="145"/>
      <c r="J601" s="145"/>
      <c r="K601" s="145"/>
      <c r="L601" s="145"/>
      <c r="M601" s="145"/>
      <c r="N601" s="2"/>
      <c r="O601" s="3"/>
    </row>
    <row r="602" customFormat="false" ht="12.75" hidden="false" customHeight="true" outlineLevel="0" collapsed="false">
      <c r="A602" s="142"/>
      <c r="B602" s="143"/>
      <c r="C602" s="142"/>
      <c r="D602" s="3"/>
      <c r="E602" s="142"/>
      <c r="F602" s="144"/>
      <c r="G602" s="145"/>
      <c r="H602" s="145"/>
      <c r="I602" s="145"/>
      <c r="J602" s="145"/>
      <c r="K602" s="145"/>
      <c r="L602" s="145"/>
      <c r="M602" s="145"/>
      <c r="N602" s="2"/>
      <c r="O602" s="3"/>
    </row>
    <row r="603" customFormat="false" ht="12.75" hidden="false" customHeight="true" outlineLevel="0" collapsed="false">
      <c r="A603" s="142"/>
      <c r="B603" s="143"/>
      <c r="C603" s="142"/>
      <c r="D603" s="3"/>
      <c r="E603" s="142"/>
      <c r="F603" s="144"/>
      <c r="G603" s="145"/>
      <c r="H603" s="145"/>
      <c r="I603" s="145"/>
      <c r="J603" s="145"/>
      <c r="K603" s="145"/>
      <c r="L603" s="145"/>
      <c r="M603" s="145"/>
      <c r="N603" s="2"/>
      <c r="O603" s="3"/>
    </row>
    <row r="604" customFormat="false" ht="12.75" hidden="false" customHeight="true" outlineLevel="0" collapsed="false">
      <c r="A604" s="142"/>
      <c r="B604" s="143"/>
      <c r="C604" s="142"/>
      <c r="D604" s="3"/>
      <c r="E604" s="142"/>
      <c r="F604" s="144"/>
      <c r="G604" s="145"/>
      <c r="H604" s="145"/>
      <c r="I604" s="145"/>
      <c r="J604" s="145"/>
      <c r="K604" s="145"/>
      <c r="L604" s="145"/>
      <c r="M604" s="145"/>
      <c r="N604" s="2"/>
      <c r="O604" s="3"/>
    </row>
    <row r="605" customFormat="false" ht="12.75" hidden="false" customHeight="true" outlineLevel="0" collapsed="false">
      <c r="A605" s="142"/>
      <c r="B605" s="143"/>
      <c r="C605" s="142"/>
      <c r="D605" s="3"/>
      <c r="E605" s="142"/>
      <c r="F605" s="144"/>
      <c r="G605" s="145"/>
      <c r="H605" s="145"/>
      <c r="I605" s="145"/>
      <c r="J605" s="145"/>
      <c r="K605" s="145"/>
      <c r="L605" s="145"/>
      <c r="M605" s="145"/>
      <c r="N605" s="2"/>
      <c r="O605" s="3"/>
    </row>
    <row r="606" customFormat="false" ht="12.75" hidden="false" customHeight="true" outlineLevel="0" collapsed="false">
      <c r="A606" s="142"/>
      <c r="B606" s="143"/>
      <c r="C606" s="142"/>
      <c r="D606" s="3"/>
      <c r="E606" s="142"/>
      <c r="F606" s="144"/>
      <c r="G606" s="145"/>
      <c r="H606" s="145"/>
      <c r="I606" s="145"/>
      <c r="J606" s="145"/>
      <c r="K606" s="145"/>
      <c r="L606" s="145"/>
      <c r="M606" s="145"/>
      <c r="N606" s="2"/>
      <c r="O606" s="3"/>
    </row>
    <row r="607" customFormat="false" ht="12.75" hidden="false" customHeight="true" outlineLevel="0" collapsed="false">
      <c r="A607" s="142"/>
      <c r="B607" s="143"/>
      <c r="C607" s="142"/>
      <c r="D607" s="3"/>
      <c r="E607" s="142"/>
      <c r="F607" s="144"/>
      <c r="G607" s="145"/>
      <c r="H607" s="145"/>
      <c r="I607" s="145"/>
      <c r="J607" s="145"/>
      <c r="K607" s="145"/>
      <c r="L607" s="145"/>
      <c r="M607" s="145"/>
      <c r="N607" s="2"/>
      <c r="O607" s="3"/>
    </row>
    <row r="608" customFormat="false" ht="12.75" hidden="false" customHeight="true" outlineLevel="0" collapsed="false">
      <c r="A608" s="142"/>
      <c r="B608" s="143"/>
      <c r="C608" s="142"/>
      <c r="D608" s="3"/>
      <c r="E608" s="142"/>
      <c r="F608" s="144"/>
      <c r="G608" s="145"/>
      <c r="H608" s="145"/>
      <c r="I608" s="145"/>
      <c r="J608" s="145"/>
      <c r="K608" s="145"/>
      <c r="L608" s="145"/>
      <c r="M608" s="145"/>
      <c r="N608" s="2"/>
      <c r="O608" s="3"/>
    </row>
    <row r="609" customFormat="false" ht="12.75" hidden="false" customHeight="true" outlineLevel="0" collapsed="false">
      <c r="A609" s="142"/>
      <c r="B609" s="143"/>
      <c r="C609" s="142"/>
      <c r="D609" s="3"/>
      <c r="E609" s="142"/>
      <c r="F609" s="144"/>
      <c r="G609" s="145"/>
      <c r="H609" s="145"/>
      <c r="I609" s="145"/>
      <c r="J609" s="145"/>
      <c r="K609" s="145"/>
      <c r="L609" s="145"/>
      <c r="M609" s="145"/>
      <c r="N609" s="2"/>
      <c r="O609" s="3"/>
    </row>
    <row r="610" customFormat="false" ht="12.75" hidden="false" customHeight="true" outlineLevel="0" collapsed="false">
      <c r="A610" s="142"/>
      <c r="B610" s="143"/>
      <c r="C610" s="142"/>
      <c r="D610" s="3"/>
      <c r="E610" s="142"/>
      <c r="F610" s="144"/>
      <c r="G610" s="145"/>
      <c r="H610" s="145"/>
      <c r="I610" s="145"/>
      <c r="J610" s="145"/>
      <c r="K610" s="145"/>
      <c r="L610" s="145"/>
      <c r="M610" s="145"/>
      <c r="N610" s="2"/>
      <c r="O610" s="3"/>
    </row>
    <row r="611" customFormat="false" ht="12.75" hidden="false" customHeight="true" outlineLevel="0" collapsed="false">
      <c r="A611" s="142"/>
      <c r="B611" s="143"/>
      <c r="C611" s="142"/>
      <c r="D611" s="3"/>
      <c r="E611" s="142"/>
      <c r="F611" s="144"/>
      <c r="G611" s="145"/>
      <c r="H611" s="145"/>
      <c r="I611" s="145"/>
      <c r="J611" s="145"/>
      <c r="K611" s="145"/>
      <c r="L611" s="145"/>
      <c r="M611" s="145"/>
      <c r="N611" s="2"/>
      <c r="O611" s="3"/>
    </row>
    <row r="612" customFormat="false" ht="12.75" hidden="false" customHeight="true" outlineLevel="0" collapsed="false">
      <c r="A612" s="142"/>
      <c r="B612" s="143"/>
      <c r="C612" s="142"/>
      <c r="D612" s="3"/>
      <c r="E612" s="142"/>
      <c r="F612" s="144"/>
      <c r="G612" s="145"/>
      <c r="H612" s="145"/>
      <c r="I612" s="145"/>
      <c r="J612" s="145"/>
      <c r="K612" s="145"/>
      <c r="L612" s="145"/>
      <c r="M612" s="145"/>
      <c r="N612" s="2"/>
      <c r="O612" s="3"/>
    </row>
    <row r="613" customFormat="false" ht="12.75" hidden="false" customHeight="true" outlineLevel="0" collapsed="false">
      <c r="A613" s="142"/>
      <c r="B613" s="143"/>
      <c r="C613" s="142"/>
      <c r="D613" s="3"/>
      <c r="E613" s="142"/>
      <c r="F613" s="144"/>
      <c r="G613" s="145"/>
      <c r="H613" s="145"/>
      <c r="I613" s="145"/>
      <c r="J613" s="145"/>
      <c r="K613" s="145"/>
      <c r="L613" s="145"/>
      <c r="M613" s="145"/>
      <c r="N613" s="2"/>
      <c r="O613" s="3"/>
    </row>
    <row r="614" customFormat="false" ht="12.75" hidden="false" customHeight="true" outlineLevel="0" collapsed="false">
      <c r="A614" s="142"/>
      <c r="B614" s="143"/>
      <c r="C614" s="142"/>
      <c r="D614" s="3"/>
      <c r="E614" s="142"/>
      <c r="F614" s="144"/>
      <c r="G614" s="145"/>
      <c r="H614" s="145"/>
      <c r="I614" s="145"/>
      <c r="J614" s="145"/>
      <c r="K614" s="145"/>
      <c r="L614" s="145"/>
      <c r="M614" s="145"/>
      <c r="N614" s="2"/>
      <c r="O614" s="3"/>
    </row>
    <row r="615" customFormat="false" ht="12.75" hidden="false" customHeight="true" outlineLevel="0" collapsed="false">
      <c r="A615" s="142"/>
      <c r="B615" s="143"/>
      <c r="C615" s="142"/>
      <c r="D615" s="3"/>
      <c r="E615" s="142"/>
      <c r="F615" s="144"/>
      <c r="G615" s="145"/>
      <c r="H615" s="145"/>
      <c r="I615" s="145"/>
      <c r="J615" s="145"/>
      <c r="K615" s="145"/>
      <c r="L615" s="145"/>
      <c r="M615" s="145"/>
      <c r="N615" s="2"/>
      <c r="O615" s="3"/>
    </row>
    <row r="616" customFormat="false" ht="12.75" hidden="false" customHeight="true" outlineLevel="0" collapsed="false">
      <c r="A616" s="142"/>
      <c r="B616" s="143"/>
      <c r="C616" s="142"/>
      <c r="D616" s="3"/>
      <c r="E616" s="142"/>
      <c r="F616" s="144"/>
      <c r="G616" s="145"/>
      <c r="H616" s="145"/>
      <c r="I616" s="145"/>
      <c r="J616" s="145"/>
      <c r="K616" s="145"/>
      <c r="L616" s="145"/>
      <c r="M616" s="145"/>
      <c r="N616" s="2"/>
      <c r="O616" s="3"/>
    </row>
    <row r="617" customFormat="false" ht="12.75" hidden="false" customHeight="true" outlineLevel="0" collapsed="false">
      <c r="A617" s="142"/>
      <c r="B617" s="143"/>
      <c r="C617" s="142"/>
      <c r="D617" s="3"/>
      <c r="E617" s="142"/>
      <c r="F617" s="144"/>
      <c r="G617" s="145"/>
      <c r="H617" s="145"/>
      <c r="I617" s="145"/>
      <c r="J617" s="145"/>
      <c r="K617" s="145"/>
      <c r="L617" s="145"/>
      <c r="M617" s="145"/>
      <c r="N617" s="2"/>
      <c r="O617" s="3"/>
    </row>
    <row r="618" customFormat="false" ht="12.75" hidden="false" customHeight="true" outlineLevel="0" collapsed="false">
      <c r="A618" s="142"/>
      <c r="B618" s="143"/>
      <c r="C618" s="142"/>
      <c r="D618" s="3"/>
      <c r="E618" s="142"/>
      <c r="F618" s="144"/>
      <c r="G618" s="145"/>
      <c r="H618" s="145"/>
      <c r="I618" s="145"/>
      <c r="J618" s="145"/>
      <c r="K618" s="145"/>
      <c r="L618" s="145"/>
      <c r="M618" s="145"/>
      <c r="N618" s="2"/>
      <c r="O618" s="3"/>
    </row>
    <row r="619" customFormat="false" ht="12.75" hidden="false" customHeight="true" outlineLevel="0" collapsed="false">
      <c r="A619" s="142"/>
      <c r="B619" s="143"/>
      <c r="C619" s="142"/>
      <c r="D619" s="3"/>
      <c r="E619" s="142"/>
      <c r="F619" s="144"/>
      <c r="G619" s="145"/>
      <c r="H619" s="145"/>
      <c r="I619" s="145"/>
      <c r="J619" s="145"/>
      <c r="K619" s="145"/>
      <c r="L619" s="145"/>
      <c r="M619" s="145"/>
      <c r="N619" s="2"/>
      <c r="O619" s="3"/>
    </row>
    <row r="620" customFormat="false" ht="12.75" hidden="false" customHeight="true" outlineLevel="0" collapsed="false">
      <c r="A620" s="142"/>
      <c r="B620" s="143"/>
      <c r="C620" s="142"/>
      <c r="D620" s="3"/>
      <c r="E620" s="142"/>
      <c r="F620" s="144"/>
      <c r="G620" s="145"/>
      <c r="H620" s="145"/>
      <c r="I620" s="145"/>
      <c r="J620" s="145"/>
      <c r="K620" s="145"/>
      <c r="L620" s="145"/>
      <c r="M620" s="145"/>
      <c r="N620" s="2"/>
      <c r="O620" s="3"/>
    </row>
    <row r="621" customFormat="false" ht="12.75" hidden="false" customHeight="true" outlineLevel="0" collapsed="false">
      <c r="A621" s="142"/>
      <c r="B621" s="143"/>
      <c r="C621" s="142"/>
      <c r="D621" s="3"/>
      <c r="E621" s="142"/>
      <c r="F621" s="144"/>
      <c r="G621" s="145"/>
      <c r="H621" s="145"/>
      <c r="I621" s="145"/>
      <c r="J621" s="145"/>
      <c r="K621" s="145"/>
      <c r="L621" s="145"/>
      <c r="M621" s="145"/>
      <c r="N621" s="2"/>
      <c r="O621" s="3"/>
    </row>
    <row r="622" customFormat="false" ht="12.75" hidden="false" customHeight="true" outlineLevel="0" collapsed="false">
      <c r="A622" s="142"/>
      <c r="B622" s="143"/>
      <c r="C622" s="142"/>
      <c r="D622" s="3"/>
      <c r="E622" s="142"/>
      <c r="F622" s="144"/>
      <c r="G622" s="145"/>
      <c r="H622" s="145"/>
      <c r="I622" s="145"/>
      <c r="J622" s="145"/>
      <c r="K622" s="145"/>
      <c r="L622" s="145"/>
      <c r="M622" s="145"/>
      <c r="N622" s="2"/>
      <c r="O622" s="3"/>
    </row>
    <row r="623" customFormat="false" ht="12.75" hidden="false" customHeight="true" outlineLevel="0" collapsed="false">
      <c r="A623" s="142"/>
      <c r="B623" s="143"/>
      <c r="C623" s="142"/>
      <c r="D623" s="3"/>
      <c r="E623" s="142"/>
      <c r="F623" s="144"/>
      <c r="G623" s="145"/>
      <c r="H623" s="145"/>
      <c r="I623" s="145"/>
      <c r="J623" s="145"/>
      <c r="K623" s="145"/>
      <c r="L623" s="145"/>
      <c r="M623" s="145"/>
      <c r="N623" s="2"/>
      <c r="O623" s="3"/>
    </row>
    <row r="624" customFormat="false" ht="12.75" hidden="false" customHeight="true" outlineLevel="0" collapsed="false">
      <c r="A624" s="142"/>
      <c r="B624" s="143"/>
      <c r="C624" s="142"/>
      <c r="D624" s="3"/>
      <c r="E624" s="142"/>
      <c r="F624" s="144"/>
      <c r="G624" s="145"/>
      <c r="H624" s="145"/>
      <c r="I624" s="145"/>
      <c r="J624" s="145"/>
      <c r="K624" s="145"/>
      <c r="L624" s="145"/>
      <c r="M624" s="145"/>
      <c r="N624" s="2"/>
      <c r="O624" s="3"/>
    </row>
    <row r="625" customFormat="false" ht="12.75" hidden="false" customHeight="true" outlineLevel="0" collapsed="false">
      <c r="A625" s="142"/>
      <c r="B625" s="143"/>
      <c r="C625" s="142"/>
      <c r="D625" s="3"/>
      <c r="E625" s="142"/>
      <c r="F625" s="144"/>
      <c r="G625" s="145"/>
      <c r="H625" s="145"/>
      <c r="I625" s="145"/>
      <c r="J625" s="145"/>
      <c r="K625" s="145"/>
      <c r="L625" s="145"/>
      <c r="M625" s="145"/>
      <c r="N625" s="2"/>
      <c r="O625" s="3"/>
    </row>
    <row r="626" customFormat="false" ht="12.75" hidden="false" customHeight="true" outlineLevel="0" collapsed="false">
      <c r="A626" s="142"/>
      <c r="B626" s="143"/>
      <c r="C626" s="142"/>
      <c r="D626" s="3"/>
      <c r="E626" s="142"/>
      <c r="F626" s="144"/>
      <c r="G626" s="145"/>
      <c r="H626" s="145"/>
      <c r="I626" s="145"/>
      <c r="J626" s="145"/>
      <c r="K626" s="145"/>
      <c r="L626" s="145"/>
      <c r="M626" s="145"/>
      <c r="N626" s="2"/>
      <c r="O626" s="3"/>
    </row>
    <row r="627" customFormat="false" ht="12.75" hidden="false" customHeight="true" outlineLevel="0" collapsed="false">
      <c r="A627" s="142"/>
      <c r="B627" s="143"/>
      <c r="C627" s="142"/>
      <c r="D627" s="3"/>
      <c r="E627" s="142"/>
      <c r="F627" s="144"/>
      <c r="G627" s="145"/>
      <c r="H627" s="145"/>
      <c r="I627" s="145"/>
      <c r="J627" s="145"/>
      <c r="K627" s="145"/>
      <c r="L627" s="145"/>
      <c r="M627" s="145"/>
      <c r="N627" s="2"/>
      <c r="O627" s="3"/>
    </row>
    <row r="628" customFormat="false" ht="12.75" hidden="false" customHeight="true" outlineLevel="0" collapsed="false">
      <c r="A628" s="142"/>
      <c r="B628" s="143"/>
      <c r="C628" s="142"/>
      <c r="D628" s="3"/>
      <c r="E628" s="142"/>
      <c r="F628" s="144"/>
      <c r="G628" s="145"/>
      <c r="H628" s="145"/>
      <c r="I628" s="145"/>
      <c r="J628" s="145"/>
      <c r="K628" s="145"/>
      <c r="L628" s="145"/>
      <c r="M628" s="145"/>
      <c r="N628" s="2"/>
      <c r="O628" s="3"/>
    </row>
    <row r="629" customFormat="false" ht="12.75" hidden="false" customHeight="true" outlineLevel="0" collapsed="false">
      <c r="A629" s="142"/>
      <c r="B629" s="143"/>
      <c r="C629" s="142"/>
      <c r="D629" s="3"/>
      <c r="E629" s="142"/>
      <c r="F629" s="144"/>
      <c r="G629" s="145"/>
      <c r="H629" s="145"/>
      <c r="I629" s="145"/>
      <c r="J629" s="145"/>
      <c r="K629" s="145"/>
      <c r="L629" s="145"/>
      <c r="M629" s="145"/>
      <c r="N629" s="2"/>
      <c r="O629" s="3"/>
    </row>
    <row r="630" customFormat="false" ht="12.75" hidden="false" customHeight="true" outlineLevel="0" collapsed="false">
      <c r="A630" s="142"/>
      <c r="B630" s="143"/>
      <c r="C630" s="142"/>
      <c r="D630" s="3"/>
      <c r="E630" s="142"/>
      <c r="F630" s="144"/>
      <c r="G630" s="145"/>
      <c r="H630" s="145"/>
      <c r="I630" s="145"/>
      <c r="J630" s="145"/>
      <c r="K630" s="145"/>
      <c r="L630" s="145"/>
      <c r="M630" s="145"/>
      <c r="N630" s="2"/>
      <c r="O630" s="3"/>
    </row>
    <row r="631" customFormat="false" ht="12.75" hidden="false" customHeight="true" outlineLevel="0" collapsed="false">
      <c r="A631" s="142"/>
      <c r="B631" s="143"/>
      <c r="C631" s="142"/>
      <c r="D631" s="3"/>
      <c r="E631" s="142"/>
      <c r="F631" s="144"/>
      <c r="G631" s="145"/>
      <c r="H631" s="145"/>
      <c r="I631" s="145"/>
      <c r="J631" s="145"/>
      <c r="K631" s="145"/>
      <c r="L631" s="145"/>
      <c r="M631" s="145"/>
      <c r="N631" s="2"/>
      <c r="O631" s="3"/>
    </row>
    <row r="632" customFormat="false" ht="12.75" hidden="false" customHeight="true" outlineLevel="0" collapsed="false">
      <c r="A632" s="142"/>
      <c r="B632" s="143"/>
      <c r="C632" s="142"/>
      <c r="D632" s="3"/>
      <c r="E632" s="142"/>
      <c r="F632" s="144"/>
      <c r="G632" s="145"/>
      <c r="H632" s="145"/>
      <c r="I632" s="145"/>
      <c r="J632" s="145"/>
      <c r="K632" s="145"/>
      <c r="L632" s="145"/>
      <c r="M632" s="145"/>
      <c r="N632" s="2"/>
      <c r="O632" s="3"/>
    </row>
    <row r="633" customFormat="false" ht="12.75" hidden="false" customHeight="true" outlineLevel="0" collapsed="false">
      <c r="A633" s="142"/>
      <c r="B633" s="143"/>
      <c r="C633" s="142"/>
      <c r="D633" s="3"/>
      <c r="E633" s="142"/>
      <c r="F633" s="144"/>
      <c r="G633" s="145"/>
      <c r="H633" s="145"/>
      <c r="I633" s="145"/>
      <c r="J633" s="145"/>
      <c r="K633" s="145"/>
      <c r="L633" s="145"/>
      <c r="M633" s="145"/>
      <c r="N633" s="2"/>
      <c r="O633" s="3"/>
    </row>
    <row r="634" customFormat="false" ht="12.75" hidden="false" customHeight="true" outlineLevel="0" collapsed="false">
      <c r="A634" s="142"/>
      <c r="B634" s="143"/>
      <c r="C634" s="142"/>
      <c r="D634" s="3"/>
      <c r="E634" s="142"/>
      <c r="F634" s="144"/>
      <c r="G634" s="145"/>
      <c r="H634" s="145"/>
      <c r="I634" s="145"/>
      <c r="J634" s="145"/>
      <c r="K634" s="145"/>
      <c r="L634" s="145"/>
      <c r="M634" s="145"/>
      <c r="N634" s="2"/>
      <c r="O634" s="3"/>
    </row>
    <row r="635" customFormat="false" ht="12.75" hidden="false" customHeight="true" outlineLevel="0" collapsed="false">
      <c r="A635" s="142"/>
      <c r="B635" s="143"/>
      <c r="C635" s="142"/>
      <c r="D635" s="3"/>
      <c r="E635" s="142"/>
      <c r="F635" s="144"/>
      <c r="G635" s="145"/>
      <c r="H635" s="145"/>
      <c r="I635" s="145"/>
      <c r="J635" s="145"/>
      <c r="K635" s="145"/>
      <c r="L635" s="145"/>
      <c r="M635" s="145"/>
      <c r="N635" s="2"/>
      <c r="O635" s="3"/>
    </row>
    <row r="636" customFormat="false" ht="12.75" hidden="false" customHeight="true" outlineLevel="0" collapsed="false">
      <c r="A636" s="142"/>
      <c r="B636" s="143"/>
      <c r="C636" s="142"/>
      <c r="D636" s="3"/>
      <c r="E636" s="142"/>
      <c r="F636" s="144"/>
      <c r="G636" s="145"/>
      <c r="H636" s="145"/>
      <c r="I636" s="145"/>
      <c r="J636" s="145"/>
      <c r="K636" s="145"/>
      <c r="L636" s="145"/>
      <c r="M636" s="145"/>
      <c r="N636" s="2"/>
      <c r="O636" s="3"/>
    </row>
    <row r="637" customFormat="false" ht="12.75" hidden="false" customHeight="true" outlineLevel="0" collapsed="false">
      <c r="A637" s="142"/>
      <c r="B637" s="143"/>
      <c r="C637" s="142"/>
      <c r="D637" s="3"/>
      <c r="E637" s="142"/>
      <c r="F637" s="144"/>
      <c r="G637" s="145"/>
      <c r="H637" s="145"/>
      <c r="I637" s="145"/>
      <c r="J637" s="145"/>
      <c r="K637" s="145"/>
      <c r="L637" s="145"/>
      <c r="M637" s="145"/>
      <c r="N637" s="2"/>
      <c r="O637" s="3"/>
    </row>
    <row r="638" customFormat="false" ht="12.75" hidden="false" customHeight="true" outlineLevel="0" collapsed="false">
      <c r="A638" s="142"/>
      <c r="B638" s="143"/>
      <c r="C638" s="142"/>
      <c r="D638" s="3"/>
      <c r="E638" s="142"/>
      <c r="F638" s="144"/>
      <c r="G638" s="145"/>
      <c r="H638" s="145"/>
      <c r="I638" s="145"/>
      <c r="J638" s="145"/>
      <c r="K638" s="145"/>
      <c r="L638" s="145"/>
      <c r="M638" s="145"/>
      <c r="N638" s="2"/>
      <c r="O638" s="3"/>
    </row>
    <row r="639" customFormat="false" ht="12.75" hidden="false" customHeight="true" outlineLevel="0" collapsed="false">
      <c r="A639" s="142"/>
      <c r="B639" s="143"/>
      <c r="C639" s="142"/>
      <c r="D639" s="3"/>
      <c r="E639" s="142"/>
      <c r="F639" s="144"/>
      <c r="G639" s="145"/>
      <c r="H639" s="145"/>
      <c r="I639" s="145"/>
      <c r="J639" s="145"/>
      <c r="K639" s="145"/>
      <c r="L639" s="145"/>
      <c r="M639" s="145"/>
      <c r="N639" s="2"/>
      <c r="O639" s="3"/>
    </row>
    <row r="640" customFormat="false" ht="12.75" hidden="false" customHeight="true" outlineLevel="0" collapsed="false">
      <c r="A640" s="142"/>
      <c r="B640" s="143"/>
      <c r="C640" s="142"/>
      <c r="D640" s="3"/>
      <c r="E640" s="142"/>
      <c r="F640" s="144"/>
      <c r="G640" s="145"/>
      <c r="H640" s="145"/>
      <c r="I640" s="145"/>
      <c r="J640" s="145"/>
      <c r="K640" s="145"/>
      <c r="L640" s="145"/>
      <c r="M640" s="145"/>
      <c r="N640" s="2"/>
      <c r="O640" s="3"/>
    </row>
    <row r="641" customFormat="false" ht="12.75" hidden="false" customHeight="true" outlineLevel="0" collapsed="false">
      <c r="A641" s="142"/>
      <c r="B641" s="143"/>
      <c r="C641" s="142"/>
      <c r="D641" s="3"/>
      <c r="E641" s="142"/>
      <c r="F641" s="144"/>
      <c r="G641" s="145"/>
      <c r="H641" s="145"/>
      <c r="I641" s="145"/>
      <c r="J641" s="145"/>
      <c r="K641" s="145"/>
      <c r="L641" s="145"/>
      <c r="M641" s="145"/>
      <c r="N641" s="2"/>
      <c r="O641" s="3"/>
    </row>
    <row r="642" customFormat="false" ht="12.75" hidden="false" customHeight="true" outlineLevel="0" collapsed="false">
      <c r="A642" s="142"/>
      <c r="B642" s="143"/>
      <c r="C642" s="142"/>
      <c r="D642" s="3"/>
      <c r="E642" s="142"/>
      <c r="F642" s="144"/>
      <c r="G642" s="145"/>
      <c r="H642" s="145"/>
      <c r="I642" s="145"/>
      <c r="J642" s="145"/>
      <c r="K642" s="145"/>
      <c r="L642" s="145"/>
      <c r="M642" s="145"/>
      <c r="N642" s="2"/>
      <c r="O642" s="3"/>
    </row>
    <row r="643" customFormat="false" ht="12.75" hidden="false" customHeight="true" outlineLevel="0" collapsed="false">
      <c r="A643" s="142"/>
      <c r="B643" s="143"/>
      <c r="C643" s="142"/>
      <c r="D643" s="3"/>
      <c r="E643" s="142"/>
      <c r="F643" s="144"/>
      <c r="G643" s="145"/>
      <c r="H643" s="145"/>
      <c r="I643" s="145"/>
      <c r="J643" s="145"/>
      <c r="K643" s="145"/>
      <c r="L643" s="145"/>
      <c r="M643" s="145"/>
      <c r="N643" s="2"/>
      <c r="O643" s="3"/>
    </row>
    <row r="644" customFormat="false" ht="12.75" hidden="false" customHeight="true" outlineLevel="0" collapsed="false">
      <c r="A644" s="142"/>
      <c r="B644" s="143"/>
      <c r="C644" s="142"/>
      <c r="D644" s="3"/>
      <c r="E644" s="142"/>
      <c r="F644" s="144"/>
      <c r="G644" s="145"/>
      <c r="H644" s="145"/>
      <c r="I644" s="145"/>
      <c r="J644" s="145"/>
      <c r="K644" s="145"/>
      <c r="L644" s="145"/>
      <c r="M644" s="145"/>
      <c r="N644" s="2"/>
      <c r="O644" s="3"/>
    </row>
    <row r="645" customFormat="false" ht="12.75" hidden="false" customHeight="true" outlineLevel="0" collapsed="false">
      <c r="A645" s="142"/>
      <c r="B645" s="143"/>
      <c r="C645" s="142"/>
      <c r="D645" s="3"/>
      <c r="E645" s="142"/>
      <c r="F645" s="144"/>
      <c r="G645" s="145"/>
      <c r="H645" s="145"/>
      <c r="I645" s="145"/>
      <c r="J645" s="145"/>
      <c r="K645" s="145"/>
      <c r="L645" s="145"/>
      <c r="M645" s="145"/>
      <c r="N645" s="2"/>
      <c r="O645" s="3"/>
    </row>
    <row r="646" customFormat="false" ht="12.75" hidden="false" customHeight="true" outlineLevel="0" collapsed="false">
      <c r="A646" s="142"/>
      <c r="B646" s="143"/>
      <c r="C646" s="142"/>
      <c r="D646" s="3"/>
      <c r="E646" s="142"/>
      <c r="F646" s="144"/>
      <c r="G646" s="145"/>
      <c r="H646" s="145"/>
      <c r="I646" s="145"/>
      <c r="J646" s="145"/>
      <c r="K646" s="145"/>
      <c r="L646" s="145"/>
      <c r="M646" s="145"/>
      <c r="N646" s="2"/>
      <c r="O646" s="3"/>
    </row>
    <row r="647" customFormat="false" ht="12.75" hidden="false" customHeight="true" outlineLevel="0" collapsed="false">
      <c r="A647" s="142"/>
      <c r="B647" s="143"/>
      <c r="C647" s="142"/>
      <c r="D647" s="3"/>
      <c r="E647" s="142"/>
      <c r="F647" s="144"/>
      <c r="G647" s="145"/>
      <c r="H647" s="145"/>
      <c r="I647" s="145"/>
      <c r="J647" s="145"/>
      <c r="K647" s="145"/>
      <c r="L647" s="145"/>
      <c r="M647" s="145"/>
      <c r="N647" s="2"/>
      <c r="O647" s="3"/>
    </row>
    <row r="648" customFormat="false" ht="12.75" hidden="false" customHeight="true" outlineLevel="0" collapsed="false">
      <c r="A648" s="142"/>
      <c r="B648" s="143"/>
      <c r="C648" s="142"/>
      <c r="D648" s="3"/>
      <c r="E648" s="142"/>
      <c r="F648" s="144"/>
      <c r="G648" s="145"/>
      <c r="H648" s="145"/>
      <c r="I648" s="145"/>
      <c r="J648" s="145"/>
      <c r="K648" s="145"/>
      <c r="L648" s="145"/>
      <c r="M648" s="145"/>
      <c r="N648" s="2"/>
      <c r="O648" s="3"/>
    </row>
    <row r="649" customFormat="false" ht="12.75" hidden="false" customHeight="true" outlineLevel="0" collapsed="false">
      <c r="A649" s="142"/>
      <c r="B649" s="143"/>
      <c r="C649" s="142"/>
      <c r="D649" s="3"/>
      <c r="E649" s="142"/>
      <c r="F649" s="144"/>
      <c r="G649" s="145"/>
      <c r="H649" s="145"/>
      <c r="I649" s="145"/>
      <c r="J649" s="145"/>
      <c r="K649" s="145"/>
      <c r="L649" s="145"/>
      <c r="M649" s="145"/>
      <c r="N649" s="2"/>
      <c r="O649" s="3"/>
    </row>
    <row r="650" customFormat="false" ht="12.75" hidden="false" customHeight="true" outlineLevel="0" collapsed="false">
      <c r="A650" s="142"/>
      <c r="B650" s="143"/>
      <c r="C650" s="142"/>
      <c r="D650" s="3"/>
      <c r="E650" s="142"/>
      <c r="F650" s="144"/>
      <c r="G650" s="145"/>
      <c r="H650" s="145"/>
      <c r="I650" s="145"/>
      <c r="J650" s="145"/>
      <c r="K650" s="145"/>
      <c r="L650" s="145"/>
      <c r="M650" s="145"/>
      <c r="N650" s="2"/>
      <c r="O650" s="3"/>
    </row>
    <row r="651" customFormat="false" ht="12.75" hidden="false" customHeight="true" outlineLevel="0" collapsed="false">
      <c r="A651" s="142"/>
      <c r="B651" s="143"/>
      <c r="C651" s="142"/>
      <c r="D651" s="3"/>
      <c r="E651" s="142"/>
      <c r="F651" s="144"/>
      <c r="G651" s="145"/>
      <c r="H651" s="145"/>
      <c r="I651" s="145"/>
      <c r="J651" s="145"/>
      <c r="K651" s="145"/>
      <c r="L651" s="145"/>
      <c r="M651" s="145"/>
      <c r="N651" s="2"/>
      <c r="O651" s="3"/>
    </row>
    <row r="652" customFormat="false" ht="12.75" hidden="false" customHeight="true" outlineLevel="0" collapsed="false">
      <c r="A652" s="142"/>
      <c r="B652" s="143"/>
      <c r="C652" s="142"/>
      <c r="D652" s="3"/>
      <c r="E652" s="142"/>
      <c r="F652" s="144"/>
      <c r="G652" s="145"/>
      <c r="H652" s="145"/>
      <c r="I652" s="145"/>
      <c r="J652" s="145"/>
      <c r="K652" s="145"/>
      <c r="L652" s="145"/>
      <c r="M652" s="145"/>
      <c r="N652" s="2"/>
      <c r="O652" s="3"/>
    </row>
    <row r="653" customFormat="false" ht="12.75" hidden="false" customHeight="true" outlineLevel="0" collapsed="false">
      <c r="A653" s="142"/>
      <c r="B653" s="143"/>
      <c r="C653" s="142"/>
      <c r="D653" s="3"/>
      <c r="E653" s="142"/>
      <c r="F653" s="144"/>
      <c r="G653" s="145"/>
      <c r="H653" s="145"/>
      <c r="I653" s="145"/>
      <c r="J653" s="145"/>
      <c r="K653" s="145"/>
      <c r="L653" s="145"/>
      <c r="M653" s="145"/>
      <c r="N653" s="2"/>
      <c r="O653" s="3"/>
    </row>
    <row r="654" customFormat="false" ht="12.75" hidden="false" customHeight="true" outlineLevel="0" collapsed="false">
      <c r="A654" s="142"/>
      <c r="B654" s="143"/>
      <c r="C654" s="142"/>
      <c r="D654" s="3"/>
      <c r="E654" s="142"/>
      <c r="F654" s="144"/>
      <c r="G654" s="145"/>
      <c r="H654" s="145"/>
      <c r="I654" s="145"/>
      <c r="J654" s="145"/>
      <c r="K654" s="145"/>
      <c r="L654" s="145"/>
      <c r="M654" s="145"/>
      <c r="N654" s="2"/>
      <c r="O654" s="3"/>
    </row>
    <row r="655" customFormat="false" ht="12.75" hidden="false" customHeight="true" outlineLevel="0" collapsed="false">
      <c r="A655" s="142"/>
      <c r="B655" s="143"/>
      <c r="C655" s="142"/>
      <c r="D655" s="3"/>
      <c r="E655" s="142"/>
      <c r="F655" s="144"/>
      <c r="G655" s="145"/>
      <c r="H655" s="145"/>
      <c r="I655" s="145"/>
      <c r="J655" s="145"/>
      <c r="K655" s="145"/>
      <c r="L655" s="145"/>
      <c r="M655" s="145"/>
      <c r="N655" s="2"/>
      <c r="O655" s="3"/>
    </row>
    <row r="656" customFormat="false" ht="12.75" hidden="false" customHeight="true" outlineLevel="0" collapsed="false">
      <c r="A656" s="142"/>
      <c r="B656" s="143"/>
      <c r="C656" s="142"/>
      <c r="D656" s="3"/>
      <c r="E656" s="142"/>
      <c r="F656" s="144"/>
      <c r="G656" s="145"/>
      <c r="H656" s="145"/>
      <c r="I656" s="145"/>
      <c r="J656" s="145"/>
      <c r="K656" s="145"/>
      <c r="L656" s="145"/>
      <c r="M656" s="145"/>
      <c r="N656" s="2"/>
      <c r="O656" s="3"/>
    </row>
    <row r="657" customFormat="false" ht="12.75" hidden="false" customHeight="true" outlineLevel="0" collapsed="false">
      <c r="A657" s="142"/>
      <c r="B657" s="143"/>
      <c r="C657" s="142"/>
      <c r="D657" s="3"/>
      <c r="E657" s="142"/>
      <c r="F657" s="144"/>
      <c r="G657" s="145"/>
      <c r="H657" s="145"/>
      <c r="I657" s="145"/>
      <c r="J657" s="145"/>
      <c r="K657" s="145"/>
      <c r="L657" s="145"/>
      <c r="M657" s="145"/>
      <c r="N657" s="2"/>
      <c r="O657" s="3"/>
    </row>
    <row r="658" customFormat="false" ht="12.75" hidden="false" customHeight="true" outlineLevel="0" collapsed="false">
      <c r="A658" s="142"/>
      <c r="B658" s="143"/>
      <c r="C658" s="142"/>
      <c r="D658" s="3"/>
      <c r="E658" s="142"/>
      <c r="F658" s="144"/>
      <c r="G658" s="145"/>
      <c r="H658" s="145"/>
      <c r="I658" s="145"/>
      <c r="J658" s="145"/>
      <c r="K658" s="145"/>
      <c r="L658" s="145"/>
      <c r="M658" s="145"/>
      <c r="N658" s="2"/>
      <c r="O658" s="3"/>
    </row>
    <row r="659" customFormat="false" ht="12.75" hidden="false" customHeight="true" outlineLevel="0" collapsed="false">
      <c r="A659" s="142"/>
      <c r="B659" s="143"/>
      <c r="C659" s="142"/>
      <c r="D659" s="3"/>
      <c r="E659" s="142"/>
      <c r="F659" s="144"/>
      <c r="G659" s="145"/>
      <c r="H659" s="145"/>
      <c r="I659" s="145"/>
      <c r="J659" s="145"/>
      <c r="K659" s="145"/>
      <c r="L659" s="145"/>
      <c r="M659" s="145"/>
      <c r="N659" s="2"/>
      <c r="O659" s="3"/>
    </row>
    <row r="660" customFormat="false" ht="12.75" hidden="false" customHeight="true" outlineLevel="0" collapsed="false">
      <c r="A660" s="142"/>
      <c r="B660" s="143"/>
      <c r="C660" s="142"/>
      <c r="D660" s="3"/>
      <c r="E660" s="142"/>
      <c r="F660" s="144"/>
      <c r="G660" s="145"/>
      <c r="H660" s="145"/>
      <c r="I660" s="145"/>
      <c r="J660" s="145"/>
      <c r="K660" s="145"/>
      <c r="L660" s="145"/>
      <c r="M660" s="145"/>
      <c r="N660" s="2"/>
      <c r="O660" s="3"/>
    </row>
    <row r="661" customFormat="false" ht="12.75" hidden="false" customHeight="true" outlineLevel="0" collapsed="false">
      <c r="A661" s="142"/>
      <c r="B661" s="143"/>
      <c r="C661" s="142"/>
      <c r="D661" s="3"/>
      <c r="E661" s="142"/>
      <c r="F661" s="144"/>
      <c r="G661" s="145"/>
      <c r="H661" s="145"/>
      <c r="I661" s="145"/>
      <c r="J661" s="145"/>
      <c r="K661" s="145"/>
      <c r="L661" s="145"/>
      <c r="M661" s="145"/>
      <c r="N661" s="2"/>
      <c r="O661" s="3"/>
    </row>
    <row r="662" customFormat="false" ht="12.75" hidden="false" customHeight="true" outlineLevel="0" collapsed="false">
      <c r="A662" s="142"/>
      <c r="B662" s="143"/>
      <c r="C662" s="142"/>
      <c r="D662" s="3"/>
      <c r="E662" s="142"/>
      <c r="F662" s="144"/>
      <c r="G662" s="145"/>
      <c r="H662" s="145"/>
      <c r="I662" s="145"/>
      <c r="J662" s="145"/>
      <c r="K662" s="145"/>
      <c r="L662" s="145"/>
      <c r="M662" s="145"/>
      <c r="N662" s="2"/>
      <c r="O662" s="3"/>
    </row>
    <row r="663" customFormat="false" ht="12.75" hidden="false" customHeight="true" outlineLevel="0" collapsed="false">
      <c r="A663" s="142"/>
      <c r="B663" s="143"/>
      <c r="C663" s="142"/>
      <c r="D663" s="3"/>
      <c r="E663" s="142"/>
      <c r="F663" s="144"/>
      <c r="G663" s="145"/>
      <c r="H663" s="145"/>
      <c r="I663" s="145"/>
      <c r="J663" s="145"/>
      <c r="K663" s="145"/>
      <c r="L663" s="145"/>
      <c r="M663" s="145"/>
      <c r="N663" s="2"/>
      <c r="O663" s="3"/>
    </row>
    <row r="664" customFormat="false" ht="12.75" hidden="false" customHeight="true" outlineLevel="0" collapsed="false">
      <c r="A664" s="142"/>
      <c r="B664" s="143"/>
      <c r="C664" s="142"/>
      <c r="D664" s="3"/>
      <c r="E664" s="142"/>
      <c r="F664" s="144"/>
      <c r="G664" s="145"/>
      <c r="H664" s="145"/>
      <c r="I664" s="145"/>
      <c r="J664" s="145"/>
      <c r="K664" s="145"/>
      <c r="L664" s="145"/>
      <c r="M664" s="145"/>
      <c r="N664" s="2"/>
      <c r="O664" s="3"/>
    </row>
    <row r="665" customFormat="false" ht="12.75" hidden="false" customHeight="true" outlineLevel="0" collapsed="false">
      <c r="A665" s="142"/>
      <c r="B665" s="143"/>
      <c r="C665" s="142"/>
      <c r="D665" s="3"/>
      <c r="E665" s="142"/>
      <c r="F665" s="144"/>
      <c r="G665" s="145"/>
      <c r="H665" s="145"/>
      <c r="I665" s="145"/>
      <c r="J665" s="145"/>
      <c r="K665" s="145"/>
      <c r="L665" s="145"/>
      <c r="M665" s="145"/>
      <c r="N665" s="2"/>
      <c r="O665" s="3"/>
    </row>
    <row r="666" customFormat="false" ht="12.75" hidden="false" customHeight="true" outlineLevel="0" collapsed="false">
      <c r="A666" s="142"/>
      <c r="B666" s="143"/>
      <c r="C666" s="142"/>
      <c r="D666" s="3"/>
      <c r="E666" s="142"/>
      <c r="F666" s="144"/>
      <c r="G666" s="145"/>
      <c r="H666" s="145"/>
      <c r="I666" s="145"/>
      <c r="J666" s="145"/>
      <c r="K666" s="145"/>
      <c r="L666" s="145"/>
      <c r="M666" s="145"/>
      <c r="N666" s="2"/>
      <c r="O666" s="3"/>
    </row>
    <row r="667" customFormat="false" ht="12.75" hidden="false" customHeight="true" outlineLevel="0" collapsed="false">
      <c r="A667" s="142"/>
      <c r="B667" s="143"/>
      <c r="C667" s="142"/>
      <c r="D667" s="3"/>
      <c r="E667" s="142"/>
      <c r="F667" s="144"/>
      <c r="G667" s="145"/>
      <c r="H667" s="145"/>
      <c r="I667" s="145"/>
      <c r="J667" s="145"/>
      <c r="K667" s="145"/>
      <c r="L667" s="145"/>
      <c r="M667" s="145"/>
      <c r="N667" s="2"/>
      <c r="O667" s="3"/>
    </row>
    <row r="668" customFormat="false" ht="12.75" hidden="false" customHeight="true" outlineLevel="0" collapsed="false">
      <c r="A668" s="142"/>
      <c r="B668" s="143"/>
      <c r="C668" s="142"/>
      <c r="D668" s="3"/>
      <c r="E668" s="142"/>
      <c r="F668" s="144"/>
      <c r="G668" s="145"/>
      <c r="H668" s="145"/>
      <c r="I668" s="145"/>
      <c r="J668" s="145"/>
      <c r="K668" s="145"/>
      <c r="L668" s="145"/>
      <c r="M668" s="145"/>
      <c r="N668" s="2"/>
      <c r="O668" s="3"/>
    </row>
    <row r="669" customFormat="false" ht="12.75" hidden="false" customHeight="true" outlineLevel="0" collapsed="false">
      <c r="A669" s="142"/>
      <c r="B669" s="143"/>
      <c r="C669" s="142"/>
      <c r="D669" s="3"/>
      <c r="E669" s="142"/>
      <c r="F669" s="144"/>
      <c r="G669" s="145"/>
      <c r="H669" s="145"/>
      <c r="I669" s="145"/>
      <c r="J669" s="145"/>
      <c r="K669" s="145"/>
      <c r="L669" s="145"/>
      <c r="M669" s="145"/>
      <c r="N669" s="2"/>
      <c r="O669" s="3"/>
    </row>
    <row r="670" customFormat="false" ht="12.75" hidden="false" customHeight="true" outlineLevel="0" collapsed="false">
      <c r="A670" s="142"/>
      <c r="B670" s="143"/>
      <c r="C670" s="142"/>
      <c r="D670" s="3"/>
      <c r="E670" s="142"/>
      <c r="F670" s="144"/>
      <c r="G670" s="145"/>
      <c r="H670" s="145"/>
      <c r="I670" s="145"/>
      <c r="J670" s="145"/>
      <c r="K670" s="145"/>
      <c r="L670" s="145"/>
      <c r="M670" s="145"/>
      <c r="N670" s="2"/>
      <c r="O670" s="3"/>
    </row>
    <row r="671" customFormat="false" ht="12.75" hidden="false" customHeight="true" outlineLevel="0" collapsed="false">
      <c r="A671" s="142"/>
      <c r="B671" s="143"/>
      <c r="C671" s="142"/>
      <c r="D671" s="3"/>
      <c r="E671" s="142"/>
      <c r="F671" s="144"/>
      <c r="G671" s="145"/>
      <c r="H671" s="145"/>
      <c r="I671" s="145"/>
      <c r="J671" s="145"/>
      <c r="K671" s="145"/>
      <c r="L671" s="145"/>
      <c r="M671" s="145"/>
      <c r="N671" s="2"/>
      <c r="O671" s="3"/>
    </row>
    <row r="672" customFormat="false" ht="12.75" hidden="false" customHeight="true" outlineLevel="0" collapsed="false">
      <c r="A672" s="142"/>
      <c r="B672" s="143"/>
      <c r="C672" s="142"/>
      <c r="D672" s="3"/>
      <c r="E672" s="142"/>
      <c r="F672" s="144"/>
      <c r="G672" s="145"/>
      <c r="H672" s="145"/>
      <c r="I672" s="145"/>
      <c r="J672" s="145"/>
      <c r="K672" s="145"/>
      <c r="L672" s="145"/>
      <c r="M672" s="145"/>
      <c r="N672" s="2"/>
      <c r="O672" s="3"/>
    </row>
    <row r="673" customFormat="false" ht="12.75" hidden="false" customHeight="true" outlineLevel="0" collapsed="false">
      <c r="A673" s="142"/>
      <c r="B673" s="143"/>
      <c r="C673" s="142"/>
      <c r="D673" s="3"/>
      <c r="E673" s="142"/>
      <c r="F673" s="144"/>
      <c r="G673" s="145"/>
      <c r="H673" s="145"/>
      <c r="I673" s="145"/>
      <c r="J673" s="145"/>
      <c r="K673" s="145"/>
      <c r="L673" s="145"/>
      <c r="M673" s="145"/>
      <c r="N673" s="2"/>
      <c r="O673" s="3"/>
    </row>
    <row r="674" customFormat="false" ht="12.75" hidden="false" customHeight="true" outlineLevel="0" collapsed="false">
      <c r="A674" s="142"/>
      <c r="B674" s="143"/>
      <c r="C674" s="142"/>
      <c r="D674" s="3"/>
      <c r="E674" s="142"/>
      <c r="F674" s="144"/>
      <c r="G674" s="145"/>
      <c r="H674" s="145"/>
      <c r="I674" s="145"/>
      <c r="J674" s="145"/>
      <c r="K674" s="145"/>
      <c r="L674" s="145"/>
      <c r="M674" s="145"/>
      <c r="N674" s="2"/>
      <c r="O674" s="3"/>
    </row>
    <row r="675" customFormat="false" ht="12.75" hidden="false" customHeight="true" outlineLevel="0" collapsed="false">
      <c r="A675" s="142"/>
      <c r="B675" s="143"/>
      <c r="C675" s="142"/>
      <c r="D675" s="3"/>
      <c r="E675" s="142"/>
      <c r="F675" s="144"/>
      <c r="G675" s="145"/>
      <c r="H675" s="145"/>
      <c r="I675" s="145"/>
      <c r="J675" s="145"/>
      <c r="K675" s="145"/>
      <c r="L675" s="145"/>
      <c r="M675" s="145"/>
      <c r="N675" s="2"/>
      <c r="O675" s="3"/>
    </row>
    <row r="676" customFormat="false" ht="12.75" hidden="false" customHeight="true" outlineLevel="0" collapsed="false">
      <c r="A676" s="142"/>
      <c r="B676" s="143"/>
      <c r="C676" s="142"/>
      <c r="D676" s="3"/>
      <c r="E676" s="142"/>
      <c r="F676" s="144"/>
      <c r="G676" s="145"/>
      <c r="H676" s="145"/>
      <c r="I676" s="145"/>
      <c r="J676" s="145"/>
      <c r="K676" s="145"/>
      <c r="L676" s="145"/>
      <c r="M676" s="145"/>
      <c r="N676" s="2"/>
      <c r="O676" s="3"/>
    </row>
    <row r="677" customFormat="false" ht="12.75" hidden="false" customHeight="true" outlineLevel="0" collapsed="false">
      <c r="A677" s="142"/>
      <c r="B677" s="143"/>
      <c r="C677" s="142"/>
      <c r="D677" s="3"/>
      <c r="E677" s="142"/>
      <c r="F677" s="144"/>
      <c r="G677" s="145"/>
      <c r="H677" s="145"/>
      <c r="I677" s="145"/>
      <c r="J677" s="145"/>
      <c r="K677" s="145"/>
      <c r="L677" s="145"/>
      <c r="M677" s="145"/>
      <c r="N677" s="2"/>
      <c r="O677" s="3"/>
    </row>
    <row r="678" customFormat="false" ht="12.75" hidden="false" customHeight="true" outlineLevel="0" collapsed="false">
      <c r="A678" s="142"/>
      <c r="B678" s="143"/>
      <c r="C678" s="142"/>
      <c r="D678" s="3"/>
      <c r="E678" s="142"/>
      <c r="F678" s="144"/>
      <c r="G678" s="145"/>
      <c r="H678" s="145"/>
      <c r="I678" s="145"/>
      <c r="J678" s="145"/>
      <c r="K678" s="145"/>
      <c r="L678" s="145"/>
      <c r="M678" s="145"/>
      <c r="N678" s="2"/>
      <c r="O678" s="3"/>
    </row>
    <row r="679" customFormat="false" ht="12.75" hidden="false" customHeight="true" outlineLevel="0" collapsed="false">
      <c r="A679" s="142"/>
      <c r="B679" s="143"/>
      <c r="C679" s="142"/>
      <c r="D679" s="3"/>
      <c r="E679" s="142"/>
      <c r="F679" s="144"/>
      <c r="G679" s="145"/>
      <c r="H679" s="145"/>
      <c r="I679" s="145"/>
      <c r="J679" s="145"/>
      <c r="K679" s="145"/>
      <c r="L679" s="145"/>
      <c r="M679" s="145"/>
      <c r="N679" s="2"/>
      <c r="O679" s="3"/>
    </row>
    <row r="680" customFormat="false" ht="12.75" hidden="false" customHeight="true" outlineLevel="0" collapsed="false">
      <c r="A680" s="142"/>
      <c r="B680" s="143"/>
      <c r="C680" s="142"/>
      <c r="D680" s="3"/>
      <c r="E680" s="142"/>
      <c r="F680" s="144"/>
      <c r="G680" s="145"/>
      <c r="H680" s="145"/>
      <c r="I680" s="145"/>
      <c r="J680" s="145"/>
      <c r="K680" s="145"/>
      <c r="L680" s="145"/>
      <c r="M680" s="145"/>
      <c r="N680" s="2"/>
      <c r="O680" s="3"/>
    </row>
    <row r="681" customFormat="false" ht="12.75" hidden="false" customHeight="true" outlineLevel="0" collapsed="false">
      <c r="A681" s="142"/>
      <c r="B681" s="143"/>
      <c r="C681" s="142"/>
      <c r="D681" s="3"/>
      <c r="E681" s="142"/>
      <c r="F681" s="144"/>
      <c r="G681" s="145"/>
      <c r="H681" s="145"/>
      <c r="I681" s="145"/>
      <c r="J681" s="145"/>
      <c r="K681" s="145"/>
      <c r="L681" s="145"/>
      <c r="M681" s="145"/>
      <c r="N681" s="2"/>
      <c r="O681" s="3"/>
    </row>
    <row r="682" customFormat="false" ht="12.75" hidden="false" customHeight="true" outlineLevel="0" collapsed="false">
      <c r="A682" s="142"/>
      <c r="B682" s="143"/>
      <c r="C682" s="142"/>
      <c r="D682" s="3"/>
      <c r="E682" s="142"/>
      <c r="F682" s="144"/>
      <c r="G682" s="145"/>
      <c r="H682" s="145"/>
      <c r="I682" s="145"/>
      <c r="J682" s="145"/>
      <c r="K682" s="145"/>
      <c r="L682" s="145"/>
      <c r="M682" s="145"/>
      <c r="N682" s="2"/>
      <c r="O682" s="3"/>
    </row>
    <row r="683" customFormat="false" ht="12.75" hidden="false" customHeight="true" outlineLevel="0" collapsed="false">
      <c r="A683" s="142"/>
      <c r="B683" s="143"/>
      <c r="C683" s="142"/>
      <c r="D683" s="3"/>
      <c r="E683" s="142"/>
      <c r="F683" s="144"/>
      <c r="G683" s="145"/>
      <c r="H683" s="145"/>
      <c r="I683" s="145"/>
      <c r="J683" s="145"/>
      <c r="K683" s="145"/>
      <c r="L683" s="145"/>
      <c r="M683" s="145"/>
      <c r="N683" s="2"/>
      <c r="O683" s="3"/>
    </row>
    <row r="684" customFormat="false" ht="12.75" hidden="false" customHeight="true" outlineLevel="0" collapsed="false">
      <c r="A684" s="142"/>
      <c r="B684" s="143"/>
      <c r="C684" s="142"/>
      <c r="D684" s="3"/>
      <c r="E684" s="142"/>
      <c r="F684" s="144"/>
      <c r="G684" s="145"/>
      <c r="H684" s="145"/>
      <c r="I684" s="145"/>
      <c r="J684" s="145"/>
      <c r="K684" s="145"/>
      <c r="L684" s="145"/>
      <c r="M684" s="145"/>
      <c r="N684" s="2"/>
      <c r="O684" s="3"/>
    </row>
    <row r="685" customFormat="false" ht="12.75" hidden="false" customHeight="true" outlineLevel="0" collapsed="false">
      <c r="A685" s="142"/>
      <c r="B685" s="143"/>
      <c r="C685" s="142"/>
      <c r="D685" s="3"/>
      <c r="E685" s="142"/>
      <c r="F685" s="144"/>
      <c r="G685" s="145"/>
      <c r="H685" s="145"/>
      <c r="I685" s="145"/>
      <c r="J685" s="145"/>
      <c r="K685" s="145"/>
      <c r="L685" s="145"/>
      <c r="M685" s="145"/>
      <c r="N685" s="2"/>
      <c r="O685" s="3"/>
    </row>
    <row r="686" customFormat="false" ht="12.75" hidden="false" customHeight="true" outlineLevel="0" collapsed="false">
      <c r="A686" s="142"/>
      <c r="B686" s="143"/>
      <c r="C686" s="142"/>
      <c r="D686" s="3"/>
      <c r="E686" s="142"/>
      <c r="F686" s="144"/>
      <c r="G686" s="145"/>
      <c r="H686" s="145"/>
      <c r="I686" s="145"/>
      <c r="J686" s="145"/>
      <c r="K686" s="145"/>
      <c r="L686" s="145"/>
      <c r="M686" s="145"/>
      <c r="N686" s="2"/>
      <c r="O686" s="3"/>
    </row>
    <row r="687" customFormat="false" ht="12.75" hidden="false" customHeight="true" outlineLevel="0" collapsed="false">
      <c r="A687" s="142"/>
      <c r="B687" s="143"/>
      <c r="C687" s="142"/>
      <c r="D687" s="3"/>
      <c r="E687" s="142"/>
      <c r="F687" s="144"/>
      <c r="G687" s="145"/>
      <c r="H687" s="145"/>
      <c r="I687" s="145"/>
      <c r="J687" s="145"/>
      <c r="K687" s="145"/>
      <c r="L687" s="145"/>
      <c r="M687" s="145"/>
      <c r="N687" s="2"/>
      <c r="O687" s="3"/>
    </row>
    <row r="688" customFormat="false" ht="12.75" hidden="false" customHeight="true" outlineLevel="0" collapsed="false">
      <c r="A688" s="142"/>
      <c r="B688" s="143"/>
      <c r="C688" s="142"/>
      <c r="D688" s="3"/>
      <c r="E688" s="142"/>
      <c r="F688" s="144"/>
      <c r="G688" s="145"/>
      <c r="H688" s="145"/>
      <c r="I688" s="145"/>
      <c r="J688" s="145"/>
      <c r="K688" s="145"/>
      <c r="L688" s="145"/>
      <c r="M688" s="145"/>
      <c r="N688" s="2"/>
      <c r="O688" s="3"/>
    </row>
    <row r="689" customFormat="false" ht="12.75" hidden="false" customHeight="true" outlineLevel="0" collapsed="false">
      <c r="A689" s="142"/>
      <c r="B689" s="143"/>
      <c r="C689" s="142"/>
      <c r="D689" s="3"/>
      <c r="E689" s="142"/>
      <c r="F689" s="144"/>
      <c r="G689" s="145"/>
      <c r="H689" s="145"/>
      <c r="I689" s="145"/>
      <c r="J689" s="145"/>
      <c r="K689" s="145"/>
      <c r="L689" s="145"/>
      <c r="M689" s="145"/>
      <c r="N689" s="2"/>
      <c r="O689" s="3"/>
    </row>
    <row r="690" customFormat="false" ht="12.75" hidden="false" customHeight="true" outlineLevel="0" collapsed="false">
      <c r="A690" s="142"/>
      <c r="B690" s="143"/>
      <c r="C690" s="142"/>
      <c r="D690" s="3"/>
      <c r="E690" s="142"/>
      <c r="F690" s="144"/>
      <c r="G690" s="145"/>
      <c r="H690" s="145"/>
      <c r="I690" s="145"/>
      <c r="J690" s="145"/>
      <c r="K690" s="145"/>
      <c r="L690" s="145"/>
      <c r="M690" s="145"/>
      <c r="N690" s="2"/>
      <c r="O690" s="3"/>
    </row>
    <row r="691" customFormat="false" ht="12.75" hidden="false" customHeight="true" outlineLevel="0" collapsed="false">
      <c r="A691" s="142"/>
      <c r="B691" s="143"/>
      <c r="C691" s="142"/>
      <c r="D691" s="3"/>
      <c r="E691" s="142"/>
      <c r="F691" s="144"/>
      <c r="G691" s="145"/>
      <c r="H691" s="145"/>
      <c r="I691" s="145"/>
      <c r="J691" s="145"/>
      <c r="K691" s="145"/>
      <c r="L691" s="145"/>
      <c r="M691" s="145"/>
      <c r="N691" s="2"/>
      <c r="O691" s="3"/>
    </row>
    <row r="692" customFormat="false" ht="12.75" hidden="false" customHeight="true" outlineLevel="0" collapsed="false">
      <c r="A692" s="142"/>
      <c r="B692" s="143"/>
      <c r="C692" s="142"/>
      <c r="D692" s="3"/>
      <c r="E692" s="142"/>
      <c r="F692" s="144"/>
      <c r="G692" s="145"/>
      <c r="H692" s="145"/>
      <c r="I692" s="145"/>
      <c r="J692" s="145"/>
      <c r="K692" s="145"/>
      <c r="L692" s="145"/>
      <c r="M692" s="145"/>
      <c r="N692" s="2"/>
      <c r="O692" s="3"/>
    </row>
    <row r="693" customFormat="false" ht="12.75" hidden="false" customHeight="true" outlineLevel="0" collapsed="false">
      <c r="A693" s="142"/>
      <c r="B693" s="143"/>
      <c r="C693" s="142"/>
      <c r="D693" s="3"/>
      <c r="E693" s="142"/>
      <c r="F693" s="144"/>
      <c r="G693" s="145"/>
      <c r="H693" s="145"/>
      <c r="I693" s="145"/>
      <c r="J693" s="145"/>
      <c r="K693" s="145"/>
      <c r="L693" s="145"/>
      <c r="M693" s="145"/>
      <c r="N693" s="2"/>
      <c r="O693" s="3"/>
    </row>
    <row r="694" customFormat="false" ht="12.75" hidden="false" customHeight="true" outlineLevel="0" collapsed="false">
      <c r="A694" s="142"/>
      <c r="B694" s="143"/>
      <c r="C694" s="142"/>
      <c r="D694" s="3"/>
      <c r="E694" s="142"/>
      <c r="F694" s="144"/>
      <c r="G694" s="145"/>
      <c r="H694" s="145"/>
      <c r="I694" s="145"/>
      <c r="J694" s="145"/>
      <c r="K694" s="145"/>
      <c r="L694" s="145"/>
      <c r="M694" s="145"/>
      <c r="N694" s="2"/>
      <c r="O694" s="3"/>
    </row>
    <row r="695" customFormat="false" ht="12.75" hidden="false" customHeight="true" outlineLevel="0" collapsed="false">
      <c r="A695" s="142"/>
      <c r="B695" s="143"/>
      <c r="C695" s="142"/>
      <c r="D695" s="3"/>
      <c r="E695" s="142"/>
      <c r="F695" s="144"/>
      <c r="G695" s="145"/>
      <c r="H695" s="145"/>
      <c r="I695" s="145"/>
      <c r="J695" s="145"/>
      <c r="K695" s="145"/>
      <c r="L695" s="145"/>
      <c r="M695" s="145"/>
      <c r="N695" s="2"/>
      <c r="O695" s="3"/>
    </row>
    <row r="696" customFormat="false" ht="12.75" hidden="false" customHeight="true" outlineLevel="0" collapsed="false">
      <c r="A696" s="142"/>
      <c r="B696" s="143"/>
      <c r="C696" s="142"/>
      <c r="D696" s="3"/>
      <c r="E696" s="142"/>
      <c r="F696" s="144"/>
      <c r="G696" s="145"/>
      <c r="H696" s="145"/>
      <c r="I696" s="145"/>
      <c r="J696" s="145"/>
      <c r="K696" s="145"/>
      <c r="L696" s="145"/>
      <c r="M696" s="145"/>
      <c r="N696" s="2"/>
      <c r="O696" s="3"/>
    </row>
    <row r="697" customFormat="false" ht="12.75" hidden="false" customHeight="true" outlineLevel="0" collapsed="false">
      <c r="A697" s="142"/>
      <c r="B697" s="143"/>
      <c r="C697" s="142"/>
      <c r="D697" s="3"/>
      <c r="E697" s="142"/>
      <c r="F697" s="144"/>
      <c r="G697" s="145"/>
      <c r="H697" s="145"/>
      <c r="I697" s="145"/>
      <c r="J697" s="145"/>
      <c r="K697" s="145"/>
      <c r="L697" s="145"/>
      <c r="M697" s="145"/>
      <c r="N697" s="2"/>
      <c r="O697" s="3"/>
    </row>
    <row r="698" customFormat="false" ht="12.75" hidden="false" customHeight="true" outlineLevel="0" collapsed="false">
      <c r="A698" s="142"/>
      <c r="B698" s="143"/>
      <c r="C698" s="142"/>
      <c r="D698" s="3"/>
      <c r="E698" s="142"/>
      <c r="F698" s="144"/>
      <c r="G698" s="145"/>
      <c r="H698" s="145"/>
      <c r="I698" s="145"/>
      <c r="J698" s="145"/>
      <c r="K698" s="145"/>
      <c r="L698" s="145"/>
      <c r="M698" s="145"/>
      <c r="N698" s="2"/>
      <c r="O698" s="3"/>
    </row>
    <row r="699" customFormat="false" ht="12.75" hidden="false" customHeight="true" outlineLevel="0" collapsed="false">
      <c r="A699" s="142"/>
      <c r="B699" s="143"/>
      <c r="C699" s="142"/>
      <c r="D699" s="3"/>
      <c r="E699" s="142"/>
      <c r="F699" s="144"/>
      <c r="G699" s="145"/>
      <c r="H699" s="145"/>
      <c r="I699" s="145"/>
      <c r="J699" s="145"/>
      <c r="K699" s="145"/>
      <c r="L699" s="145"/>
      <c r="M699" s="145"/>
      <c r="N699" s="2"/>
      <c r="O699" s="3"/>
    </row>
    <row r="700" customFormat="false" ht="12.75" hidden="false" customHeight="true" outlineLevel="0" collapsed="false">
      <c r="A700" s="142"/>
      <c r="B700" s="143"/>
      <c r="C700" s="142"/>
      <c r="D700" s="3"/>
      <c r="E700" s="142"/>
      <c r="F700" s="144"/>
      <c r="G700" s="145"/>
      <c r="H700" s="145"/>
      <c r="I700" s="145"/>
      <c r="J700" s="145"/>
      <c r="K700" s="145"/>
      <c r="L700" s="145"/>
      <c r="M700" s="145"/>
      <c r="N700" s="2"/>
      <c r="O700" s="3"/>
    </row>
    <row r="701" customFormat="false" ht="12.75" hidden="false" customHeight="true" outlineLevel="0" collapsed="false">
      <c r="A701" s="142"/>
      <c r="B701" s="143"/>
      <c r="C701" s="142"/>
      <c r="D701" s="3"/>
      <c r="E701" s="142"/>
      <c r="F701" s="144"/>
      <c r="G701" s="145"/>
      <c r="H701" s="145"/>
      <c r="I701" s="145"/>
      <c r="J701" s="145"/>
      <c r="K701" s="145"/>
      <c r="L701" s="145"/>
      <c r="M701" s="145"/>
      <c r="N701" s="2"/>
      <c r="O701" s="3"/>
    </row>
    <row r="702" customFormat="false" ht="12.75" hidden="false" customHeight="true" outlineLevel="0" collapsed="false">
      <c r="A702" s="142"/>
      <c r="B702" s="143"/>
      <c r="C702" s="142"/>
      <c r="D702" s="3"/>
      <c r="E702" s="142"/>
      <c r="F702" s="144"/>
      <c r="G702" s="145"/>
      <c r="H702" s="145"/>
      <c r="I702" s="145"/>
      <c r="J702" s="145"/>
      <c r="K702" s="145"/>
      <c r="L702" s="145"/>
      <c r="M702" s="145"/>
      <c r="N702" s="2"/>
      <c r="O702" s="3"/>
    </row>
    <row r="703" customFormat="false" ht="12.75" hidden="false" customHeight="true" outlineLevel="0" collapsed="false">
      <c r="A703" s="142"/>
      <c r="B703" s="143"/>
      <c r="C703" s="142"/>
      <c r="D703" s="3"/>
      <c r="E703" s="142"/>
      <c r="F703" s="144"/>
      <c r="G703" s="145"/>
      <c r="H703" s="145"/>
      <c r="I703" s="145"/>
      <c r="J703" s="145"/>
      <c r="K703" s="145"/>
      <c r="L703" s="145"/>
      <c r="M703" s="145"/>
      <c r="N703" s="2"/>
      <c r="O703" s="3"/>
    </row>
    <row r="704" customFormat="false" ht="12.75" hidden="false" customHeight="true" outlineLevel="0" collapsed="false">
      <c r="A704" s="142"/>
      <c r="B704" s="143"/>
      <c r="C704" s="142"/>
      <c r="D704" s="3"/>
      <c r="E704" s="142"/>
      <c r="F704" s="144"/>
      <c r="G704" s="145"/>
      <c r="H704" s="145"/>
      <c r="I704" s="145"/>
      <c r="J704" s="145"/>
      <c r="K704" s="145"/>
      <c r="L704" s="145"/>
      <c r="M704" s="145"/>
      <c r="N704" s="2"/>
      <c r="O704" s="3"/>
    </row>
    <row r="705" customFormat="false" ht="12.75" hidden="false" customHeight="true" outlineLevel="0" collapsed="false">
      <c r="A705" s="142"/>
      <c r="B705" s="143"/>
      <c r="C705" s="142"/>
      <c r="D705" s="3"/>
      <c r="E705" s="142"/>
      <c r="F705" s="144"/>
      <c r="G705" s="145"/>
      <c r="H705" s="145"/>
      <c r="I705" s="145"/>
      <c r="J705" s="145"/>
      <c r="K705" s="145"/>
      <c r="L705" s="145"/>
      <c r="M705" s="145"/>
      <c r="N705" s="2"/>
      <c r="O705" s="3"/>
    </row>
    <row r="706" customFormat="false" ht="12.75" hidden="false" customHeight="true" outlineLevel="0" collapsed="false">
      <c r="A706" s="142"/>
      <c r="B706" s="143"/>
      <c r="C706" s="142"/>
      <c r="D706" s="3"/>
      <c r="E706" s="142"/>
      <c r="F706" s="144"/>
      <c r="G706" s="145"/>
      <c r="H706" s="145"/>
      <c r="I706" s="145"/>
      <c r="J706" s="145"/>
      <c r="K706" s="145"/>
      <c r="L706" s="145"/>
      <c r="M706" s="145"/>
      <c r="N706" s="2"/>
      <c r="O706" s="3"/>
    </row>
    <row r="707" customFormat="false" ht="12.75" hidden="false" customHeight="true" outlineLevel="0" collapsed="false">
      <c r="A707" s="142"/>
      <c r="B707" s="143"/>
      <c r="C707" s="142"/>
      <c r="D707" s="3"/>
      <c r="E707" s="142"/>
      <c r="F707" s="144"/>
      <c r="G707" s="145"/>
      <c r="H707" s="145"/>
      <c r="I707" s="145"/>
      <c r="J707" s="145"/>
      <c r="K707" s="145"/>
      <c r="L707" s="145"/>
      <c r="M707" s="145"/>
      <c r="N707" s="2"/>
      <c r="O707" s="3"/>
    </row>
    <row r="708" customFormat="false" ht="12.75" hidden="false" customHeight="true" outlineLevel="0" collapsed="false">
      <c r="A708" s="142"/>
      <c r="B708" s="143"/>
      <c r="C708" s="142"/>
      <c r="D708" s="3"/>
      <c r="E708" s="142"/>
      <c r="F708" s="144"/>
      <c r="G708" s="145"/>
      <c r="H708" s="145"/>
      <c r="I708" s="145"/>
      <c r="J708" s="145"/>
      <c r="K708" s="145"/>
      <c r="L708" s="145"/>
      <c r="M708" s="145"/>
      <c r="N708" s="2"/>
      <c r="O708" s="3"/>
    </row>
    <row r="709" customFormat="false" ht="12.75" hidden="false" customHeight="true" outlineLevel="0" collapsed="false">
      <c r="A709" s="142"/>
      <c r="B709" s="143"/>
      <c r="C709" s="142"/>
      <c r="D709" s="3"/>
      <c r="E709" s="142"/>
      <c r="F709" s="144"/>
      <c r="G709" s="145"/>
      <c r="H709" s="145"/>
      <c r="I709" s="145"/>
      <c r="J709" s="145"/>
      <c r="K709" s="145"/>
      <c r="L709" s="145"/>
      <c r="M709" s="145"/>
      <c r="N709" s="2"/>
      <c r="O709" s="3"/>
    </row>
    <row r="710" customFormat="false" ht="12.75" hidden="false" customHeight="true" outlineLevel="0" collapsed="false">
      <c r="A710" s="142"/>
      <c r="B710" s="143"/>
      <c r="C710" s="142"/>
      <c r="D710" s="3"/>
      <c r="E710" s="142"/>
      <c r="F710" s="144"/>
      <c r="G710" s="145"/>
      <c r="H710" s="145"/>
      <c r="I710" s="145"/>
      <c r="J710" s="145"/>
      <c r="K710" s="145"/>
      <c r="L710" s="145"/>
      <c r="M710" s="145"/>
      <c r="N710" s="2"/>
      <c r="O710" s="3"/>
    </row>
    <row r="711" customFormat="false" ht="12.75" hidden="false" customHeight="true" outlineLevel="0" collapsed="false">
      <c r="A711" s="142"/>
      <c r="B711" s="143"/>
      <c r="C711" s="142"/>
      <c r="D711" s="3"/>
      <c r="E711" s="142"/>
      <c r="F711" s="144"/>
      <c r="G711" s="145"/>
      <c r="H711" s="145"/>
      <c r="I711" s="145"/>
      <c r="J711" s="145"/>
      <c r="K711" s="145"/>
      <c r="L711" s="145"/>
      <c r="M711" s="145"/>
      <c r="N711" s="2"/>
      <c r="O711" s="3"/>
    </row>
    <row r="712" customFormat="false" ht="12.75" hidden="false" customHeight="true" outlineLevel="0" collapsed="false">
      <c r="A712" s="142"/>
      <c r="B712" s="143"/>
      <c r="C712" s="142"/>
      <c r="D712" s="3"/>
      <c r="E712" s="142"/>
      <c r="F712" s="144"/>
      <c r="G712" s="145"/>
      <c r="H712" s="145"/>
      <c r="I712" s="145"/>
      <c r="J712" s="145"/>
      <c r="K712" s="145"/>
      <c r="L712" s="145"/>
      <c r="M712" s="145"/>
      <c r="N712" s="2"/>
      <c r="O712" s="3"/>
    </row>
    <row r="713" customFormat="false" ht="12.75" hidden="false" customHeight="true" outlineLevel="0" collapsed="false">
      <c r="A713" s="142"/>
      <c r="B713" s="143"/>
      <c r="C713" s="142"/>
      <c r="D713" s="3"/>
      <c r="E713" s="142"/>
      <c r="F713" s="144"/>
      <c r="G713" s="145"/>
      <c r="H713" s="145"/>
      <c r="I713" s="145"/>
      <c r="J713" s="145"/>
      <c r="K713" s="145"/>
      <c r="L713" s="145"/>
      <c r="M713" s="145"/>
      <c r="N713" s="2"/>
      <c r="O713" s="3"/>
    </row>
    <row r="714" customFormat="false" ht="12.75" hidden="false" customHeight="true" outlineLevel="0" collapsed="false">
      <c r="A714" s="142"/>
      <c r="B714" s="143"/>
      <c r="C714" s="142"/>
      <c r="D714" s="3"/>
      <c r="E714" s="142"/>
      <c r="F714" s="144"/>
      <c r="G714" s="145"/>
      <c r="H714" s="145"/>
      <c r="I714" s="145"/>
      <c r="J714" s="145"/>
      <c r="K714" s="145"/>
      <c r="L714" s="145"/>
      <c r="M714" s="145"/>
      <c r="N714" s="2"/>
      <c r="O714" s="3"/>
    </row>
    <row r="715" customFormat="false" ht="12.75" hidden="false" customHeight="true" outlineLevel="0" collapsed="false">
      <c r="A715" s="142"/>
      <c r="B715" s="143"/>
      <c r="C715" s="142"/>
      <c r="D715" s="3"/>
      <c r="E715" s="142"/>
      <c r="F715" s="144"/>
      <c r="G715" s="145"/>
      <c r="H715" s="145"/>
      <c r="I715" s="145"/>
      <c r="J715" s="145"/>
      <c r="K715" s="145"/>
      <c r="L715" s="145"/>
      <c r="M715" s="145"/>
      <c r="N715" s="2"/>
      <c r="O715" s="3"/>
    </row>
    <row r="716" customFormat="false" ht="12.75" hidden="false" customHeight="true" outlineLevel="0" collapsed="false">
      <c r="A716" s="142"/>
      <c r="B716" s="143"/>
      <c r="C716" s="142"/>
      <c r="D716" s="3"/>
      <c r="E716" s="142"/>
      <c r="F716" s="144"/>
      <c r="G716" s="145"/>
      <c r="H716" s="145"/>
      <c r="I716" s="145"/>
      <c r="J716" s="145"/>
      <c r="K716" s="145"/>
      <c r="L716" s="145"/>
      <c r="M716" s="145"/>
      <c r="N716" s="2"/>
      <c r="O716" s="3"/>
    </row>
    <row r="717" customFormat="false" ht="12.75" hidden="false" customHeight="true" outlineLevel="0" collapsed="false">
      <c r="A717" s="142"/>
      <c r="B717" s="143"/>
      <c r="C717" s="142"/>
      <c r="D717" s="3"/>
      <c r="E717" s="142"/>
      <c r="F717" s="144"/>
      <c r="G717" s="145"/>
      <c r="H717" s="145"/>
      <c r="I717" s="145"/>
      <c r="J717" s="145"/>
      <c r="K717" s="145"/>
      <c r="L717" s="145"/>
      <c r="M717" s="145"/>
      <c r="N717" s="2"/>
      <c r="O717" s="3"/>
    </row>
    <row r="718" customFormat="false" ht="12.75" hidden="false" customHeight="true" outlineLevel="0" collapsed="false">
      <c r="A718" s="142"/>
      <c r="B718" s="143"/>
      <c r="C718" s="142"/>
      <c r="D718" s="3"/>
      <c r="E718" s="142"/>
      <c r="F718" s="144"/>
      <c r="G718" s="145"/>
      <c r="H718" s="145"/>
      <c r="I718" s="145"/>
      <c r="J718" s="145"/>
      <c r="K718" s="145"/>
      <c r="L718" s="145"/>
      <c r="M718" s="145"/>
      <c r="N718" s="2"/>
      <c r="O718" s="3"/>
    </row>
    <row r="719" customFormat="false" ht="12.75" hidden="false" customHeight="true" outlineLevel="0" collapsed="false">
      <c r="A719" s="142"/>
      <c r="B719" s="143"/>
      <c r="C719" s="142"/>
      <c r="D719" s="3"/>
      <c r="E719" s="142"/>
      <c r="F719" s="144"/>
      <c r="G719" s="145"/>
      <c r="H719" s="145"/>
      <c r="I719" s="145"/>
      <c r="J719" s="145"/>
      <c r="K719" s="145"/>
      <c r="L719" s="145"/>
      <c r="M719" s="145"/>
      <c r="N719" s="2"/>
      <c r="O719" s="3"/>
    </row>
    <row r="720" customFormat="false" ht="12.75" hidden="false" customHeight="true" outlineLevel="0" collapsed="false">
      <c r="A720" s="142"/>
      <c r="B720" s="143"/>
      <c r="C720" s="142"/>
      <c r="D720" s="3"/>
      <c r="E720" s="142"/>
      <c r="F720" s="144"/>
      <c r="G720" s="145"/>
      <c r="H720" s="145"/>
      <c r="I720" s="145"/>
      <c r="J720" s="145"/>
      <c r="K720" s="145"/>
      <c r="L720" s="145"/>
      <c r="M720" s="145"/>
      <c r="N720" s="2"/>
      <c r="O720" s="3"/>
    </row>
    <row r="721" customFormat="false" ht="12.75" hidden="false" customHeight="true" outlineLevel="0" collapsed="false">
      <c r="A721" s="142"/>
      <c r="B721" s="143"/>
      <c r="C721" s="142"/>
      <c r="D721" s="3"/>
      <c r="E721" s="142"/>
      <c r="F721" s="144"/>
      <c r="G721" s="145"/>
      <c r="H721" s="145"/>
      <c r="I721" s="145"/>
      <c r="J721" s="145"/>
      <c r="K721" s="145"/>
      <c r="L721" s="145"/>
      <c r="M721" s="145"/>
      <c r="N721" s="2"/>
      <c r="O721" s="3"/>
    </row>
    <row r="722" customFormat="false" ht="12.75" hidden="false" customHeight="true" outlineLevel="0" collapsed="false">
      <c r="A722" s="142"/>
      <c r="B722" s="143"/>
      <c r="C722" s="142"/>
      <c r="D722" s="3"/>
      <c r="E722" s="142"/>
      <c r="F722" s="144"/>
      <c r="G722" s="145"/>
      <c r="H722" s="145"/>
      <c r="I722" s="145"/>
      <c r="J722" s="145"/>
      <c r="K722" s="145"/>
      <c r="L722" s="145"/>
      <c r="M722" s="145"/>
      <c r="N722" s="2"/>
      <c r="O722" s="3"/>
    </row>
    <row r="723" customFormat="false" ht="12.75" hidden="false" customHeight="true" outlineLevel="0" collapsed="false">
      <c r="A723" s="142"/>
      <c r="B723" s="143"/>
      <c r="C723" s="142"/>
      <c r="D723" s="3"/>
      <c r="E723" s="142"/>
      <c r="F723" s="144"/>
      <c r="G723" s="145"/>
      <c r="H723" s="145"/>
      <c r="I723" s="145"/>
      <c r="J723" s="145"/>
      <c r="K723" s="145"/>
      <c r="L723" s="145"/>
      <c r="M723" s="145"/>
      <c r="N723" s="2"/>
      <c r="O723" s="3"/>
    </row>
    <row r="724" customFormat="false" ht="12.75" hidden="false" customHeight="true" outlineLevel="0" collapsed="false">
      <c r="A724" s="142"/>
      <c r="B724" s="143"/>
      <c r="C724" s="142"/>
      <c r="D724" s="3"/>
      <c r="E724" s="142"/>
      <c r="F724" s="144"/>
      <c r="G724" s="145"/>
      <c r="H724" s="145"/>
      <c r="I724" s="145"/>
      <c r="J724" s="145"/>
      <c r="K724" s="145"/>
      <c r="L724" s="145"/>
      <c r="M724" s="145"/>
      <c r="N724" s="2"/>
      <c r="O724" s="3"/>
    </row>
    <row r="725" customFormat="false" ht="12.75" hidden="false" customHeight="true" outlineLevel="0" collapsed="false">
      <c r="A725" s="142"/>
      <c r="B725" s="143"/>
      <c r="C725" s="142"/>
      <c r="D725" s="3"/>
      <c r="E725" s="142"/>
      <c r="F725" s="144"/>
      <c r="G725" s="145"/>
      <c r="H725" s="145"/>
      <c r="I725" s="145"/>
      <c r="J725" s="145"/>
      <c r="K725" s="145"/>
      <c r="L725" s="145"/>
      <c r="M725" s="145"/>
      <c r="N725" s="2"/>
      <c r="O725" s="3"/>
    </row>
    <row r="726" customFormat="false" ht="12.75" hidden="false" customHeight="true" outlineLevel="0" collapsed="false">
      <c r="A726" s="142"/>
      <c r="B726" s="143"/>
      <c r="C726" s="142"/>
      <c r="D726" s="3"/>
      <c r="E726" s="142"/>
      <c r="F726" s="144"/>
      <c r="G726" s="145"/>
      <c r="H726" s="145"/>
      <c r="I726" s="145"/>
      <c r="J726" s="145"/>
      <c r="K726" s="145"/>
      <c r="L726" s="145"/>
      <c r="M726" s="145"/>
      <c r="N726" s="2"/>
      <c r="O726" s="3"/>
    </row>
    <row r="727" customFormat="false" ht="12.75" hidden="false" customHeight="true" outlineLevel="0" collapsed="false">
      <c r="A727" s="142"/>
      <c r="B727" s="143"/>
      <c r="C727" s="142"/>
      <c r="D727" s="3"/>
      <c r="E727" s="142"/>
      <c r="F727" s="144"/>
      <c r="G727" s="145"/>
      <c r="H727" s="145"/>
      <c r="I727" s="145"/>
      <c r="J727" s="145"/>
      <c r="K727" s="145"/>
      <c r="L727" s="145"/>
      <c r="M727" s="145"/>
      <c r="N727" s="2"/>
      <c r="O727" s="3"/>
    </row>
    <row r="728" customFormat="false" ht="12.75" hidden="false" customHeight="true" outlineLevel="0" collapsed="false">
      <c r="A728" s="142"/>
      <c r="B728" s="143"/>
      <c r="C728" s="142"/>
      <c r="D728" s="3"/>
      <c r="E728" s="142"/>
      <c r="F728" s="144"/>
      <c r="G728" s="145"/>
      <c r="H728" s="145"/>
      <c r="I728" s="145"/>
      <c r="J728" s="145"/>
      <c r="K728" s="145"/>
      <c r="L728" s="145"/>
      <c r="M728" s="145"/>
      <c r="N728" s="2"/>
      <c r="O728" s="3"/>
    </row>
    <row r="729" customFormat="false" ht="12.75" hidden="false" customHeight="true" outlineLevel="0" collapsed="false">
      <c r="A729" s="142"/>
      <c r="B729" s="143"/>
      <c r="C729" s="142"/>
      <c r="D729" s="3"/>
      <c r="E729" s="142"/>
      <c r="F729" s="144"/>
      <c r="G729" s="145"/>
      <c r="H729" s="145"/>
      <c r="I729" s="145"/>
      <c r="J729" s="145"/>
      <c r="K729" s="145"/>
      <c r="L729" s="145"/>
      <c r="M729" s="145"/>
      <c r="N729" s="2"/>
      <c r="O729" s="3"/>
    </row>
    <row r="730" customFormat="false" ht="12.75" hidden="false" customHeight="true" outlineLevel="0" collapsed="false">
      <c r="A730" s="142"/>
      <c r="B730" s="143"/>
      <c r="C730" s="142"/>
      <c r="D730" s="3"/>
      <c r="E730" s="142"/>
      <c r="F730" s="144"/>
      <c r="G730" s="145"/>
      <c r="H730" s="145"/>
      <c r="I730" s="145"/>
      <c r="J730" s="145"/>
      <c r="K730" s="145"/>
      <c r="L730" s="145"/>
      <c r="M730" s="145"/>
      <c r="N730" s="2"/>
      <c r="O730" s="3"/>
    </row>
    <row r="731" customFormat="false" ht="12.75" hidden="false" customHeight="true" outlineLevel="0" collapsed="false">
      <c r="A731" s="142"/>
      <c r="B731" s="143"/>
      <c r="C731" s="142"/>
      <c r="D731" s="3"/>
      <c r="E731" s="142"/>
      <c r="F731" s="144"/>
      <c r="G731" s="145"/>
      <c r="H731" s="145"/>
      <c r="I731" s="145"/>
      <c r="J731" s="145"/>
      <c r="K731" s="145"/>
      <c r="L731" s="145"/>
      <c r="M731" s="145"/>
      <c r="N731" s="2"/>
      <c r="O731" s="3"/>
    </row>
    <row r="732" customFormat="false" ht="12.75" hidden="false" customHeight="true" outlineLevel="0" collapsed="false">
      <c r="A732" s="142"/>
      <c r="B732" s="143"/>
      <c r="C732" s="142"/>
      <c r="D732" s="3"/>
      <c r="E732" s="142"/>
      <c r="F732" s="144"/>
      <c r="G732" s="145"/>
      <c r="H732" s="145"/>
      <c r="I732" s="145"/>
      <c r="J732" s="145"/>
      <c r="K732" s="145"/>
      <c r="L732" s="145"/>
      <c r="M732" s="145"/>
      <c r="N732" s="2"/>
      <c r="O732" s="3"/>
    </row>
    <row r="733" customFormat="false" ht="12.75" hidden="false" customHeight="true" outlineLevel="0" collapsed="false">
      <c r="A733" s="142"/>
      <c r="B733" s="143"/>
      <c r="C733" s="142"/>
      <c r="D733" s="3"/>
      <c r="E733" s="142"/>
      <c r="F733" s="144"/>
      <c r="G733" s="145"/>
      <c r="H733" s="145"/>
      <c r="I733" s="145"/>
      <c r="J733" s="145"/>
      <c r="K733" s="145"/>
      <c r="L733" s="145"/>
      <c r="M733" s="145"/>
      <c r="N733" s="2"/>
      <c r="O733" s="3"/>
    </row>
    <row r="734" customFormat="false" ht="12.75" hidden="false" customHeight="true" outlineLevel="0" collapsed="false">
      <c r="A734" s="142"/>
      <c r="B734" s="143"/>
      <c r="C734" s="142"/>
      <c r="D734" s="3"/>
      <c r="E734" s="142"/>
      <c r="F734" s="144"/>
      <c r="G734" s="145"/>
      <c r="H734" s="145"/>
      <c r="I734" s="145"/>
      <c r="J734" s="145"/>
      <c r="K734" s="145"/>
      <c r="L734" s="145"/>
      <c r="M734" s="145"/>
      <c r="N734" s="2"/>
      <c r="O734" s="3"/>
    </row>
    <row r="735" customFormat="false" ht="12.75" hidden="false" customHeight="true" outlineLevel="0" collapsed="false">
      <c r="A735" s="142"/>
      <c r="B735" s="143"/>
      <c r="C735" s="142"/>
      <c r="D735" s="3"/>
      <c r="E735" s="142"/>
      <c r="F735" s="144"/>
      <c r="G735" s="145"/>
      <c r="H735" s="145"/>
      <c r="I735" s="145"/>
      <c r="J735" s="145"/>
      <c r="K735" s="145"/>
      <c r="L735" s="145"/>
      <c r="M735" s="145"/>
      <c r="N735" s="2"/>
      <c r="O735" s="3"/>
    </row>
    <row r="736" customFormat="false" ht="12.75" hidden="false" customHeight="true" outlineLevel="0" collapsed="false">
      <c r="A736" s="142"/>
      <c r="B736" s="143"/>
      <c r="C736" s="142"/>
      <c r="D736" s="3"/>
      <c r="E736" s="142"/>
      <c r="F736" s="144"/>
      <c r="G736" s="145"/>
      <c r="H736" s="145"/>
      <c r="I736" s="145"/>
      <c r="J736" s="145"/>
      <c r="K736" s="145"/>
      <c r="L736" s="145"/>
      <c r="M736" s="145"/>
      <c r="N736" s="2"/>
      <c r="O736" s="3"/>
    </row>
    <row r="737" customFormat="false" ht="12.75" hidden="false" customHeight="true" outlineLevel="0" collapsed="false">
      <c r="A737" s="142"/>
      <c r="B737" s="143"/>
      <c r="C737" s="142"/>
      <c r="D737" s="3"/>
      <c r="E737" s="142"/>
      <c r="F737" s="144"/>
      <c r="G737" s="145"/>
      <c r="H737" s="145"/>
      <c r="I737" s="145"/>
      <c r="J737" s="145"/>
      <c r="K737" s="145"/>
      <c r="L737" s="145"/>
      <c r="M737" s="145"/>
      <c r="N737" s="2"/>
      <c r="O737" s="3"/>
    </row>
    <row r="738" customFormat="false" ht="12.75" hidden="false" customHeight="true" outlineLevel="0" collapsed="false">
      <c r="A738" s="142"/>
      <c r="B738" s="143"/>
      <c r="C738" s="142"/>
      <c r="D738" s="3"/>
      <c r="E738" s="142"/>
      <c r="F738" s="144"/>
      <c r="G738" s="145"/>
      <c r="H738" s="145"/>
      <c r="I738" s="145"/>
      <c r="J738" s="145"/>
      <c r="K738" s="145"/>
      <c r="L738" s="145"/>
      <c r="M738" s="145"/>
      <c r="N738" s="2"/>
      <c r="O738" s="3"/>
    </row>
    <row r="739" customFormat="false" ht="12.75" hidden="false" customHeight="true" outlineLevel="0" collapsed="false">
      <c r="A739" s="142"/>
      <c r="B739" s="143"/>
      <c r="C739" s="142"/>
      <c r="D739" s="3"/>
      <c r="E739" s="142"/>
      <c r="F739" s="144"/>
      <c r="G739" s="145"/>
      <c r="H739" s="145"/>
      <c r="I739" s="145"/>
      <c r="J739" s="145"/>
      <c r="K739" s="145"/>
      <c r="L739" s="145"/>
      <c r="M739" s="145"/>
      <c r="N739" s="2"/>
      <c r="O739" s="3"/>
    </row>
    <row r="740" customFormat="false" ht="12.75" hidden="false" customHeight="true" outlineLevel="0" collapsed="false">
      <c r="A740" s="142"/>
      <c r="B740" s="143"/>
      <c r="C740" s="142"/>
      <c r="D740" s="3"/>
      <c r="E740" s="142"/>
      <c r="F740" s="144"/>
      <c r="G740" s="145"/>
      <c r="H740" s="145"/>
      <c r="I740" s="145"/>
      <c r="J740" s="145"/>
      <c r="K740" s="145"/>
      <c r="L740" s="145"/>
      <c r="M740" s="145"/>
      <c r="N740" s="2"/>
      <c r="O740" s="3"/>
    </row>
    <row r="741" customFormat="false" ht="12.75" hidden="false" customHeight="true" outlineLevel="0" collapsed="false">
      <c r="A741" s="142"/>
      <c r="B741" s="143"/>
      <c r="C741" s="142"/>
      <c r="D741" s="3"/>
      <c r="E741" s="142"/>
      <c r="F741" s="144"/>
      <c r="G741" s="145"/>
      <c r="H741" s="145"/>
      <c r="I741" s="145"/>
      <c r="J741" s="145"/>
      <c r="K741" s="145"/>
      <c r="L741" s="145"/>
      <c r="M741" s="145"/>
      <c r="N741" s="2"/>
      <c r="O741" s="3"/>
    </row>
    <row r="742" customFormat="false" ht="12.75" hidden="false" customHeight="true" outlineLevel="0" collapsed="false">
      <c r="A742" s="142"/>
      <c r="B742" s="143"/>
      <c r="C742" s="142"/>
      <c r="D742" s="3"/>
      <c r="E742" s="142"/>
      <c r="F742" s="144"/>
      <c r="G742" s="145"/>
      <c r="H742" s="145"/>
      <c r="I742" s="145"/>
      <c r="J742" s="145"/>
      <c r="K742" s="145"/>
      <c r="L742" s="145"/>
      <c r="M742" s="145"/>
      <c r="N742" s="2"/>
      <c r="O742" s="3"/>
    </row>
    <row r="743" customFormat="false" ht="12.75" hidden="false" customHeight="true" outlineLevel="0" collapsed="false">
      <c r="A743" s="142"/>
      <c r="B743" s="143"/>
      <c r="C743" s="142"/>
      <c r="D743" s="3"/>
      <c r="E743" s="142"/>
      <c r="F743" s="144"/>
      <c r="G743" s="145"/>
      <c r="H743" s="145"/>
      <c r="I743" s="145"/>
      <c r="J743" s="145"/>
      <c r="K743" s="145"/>
      <c r="L743" s="145"/>
      <c r="M743" s="145"/>
      <c r="N743" s="2"/>
      <c r="O743" s="3"/>
    </row>
    <row r="744" customFormat="false" ht="12.75" hidden="false" customHeight="true" outlineLevel="0" collapsed="false">
      <c r="A744" s="142"/>
      <c r="B744" s="143"/>
      <c r="C744" s="142"/>
      <c r="D744" s="3"/>
      <c r="E744" s="142"/>
      <c r="F744" s="144"/>
      <c r="G744" s="145"/>
      <c r="H744" s="145"/>
      <c r="I744" s="145"/>
      <c r="J744" s="145"/>
      <c r="K744" s="145"/>
      <c r="L744" s="145"/>
      <c r="M744" s="145"/>
      <c r="N744" s="2"/>
      <c r="O744" s="3"/>
    </row>
    <row r="745" customFormat="false" ht="12.75" hidden="false" customHeight="true" outlineLevel="0" collapsed="false">
      <c r="A745" s="142"/>
      <c r="B745" s="143"/>
      <c r="C745" s="142"/>
      <c r="D745" s="3"/>
      <c r="E745" s="142"/>
      <c r="F745" s="144"/>
      <c r="G745" s="145"/>
      <c r="H745" s="145"/>
      <c r="I745" s="145"/>
      <c r="J745" s="145"/>
      <c r="K745" s="145"/>
      <c r="L745" s="145"/>
      <c r="M745" s="145"/>
      <c r="N745" s="2"/>
      <c r="O745" s="3"/>
    </row>
    <row r="746" customFormat="false" ht="12.75" hidden="false" customHeight="true" outlineLevel="0" collapsed="false">
      <c r="A746" s="142"/>
      <c r="B746" s="143"/>
      <c r="C746" s="142"/>
      <c r="D746" s="3"/>
      <c r="E746" s="142"/>
      <c r="F746" s="144"/>
      <c r="G746" s="145"/>
      <c r="H746" s="145"/>
      <c r="I746" s="145"/>
      <c r="J746" s="145"/>
      <c r="K746" s="145"/>
      <c r="L746" s="145"/>
      <c r="M746" s="145"/>
      <c r="N746" s="2"/>
      <c r="O746" s="3"/>
    </row>
    <row r="747" customFormat="false" ht="12.75" hidden="false" customHeight="true" outlineLevel="0" collapsed="false">
      <c r="A747" s="142"/>
      <c r="B747" s="143"/>
      <c r="C747" s="142"/>
      <c r="D747" s="3"/>
      <c r="E747" s="142"/>
      <c r="F747" s="144"/>
      <c r="G747" s="145"/>
      <c r="H747" s="145"/>
      <c r="I747" s="145"/>
      <c r="J747" s="145"/>
      <c r="K747" s="145"/>
      <c r="L747" s="145"/>
      <c r="M747" s="145"/>
      <c r="N747" s="2"/>
      <c r="O747" s="3"/>
    </row>
    <row r="748" customFormat="false" ht="12.75" hidden="false" customHeight="true" outlineLevel="0" collapsed="false">
      <c r="A748" s="142"/>
      <c r="B748" s="143"/>
      <c r="C748" s="142"/>
      <c r="D748" s="3"/>
      <c r="E748" s="142"/>
      <c r="F748" s="144"/>
      <c r="G748" s="145"/>
      <c r="H748" s="145"/>
      <c r="I748" s="145"/>
      <c r="J748" s="145"/>
      <c r="K748" s="145"/>
      <c r="L748" s="145"/>
      <c r="M748" s="145"/>
      <c r="N748" s="2"/>
      <c r="O748" s="3"/>
    </row>
    <row r="749" customFormat="false" ht="12.75" hidden="false" customHeight="true" outlineLevel="0" collapsed="false">
      <c r="A749" s="142"/>
      <c r="B749" s="143"/>
      <c r="C749" s="142"/>
      <c r="D749" s="3"/>
      <c r="E749" s="142"/>
      <c r="F749" s="144"/>
      <c r="G749" s="145"/>
      <c r="H749" s="145"/>
      <c r="I749" s="145"/>
      <c r="J749" s="145"/>
      <c r="K749" s="145"/>
      <c r="L749" s="145"/>
      <c r="M749" s="145"/>
      <c r="N749" s="2"/>
      <c r="O749" s="3"/>
    </row>
    <row r="750" customFormat="false" ht="12.75" hidden="false" customHeight="true" outlineLevel="0" collapsed="false">
      <c r="A750" s="142"/>
      <c r="B750" s="143"/>
      <c r="C750" s="142"/>
      <c r="D750" s="3"/>
      <c r="E750" s="142"/>
      <c r="F750" s="144"/>
      <c r="G750" s="145"/>
      <c r="H750" s="145"/>
      <c r="I750" s="145"/>
      <c r="J750" s="145"/>
      <c r="K750" s="145"/>
      <c r="L750" s="145"/>
      <c r="M750" s="145"/>
      <c r="N750" s="2"/>
      <c r="O750" s="3"/>
    </row>
    <row r="751" customFormat="false" ht="12.75" hidden="false" customHeight="true" outlineLevel="0" collapsed="false">
      <c r="A751" s="142"/>
      <c r="B751" s="143"/>
      <c r="C751" s="142"/>
      <c r="D751" s="3"/>
      <c r="E751" s="142"/>
      <c r="F751" s="144"/>
      <c r="G751" s="145"/>
      <c r="H751" s="145"/>
      <c r="I751" s="145"/>
      <c r="J751" s="145"/>
      <c r="K751" s="145"/>
      <c r="L751" s="145"/>
      <c r="M751" s="145"/>
      <c r="N751" s="2"/>
      <c r="O751" s="3"/>
    </row>
    <row r="752" customFormat="false" ht="12.75" hidden="false" customHeight="true" outlineLevel="0" collapsed="false">
      <c r="A752" s="142"/>
      <c r="B752" s="143"/>
      <c r="C752" s="142"/>
      <c r="D752" s="3"/>
      <c r="E752" s="142"/>
      <c r="F752" s="144"/>
      <c r="G752" s="145"/>
      <c r="H752" s="145"/>
      <c r="I752" s="145"/>
      <c r="J752" s="145"/>
      <c r="K752" s="145"/>
      <c r="L752" s="145"/>
      <c r="M752" s="145"/>
      <c r="N752" s="2"/>
      <c r="O752" s="3"/>
    </row>
    <row r="753" customFormat="false" ht="12.75" hidden="false" customHeight="true" outlineLevel="0" collapsed="false">
      <c r="A753" s="142"/>
      <c r="B753" s="143"/>
      <c r="C753" s="142"/>
      <c r="D753" s="3"/>
      <c r="E753" s="142"/>
      <c r="F753" s="144"/>
      <c r="G753" s="145"/>
      <c r="H753" s="145"/>
      <c r="I753" s="145"/>
      <c r="J753" s="145"/>
      <c r="K753" s="145"/>
      <c r="L753" s="145"/>
      <c r="M753" s="145"/>
      <c r="N753" s="2"/>
      <c r="O753" s="3"/>
    </row>
    <row r="754" customFormat="false" ht="12.75" hidden="false" customHeight="true" outlineLevel="0" collapsed="false">
      <c r="A754" s="142"/>
      <c r="B754" s="143"/>
      <c r="C754" s="142"/>
      <c r="D754" s="3"/>
      <c r="E754" s="142"/>
      <c r="F754" s="144"/>
      <c r="G754" s="145"/>
      <c r="H754" s="145"/>
      <c r="I754" s="145"/>
      <c r="J754" s="145"/>
      <c r="K754" s="145"/>
      <c r="L754" s="145"/>
      <c r="M754" s="145"/>
      <c r="N754" s="2"/>
      <c r="O754" s="3"/>
    </row>
    <row r="755" customFormat="false" ht="12.75" hidden="false" customHeight="true" outlineLevel="0" collapsed="false">
      <c r="A755" s="142"/>
      <c r="B755" s="143"/>
      <c r="C755" s="142"/>
      <c r="D755" s="3"/>
      <c r="E755" s="142"/>
      <c r="F755" s="144"/>
      <c r="G755" s="145"/>
      <c r="H755" s="145"/>
      <c r="I755" s="145"/>
      <c r="J755" s="145"/>
      <c r="K755" s="145"/>
      <c r="L755" s="145"/>
      <c r="M755" s="145"/>
      <c r="N755" s="2"/>
      <c r="O755" s="3"/>
    </row>
    <row r="756" customFormat="false" ht="12.75" hidden="false" customHeight="true" outlineLevel="0" collapsed="false">
      <c r="A756" s="142"/>
      <c r="B756" s="143"/>
      <c r="C756" s="142"/>
      <c r="D756" s="3"/>
      <c r="E756" s="142"/>
      <c r="F756" s="144"/>
      <c r="G756" s="145"/>
      <c r="H756" s="145"/>
      <c r="I756" s="145"/>
      <c r="J756" s="145"/>
      <c r="K756" s="145"/>
      <c r="L756" s="145"/>
      <c r="M756" s="145"/>
      <c r="N756" s="2"/>
      <c r="O756" s="3"/>
    </row>
    <row r="757" customFormat="false" ht="12.75" hidden="false" customHeight="true" outlineLevel="0" collapsed="false">
      <c r="A757" s="142"/>
      <c r="B757" s="143"/>
      <c r="C757" s="142"/>
      <c r="D757" s="3"/>
      <c r="E757" s="142"/>
      <c r="F757" s="144"/>
      <c r="G757" s="145"/>
      <c r="H757" s="145"/>
      <c r="I757" s="145"/>
      <c r="J757" s="145"/>
      <c r="K757" s="145"/>
      <c r="L757" s="145"/>
      <c r="M757" s="145"/>
      <c r="N757" s="2"/>
      <c r="O757" s="3"/>
    </row>
    <row r="758" customFormat="false" ht="12.75" hidden="false" customHeight="true" outlineLevel="0" collapsed="false">
      <c r="A758" s="142"/>
      <c r="B758" s="143"/>
      <c r="C758" s="142"/>
      <c r="D758" s="3"/>
      <c r="E758" s="142"/>
      <c r="F758" s="144"/>
      <c r="G758" s="145"/>
      <c r="H758" s="145"/>
      <c r="I758" s="145"/>
      <c r="J758" s="145"/>
      <c r="K758" s="145"/>
      <c r="L758" s="145"/>
      <c r="M758" s="145"/>
      <c r="N758" s="2"/>
      <c r="O758" s="3"/>
    </row>
    <row r="759" customFormat="false" ht="12.75" hidden="false" customHeight="true" outlineLevel="0" collapsed="false">
      <c r="A759" s="142"/>
      <c r="B759" s="143"/>
      <c r="C759" s="142"/>
      <c r="D759" s="3"/>
      <c r="E759" s="142"/>
      <c r="F759" s="144"/>
      <c r="G759" s="145"/>
      <c r="H759" s="145"/>
      <c r="I759" s="145"/>
      <c r="J759" s="145"/>
      <c r="K759" s="145"/>
      <c r="L759" s="145"/>
      <c r="M759" s="145"/>
      <c r="N759" s="2"/>
      <c r="O759" s="3"/>
    </row>
    <row r="760" customFormat="false" ht="12.75" hidden="false" customHeight="true" outlineLevel="0" collapsed="false">
      <c r="A760" s="142"/>
      <c r="B760" s="143"/>
      <c r="C760" s="142"/>
      <c r="D760" s="3"/>
      <c r="E760" s="142"/>
      <c r="F760" s="144"/>
      <c r="G760" s="145"/>
      <c r="H760" s="145"/>
      <c r="I760" s="145"/>
      <c r="J760" s="145"/>
      <c r="K760" s="145"/>
      <c r="L760" s="145"/>
      <c r="M760" s="145"/>
      <c r="N760" s="2"/>
      <c r="O760" s="3"/>
    </row>
    <row r="761" customFormat="false" ht="12.75" hidden="false" customHeight="true" outlineLevel="0" collapsed="false">
      <c r="A761" s="142"/>
      <c r="B761" s="143"/>
      <c r="C761" s="142"/>
      <c r="D761" s="3"/>
      <c r="E761" s="142"/>
      <c r="F761" s="144"/>
      <c r="G761" s="145"/>
      <c r="H761" s="145"/>
      <c r="I761" s="145"/>
      <c r="J761" s="145"/>
      <c r="K761" s="145"/>
      <c r="L761" s="145"/>
      <c r="M761" s="145"/>
      <c r="N761" s="2"/>
      <c r="O761" s="3"/>
    </row>
    <row r="762" customFormat="false" ht="12.75" hidden="false" customHeight="true" outlineLevel="0" collapsed="false">
      <c r="A762" s="142"/>
      <c r="B762" s="143"/>
      <c r="C762" s="142"/>
      <c r="D762" s="3"/>
      <c r="E762" s="142"/>
      <c r="F762" s="144"/>
      <c r="G762" s="145"/>
      <c r="H762" s="145"/>
      <c r="I762" s="145"/>
      <c r="J762" s="145"/>
      <c r="K762" s="145"/>
      <c r="L762" s="145"/>
      <c r="M762" s="145"/>
      <c r="N762" s="2"/>
      <c r="O762" s="3"/>
    </row>
    <row r="763" customFormat="false" ht="12.75" hidden="false" customHeight="true" outlineLevel="0" collapsed="false">
      <c r="A763" s="142"/>
      <c r="B763" s="143"/>
      <c r="C763" s="142"/>
      <c r="D763" s="3"/>
      <c r="E763" s="142"/>
      <c r="F763" s="144"/>
      <c r="G763" s="145"/>
      <c r="H763" s="145"/>
      <c r="I763" s="145"/>
      <c r="J763" s="145"/>
      <c r="K763" s="145"/>
      <c r="L763" s="145"/>
      <c r="M763" s="145"/>
      <c r="N763" s="2"/>
      <c r="O763" s="3"/>
    </row>
    <row r="764" customFormat="false" ht="12.75" hidden="false" customHeight="true" outlineLevel="0" collapsed="false">
      <c r="A764" s="142"/>
      <c r="B764" s="143"/>
      <c r="C764" s="142"/>
      <c r="D764" s="3"/>
      <c r="E764" s="142"/>
      <c r="F764" s="144"/>
      <c r="G764" s="145"/>
      <c r="H764" s="145"/>
      <c r="I764" s="145"/>
      <c r="J764" s="145"/>
      <c r="K764" s="145"/>
      <c r="L764" s="145"/>
      <c r="M764" s="145"/>
      <c r="N764" s="2"/>
      <c r="O764" s="3"/>
    </row>
    <row r="765" customFormat="false" ht="12.75" hidden="false" customHeight="true" outlineLevel="0" collapsed="false">
      <c r="A765" s="142"/>
      <c r="B765" s="143"/>
      <c r="C765" s="142"/>
      <c r="D765" s="3"/>
      <c r="E765" s="142"/>
      <c r="F765" s="144"/>
      <c r="G765" s="145"/>
      <c r="H765" s="145"/>
      <c r="I765" s="145"/>
      <c r="J765" s="145"/>
      <c r="K765" s="145"/>
      <c r="L765" s="145"/>
      <c r="M765" s="145"/>
      <c r="N765" s="2"/>
      <c r="O765" s="3"/>
    </row>
    <row r="766" customFormat="false" ht="12.75" hidden="false" customHeight="true" outlineLevel="0" collapsed="false">
      <c r="A766" s="142"/>
      <c r="B766" s="143"/>
      <c r="C766" s="142"/>
      <c r="D766" s="3"/>
      <c r="E766" s="142"/>
      <c r="F766" s="144"/>
      <c r="G766" s="145"/>
      <c r="H766" s="145"/>
      <c r="I766" s="145"/>
      <c r="J766" s="145"/>
      <c r="K766" s="145"/>
      <c r="L766" s="145"/>
      <c r="M766" s="145"/>
      <c r="N766" s="2"/>
      <c r="O766" s="3"/>
    </row>
    <row r="767" customFormat="false" ht="12.75" hidden="false" customHeight="true" outlineLevel="0" collapsed="false">
      <c r="A767" s="142"/>
      <c r="B767" s="143"/>
      <c r="C767" s="142"/>
      <c r="D767" s="3"/>
      <c r="E767" s="142"/>
      <c r="F767" s="144"/>
      <c r="G767" s="145"/>
      <c r="H767" s="145"/>
      <c r="I767" s="145"/>
      <c r="J767" s="145"/>
      <c r="K767" s="145"/>
      <c r="L767" s="145"/>
      <c r="M767" s="145"/>
      <c r="N767" s="2"/>
      <c r="O767" s="3"/>
    </row>
    <row r="768" customFormat="false" ht="12.75" hidden="false" customHeight="true" outlineLevel="0" collapsed="false">
      <c r="A768" s="142"/>
      <c r="B768" s="143"/>
      <c r="C768" s="142"/>
      <c r="D768" s="3"/>
      <c r="E768" s="142"/>
      <c r="F768" s="144"/>
      <c r="G768" s="145"/>
      <c r="H768" s="145"/>
      <c r="I768" s="145"/>
      <c r="J768" s="145"/>
      <c r="K768" s="145"/>
      <c r="L768" s="145"/>
      <c r="M768" s="145"/>
      <c r="N768" s="2"/>
      <c r="O768" s="3"/>
    </row>
    <row r="769" customFormat="false" ht="12.75" hidden="false" customHeight="true" outlineLevel="0" collapsed="false">
      <c r="A769" s="142"/>
      <c r="B769" s="143"/>
      <c r="C769" s="142"/>
      <c r="D769" s="3"/>
      <c r="E769" s="142"/>
      <c r="F769" s="144"/>
      <c r="G769" s="145"/>
      <c r="H769" s="145"/>
      <c r="I769" s="145"/>
      <c r="J769" s="145"/>
      <c r="K769" s="145"/>
      <c r="L769" s="145"/>
      <c r="M769" s="145"/>
      <c r="N769" s="2"/>
      <c r="O769" s="3"/>
    </row>
    <row r="770" customFormat="false" ht="12.75" hidden="false" customHeight="true" outlineLevel="0" collapsed="false">
      <c r="A770" s="142"/>
      <c r="B770" s="143"/>
      <c r="C770" s="142"/>
      <c r="D770" s="3"/>
      <c r="E770" s="142"/>
      <c r="F770" s="144"/>
      <c r="G770" s="145"/>
      <c r="H770" s="145"/>
      <c r="I770" s="145"/>
      <c r="J770" s="145"/>
      <c r="K770" s="145"/>
      <c r="L770" s="145"/>
      <c r="M770" s="145"/>
      <c r="N770" s="2"/>
      <c r="O770" s="3"/>
    </row>
    <row r="771" customFormat="false" ht="12.75" hidden="false" customHeight="true" outlineLevel="0" collapsed="false">
      <c r="A771" s="142"/>
      <c r="B771" s="143"/>
      <c r="C771" s="142"/>
      <c r="D771" s="3"/>
      <c r="E771" s="142"/>
      <c r="F771" s="144"/>
      <c r="G771" s="145"/>
      <c r="H771" s="145"/>
      <c r="I771" s="145"/>
      <c r="J771" s="145"/>
      <c r="K771" s="145"/>
      <c r="L771" s="145"/>
      <c r="M771" s="145"/>
      <c r="N771" s="2"/>
      <c r="O771" s="3"/>
    </row>
    <row r="772" customFormat="false" ht="12.75" hidden="false" customHeight="true" outlineLevel="0" collapsed="false">
      <c r="A772" s="142"/>
      <c r="B772" s="143"/>
      <c r="C772" s="142"/>
      <c r="D772" s="3"/>
      <c r="E772" s="142"/>
      <c r="F772" s="144"/>
      <c r="G772" s="145"/>
      <c r="H772" s="145"/>
      <c r="I772" s="145"/>
      <c r="J772" s="145"/>
      <c r="K772" s="145"/>
      <c r="L772" s="145"/>
      <c r="M772" s="145"/>
      <c r="N772" s="2"/>
      <c r="O772" s="3"/>
    </row>
    <row r="773" customFormat="false" ht="12.75" hidden="false" customHeight="true" outlineLevel="0" collapsed="false">
      <c r="A773" s="142"/>
      <c r="B773" s="143"/>
      <c r="C773" s="142"/>
      <c r="D773" s="3"/>
      <c r="E773" s="142"/>
      <c r="F773" s="144"/>
      <c r="G773" s="145"/>
      <c r="H773" s="145"/>
      <c r="I773" s="145"/>
      <c r="J773" s="145"/>
      <c r="K773" s="145"/>
      <c r="L773" s="145"/>
      <c r="M773" s="145"/>
      <c r="N773" s="2"/>
      <c r="O773" s="3"/>
    </row>
    <row r="774" customFormat="false" ht="12.75" hidden="false" customHeight="true" outlineLevel="0" collapsed="false">
      <c r="A774" s="142"/>
      <c r="B774" s="143"/>
      <c r="C774" s="142"/>
      <c r="D774" s="3"/>
      <c r="E774" s="142"/>
      <c r="F774" s="144"/>
      <c r="G774" s="145"/>
      <c r="H774" s="145"/>
      <c r="I774" s="145"/>
      <c r="J774" s="145"/>
      <c r="K774" s="145"/>
      <c r="L774" s="145"/>
      <c r="M774" s="145"/>
      <c r="N774" s="2"/>
      <c r="O774" s="3"/>
    </row>
    <row r="775" customFormat="false" ht="12.75" hidden="false" customHeight="true" outlineLevel="0" collapsed="false">
      <c r="A775" s="142"/>
      <c r="B775" s="143"/>
      <c r="C775" s="142"/>
      <c r="D775" s="3"/>
      <c r="E775" s="142"/>
      <c r="F775" s="144"/>
      <c r="G775" s="145"/>
      <c r="H775" s="145"/>
      <c r="I775" s="145"/>
      <c r="J775" s="145"/>
      <c r="K775" s="145"/>
      <c r="L775" s="145"/>
      <c r="M775" s="145"/>
      <c r="N775" s="2"/>
      <c r="O775" s="3"/>
    </row>
    <row r="776" customFormat="false" ht="12.75" hidden="false" customHeight="true" outlineLevel="0" collapsed="false">
      <c r="A776" s="142"/>
      <c r="B776" s="143"/>
      <c r="C776" s="142"/>
      <c r="D776" s="3"/>
      <c r="E776" s="142"/>
      <c r="F776" s="144"/>
      <c r="G776" s="145"/>
      <c r="H776" s="145"/>
      <c r="I776" s="145"/>
      <c r="J776" s="145"/>
      <c r="K776" s="145"/>
      <c r="L776" s="145"/>
      <c r="M776" s="145"/>
      <c r="N776" s="2"/>
      <c r="O776" s="3"/>
    </row>
    <row r="777" customFormat="false" ht="12.75" hidden="false" customHeight="true" outlineLevel="0" collapsed="false">
      <c r="A777" s="142"/>
      <c r="B777" s="143"/>
      <c r="C777" s="142"/>
      <c r="D777" s="3"/>
      <c r="E777" s="142"/>
      <c r="F777" s="144"/>
      <c r="G777" s="145"/>
      <c r="H777" s="145"/>
      <c r="I777" s="145"/>
      <c r="J777" s="145"/>
      <c r="K777" s="145"/>
      <c r="L777" s="145"/>
      <c r="M777" s="145"/>
      <c r="N777" s="2"/>
      <c r="O777" s="3"/>
    </row>
    <row r="778" customFormat="false" ht="12.75" hidden="false" customHeight="true" outlineLevel="0" collapsed="false">
      <c r="A778" s="142"/>
      <c r="B778" s="143"/>
      <c r="C778" s="142"/>
      <c r="D778" s="3"/>
      <c r="E778" s="142"/>
      <c r="F778" s="144"/>
      <c r="G778" s="145"/>
      <c r="H778" s="145"/>
      <c r="I778" s="145"/>
      <c r="J778" s="145"/>
      <c r="K778" s="145"/>
      <c r="L778" s="145"/>
      <c r="M778" s="145"/>
      <c r="N778" s="2"/>
      <c r="O778" s="3"/>
    </row>
    <row r="779" customFormat="false" ht="12.75" hidden="false" customHeight="true" outlineLevel="0" collapsed="false">
      <c r="A779" s="142"/>
      <c r="B779" s="143"/>
      <c r="C779" s="142"/>
      <c r="D779" s="3"/>
      <c r="E779" s="142"/>
      <c r="F779" s="144"/>
      <c r="G779" s="145"/>
      <c r="H779" s="145"/>
      <c r="I779" s="145"/>
      <c r="J779" s="145"/>
      <c r="K779" s="145"/>
      <c r="L779" s="145"/>
      <c r="M779" s="145"/>
      <c r="N779" s="2"/>
      <c r="O779" s="3"/>
    </row>
    <row r="780" customFormat="false" ht="12.75" hidden="false" customHeight="true" outlineLevel="0" collapsed="false">
      <c r="A780" s="142"/>
      <c r="B780" s="143"/>
      <c r="C780" s="142"/>
      <c r="D780" s="3"/>
      <c r="E780" s="142"/>
      <c r="F780" s="144"/>
      <c r="G780" s="145"/>
      <c r="H780" s="145"/>
      <c r="I780" s="145"/>
      <c r="J780" s="145"/>
      <c r="K780" s="145"/>
      <c r="L780" s="145"/>
      <c r="M780" s="145"/>
      <c r="N780" s="2"/>
      <c r="O780" s="3"/>
    </row>
    <row r="781" customFormat="false" ht="12.75" hidden="false" customHeight="true" outlineLevel="0" collapsed="false">
      <c r="A781" s="142"/>
      <c r="B781" s="143"/>
      <c r="C781" s="142"/>
      <c r="D781" s="3"/>
      <c r="E781" s="142"/>
      <c r="F781" s="144"/>
      <c r="G781" s="145"/>
      <c r="H781" s="145"/>
      <c r="I781" s="145"/>
      <c r="J781" s="145"/>
      <c r="K781" s="145"/>
      <c r="L781" s="145"/>
      <c r="M781" s="145"/>
      <c r="N781" s="2"/>
      <c r="O781" s="3"/>
    </row>
    <row r="782" customFormat="false" ht="12.75" hidden="false" customHeight="true" outlineLevel="0" collapsed="false">
      <c r="A782" s="142"/>
      <c r="B782" s="143"/>
      <c r="C782" s="142"/>
      <c r="D782" s="3"/>
      <c r="E782" s="142"/>
      <c r="F782" s="144"/>
      <c r="G782" s="145"/>
      <c r="H782" s="145"/>
      <c r="I782" s="145"/>
      <c r="J782" s="145"/>
      <c r="K782" s="145"/>
      <c r="L782" s="145"/>
      <c r="M782" s="145"/>
      <c r="N782" s="2"/>
      <c r="O782" s="3"/>
    </row>
    <row r="783" customFormat="false" ht="12.75" hidden="false" customHeight="true" outlineLevel="0" collapsed="false">
      <c r="A783" s="142"/>
      <c r="B783" s="143"/>
      <c r="C783" s="142"/>
      <c r="D783" s="3"/>
      <c r="E783" s="142"/>
      <c r="F783" s="144"/>
      <c r="G783" s="145"/>
      <c r="H783" s="145"/>
      <c r="I783" s="145"/>
      <c r="J783" s="145"/>
      <c r="K783" s="145"/>
      <c r="L783" s="145"/>
      <c r="M783" s="145"/>
      <c r="N783" s="2"/>
      <c r="O783" s="3"/>
    </row>
    <row r="784" customFormat="false" ht="12.75" hidden="false" customHeight="true" outlineLevel="0" collapsed="false">
      <c r="A784" s="142"/>
      <c r="B784" s="143"/>
      <c r="C784" s="142"/>
      <c r="D784" s="3"/>
      <c r="E784" s="142"/>
      <c r="F784" s="144"/>
      <c r="G784" s="145"/>
      <c r="H784" s="145"/>
      <c r="I784" s="145"/>
      <c r="J784" s="145"/>
      <c r="K784" s="145"/>
      <c r="L784" s="145"/>
      <c r="M784" s="145"/>
      <c r="N784" s="2"/>
      <c r="O784" s="3"/>
    </row>
    <row r="785" customFormat="false" ht="12.75" hidden="false" customHeight="true" outlineLevel="0" collapsed="false">
      <c r="A785" s="142"/>
      <c r="B785" s="143"/>
      <c r="C785" s="142"/>
      <c r="D785" s="3"/>
      <c r="E785" s="142"/>
      <c r="F785" s="144"/>
      <c r="G785" s="145"/>
      <c r="H785" s="145"/>
      <c r="I785" s="145"/>
      <c r="J785" s="145"/>
      <c r="K785" s="145"/>
      <c r="L785" s="145"/>
      <c r="M785" s="145"/>
      <c r="N785" s="2"/>
      <c r="O785" s="3"/>
    </row>
    <row r="786" customFormat="false" ht="12.75" hidden="false" customHeight="true" outlineLevel="0" collapsed="false">
      <c r="A786" s="142"/>
      <c r="B786" s="143"/>
      <c r="C786" s="142"/>
      <c r="D786" s="3"/>
      <c r="E786" s="142"/>
      <c r="F786" s="144"/>
      <c r="G786" s="145"/>
      <c r="H786" s="145"/>
      <c r="I786" s="145"/>
      <c r="J786" s="145"/>
      <c r="K786" s="145"/>
      <c r="L786" s="145"/>
      <c r="M786" s="145"/>
      <c r="N786" s="2"/>
      <c r="O786" s="3"/>
    </row>
    <row r="787" customFormat="false" ht="12.75" hidden="false" customHeight="true" outlineLevel="0" collapsed="false">
      <c r="A787" s="142"/>
      <c r="B787" s="143"/>
      <c r="C787" s="142"/>
      <c r="D787" s="3"/>
      <c r="E787" s="142"/>
      <c r="F787" s="144"/>
      <c r="G787" s="145"/>
      <c r="H787" s="145"/>
      <c r="I787" s="145"/>
      <c r="J787" s="145"/>
      <c r="K787" s="145"/>
      <c r="L787" s="145"/>
      <c r="M787" s="145"/>
      <c r="N787" s="2"/>
      <c r="O787" s="3"/>
    </row>
    <row r="788" customFormat="false" ht="12.75" hidden="false" customHeight="true" outlineLevel="0" collapsed="false">
      <c r="A788" s="142"/>
      <c r="B788" s="143"/>
      <c r="C788" s="142"/>
      <c r="D788" s="3"/>
      <c r="E788" s="142"/>
      <c r="F788" s="144"/>
      <c r="G788" s="145"/>
      <c r="H788" s="145"/>
      <c r="I788" s="145"/>
      <c r="J788" s="145"/>
      <c r="K788" s="145"/>
      <c r="L788" s="145"/>
      <c r="M788" s="145"/>
      <c r="N788" s="2"/>
      <c r="O788" s="3"/>
    </row>
    <row r="789" customFormat="false" ht="12.75" hidden="false" customHeight="true" outlineLevel="0" collapsed="false">
      <c r="A789" s="142"/>
      <c r="B789" s="143"/>
      <c r="C789" s="142"/>
      <c r="D789" s="3"/>
      <c r="E789" s="142"/>
      <c r="F789" s="144"/>
      <c r="G789" s="145"/>
      <c r="H789" s="145"/>
      <c r="I789" s="145"/>
      <c r="J789" s="145"/>
      <c r="K789" s="145"/>
      <c r="L789" s="145"/>
      <c r="M789" s="145"/>
      <c r="N789" s="2"/>
      <c r="O789" s="3"/>
    </row>
    <row r="790" customFormat="false" ht="12.75" hidden="false" customHeight="true" outlineLevel="0" collapsed="false">
      <c r="A790" s="142"/>
      <c r="B790" s="143"/>
      <c r="C790" s="142"/>
      <c r="D790" s="3"/>
      <c r="E790" s="142"/>
      <c r="F790" s="144"/>
      <c r="G790" s="145"/>
      <c r="H790" s="145"/>
      <c r="I790" s="145"/>
      <c r="J790" s="145"/>
      <c r="K790" s="145"/>
      <c r="L790" s="145"/>
      <c r="M790" s="145"/>
      <c r="N790" s="2"/>
      <c r="O790" s="3"/>
    </row>
    <row r="791" customFormat="false" ht="12.75" hidden="false" customHeight="true" outlineLevel="0" collapsed="false">
      <c r="A791" s="142"/>
      <c r="B791" s="143"/>
      <c r="C791" s="142"/>
      <c r="D791" s="3"/>
      <c r="E791" s="142"/>
      <c r="F791" s="144"/>
      <c r="G791" s="145"/>
      <c r="H791" s="145"/>
      <c r="I791" s="145"/>
      <c r="J791" s="145"/>
      <c r="K791" s="145"/>
      <c r="L791" s="145"/>
      <c r="M791" s="145"/>
      <c r="N791" s="2"/>
      <c r="O791" s="3"/>
    </row>
    <row r="792" customFormat="false" ht="12.75" hidden="false" customHeight="true" outlineLevel="0" collapsed="false">
      <c r="A792" s="142"/>
      <c r="B792" s="143"/>
      <c r="C792" s="142"/>
      <c r="D792" s="3"/>
      <c r="E792" s="142"/>
      <c r="F792" s="144"/>
      <c r="G792" s="145"/>
      <c r="H792" s="145"/>
      <c r="I792" s="145"/>
      <c r="J792" s="145"/>
      <c r="K792" s="145"/>
      <c r="L792" s="145"/>
      <c r="M792" s="145"/>
      <c r="N792" s="2"/>
      <c r="O792" s="3"/>
    </row>
    <row r="793" customFormat="false" ht="12.75" hidden="false" customHeight="true" outlineLevel="0" collapsed="false">
      <c r="A793" s="142"/>
      <c r="B793" s="143"/>
      <c r="C793" s="142"/>
      <c r="D793" s="3"/>
      <c r="E793" s="142"/>
      <c r="F793" s="144"/>
      <c r="G793" s="145"/>
      <c r="H793" s="145"/>
      <c r="I793" s="145"/>
      <c r="J793" s="145"/>
      <c r="K793" s="145"/>
      <c r="L793" s="145"/>
      <c r="M793" s="145"/>
      <c r="N793" s="2"/>
      <c r="O793" s="3"/>
    </row>
    <row r="794" customFormat="false" ht="12.75" hidden="false" customHeight="true" outlineLevel="0" collapsed="false">
      <c r="A794" s="142"/>
      <c r="B794" s="143"/>
      <c r="C794" s="142"/>
      <c r="D794" s="3"/>
      <c r="E794" s="142"/>
      <c r="F794" s="144"/>
      <c r="G794" s="145"/>
      <c r="H794" s="145"/>
      <c r="I794" s="145"/>
      <c r="J794" s="145"/>
      <c r="K794" s="145"/>
      <c r="L794" s="145"/>
      <c r="M794" s="145"/>
      <c r="N794" s="2"/>
      <c r="O794" s="3"/>
    </row>
    <row r="795" customFormat="false" ht="12.75" hidden="false" customHeight="true" outlineLevel="0" collapsed="false">
      <c r="A795" s="142"/>
      <c r="B795" s="143"/>
      <c r="C795" s="142"/>
      <c r="D795" s="3"/>
      <c r="E795" s="142"/>
      <c r="F795" s="144"/>
      <c r="G795" s="145"/>
      <c r="H795" s="145"/>
      <c r="I795" s="145"/>
      <c r="J795" s="145"/>
      <c r="K795" s="145"/>
      <c r="L795" s="145"/>
      <c r="M795" s="145"/>
      <c r="N795" s="2"/>
      <c r="O795" s="3"/>
    </row>
    <row r="796" customFormat="false" ht="12.75" hidden="false" customHeight="true" outlineLevel="0" collapsed="false">
      <c r="A796" s="142"/>
      <c r="B796" s="143"/>
      <c r="C796" s="142"/>
      <c r="D796" s="3"/>
      <c r="E796" s="142"/>
      <c r="F796" s="144"/>
      <c r="G796" s="145"/>
      <c r="H796" s="145"/>
      <c r="I796" s="145"/>
      <c r="J796" s="145"/>
      <c r="K796" s="145"/>
      <c r="L796" s="145"/>
      <c r="M796" s="145"/>
      <c r="N796" s="2"/>
      <c r="O796" s="3"/>
    </row>
    <row r="797" customFormat="false" ht="12.75" hidden="false" customHeight="true" outlineLevel="0" collapsed="false">
      <c r="A797" s="142"/>
      <c r="B797" s="143"/>
      <c r="C797" s="142"/>
      <c r="D797" s="3"/>
      <c r="E797" s="142"/>
      <c r="F797" s="144"/>
      <c r="G797" s="145"/>
      <c r="H797" s="145"/>
      <c r="I797" s="145"/>
      <c r="J797" s="145"/>
      <c r="K797" s="145"/>
      <c r="L797" s="145"/>
      <c r="M797" s="145"/>
      <c r="N797" s="2"/>
      <c r="O797" s="3"/>
    </row>
    <row r="798" customFormat="false" ht="12.75" hidden="false" customHeight="true" outlineLevel="0" collapsed="false">
      <c r="A798" s="142"/>
      <c r="B798" s="143"/>
      <c r="C798" s="142"/>
      <c r="D798" s="3"/>
      <c r="E798" s="142"/>
      <c r="F798" s="144"/>
      <c r="G798" s="145"/>
      <c r="H798" s="145"/>
      <c r="I798" s="145"/>
      <c r="J798" s="145"/>
      <c r="K798" s="145"/>
      <c r="L798" s="145"/>
      <c r="M798" s="145"/>
      <c r="N798" s="2"/>
      <c r="O798" s="3"/>
    </row>
    <row r="799" customFormat="false" ht="12.75" hidden="false" customHeight="true" outlineLevel="0" collapsed="false">
      <c r="A799" s="142"/>
      <c r="B799" s="143"/>
      <c r="C799" s="142"/>
      <c r="D799" s="3"/>
      <c r="E799" s="142"/>
      <c r="F799" s="144"/>
      <c r="G799" s="145"/>
      <c r="H799" s="145"/>
      <c r="I799" s="145"/>
      <c r="J799" s="145"/>
      <c r="K799" s="145"/>
      <c r="L799" s="145"/>
      <c r="M799" s="145"/>
      <c r="N799" s="2"/>
      <c r="O799" s="3"/>
    </row>
    <row r="800" customFormat="false" ht="12.75" hidden="false" customHeight="true" outlineLevel="0" collapsed="false">
      <c r="A800" s="142"/>
      <c r="B800" s="143"/>
      <c r="C800" s="142"/>
      <c r="D800" s="3"/>
      <c r="E800" s="142"/>
      <c r="F800" s="144"/>
      <c r="G800" s="145"/>
      <c r="H800" s="145"/>
      <c r="I800" s="145"/>
      <c r="J800" s="145"/>
      <c r="K800" s="145"/>
      <c r="L800" s="145"/>
      <c r="M800" s="145"/>
      <c r="N800" s="2"/>
      <c r="O800" s="3"/>
    </row>
    <row r="801" customFormat="false" ht="12.75" hidden="false" customHeight="true" outlineLevel="0" collapsed="false">
      <c r="A801" s="142"/>
      <c r="B801" s="143"/>
      <c r="C801" s="142"/>
      <c r="D801" s="3"/>
      <c r="E801" s="142"/>
      <c r="F801" s="144"/>
      <c r="G801" s="145"/>
      <c r="H801" s="145"/>
      <c r="I801" s="145"/>
      <c r="J801" s="145"/>
      <c r="K801" s="145"/>
      <c r="L801" s="145"/>
      <c r="M801" s="145"/>
      <c r="N801" s="2"/>
      <c r="O801" s="3"/>
    </row>
    <row r="802" customFormat="false" ht="12.75" hidden="false" customHeight="true" outlineLevel="0" collapsed="false">
      <c r="A802" s="142"/>
      <c r="B802" s="143"/>
      <c r="C802" s="142"/>
      <c r="D802" s="3"/>
      <c r="E802" s="142"/>
      <c r="F802" s="144"/>
      <c r="G802" s="145"/>
      <c r="H802" s="145"/>
      <c r="I802" s="145"/>
      <c r="J802" s="145"/>
      <c r="K802" s="145"/>
      <c r="L802" s="145"/>
      <c r="M802" s="145"/>
      <c r="N802" s="2"/>
      <c r="O802" s="3"/>
    </row>
    <row r="803" customFormat="false" ht="12.75" hidden="false" customHeight="true" outlineLevel="0" collapsed="false">
      <c r="A803" s="142"/>
      <c r="B803" s="143"/>
      <c r="C803" s="142"/>
      <c r="D803" s="3"/>
      <c r="E803" s="142"/>
      <c r="F803" s="144"/>
      <c r="G803" s="145"/>
      <c r="H803" s="145"/>
      <c r="I803" s="145"/>
      <c r="J803" s="145"/>
      <c r="K803" s="145"/>
      <c r="L803" s="145"/>
      <c r="M803" s="145"/>
      <c r="N803" s="2"/>
      <c r="O803" s="3"/>
    </row>
    <row r="804" customFormat="false" ht="12.75" hidden="false" customHeight="true" outlineLevel="0" collapsed="false">
      <c r="A804" s="142"/>
      <c r="B804" s="143"/>
      <c r="C804" s="142"/>
      <c r="D804" s="3"/>
      <c r="E804" s="142"/>
      <c r="F804" s="144"/>
      <c r="G804" s="145"/>
      <c r="H804" s="145"/>
      <c r="I804" s="145"/>
      <c r="J804" s="145"/>
      <c r="K804" s="145"/>
      <c r="L804" s="145"/>
      <c r="M804" s="145"/>
      <c r="N804" s="2"/>
      <c r="O804" s="3"/>
    </row>
    <row r="805" customFormat="false" ht="12.75" hidden="false" customHeight="true" outlineLevel="0" collapsed="false">
      <c r="A805" s="142"/>
      <c r="B805" s="143"/>
      <c r="C805" s="142"/>
      <c r="D805" s="3"/>
      <c r="E805" s="142"/>
      <c r="F805" s="144"/>
      <c r="G805" s="145"/>
      <c r="H805" s="145"/>
      <c r="I805" s="145"/>
      <c r="J805" s="145"/>
      <c r="K805" s="145"/>
      <c r="L805" s="145"/>
      <c r="M805" s="145"/>
      <c r="N805" s="2"/>
      <c r="O805" s="3"/>
    </row>
    <row r="806" customFormat="false" ht="12.75" hidden="false" customHeight="true" outlineLevel="0" collapsed="false">
      <c r="A806" s="142"/>
      <c r="B806" s="143"/>
      <c r="C806" s="142"/>
      <c r="D806" s="3"/>
      <c r="E806" s="142"/>
      <c r="F806" s="144"/>
      <c r="G806" s="145"/>
      <c r="H806" s="145"/>
      <c r="I806" s="145"/>
      <c r="J806" s="145"/>
      <c r="K806" s="145"/>
      <c r="L806" s="145"/>
      <c r="M806" s="145"/>
      <c r="N806" s="2"/>
      <c r="O806" s="3"/>
    </row>
    <row r="807" customFormat="false" ht="12.75" hidden="false" customHeight="true" outlineLevel="0" collapsed="false">
      <c r="A807" s="142"/>
      <c r="B807" s="143"/>
      <c r="C807" s="142"/>
      <c r="D807" s="3"/>
      <c r="E807" s="142"/>
      <c r="F807" s="144"/>
      <c r="G807" s="145"/>
      <c r="H807" s="145"/>
      <c r="I807" s="145"/>
      <c r="J807" s="145"/>
      <c r="K807" s="145"/>
      <c r="L807" s="145"/>
      <c r="M807" s="145"/>
      <c r="N807" s="2"/>
      <c r="O807" s="3"/>
    </row>
    <row r="808" customFormat="false" ht="12.75" hidden="false" customHeight="true" outlineLevel="0" collapsed="false">
      <c r="A808" s="142"/>
      <c r="B808" s="143"/>
      <c r="C808" s="142"/>
      <c r="D808" s="3"/>
      <c r="E808" s="142"/>
      <c r="F808" s="144"/>
      <c r="G808" s="145"/>
      <c r="H808" s="145"/>
      <c r="I808" s="145"/>
      <c r="J808" s="145"/>
      <c r="K808" s="145"/>
      <c r="L808" s="145"/>
      <c r="M808" s="145"/>
      <c r="N808" s="2"/>
      <c r="O808" s="3"/>
    </row>
    <row r="809" customFormat="false" ht="12.75" hidden="false" customHeight="true" outlineLevel="0" collapsed="false">
      <c r="A809" s="142"/>
      <c r="B809" s="143"/>
      <c r="C809" s="142"/>
      <c r="D809" s="3"/>
      <c r="E809" s="142"/>
      <c r="F809" s="144"/>
      <c r="G809" s="145"/>
      <c r="H809" s="145"/>
      <c r="I809" s="145"/>
      <c r="J809" s="145"/>
      <c r="K809" s="145"/>
      <c r="L809" s="145"/>
      <c r="M809" s="145"/>
      <c r="N809" s="2"/>
      <c r="O809" s="3"/>
    </row>
    <row r="810" customFormat="false" ht="12.75" hidden="false" customHeight="true" outlineLevel="0" collapsed="false">
      <c r="A810" s="142"/>
      <c r="B810" s="143"/>
      <c r="C810" s="142"/>
      <c r="D810" s="3"/>
      <c r="E810" s="142"/>
      <c r="F810" s="144"/>
      <c r="G810" s="145"/>
      <c r="H810" s="145"/>
      <c r="I810" s="145"/>
      <c r="J810" s="145"/>
      <c r="K810" s="145"/>
      <c r="L810" s="145"/>
      <c r="M810" s="145"/>
      <c r="N810" s="2"/>
      <c r="O810" s="3"/>
    </row>
    <row r="811" customFormat="false" ht="12.75" hidden="false" customHeight="true" outlineLevel="0" collapsed="false">
      <c r="A811" s="142"/>
      <c r="B811" s="143"/>
      <c r="C811" s="142"/>
      <c r="D811" s="3"/>
      <c r="E811" s="142"/>
      <c r="F811" s="144"/>
      <c r="G811" s="145"/>
      <c r="H811" s="145"/>
      <c r="I811" s="145"/>
      <c r="J811" s="145"/>
      <c r="K811" s="145"/>
      <c r="L811" s="145"/>
      <c r="M811" s="145"/>
      <c r="N811" s="2"/>
      <c r="O811" s="3"/>
    </row>
    <row r="812" customFormat="false" ht="12.75" hidden="false" customHeight="true" outlineLevel="0" collapsed="false">
      <c r="A812" s="142"/>
      <c r="B812" s="143"/>
      <c r="C812" s="142"/>
      <c r="D812" s="3"/>
      <c r="E812" s="142"/>
      <c r="F812" s="144"/>
      <c r="G812" s="145"/>
      <c r="H812" s="145"/>
      <c r="I812" s="145"/>
      <c r="J812" s="145"/>
      <c r="K812" s="145"/>
      <c r="L812" s="145"/>
      <c r="M812" s="145"/>
      <c r="N812" s="2"/>
      <c r="O812" s="3"/>
    </row>
    <row r="813" customFormat="false" ht="12.75" hidden="false" customHeight="true" outlineLevel="0" collapsed="false">
      <c r="A813" s="142"/>
      <c r="B813" s="143"/>
      <c r="C813" s="142"/>
      <c r="D813" s="3"/>
      <c r="E813" s="142"/>
      <c r="F813" s="144"/>
      <c r="G813" s="145"/>
      <c r="H813" s="145"/>
      <c r="I813" s="145"/>
      <c r="J813" s="145"/>
      <c r="K813" s="145"/>
      <c r="L813" s="145"/>
      <c r="M813" s="145"/>
      <c r="N813" s="2"/>
      <c r="O813" s="3"/>
    </row>
    <row r="814" customFormat="false" ht="12.75" hidden="false" customHeight="true" outlineLevel="0" collapsed="false">
      <c r="A814" s="142"/>
      <c r="B814" s="143"/>
      <c r="C814" s="142"/>
      <c r="D814" s="3"/>
      <c r="E814" s="142"/>
      <c r="F814" s="144"/>
      <c r="G814" s="145"/>
      <c r="H814" s="145"/>
      <c r="I814" s="145"/>
      <c r="J814" s="145"/>
      <c r="K814" s="145"/>
      <c r="L814" s="145"/>
      <c r="M814" s="145"/>
      <c r="N814" s="2"/>
      <c r="O814" s="3"/>
    </row>
    <row r="815" customFormat="false" ht="12.75" hidden="false" customHeight="true" outlineLevel="0" collapsed="false">
      <c r="A815" s="142"/>
      <c r="B815" s="143"/>
      <c r="C815" s="142"/>
      <c r="D815" s="3"/>
      <c r="E815" s="142"/>
      <c r="F815" s="144"/>
      <c r="G815" s="145"/>
      <c r="H815" s="145"/>
      <c r="I815" s="145"/>
      <c r="J815" s="145"/>
      <c r="K815" s="145"/>
      <c r="L815" s="145"/>
      <c r="M815" s="145"/>
      <c r="N815" s="2"/>
      <c r="O815" s="3"/>
    </row>
    <row r="816" customFormat="false" ht="12.75" hidden="false" customHeight="true" outlineLevel="0" collapsed="false">
      <c r="A816" s="142"/>
      <c r="B816" s="143"/>
      <c r="C816" s="142"/>
      <c r="D816" s="3"/>
      <c r="E816" s="142"/>
      <c r="F816" s="144"/>
      <c r="G816" s="145"/>
      <c r="H816" s="145"/>
      <c r="I816" s="145"/>
      <c r="J816" s="145"/>
      <c r="K816" s="145"/>
      <c r="L816" s="145"/>
      <c r="M816" s="145"/>
      <c r="N816" s="2"/>
      <c r="O816" s="3"/>
    </row>
    <row r="817" customFormat="false" ht="12.75" hidden="false" customHeight="true" outlineLevel="0" collapsed="false">
      <c r="A817" s="142"/>
      <c r="B817" s="143"/>
      <c r="C817" s="142"/>
      <c r="D817" s="3"/>
      <c r="E817" s="142"/>
      <c r="F817" s="144"/>
      <c r="G817" s="145"/>
      <c r="H817" s="145"/>
      <c r="I817" s="145"/>
      <c r="J817" s="145"/>
      <c r="K817" s="145"/>
      <c r="L817" s="145"/>
      <c r="M817" s="145"/>
      <c r="N817" s="2"/>
      <c r="O817" s="3"/>
    </row>
    <row r="818" customFormat="false" ht="12.75" hidden="false" customHeight="true" outlineLevel="0" collapsed="false">
      <c r="A818" s="142"/>
      <c r="B818" s="143"/>
      <c r="C818" s="142"/>
      <c r="D818" s="3"/>
      <c r="E818" s="142"/>
      <c r="F818" s="144"/>
      <c r="G818" s="145"/>
      <c r="H818" s="145"/>
      <c r="I818" s="145"/>
      <c r="J818" s="145"/>
      <c r="K818" s="145"/>
      <c r="L818" s="145"/>
      <c r="M818" s="145"/>
      <c r="N818" s="2"/>
      <c r="O818" s="3"/>
    </row>
    <row r="819" customFormat="false" ht="12.75" hidden="false" customHeight="true" outlineLevel="0" collapsed="false">
      <c r="A819" s="142"/>
      <c r="B819" s="143"/>
      <c r="C819" s="142"/>
      <c r="D819" s="3"/>
      <c r="E819" s="142"/>
      <c r="F819" s="144"/>
      <c r="G819" s="145"/>
      <c r="H819" s="145"/>
      <c r="I819" s="145"/>
      <c r="J819" s="145"/>
      <c r="K819" s="145"/>
      <c r="L819" s="145"/>
      <c r="M819" s="145"/>
      <c r="N819" s="2"/>
      <c r="O819" s="3"/>
    </row>
    <row r="820" customFormat="false" ht="12.75" hidden="false" customHeight="true" outlineLevel="0" collapsed="false">
      <c r="A820" s="142"/>
      <c r="B820" s="143"/>
      <c r="C820" s="142"/>
      <c r="D820" s="3"/>
      <c r="E820" s="142"/>
      <c r="F820" s="144"/>
      <c r="G820" s="145"/>
      <c r="H820" s="145"/>
      <c r="I820" s="145"/>
      <c r="J820" s="145"/>
      <c r="K820" s="145"/>
      <c r="L820" s="145"/>
      <c r="M820" s="145"/>
      <c r="N820" s="2"/>
      <c r="O820" s="3"/>
    </row>
    <row r="821" customFormat="false" ht="12.75" hidden="false" customHeight="true" outlineLevel="0" collapsed="false">
      <c r="A821" s="142"/>
      <c r="B821" s="143"/>
      <c r="C821" s="142"/>
      <c r="D821" s="3"/>
      <c r="E821" s="142"/>
      <c r="F821" s="144"/>
      <c r="G821" s="145"/>
      <c r="H821" s="145"/>
      <c r="I821" s="145"/>
      <c r="J821" s="145"/>
      <c r="K821" s="145"/>
      <c r="L821" s="145"/>
      <c r="M821" s="145"/>
      <c r="N821" s="2"/>
      <c r="O821" s="3"/>
    </row>
    <row r="822" customFormat="false" ht="12.75" hidden="false" customHeight="true" outlineLevel="0" collapsed="false">
      <c r="A822" s="142"/>
      <c r="B822" s="143"/>
      <c r="C822" s="142"/>
      <c r="D822" s="3"/>
      <c r="E822" s="142"/>
      <c r="F822" s="144"/>
      <c r="G822" s="145"/>
      <c r="H822" s="145"/>
      <c r="I822" s="145"/>
      <c r="J822" s="145"/>
      <c r="K822" s="145"/>
      <c r="L822" s="145"/>
      <c r="M822" s="145"/>
      <c r="N822" s="2"/>
      <c r="O822" s="3"/>
    </row>
    <row r="823" customFormat="false" ht="12.75" hidden="false" customHeight="true" outlineLevel="0" collapsed="false">
      <c r="A823" s="142"/>
      <c r="B823" s="143"/>
      <c r="C823" s="142"/>
      <c r="D823" s="3"/>
      <c r="E823" s="142"/>
      <c r="F823" s="144"/>
      <c r="G823" s="145"/>
      <c r="H823" s="145"/>
      <c r="I823" s="145"/>
      <c r="J823" s="145"/>
      <c r="K823" s="145"/>
      <c r="L823" s="145"/>
      <c r="M823" s="145"/>
      <c r="N823" s="2"/>
      <c r="O823" s="3"/>
    </row>
    <row r="824" customFormat="false" ht="12.75" hidden="false" customHeight="true" outlineLevel="0" collapsed="false">
      <c r="A824" s="142"/>
      <c r="B824" s="143"/>
      <c r="C824" s="142"/>
      <c r="D824" s="3"/>
      <c r="E824" s="142"/>
      <c r="F824" s="144"/>
      <c r="G824" s="145"/>
      <c r="H824" s="145"/>
      <c r="I824" s="145"/>
      <c r="J824" s="145"/>
      <c r="K824" s="145"/>
      <c r="L824" s="145"/>
      <c r="M824" s="145"/>
      <c r="N824" s="2"/>
      <c r="O824" s="3"/>
    </row>
    <row r="825" customFormat="false" ht="12.75" hidden="false" customHeight="true" outlineLevel="0" collapsed="false">
      <c r="A825" s="142"/>
      <c r="B825" s="143"/>
      <c r="C825" s="142"/>
      <c r="D825" s="3"/>
      <c r="E825" s="142"/>
      <c r="F825" s="144"/>
      <c r="G825" s="145"/>
      <c r="H825" s="145"/>
      <c r="I825" s="145"/>
      <c r="J825" s="145"/>
      <c r="K825" s="145"/>
      <c r="L825" s="145"/>
      <c r="M825" s="145"/>
      <c r="N825" s="2"/>
      <c r="O825" s="3"/>
    </row>
    <row r="826" customFormat="false" ht="12.75" hidden="false" customHeight="true" outlineLevel="0" collapsed="false">
      <c r="A826" s="142"/>
      <c r="B826" s="143"/>
      <c r="C826" s="142"/>
      <c r="D826" s="3"/>
      <c r="E826" s="142"/>
      <c r="F826" s="144"/>
      <c r="G826" s="145"/>
      <c r="H826" s="145"/>
      <c r="I826" s="145"/>
      <c r="J826" s="145"/>
      <c r="K826" s="145"/>
      <c r="L826" s="145"/>
      <c r="M826" s="145"/>
      <c r="N826" s="2"/>
      <c r="O826" s="3"/>
    </row>
    <row r="827" customFormat="false" ht="12.75" hidden="false" customHeight="true" outlineLevel="0" collapsed="false">
      <c r="A827" s="142"/>
      <c r="B827" s="143"/>
      <c r="C827" s="142"/>
      <c r="D827" s="3"/>
      <c r="E827" s="142"/>
      <c r="F827" s="144"/>
      <c r="G827" s="145"/>
      <c r="H827" s="145"/>
      <c r="I827" s="145"/>
      <c r="J827" s="145"/>
      <c r="K827" s="145"/>
      <c r="L827" s="145"/>
      <c r="M827" s="145"/>
      <c r="N827" s="2"/>
      <c r="O827" s="3"/>
    </row>
    <row r="828" customFormat="false" ht="12.75" hidden="false" customHeight="true" outlineLevel="0" collapsed="false">
      <c r="A828" s="142"/>
      <c r="B828" s="143"/>
      <c r="C828" s="142"/>
      <c r="D828" s="3"/>
      <c r="E828" s="142"/>
      <c r="F828" s="144"/>
      <c r="G828" s="145"/>
      <c r="H828" s="145"/>
      <c r="I828" s="145"/>
      <c r="J828" s="145"/>
      <c r="K828" s="145"/>
      <c r="L828" s="145"/>
      <c r="M828" s="145"/>
      <c r="N828" s="2"/>
      <c r="O828" s="3"/>
    </row>
    <row r="829" customFormat="false" ht="12.75" hidden="false" customHeight="true" outlineLevel="0" collapsed="false">
      <c r="A829" s="142"/>
      <c r="B829" s="143"/>
      <c r="C829" s="142"/>
      <c r="D829" s="3"/>
      <c r="E829" s="142"/>
      <c r="F829" s="144"/>
      <c r="G829" s="145"/>
      <c r="H829" s="145"/>
      <c r="I829" s="145"/>
      <c r="J829" s="145"/>
      <c r="K829" s="145"/>
      <c r="L829" s="145"/>
      <c r="M829" s="145"/>
      <c r="N829" s="2"/>
      <c r="O829" s="3"/>
    </row>
    <row r="830" customFormat="false" ht="12.75" hidden="false" customHeight="true" outlineLevel="0" collapsed="false">
      <c r="A830" s="142"/>
      <c r="B830" s="143"/>
      <c r="C830" s="142"/>
      <c r="D830" s="3"/>
      <c r="E830" s="142"/>
      <c r="F830" s="144"/>
      <c r="G830" s="145"/>
      <c r="H830" s="145"/>
      <c r="I830" s="145"/>
      <c r="J830" s="145"/>
      <c r="K830" s="145"/>
      <c r="L830" s="145"/>
      <c r="M830" s="145"/>
      <c r="N830" s="2"/>
      <c r="O830" s="3"/>
    </row>
    <row r="831" customFormat="false" ht="12.75" hidden="false" customHeight="true" outlineLevel="0" collapsed="false">
      <c r="A831" s="142"/>
      <c r="B831" s="143"/>
      <c r="C831" s="142"/>
      <c r="D831" s="3"/>
      <c r="E831" s="142"/>
      <c r="F831" s="144"/>
      <c r="G831" s="145"/>
      <c r="H831" s="145"/>
      <c r="I831" s="145"/>
      <c r="J831" s="145"/>
      <c r="K831" s="145"/>
      <c r="L831" s="145"/>
      <c r="M831" s="145"/>
      <c r="N831" s="2"/>
      <c r="O831" s="3"/>
    </row>
    <row r="832" customFormat="false" ht="12.75" hidden="false" customHeight="true" outlineLevel="0" collapsed="false">
      <c r="A832" s="142"/>
      <c r="B832" s="143"/>
      <c r="C832" s="142"/>
      <c r="D832" s="3"/>
      <c r="E832" s="142"/>
      <c r="F832" s="144"/>
      <c r="G832" s="145"/>
      <c r="H832" s="145"/>
      <c r="I832" s="145"/>
      <c r="J832" s="145"/>
      <c r="K832" s="145"/>
      <c r="L832" s="145"/>
      <c r="M832" s="145"/>
      <c r="N832" s="2"/>
      <c r="O832" s="3"/>
    </row>
    <row r="833" customFormat="false" ht="12.75" hidden="false" customHeight="true" outlineLevel="0" collapsed="false">
      <c r="A833" s="142"/>
      <c r="B833" s="143"/>
      <c r="C833" s="142"/>
      <c r="D833" s="3"/>
      <c r="E833" s="142"/>
      <c r="F833" s="144"/>
      <c r="G833" s="145"/>
      <c r="H833" s="145"/>
      <c r="I833" s="145"/>
      <c r="J833" s="145"/>
      <c r="K833" s="145"/>
      <c r="L833" s="145"/>
      <c r="M833" s="145"/>
      <c r="N833" s="2"/>
      <c r="O833" s="3"/>
    </row>
    <row r="834" customFormat="false" ht="12.75" hidden="false" customHeight="true" outlineLevel="0" collapsed="false">
      <c r="A834" s="142"/>
      <c r="B834" s="143"/>
      <c r="C834" s="142"/>
      <c r="D834" s="3"/>
      <c r="E834" s="142"/>
      <c r="F834" s="144"/>
      <c r="G834" s="145"/>
      <c r="H834" s="145"/>
      <c r="I834" s="145"/>
      <c r="J834" s="145"/>
      <c r="K834" s="145"/>
      <c r="L834" s="145"/>
      <c r="M834" s="145"/>
      <c r="N834" s="2"/>
      <c r="O834" s="3"/>
    </row>
    <row r="835" customFormat="false" ht="12.75" hidden="false" customHeight="true" outlineLevel="0" collapsed="false">
      <c r="A835" s="142"/>
      <c r="B835" s="143"/>
      <c r="C835" s="142"/>
      <c r="D835" s="3"/>
      <c r="E835" s="142"/>
      <c r="F835" s="144"/>
      <c r="G835" s="145"/>
      <c r="H835" s="145"/>
      <c r="I835" s="145"/>
      <c r="J835" s="145"/>
      <c r="K835" s="145"/>
      <c r="L835" s="145"/>
      <c r="M835" s="145"/>
      <c r="N835" s="2"/>
      <c r="O835" s="3"/>
    </row>
    <row r="836" customFormat="false" ht="12.75" hidden="false" customHeight="true" outlineLevel="0" collapsed="false">
      <c r="A836" s="142"/>
      <c r="B836" s="143"/>
      <c r="C836" s="142"/>
      <c r="D836" s="3"/>
      <c r="E836" s="142"/>
      <c r="F836" s="144"/>
      <c r="G836" s="145"/>
      <c r="H836" s="145"/>
      <c r="I836" s="145"/>
      <c r="J836" s="145"/>
      <c r="K836" s="145"/>
      <c r="L836" s="145"/>
      <c r="M836" s="145"/>
      <c r="N836" s="2"/>
      <c r="O836" s="3"/>
    </row>
    <row r="837" customFormat="false" ht="12.75" hidden="false" customHeight="true" outlineLevel="0" collapsed="false">
      <c r="A837" s="142"/>
      <c r="B837" s="143"/>
      <c r="C837" s="142"/>
      <c r="D837" s="3"/>
      <c r="E837" s="142"/>
      <c r="F837" s="144"/>
      <c r="G837" s="145"/>
      <c r="H837" s="145"/>
      <c r="I837" s="145"/>
      <c r="J837" s="145"/>
      <c r="K837" s="145"/>
      <c r="L837" s="145"/>
      <c r="M837" s="145"/>
      <c r="N837" s="2"/>
      <c r="O837" s="3"/>
    </row>
    <row r="838" customFormat="false" ht="12.75" hidden="false" customHeight="true" outlineLevel="0" collapsed="false">
      <c r="A838" s="142"/>
      <c r="B838" s="143"/>
      <c r="C838" s="142"/>
      <c r="D838" s="3"/>
      <c r="E838" s="142"/>
      <c r="F838" s="144"/>
      <c r="G838" s="145"/>
      <c r="H838" s="145"/>
      <c r="I838" s="145"/>
      <c r="J838" s="145"/>
      <c r="K838" s="145"/>
      <c r="L838" s="145"/>
      <c r="M838" s="145"/>
      <c r="N838" s="2"/>
      <c r="O838" s="3"/>
    </row>
    <row r="839" customFormat="false" ht="12.75" hidden="false" customHeight="true" outlineLevel="0" collapsed="false">
      <c r="A839" s="142"/>
      <c r="B839" s="143"/>
      <c r="C839" s="142"/>
      <c r="D839" s="3"/>
      <c r="E839" s="142"/>
      <c r="F839" s="144"/>
      <c r="G839" s="145"/>
      <c r="H839" s="145"/>
      <c r="I839" s="145"/>
      <c r="J839" s="145"/>
      <c r="K839" s="145"/>
      <c r="L839" s="145"/>
      <c r="M839" s="145"/>
      <c r="N839" s="2"/>
      <c r="O839" s="3"/>
    </row>
    <row r="840" customFormat="false" ht="12.75" hidden="false" customHeight="true" outlineLevel="0" collapsed="false">
      <c r="A840" s="142"/>
      <c r="B840" s="143"/>
      <c r="C840" s="142"/>
      <c r="D840" s="3"/>
      <c r="E840" s="142"/>
      <c r="F840" s="144"/>
      <c r="G840" s="145"/>
      <c r="H840" s="145"/>
      <c r="I840" s="145"/>
      <c r="J840" s="145"/>
      <c r="K840" s="145"/>
      <c r="L840" s="145"/>
      <c r="M840" s="145"/>
      <c r="N840" s="2"/>
      <c r="O840" s="3"/>
    </row>
    <row r="841" customFormat="false" ht="12.75" hidden="false" customHeight="true" outlineLevel="0" collapsed="false">
      <c r="A841" s="142"/>
      <c r="B841" s="143"/>
      <c r="C841" s="142"/>
      <c r="D841" s="3"/>
      <c r="E841" s="142"/>
      <c r="F841" s="144"/>
      <c r="G841" s="145"/>
      <c r="H841" s="145"/>
      <c r="I841" s="145"/>
      <c r="J841" s="145"/>
      <c r="K841" s="145"/>
      <c r="L841" s="145"/>
      <c r="M841" s="145"/>
      <c r="N841" s="2"/>
      <c r="O841" s="3"/>
    </row>
    <row r="842" customFormat="false" ht="12.75" hidden="false" customHeight="true" outlineLevel="0" collapsed="false">
      <c r="A842" s="142"/>
      <c r="B842" s="143"/>
      <c r="C842" s="142"/>
      <c r="D842" s="3"/>
      <c r="E842" s="142"/>
      <c r="F842" s="144"/>
      <c r="G842" s="145"/>
      <c r="H842" s="145"/>
      <c r="I842" s="145"/>
      <c r="J842" s="145"/>
      <c r="K842" s="145"/>
      <c r="L842" s="145"/>
      <c r="M842" s="145"/>
      <c r="N842" s="2"/>
      <c r="O842" s="3"/>
    </row>
    <row r="843" customFormat="false" ht="12.75" hidden="false" customHeight="true" outlineLevel="0" collapsed="false">
      <c r="A843" s="142"/>
      <c r="B843" s="143"/>
      <c r="C843" s="142"/>
      <c r="D843" s="3"/>
      <c r="E843" s="142"/>
      <c r="F843" s="144"/>
      <c r="G843" s="145"/>
      <c r="H843" s="145"/>
      <c r="I843" s="145"/>
      <c r="J843" s="145"/>
      <c r="K843" s="145"/>
      <c r="L843" s="145"/>
      <c r="M843" s="145"/>
      <c r="N843" s="2"/>
      <c r="O843" s="3"/>
    </row>
    <row r="844" customFormat="false" ht="12.75" hidden="false" customHeight="true" outlineLevel="0" collapsed="false">
      <c r="A844" s="142"/>
      <c r="B844" s="143"/>
      <c r="C844" s="142"/>
      <c r="D844" s="3"/>
      <c r="E844" s="142"/>
      <c r="F844" s="144"/>
      <c r="G844" s="145"/>
      <c r="H844" s="145"/>
      <c r="I844" s="145"/>
      <c r="J844" s="145"/>
      <c r="K844" s="145"/>
      <c r="L844" s="145"/>
      <c r="M844" s="145"/>
      <c r="N844" s="2"/>
      <c r="O844" s="3"/>
    </row>
    <row r="845" customFormat="false" ht="12.75" hidden="false" customHeight="true" outlineLevel="0" collapsed="false">
      <c r="A845" s="142"/>
      <c r="B845" s="143"/>
      <c r="C845" s="142"/>
      <c r="D845" s="3"/>
      <c r="E845" s="142"/>
      <c r="F845" s="144"/>
      <c r="G845" s="145"/>
      <c r="H845" s="145"/>
      <c r="I845" s="145"/>
      <c r="J845" s="145"/>
      <c r="K845" s="145"/>
      <c r="L845" s="145"/>
      <c r="M845" s="145"/>
      <c r="N845" s="2"/>
      <c r="O845" s="3"/>
    </row>
    <row r="846" customFormat="false" ht="12.75" hidden="false" customHeight="true" outlineLevel="0" collapsed="false">
      <c r="A846" s="142"/>
      <c r="B846" s="143"/>
      <c r="C846" s="142"/>
      <c r="D846" s="3"/>
      <c r="E846" s="142"/>
      <c r="F846" s="144"/>
      <c r="G846" s="145"/>
      <c r="H846" s="145"/>
      <c r="I846" s="145"/>
      <c r="J846" s="145"/>
      <c r="K846" s="145"/>
      <c r="L846" s="145"/>
      <c r="M846" s="145"/>
      <c r="N846" s="2"/>
      <c r="O846" s="3"/>
    </row>
    <row r="847" customFormat="false" ht="12.75" hidden="false" customHeight="true" outlineLevel="0" collapsed="false">
      <c r="A847" s="142"/>
      <c r="B847" s="143"/>
      <c r="C847" s="142"/>
      <c r="D847" s="3"/>
      <c r="E847" s="142"/>
      <c r="F847" s="144"/>
      <c r="G847" s="145"/>
      <c r="H847" s="145"/>
      <c r="I847" s="145"/>
      <c r="J847" s="145"/>
      <c r="K847" s="145"/>
      <c r="L847" s="145"/>
      <c r="M847" s="145"/>
      <c r="N847" s="2"/>
      <c r="O847" s="3"/>
    </row>
    <row r="848" customFormat="false" ht="12.75" hidden="false" customHeight="true" outlineLevel="0" collapsed="false">
      <c r="A848" s="142"/>
      <c r="B848" s="143"/>
      <c r="C848" s="142"/>
      <c r="D848" s="3"/>
      <c r="E848" s="142"/>
      <c r="F848" s="144"/>
      <c r="G848" s="145"/>
      <c r="H848" s="145"/>
      <c r="I848" s="145"/>
      <c r="J848" s="145"/>
      <c r="K848" s="145"/>
      <c r="L848" s="145"/>
      <c r="M848" s="145"/>
      <c r="N848" s="2"/>
      <c r="O848" s="3"/>
    </row>
    <row r="849" customFormat="false" ht="12.75" hidden="false" customHeight="true" outlineLevel="0" collapsed="false">
      <c r="A849" s="142"/>
      <c r="B849" s="143"/>
      <c r="C849" s="142"/>
      <c r="D849" s="3"/>
      <c r="E849" s="142"/>
      <c r="F849" s="144"/>
      <c r="G849" s="145"/>
      <c r="H849" s="145"/>
      <c r="I849" s="145"/>
      <c r="J849" s="145"/>
      <c r="K849" s="145"/>
      <c r="L849" s="145"/>
      <c r="M849" s="145"/>
      <c r="N849" s="2"/>
      <c r="O849" s="3"/>
    </row>
    <row r="850" customFormat="false" ht="12.75" hidden="false" customHeight="true" outlineLevel="0" collapsed="false">
      <c r="A850" s="142"/>
      <c r="B850" s="143"/>
      <c r="C850" s="142"/>
      <c r="D850" s="3"/>
      <c r="E850" s="142"/>
      <c r="F850" s="144"/>
      <c r="G850" s="145"/>
      <c r="H850" s="145"/>
      <c r="I850" s="145"/>
      <c r="J850" s="145"/>
      <c r="K850" s="145"/>
      <c r="L850" s="145"/>
      <c r="M850" s="145"/>
      <c r="N850" s="2"/>
      <c r="O850" s="3"/>
    </row>
    <row r="851" customFormat="false" ht="12.75" hidden="false" customHeight="true" outlineLevel="0" collapsed="false">
      <c r="A851" s="142"/>
      <c r="B851" s="143"/>
      <c r="C851" s="142"/>
      <c r="D851" s="3"/>
      <c r="E851" s="142"/>
      <c r="F851" s="144"/>
      <c r="G851" s="145"/>
      <c r="H851" s="145"/>
      <c r="I851" s="145"/>
      <c r="J851" s="145"/>
      <c r="K851" s="145"/>
      <c r="L851" s="145"/>
      <c r="M851" s="145"/>
      <c r="N851" s="2"/>
      <c r="O851" s="3"/>
    </row>
    <row r="852" customFormat="false" ht="12.75" hidden="false" customHeight="true" outlineLevel="0" collapsed="false">
      <c r="A852" s="142"/>
      <c r="B852" s="143"/>
      <c r="C852" s="142"/>
      <c r="D852" s="3"/>
      <c r="E852" s="142"/>
      <c r="F852" s="144"/>
      <c r="G852" s="145"/>
      <c r="H852" s="145"/>
      <c r="I852" s="145"/>
      <c r="J852" s="145"/>
      <c r="K852" s="145"/>
      <c r="L852" s="145"/>
      <c r="M852" s="145"/>
      <c r="N852" s="2"/>
      <c r="O852" s="3"/>
    </row>
    <row r="853" customFormat="false" ht="12.75" hidden="false" customHeight="true" outlineLevel="0" collapsed="false">
      <c r="A853" s="142"/>
      <c r="B853" s="143"/>
      <c r="C853" s="142"/>
      <c r="D853" s="3"/>
      <c r="E853" s="142"/>
      <c r="F853" s="144"/>
      <c r="G853" s="145"/>
      <c r="H853" s="145"/>
      <c r="I853" s="145"/>
      <c r="J853" s="145"/>
      <c r="K853" s="145"/>
      <c r="L853" s="145"/>
      <c r="M853" s="145"/>
      <c r="N853" s="2"/>
      <c r="O853" s="3"/>
    </row>
    <row r="854" customFormat="false" ht="12.75" hidden="false" customHeight="true" outlineLevel="0" collapsed="false">
      <c r="A854" s="142"/>
      <c r="B854" s="143"/>
      <c r="C854" s="142"/>
      <c r="D854" s="3"/>
      <c r="E854" s="142"/>
      <c r="F854" s="144"/>
      <c r="G854" s="145"/>
      <c r="H854" s="145"/>
      <c r="I854" s="145"/>
      <c r="J854" s="145"/>
      <c r="K854" s="145"/>
      <c r="L854" s="145"/>
      <c r="M854" s="145"/>
      <c r="N854" s="2"/>
      <c r="O854" s="3"/>
    </row>
    <row r="855" customFormat="false" ht="12.75" hidden="false" customHeight="true" outlineLevel="0" collapsed="false">
      <c r="A855" s="142"/>
      <c r="B855" s="143"/>
      <c r="C855" s="142"/>
      <c r="D855" s="3"/>
      <c r="E855" s="142"/>
      <c r="F855" s="144"/>
      <c r="G855" s="145"/>
      <c r="H855" s="145"/>
      <c r="I855" s="145"/>
      <c r="J855" s="145"/>
      <c r="K855" s="145"/>
      <c r="L855" s="145"/>
      <c r="M855" s="145"/>
      <c r="N855" s="2"/>
      <c r="O855" s="3"/>
    </row>
    <row r="856" customFormat="false" ht="12.75" hidden="false" customHeight="true" outlineLevel="0" collapsed="false">
      <c r="A856" s="142"/>
      <c r="B856" s="143"/>
      <c r="C856" s="142"/>
      <c r="D856" s="3"/>
      <c r="E856" s="142"/>
      <c r="F856" s="144"/>
      <c r="G856" s="145"/>
      <c r="H856" s="145"/>
      <c r="I856" s="145"/>
      <c r="J856" s="145"/>
      <c r="K856" s="145"/>
      <c r="L856" s="145"/>
      <c r="M856" s="145"/>
      <c r="N856" s="2"/>
      <c r="O856" s="3"/>
    </row>
    <row r="857" customFormat="false" ht="12.75" hidden="false" customHeight="true" outlineLevel="0" collapsed="false">
      <c r="A857" s="142"/>
      <c r="B857" s="143"/>
      <c r="C857" s="142"/>
      <c r="D857" s="3"/>
      <c r="E857" s="142"/>
      <c r="F857" s="144"/>
      <c r="G857" s="145"/>
      <c r="H857" s="145"/>
      <c r="I857" s="145"/>
      <c r="J857" s="145"/>
      <c r="K857" s="145"/>
      <c r="L857" s="145"/>
      <c r="M857" s="145"/>
      <c r="N857" s="2"/>
      <c r="O857" s="3"/>
    </row>
    <row r="858" customFormat="false" ht="12.75" hidden="false" customHeight="true" outlineLevel="0" collapsed="false">
      <c r="A858" s="142"/>
      <c r="B858" s="143"/>
      <c r="C858" s="142"/>
      <c r="D858" s="3"/>
      <c r="E858" s="142"/>
      <c r="F858" s="144"/>
      <c r="G858" s="145"/>
      <c r="H858" s="145"/>
      <c r="I858" s="145"/>
      <c r="J858" s="145"/>
      <c r="K858" s="145"/>
      <c r="L858" s="145"/>
      <c r="M858" s="145"/>
      <c r="N858" s="2"/>
      <c r="O858" s="3"/>
    </row>
    <row r="859" customFormat="false" ht="12.75" hidden="false" customHeight="true" outlineLevel="0" collapsed="false">
      <c r="A859" s="142"/>
      <c r="B859" s="143"/>
      <c r="C859" s="142"/>
      <c r="D859" s="3"/>
      <c r="E859" s="142"/>
      <c r="F859" s="144"/>
      <c r="G859" s="145"/>
      <c r="H859" s="145"/>
      <c r="I859" s="145"/>
      <c r="J859" s="145"/>
      <c r="K859" s="145"/>
      <c r="L859" s="145"/>
      <c r="M859" s="145"/>
      <c r="N859" s="2"/>
      <c r="O859" s="3"/>
    </row>
    <row r="860" customFormat="false" ht="12.75" hidden="false" customHeight="true" outlineLevel="0" collapsed="false">
      <c r="A860" s="142"/>
      <c r="B860" s="143"/>
      <c r="C860" s="142"/>
      <c r="D860" s="3"/>
      <c r="E860" s="142"/>
      <c r="F860" s="144"/>
      <c r="G860" s="145"/>
      <c r="H860" s="145"/>
      <c r="I860" s="145"/>
      <c r="J860" s="145"/>
      <c r="K860" s="145"/>
      <c r="L860" s="145"/>
      <c r="M860" s="145"/>
      <c r="N860" s="2"/>
      <c r="O860" s="3"/>
    </row>
    <row r="861" customFormat="false" ht="12.75" hidden="false" customHeight="true" outlineLevel="0" collapsed="false">
      <c r="A861" s="142"/>
      <c r="B861" s="143"/>
      <c r="C861" s="142"/>
      <c r="D861" s="3"/>
      <c r="E861" s="142"/>
      <c r="F861" s="144"/>
      <c r="G861" s="145"/>
      <c r="H861" s="145"/>
      <c r="I861" s="145"/>
      <c r="J861" s="145"/>
      <c r="K861" s="145"/>
      <c r="L861" s="145"/>
      <c r="M861" s="145"/>
      <c r="N861" s="2"/>
      <c r="O861" s="3"/>
    </row>
    <row r="862" customFormat="false" ht="12.75" hidden="false" customHeight="true" outlineLevel="0" collapsed="false">
      <c r="A862" s="142"/>
      <c r="B862" s="143"/>
      <c r="C862" s="142"/>
      <c r="D862" s="3"/>
      <c r="E862" s="142"/>
      <c r="F862" s="144"/>
      <c r="G862" s="145"/>
      <c r="H862" s="145"/>
      <c r="I862" s="145"/>
      <c r="J862" s="145"/>
      <c r="K862" s="145"/>
      <c r="L862" s="145"/>
      <c r="M862" s="145"/>
      <c r="N862" s="2"/>
      <c r="O862" s="3"/>
    </row>
    <row r="863" customFormat="false" ht="12.75" hidden="false" customHeight="true" outlineLevel="0" collapsed="false">
      <c r="A863" s="142"/>
      <c r="B863" s="143"/>
      <c r="C863" s="142"/>
      <c r="D863" s="3"/>
      <c r="E863" s="142"/>
      <c r="F863" s="144"/>
      <c r="G863" s="145"/>
      <c r="H863" s="145"/>
      <c r="I863" s="145"/>
      <c r="J863" s="145"/>
      <c r="K863" s="145"/>
      <c r="L863" s="145"/>
      <c r="M863" s="145"/>
      <c r="N863" s="2"/>
      <c r="O863" s="3"/>
    </row>
    <row r="864" customFormat="false" ht="12.75" hidden="false" customHeight="true" outlineLevel="0" collapsed="false">
      <c r="A864" s="142"/>
      <c r="B864" s="143"/>
      <c r="C864" s="142"/>
      <c r="D864" s="3"/>
      <c r="E864" s="142"/>
      <c r="F864" s="144"/>
      <c r="G864" s="145"/>
      <c r="H864" s="145"/>
      <c r="I864" s="145"/>
      <c r="J864" s="145"/>
      <c r="K864" s="145"/>
      <c r="L864" s="145"/>
      <c r="M864" s="145"/>
      <c r="N864" s="2"/>
      <c r="O864" s="3"/>
    </row>
    <row r="865" customFormat="false" ht="12.75" hidden="false" customHeight="true" outlineLevel="0" collapsed="false">
      <c r="A865" s="142"/>
      <c r="B865" s="143"/>
      <c r="C865" s="142"/>
      <c r="D865" s="3"/>
      <c r="E865" s="142"/>
      <c r="F865" s="144"/>
      <c r="G865" s="145"/>
      <c r="H865" s="145"/>
      <c r="I865" s="145"/>
      <c r="J865" s="145"/>
      <c r="K865" s="145"/>
      <c r="L865" s="145"/>
      <c r="M865" s="145"/>
      <c r="N865" s="2"/>
      <c r="O865" s="3"/>
    </row>
    <row r="866" customFormat="false" ht="12.75" hidden="false" customHeight="true" outlineLevel="0" collapsed="false">
      <c r="A866" s="142"/>
      <c r="B866" s="143"/>
      <c r="C866" s="142"/>
      <c r="D866" s="3"/>
      <c r="E866" s="142"/>
      <c r="F866" s="144"/>
      <c r="G866" s="145"/>
      <c r="H866" s="145"/>
      <c r="I866" s="145"/>
      <c r="J866" s="145"/>
      <c r="K866" s="145"/>
      <c r="L866" s="145"/>
      <c r="M866" s="145"/>
      <c r="N866" s="2"/>
      <c r="O866" s="3"/>
    </row>
    <row r="867" customFormat="false" ht="12.75" hidden="false" customHeight="true" outlineLevel="0" collapsed="false">
      <c r="A867" s="142"/>
      <c r="B867" s="143"/>
      <c r="C867" s="142"/>
      <c r="D867" s="3"/>
      <c r="E867" s="142"/>
      <c r="F867" s="144"/>
      <c r="G867" s="145"/>
      <c r="H867" s="145"/>
      <c r="I867" s="145"/>
      <c r="J867" s="145"/>
      <c r="K867" s="145"/>
      <c r="L867" s="145"/>
      <c r="M867" s="145"/>
      <c r="N867" s="2"/>
      <c r="O867" s="3"/>
    </row>
    <row r="868" customFormat="false" ht="12.75" hidden="false" customHeight="true" outlineLevel="0" collapsed="false">
      <c r="A868" s="142"/>
      <c r="B868" s="143"/>
      <c r="C868" s="142"/>
      <c r="D868" s="3"/>
      <c r="E868" s="142"/>
      <c r="F868" s="144"/>
      <c r="G868" s="145"/>
      <c r="H868" s="145"/>
      <c r="I868" s="145"/>
      <c r="J868" s="145"/>
      <c r="K868" s="145"/>
      <c r="L868" s="145"/>
      <c r="M868" s="145"/>
      <c r="N868" s="2"/>
      <c r="O868" s="3"/>
    </row>
    <row r="869" customFormat="false" ht="12.75" hidden="false" customHeight="true" outlineLevel="0" collapsed="false">
      <c r="A869" s="142"/>
      <c r="B869" s="143"/>
      <c r="C869" s="142"/>
      <c r="D869" s="3"/>
      <c r="E869" s="142"/>
      <c r="F869" s="144"/>
      <c r="G869" s="145"/>
      <c r="H869" s="145"/>
      <c r="I869" s="145"/>
      <c r="J869" s="145"/>
      <c r="K869" s="145"/>
      <c r="L869" s="145"/>
      <c r="M869" s="145"/>
      <c r="N869" s="2"/>
      <c r="O869" s="3"/>
    </row>
    <row r="870" customFormat="false" ht="12.75" hidden="false" customHeight="true" outlineLevel="0" collapsed="false">
      <c r="A870" s="142"/>
      <c r="B870" s="143"/>
      <c r="C870" s="142"/>
      <c r="D870" s="3"/>
      <c r="E870" s="142"/>
      <c r="F870" s="144"/>
      <c r="G870" s="145"/>
      <c r="H870" s="145"/>
      <c r="I870" s="145"/>
      <c r="J870" s="145"/>
      <c r="K870" s="145"/>
      <c r="L870" s="145"/>
      <c r="M870" s="145"/>
      <c r="N870" s="2"/>
      <c r="O870" s="3"/>
    </row>
    <row r="871" customFormat="false" ht="12.75" hidden="false" customHeight="true" outlineLevel="0" collapsed="false">
      <c r="A871" s="142"/>
      <c r="B871" s="143"/>
      <c r="C871" s="142"/>
      <c r="D871" s="3"/>
      <c r="E871" s="142"/>
      <c r="F871" s="144"/>
      <c r="G871" s="145"/>
      <c r="H871" s="145"/>
      <c r="I871" s="145"/>
      <c r="J871" s="145"/>
      <c r="K871" s="145"/>
      <c r="L871" s="145"/>
      <c r="M871" s="145"/>
      <c r="N871" s="2"/>
      <c r="O871" s="3"/>
    </row>
    <row r="872" customFormat="false" ht="12.75" hidden="false" customHeight="true" outlineLevel="0" collapsed="false">
      <c r="A872" s="142"/>
      <c r="B872" s="143"/>
      <c r="C872" s="142"/>
      <c r="D872" s="3"/>
      <c r="E872" s="142"/>
      <c r="F872" s="144"/>
      <c r="G872" s="145"/>
      <c r="H872" s="145"/>
      <c r="I872" s="145"/>
      <c r="J872" s="145"/>
      <c r="K872" s="145"/>
      <c r="L872" s="145"/>
      <c r="M872" s="145"/>
      <c r="N872" s="2"/>
      <c r="O872" s="3"/>
    </row>
    <row r="873" customFormat="false" ht="12.75" hidden="false" customHeight="true" outlineLevel="0" collapsed="false">
      <c r="A873" s="142"/>
      <c r="B873" s="143"/>
      <c r="C873" s="142"/>
      <c r="D873" s="3"/>
      <c r="E873" s="142"/>
      <c r="F873" s="144"/>
      <c r="G873" s="145"/>
      <c r="H873" s="145"/>
      <c r="I873" s="145"/>
      <c r="J873" s="145"/>
      <c r="K873" s="145"/>
      <c r="L873" s="145"/>
      <c r="M873" s="145"/>
      <c r="N873" s="2"/>
      <c r="O873" s="3"/>
    </row>
    <row r="874" customFormat="false" ht="12.75" hidden="false" customHeight="true" outlineLevel="0" collapsed="false">
      <c r="A874" s="142"/>
      <c r="B874" s="143"/>
      <c r="C874" s="142"/>
      <c r="D874" s="3"/>
      <c r="E874" s="142"/>
      <c r="F874" s="144"/>
      <c r="G874" s="145"/>
      <c r="H874" s="145"/>
      <c r="I874" s="145"/>
      <c r="J874" s="145"/>
      <c r="K874" s="145"/>
      <c r="L874" s="145"/>
      <c r="M874" s="145"/>
      <c r="N874" s="2"/>
      <c r="O874" s="3"/>
    </row>
    <row r="875" customFormat="false" ht="12.75" hidden="false" customHeight="true" outlineLevel="0" collapsed="false">
      <c r="A875" s="142"/>
      <c r="B875" s="143"/>
      <c r="C875" s="142"/>
      <c r="D875" s="3"/>
      <c r="E875" s="142"/>
      <c r="F875" s="144"/>
      <c r="G875" s="145"/>
      <c r="H875" s="145"/>
      <c r="I875" s="145"/>
      <c r="J875" s="145"/>
      <c r="K875" s="145"/>
      <c r="L875" s="145"/>
      <c r="M875" s="145"/>
      <c r="N875" s="2"/>
      <c r="O875" s="3"/>
    </row>
    <row r="876" customFormat="false" ht="12.75" hidden="false" customHeight="true" outlineLevel="0" collapsed="false">
      <c r="A876" s="142"/>
      <c r="B876" s="143"/>
      <c r="C876" s="142"/>
      <c r="D876" s="3"/>
      <c r="E876" s="142"/>
      <c r="F876" s="144"/>
      <c r="G876" s="145"/>
      <c r="H876" s="145"/>
      <c r="I876" s="145"/>
      <c r="J876" s="145"/>
      <c r="K876" s="145"/>
      <c r="L876" s="145"/>
      <c r="M876" s="145"/>
      <c r="N876" s="2"/>
      <c r="O876" s="3"/>
    </row>
    <row r="877" customFormat="false" ht="12.75" hidden="false" customHeight="true" outlineLevel="0" collapsed="false">
      <c r="A877" s="142"/>
      <c r="B877" s="143"/>
      <c r="C877" s="142"/>
      <c r="D877" s="3"/>
      <c r="E877" s="142"/>
      <c r="F877" s="144"/>
      <c r="G877" s="145"/>
      <c r="H877" s="145"/>
      <c r="I877" s="145"/>
      <c r="J877" s="145"/>
      <c r="K877" s="145"/>
      <c r="L877" s="145"/>
      <c r="M877" s="145"/>
      <c r="N877" s="2"/>
      <c r="O877" s="3"/>
    </row>
    <row r="878" customFormat="false" ht="12.75" hidden="false" customHeight="true" outlineLevel="0" collapsed="false">
      <c r="A878" s="142"/>
      <c r="B878" s="143"/>
      <c r="C878" s="142"/>
      <c r="D878" s="3"/>
      <c r="E878" s="142"/>
      <c r="F878" s="144"/>
      <c r="G878" s="145"/>
      <c r="H878" s="145"/>
      <c r="I878" s="145"/>
      <c r="J878" s="145"/>
      <c r="K878" s="145"/>
      <c r="L878" s="145"/>
      <c r="M878" s="145"/>
      <c r="N878" s="2"/>
      <c r="O878" s="3"/>
    </row>
    <row r="879" customFormat="false" ht="12.75" hidden="false" customHeight="true" outlineLevel="0" collapsed="false">
      <c r="A879" s="142"/>
      <c r="B879" s="143"/>
      <c r="C879" s="142"/>
      <c r="D879" s="3"/>
      <c r="E879" s="142"/>
      <c r="F879" s="144"/>
      <c r="G879" s="145"/>
      <c r="H879" s="145"/>
      <c r="I879" s="145"/>
      <c r="J879" s="145"/>
      <c r="K879" s="145"/>
      <c r="L879" s="145"/>
      <c r="M879" s="145"/>
      <c r="N879" s="2"/>
      <c r="O879" s="3"/>
    </row>
    <row r="880" customFormat="false" ht="12.75" hidden="false" customHeight="true" outlineLevel="0" collapsed="false">
      <c r="A880" s="142"/>
      <c r="B880" s="143"/>
      <c r="C880" s="142"/>
      <c r="D880" s="3"/>
      <c r="E880" s="142"/>
      <c r="F880" s="144"/>
      <c r="G880" s="145"/>
      <c r="H880" s="145"/>
      <c r="I880" s="145"/>
      <c r="J880" s="145"/>
      <c r="K880" s="145"/>
      <c r="L880" s="145"/>
      <c r="M880" s="145"/>
      <c r="N880" s="2"/>
      <c r="O880" s="3"/>
    </row>
    <row r="881" customFormat="false" ht="12.75" hidden="false" customHeight="true" outlineLevel="0" collapsed="false">
      <c r="A881" s="142"/>
      <c r="B881" s="143"/>
      <c r="C881" s="142"/>
      <c r="D881" s="3"/>
      <c r="E881" s="142"/>
      <c r="F881" s="144"/>
      <c r="G881" s="145"/>
      <c r="H881" s="145"/>
      <c r="I881" s="145"/>
      <c r="J881" s="145"/>
      <c r="K881" s="145"/>
      <c r="L881" s="145"/>
      <c r="M881" s="145"/>
      <c r="N881" s="2"/>
      <c r="O881" s="3"/>
    </row>
    <row r="882" customFormat="false" ht="12.75" hidden="false" customHeight="true" outlineLevel="0" collapsed="false">
      <c r="A882" s="142"/>
      <c r="B882" s="143"/>
      <c r="C882" s="142"/>
      <c r="D882" s="3"/>
      <c r="E882" s="142"/>
      <c r="F882" s="144"/>
      <c r="G882" s="145"/>
      <c r="H882" s="145"/>
      <c r="I882" s="145"/>
      <c r="J882" s="145"/>
      <c r="K882" s="145"/>
      <c r="L882" s="145"/>
      <c r="M882" s="145"/>
      <c r="N882" s="2"/>
      <c r="O882" s="3"/>
    </row>
    <row r="883" customFormat="false" ht="12.75" hidden="false" customHeight="true" outlineLevel="0" collapsed="false">
      <c r="A883" s="142"/>
      <c r="B883" s="143"/>
      <c r="C883" s="142"/>
      <c r="D883" s="3"/>
      <c r="E883" s="142"/>
      <c r="F883" s="144"/>
      <c r="G883" s="145"/>
      <c r="H883" s="145"/>
      <c r="I883" s="145"/>
      <c r="J883" s="145"/>
      <c r="K883" s="145"/>
      <c r="L883" s="145"/>
      <c r="M883" s="145"/>
      <c r="N883" s="2"/>
      <c r="O883" s="3"/>
    </row>
    <row r="884" customFormat="false" ht="12.75" hidden="false" customHeight="true" outlineLevel="0" collapsed="false">
      <c r="A884" s="142"/>
      <c r="B884" s="143"/>
      <c r="C884" s="142"/>
      <c r="D884" s="3"/>
      <c r="E884" s="142"/>
      <c r="F884" s="144"/>
      <c r="G884" s="145"/>
      <c r="H884" s="145"/>
      <c r="I884" s="145"/>
      <c r="J884" s="145"/>
      <c r="K884" s="145"/>
      <c r="L884" s="145"/>
      <c r="M884" s="145"/>
      <c r="N884" s="2"/>
      <c r="O884" s="3"/>
    </row>
    <row r="885" customFormat="false" ht="12.75" hidden="false" customHeight="true" outlineLevel="0" collapsed="false">
      <c r="A885" s="142"/>
      <c r="B885" s="143"/>
      <c r="C885" s="142"/>
      <c r="D885" s="3"/>
      <c r="E885" s="142"/>
      <c r="F885" s="144"/>
      <c r="G885" s="145"/>
      <c r="H885" s="145"/>
      <c r="I885" s="145"/>
      <c r="J885" s="145"/>
      <c r="K885" s="145"/>
      <c r="L885" s="145"/>
      <c r="M885" s="145"/>
      <c r="N885" s="2"/>
      <c r="O885" s="3"/>
    </row>
    <row r="886" customFormat="false" ht="12.75" hidden="false" customHeight="true" outlineLevel="0" collapsed="false">
      <c r="A886" s="142"/>
      <c r="B886" s="143"/>
      <c r="C886" s="142"/>
      <c r="D886" s="3"/>
      <c r="E886" s="142"/>
      <c r="F886" s="144"/>
      <c r="G886" s="145"/>
      <c r="H886" s="145"/>
      <c r="I886" s="145"/>
      <c r="J886" s="145"/>
      <c r="K886" s="145"/>
      <c r="L886" s="145"/>
      <c r="M886" s="145"/>
      <c r="N886" s="2"/>
      <c r="O886" s="3"/>
    </row>
    <row r="887" customFormat="false" ht="12.75" hidden="false" customHeight="true" outlineLevel="0" collapsed="false">
      <c r="A887" s="142"/>
      <c r="B887" s="143"/>
      <c r="C887" s="142"/>
      <c r="D887" s="3"/>
      <c r="E887" s="142"/>
      <c r="F887" s="144"/>
      <c r="G887" s="145"/>
      <c r="H887" s="145"/>
      <c r="I887" s="145"/>
      <c r="J887" s="145"/>
      <c r="K887" s="145"/>
      <c r="L887" s="145"/>
      <c r="M887" s="145"/>
      <c r="N887" s="2"/>
      <c r="O887" s="3"/>
    </row>
    <row r="888" customFormat="false" ht="12.75" hidden="false" customHeight="true" outlineLevel="0" collapsed="false">
      <c r="A888" s="142"/>
      <c r="B888" s="143"/>
      <c r="C888" s="142"/>
      <c r="D888" s="3"/>
      <c r="E888" s="142"/>
      <c r="F888" s="144"/>
      <c r="G888" s="145"/>
      <c r="H888" s="145"/>
      <c r="I888" s="145"/>
      <c r="J888" s="145"/>
      <c r="K888" s="145"/>
      <c r="L888" s="145"/>
      <c r="M888" s="145"/>
      <c r="N888" s="2"/>
      <c r="O888" s="3"/>
    </row>
    <row r="889" customFormat="false" ht="12.75" hidden="false" customHeight="true" outlineLevel="0" collapsed="false">
      <c r="A889" s="142"/>
      <c r="B889" s="143"/>
      <c r="C889" s="142"/>
      <c r="D889" s="3"/>
      <c r="E889" s="142"/>
      <c r="F889" s="144"/>
      <c r="G889" s="145"/>
      <c r="H889" s="145"/>
      <c r="I889" s="145"/>
      <c r="J889" s="145"/>
      <c r="K889" s="145"/>
      <c r="L889" s="145"/>
      <c r="M889" s="145"/>
      <c r="N889" s="2"/>
      <c r="O889" s="3"/>
    </row>
    <row r="890" customFormat="false" ht="12.75" hidden="false" customHeight="true" outlineLevel="0" collapsed="false">
      <c r="A890" s="142"/>
      <c r="B890" s="143"/>
      <c r="C890" s="142"/>
      <c r="D890" s="3"/>
      <c r="E890" s="142"/>
      <c r="F890" s="144"/>
      <c r="G890" s="145"/>
      <c r="H890" s="145"/>
      <c r="I890" s="145"/>
      <c r="J890" s="145"/>
      <c r="K890" s="145"/>
      <c r="L890" s="145"/>
      <c r="M890" s="145"/>
      <c r="N890" s="2"/>
      <c r="O890" s="3"/>
    </row>
    <row r="891" customFormat="false" ht="12.75" hidden="false" customHeight="true" outlineLevel="0" collapsed="false">
      <c r="A891" s="142"/>
      <c r="B891" s="143"/>
      <c r="C891" s="142"/>
      <c r="D891" s="3"/>
      <c r="E891" s="142"/>
      <c r="F891" s="144"/>
      <c r="G891" s="145"/>
      <c r="H891" s="145"/>
      <c r="I891" s="145"/>
      <c r="J891" s="145"/>
      <c r="K891" s="145"/>
      <c r="L891" s="145"/>
      <c r="M891" s="145"/>
      <c r="N891" s="2"/>
      <c r="O891" s="3"/>
    </row>
    <row r="892" customFormat="false" ht="12.75" hidden="false" customHeight="true" outlineLevel="0" collapsed="false">
      <c r="A892" s="142"/>
      <c r="B892" s="143"/>
      <c r="C892" s="142"/>
      <c r="D892" s="3"/>
      <c r="E892" s="142"/>
      <c r="F892" s="144"/>
      <c r="G892" s="145"/>
      <c r="H892" s="145"/>
      <c r="I892" s="145"/>
      <c r="J892" s="145"/>
      <c r="K892" s="145"/>
      <c r="L892" s="145"/>
      <c r="M892" s="145"/>
      <c r="N892" s="2"/>
      <c r="O892" s="3"/>
    </row>
    <row r="893" customFormat="false" ht="12.75" hidden="false" customHeight="true" outlineLevel="0" collapsed="false">
      <c r="A893" s="142"/>
      <c r="B893" s="143"/>
      <c r="C893" s="142"/>
      <c r="D893" s="3"/>
      <c r="E893" s="142"/>
      <c r="F893" s="144"/>
      <c r="G893" s="145"/>
      <c r="H893" s="145"/>
      <c r="I893" s="145"/>
      <c r="J893" s="145"/>
      <c r="K893" s="145"/>
      <c r="L893" s="145"/>
      <c r="M893" s="145"/>
      <c r="N893" s="2"/>
      <c r="O893" s="3"/>
    </row>
    <row r="894" customFormat="false" ht="12.75" hidden="false" customHeight="true" outlineLevel="0" collapsed="false">
      <c r="A894" s="142"/>
      <c r="B894" s="143"/>
      <c r="C894" s="142"/>
      <c r="D894" s="3"/>
      <c r="E894" s="142"/>
      <c r="F894" s="144"/>
      <c r="G894" s="145"/>
      <c r="H894" s="145"/>
      <c r="I894" s="145"/>
      <c r="J894" s="145"/>
      <c r="K894" s="145"/>
      <c r="L894" s="145"/>
      <c r="M894" s="145"/>
      <c r="N894" s="2"/>
      <c r="O894" s="3"/>
    </row>
    <row r="895" customFormat="false" ht="12.75" hidden="false" customHeight="true" outlineLevel="0" collapsed="false">
      <c r="A895" s="142"/>
      <c r="B895" s="143"/>
      <c r="C895" s="142"/>
      <c r="D895" s="3"/>
      <c r="E895" s="142"/>
      <c r="F895" s="144"/>
      <c r="G895" s="145"/>
      <c r="H895" s="145"/>
      <c r="I895" s="145"/>
      <c r="J895" s="145"/>
      <c r="K895" s="145"/>
      <c r="L895" s="145"/>
      <c r="M895" s="145"/>
      <c r="N895" s="2"/>
      <c r="O895" s="3"/>
    </row>
    <row r="896" customFormat="false" ht="12.75" hidden="false" customHeight="true" outlineLevel="0" collapsed="false">
      <c r="A896" s="142"/>
      <c r="B896" s="143"/>
      <c r="C896" s="142"/>
      <c r="D896" s="3"/>
      <c r="E896" s="142"/>
      <c r="F896" s="144"/>
      <c r="G896" s="145"/>
      <c r="H896" s="145"/>
      <c r="I896" s="145"/>
      <c r="J896" s="145"/>
      <c r="K896" s="145"/>
      <c r="L896" s="145"/>
      <c r="M896" s="145"/>
      <c r="N896" s="2"/>
      <c r="O896" s="3"/>
    </row>
    <row r="897" customFormat="false" ht="12.75" hidden="false" customHeight="true" outlineLevel="0" collapsed="false">
      <c r="A897" s="142"/>
      <c r="B897" s="143"/>
      <c r="C897" s="142"/>
      <c r="D897" s="3"/>
      <c r="E897" s="142"/>
      <c r="F897" s="144"/>
      <c r="G897" s="145"/>
      <c r="H897" s="145"/>
      <c r="I897" s="145"/>
      <c r="J897" s="145"/>
      <c r="K897" s="145"/>
      <c r="L897" s="145"/>
      <c r="M897" s="145"/>
      <c r="N897" s="2"/>
      <c r="O897" s="3"/>
    </row>
    <row r="898" customFormat="false" ht="12.75" hidden="false" customHeight="true" outlineLevel="0" collapsed="false">
      <c r="A898" s="142"/>
      <c r="B898" s="143"/>
      <c r="C898" s="142"/>
      <c r="D898" s="3"/>
      <c r="E898" s="142"/>
      <c r="F898" s="144"/>
      <c r="G898" s="145"/>
      <c r="H898" s="145"/>
      <c r="I898" s="145"/>
      <c r="J898" s="145"/>
      <c r="K898" s="145"/>
      <c r="L898" s="145"/>
      <c r="M898" s="145"/>
      <c r="N898" s="2"/>
      <c r="O898" s="3"/>
    </row>
    <row r="899" customFormat="false" ht="12.75" hidden="false" customHeight="true" outlineLevel="0" collapsed="false">
      <c r="A899" s="142"/>
      <c r="B899" s="143"/>
      <c r="C899" s="142"/>
      <c r="D899" s="3"/>
      <c r="E899" s="142"/>
      <c r="F899" s="144"/>
      <c r="G899" s="145"/>
      <c r="H899" s="145"/>
      <c r="I899" s="145"/>
      <c r="J899" s="145"/>
      <c r="K899" s="145"/>
      <c r="L899" s="145"/>
      <c r="M899" s="145"/>
      <c r="N899" s="2"/>
      <c r="O899" s="3"/>
    </row>
    <row r="900" customFormat="false" ht="12.75" hidden="false" customHeight="true" outlineLevel="0" collapsed="false">
      <c r="A900" s="142"/>
      <c r="B900" s="143"/>
      <c r="C900" s="142"/>
      <c r="D900" s="3"/>
      <c r="E900" s="142"/>
      <c r="F900" s="144"/>
      <c r="G900" s="145"/>
      <c r="H900" s="145"/>
      <c r="I900" s="145"/>
      <c r="J900" s="145"/>
      <c r="K900" s="145"/>
      <c r="L900" s="145"/>
      <c r="M900" s="145"/>
      <c r="N900" s="2"/>
      <c r="O900" s="3"/>
    </row>
    <row r="901" customFormat="false" ht="12.75" hidden="false" customHeight="true" outlineLevel="0" collapsed="false">
      <c r="A901" s="142"/>
      <c r="B901" s="143"/>
      <c r="C901" s="142"/>
      <c r="D901" s="3"/>
      <c r="E901" s="142"/>
      <c r="F901" s="144"/>
      <c r="G901" s="145"/>
      <c r="H901" s="145"/>
      <c r="I901" s="145"/>
      <c r="J901" s="145"/>
      <c r="K901" s="145"/>
      <c r="L901" s="145"/>
      <c r="M901" s="145"/>
      <c r="N901" s="2"/>
      <c r="O901" s="3"/>
    </row>
    <row r="902" customFormat="false" ht="12.75" hidden="false" customHeight="true" outlineLevel="0" collapsed="false">
      <c r="A902" s="142"/>
      <c r="B902" s="143"/>
      <c r="C902" s="142"/>
      <c r="D902" s="3"/>
      <c r="E902" s="142"/>
      <c r="F902" s="144"/>
      <c r="G902" s="145"/>
      <c r="H902" s="145"/>
      <c r="I902" s="145"/>
      <c r="J902" s="145"/>
      <c r="K902" s="145"/>
      <c r="L902" s="145"/>
      <c r="M902" s="145"/>
      <c r="N902" s="2"/>
      <c r="O902" s="3"/>
    </row>
    <row r="903" customFormat="false" ht="12.75" hidden="false" customHeight="true" outlineLevel="0" collapsed="false">
      <c r="A903" s="142"/>
      <c r="B903" s="143"/>
      <c r="C903" s="142"/>
      <c r="D903" s="3"/>
      <c r="E903" s="142"/>
      <c r="F903" s="144"/>
      <c r="G903" s="145"/>
      <c r="H903" s="145"/>
      <c r="I903" s="145"/>
      <c r="J903" s="145"/>
      <c r="K903" s="145"/>
      <c r="L903" s="145"/>
      <c r="M903" s="145"/>
      <c r="N903" s="2"/>
      <c r="O903" s="3"/>
    </row>
    <row r="904" customFormat="false" ht="12.75" hidden="false" customHeight="true" outlineLevel="0" collapsed="false">
      <c r="A904" s="142"/>
      <c r="B904" s="143"/>
      <c r="C904" s="142"/>
      <c r="D904" s="3"/>
      <c r="E904" s="142"/>
      <c r="F904" s="144"/>
      <c r="G904" s="145"/>
      <c r="H904" s="145"/>
      <c r="I904" s="145"/>
      <c r="J904" s="145"/>
      <c r="K904" s="145"/>
      <c r="L904" s="145"/>
      <c r="M904" s="145"/>
      <c r="N904" s="2"/>
      <c r="O904" s="3"/>
    </row>
    <row r="905" customFormat="false" ht="12.75" hidden="false" customHeight="true" outlineLevel="0" collapsed="false">
      <c r="A905" s="142"/>
      <c r="B905" s="143"/>
      <c r="C905" s="142"/>
      <c r="D905" s="3"/>
      <c r="E905" s="142"/>
      <c r="F905" s="144"/>
      <c r="G905" s="145"/>
      <c r="H905" s="145"/>
      <c r="I905" s="145"/>
      <c r="J905" s="145"/>
      <c r="K905" s="145"/>
      <c r="L905" s="145"/>
      <c r="M905" s="145"/>
      <c r="N905" s="2"/>
      <c r="O905" s="3"/>
    </row>
    <row r="906" customFormat="false" ht="12.75" hidden="false" customHeight="true" outlineLevel="0" collapsed="false">
      <c r="A906" s="142"/>
      <c r="B906" s="143"/>
      <c r="C906" s="142"/>
      <c r="D906" s="3"/>
      <c r="E906" s="142"/>
      <c r="F906" s="144"/>
      <c r="G906" s="145"/>
      <c r="H906" s="145"/>
      <c r="I906" s="145"/>
      <c r="J906" s="145"/>
      <c r="K906" s="145"/>
      <c r="L906" s="145"/>
      <c r="M906" s="145"/>
      <c r="N906" s="2"/>
      <c r="O906" s="3"/>
    </row>
    <row r="907" customFormat="false" ht="12.75" hidden="false" customHeight="true" outlineLevel="0" collapsed="false">
      <c r="A907" s="142"/>
      <c r="B907" s="143"/>
      <c r="C907" s="142"/>
      <c r="D907" s="3"/>
      <c r="E907" s="142"/>
      <c r="F907" s="144"/>
      <c r="G907" s="145"/>
      <c r="H907" s="145"/>
      <c r="I907" s="145"/>
      <c r="J907" s="145"/>
      <c r="K907" s="145"/>
      <c r="L907" s="145"/>
      <c r="M907" s="145"/>
      <c r="N907" s="2"/>
      <c r="O907" s="3"/>
    </row>
    <row r="908" customFormat="false" ht="12.75" hidden="false" customHeight="true" outlineLevel="0" collapsed="false">
      <c r="A908" s="142"/>
      <c r="B908" s="143"/>
      <c r="C908" s="142"/>
      <c r="D908" s="3"/>
      <c r="E908" s="142"/>
      <c r="F908" s="144"/>
      <c r="G908" s="145"/>
      <c r="H908" s="145"/>
      <c r="I908" s="145"/>
      <c r="J908" s="145"/>
      <c r="K908" s="145"/>
      <c r="L908" s="145"/>
      <c r="M908" s="145"/>
      <c r="N908" s="2"/>
      <c r="O908" s="3"/>
    </row>
    <row r="909" customFormat="false" ht="12.75" hidden="false" customHeight="true" outlineLevel="0" collapsed="false">
      <c r="A909" s="142"/>
      <c r="B909" s="143"/>
      <c r="C909" s="142"/>
      <c r="D909" s="3"/>
      <c r="E909" s="142"/>
      <c r="F909" s="144"/>
      <c r="G909" s="145"/>
      <c r="H909" s="145"/>
      <c r="I909" s="145"/>
      <c r="J909" s="145"/>
      <c r="K909" s="145"/>
      <c r="L909" s="145"/>
      <c r="M909" s="145"/>
      <c r="N909" s="2"/>
      <c r="O909" s="3"/>
    </row>
    <row r="910" customFormat="false" ht="12.75" hidden="false" customHeight="true" outlineLevel="0" collapsed="false">
      <c r="A910" s="142"/>
      <c r="B910" s="143"/>
      <c r="C910" s="142"/>
      <c r="D910" s="3"/>
      <c r="E910" s="142"/>
      <c r="F910" s="144"/>
      <c r="G910" s="145"/>
      <c r="H910" s="145"/>
      <c r="I910" s="145"/>
      <c r="J910" s="145"/>
      <c r="K910" s="145"/>
      <c r="L910" s="145"/>
      <c r="M910" s="145"/>
      <c r="N910" s="2"/>
      <c r="O910" s="3"/>
    </row>
    <row r="911" customFormat="false" ht="12.75" hidden="false" customHeight="true" outlineLevel="0" collapsed="false">
      <c r="A911" s="142"/>
      <c r="B911" s="143"/>
      <c r="C911" s="142"/>
      <c r="D911" s="3"/>
      <c r="E911" s="142"/>
      <c r="F911" s="144"/>
      <c r="G911" s="145"/>
      <c r="H911" s="145"/>
      <c r="I911" s="145"/>
      <c r="J911" s="145"/>
      <c r="K911" s="145"/>
      <c r="L911" s="145"/>
      <c r="M911" s="145"/>
      <c r="N911" s="2"/>
      <c r="O911" s="3"/>
    </row>
    <row r="912" customFormat="false" ht="12.75" hidden="false" customHeight="true" outlineLevel="0" collapsed="false">
      <c r="A912" s="142"/>
      <c r="B912" s="143"/>
      <c r="C912" s="142"/>
      <c r="D912" s="3"/>
      <c r="E912" s="142"/>
      <c r="F912" s="144"/>
      <c r="G912" s="145"/>
      <c r="H912" s="145"/>
      <c r="I912" s="145"/>
      <c r="J912" s="145"/>
      <c r="K912" s="145"/>
      <c r="L912" s="145"/>
      <c r="M912" s="145"/>
      <c r="N912" s="2"/>
      <c r="O912" s="3"/>
    </row>
    <row r="913" customFormat="false" ht="12.75" hidden="false" customHeight="true" outlineLevel="0" collapsed="false">
      <c r="A913" s="142"/>
      <c r="B913" s="143"/>
      <c r="C913" s="142"/>
      <c r="D913" s="3"/>
      <c r="E913" s="142"/>
      <c r="F913" s="144"/>
      <c r="G913" s="145"/>
      <c r="H913" s="145"/>
      <c r="I913" s="145"/>
      <c r="J913" s="145"/>
      <c r="K913" s="145"/>
      <c r="L913" s="145"/>
      <c r="M913" s="145"/>
      <c r="N913" s="2"/>
      <c r="O913" s="3"/>
    </row>
    <row r="914" customFormat="false" ht="12.75" hidden="false" customHeight="true" outlineLevel="0" collapsed="false">
      <c r="A914" s="142"/>
      <c r="B914" s="143"/>
      <c r="C914" s="142"/>
      <c r="D914" s="3"/>
      <c r="E914" s="142"/>
      <c r="F914" s="144"/>
      <c r="G914" s="145"/>
      <c r="H914" s="145"/>
      <c r="I914" s="145"/>
      <c r="J914" s="145"/>
      <c r="K914" s="145"/>
      <c r="L914" s="145"/>
      <c r="M914" s="145"/>
      <c r="N914" s="2"/>
      <c r="O914" s="3"/>
    </row>
  </sheetData>
  <mergeCells count="43">
    <mergeCell ref="A1:M1"/>
    <mergeCell ref="A2:M2"/>
    <mergeCell ref="A3:A9"/>
    <mergeCell ref="B3:B9"/>
    <mergeCell ref="D3:G3"/>
    <mergeCell ref="D4:G4"/>
    <mergeCell ref="D5:G5"/>
    <mergeCell ref="D6:G6"/>
    <mergeCell ref="D7:G7"/>
    <mergeCell ref="D8:G8"/>
    <mergeCell ref="E9:G9"/>
    <mergeCell ref="A10:M10"/>
    <mergeCell ref="A11:A12"/>
    <mergeCell ref="B11:B12"/>
    <mergeCell ref="C11:C12"/>
    <mergeCell ref="D11:D12"/>
    <mergeCell ref="E11:E12"/>
    <mergeCell ref="F11:F12"/>
    <mergeCell ref="G11:I11"/>
    <mergeCell ref="J11:L11"/>
    <mergeCell ref="M11:M12"/>
    <mergeCell ref="A13:M13"/>
    <mergeCell ref="B14:D14"/>
    <mergeCell ref="B17:D17"/>
    <mergeCell ref="B25:D25"/>
    <mergeCell ref="B34:D34"/>
    <mergeCell ref="B56:D56"/>
    <mergeCell ref="B68:D68"/>
    <mergeCell ref="B81:D81"/>
    <mergeCell ref="B87:D87"/>
    <mergeCell ref="B88:D88"/>
    <mergeCell ref="B106:D106"/>
    <mergeCell ref="B112:D112"/>
    <mergeCell ref="B129:D129"/>
    <mergeCell ref="B130:D130"/>
    <mergeCell ref="B158:D158"/>
    <mergeCell ref="B164:D164"/>
    <mergeCell ref="B175:D175"/>
    <mergeCell ref="B182:D182"/>
    <mergeCell ref="B191:D191"/>
    <mergeCell ref="B200:D200"/>
    <mergeCell ref="B205:D205"/>
    <mergeCell ref="B216:D216"/>
  </mergeCells>
  <printOptions headings="false" gridLines="false" gridLinesSet="true" horizontalCentered="false" verticalCentered="false"/>
  <pageMargins left="0.25" right="0.25" top="0.611111111111111" bottom="0.75" header="0" footer="0"/>
  <pageSetup paperSize="9" scale="100" fitToWidth="1" fitToHeight="0" pageOrder="downThenOver" orientation="landscape" blackAndWhite="false" draft="false" cellComments="none" horizontalDpi="300" verticalDpi="300" copies="1"/>
  <headerFooter differentFirst="false" differentOddEven="false">
    <oddHeader/>
    <oddFooter>&amp;L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155CC"/>
    <pageSetUpPr fitToPage="true"/>
  </sheetPr>
  <dimension ref="A1:AB75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4296875" defaultRowHeight="15" zeroHeight="false" outlineLevelRow="0" outlineLevelCol="0"/>
  <cols>
    <col collapsed="false" customWidth="true" hidden="false" outlineLevel="0" max="2" min="2" style="0" width="11.71"/>
    <col collapsed="false" customWidth="true" hidden="false" outlineLevel="0" max="3" min="3" style="0" width="47.14"/>
    <col collapsed="false" customWidth="true" hidden="false" outlineLevel="0" max="4" min="4" style="0" width="5.43"/>
    <col collapsed="false" customWidth="true" hidden="false" outlineLevel="0" max="5" min="5" style="0" width="10.58"/>
    <col collapsed="false" customWidth="true" hidden="false" outlineLevel="0" max="6" min="6" style="0" width="17.57"/>
    <col collapsed="false" customWidth="true" hidden="false" outlineLevel="0" max="12" min="12" style="0" width="4.29"/>
    <col collapsed="false" customWidth="true" hidden="false" outlineLevel="0" max="28" min="15" style="0" width="8.71"/>
  </cols>
  <sheetData>
    <row r="1" customFormat="false" ht="15" hidden="false" customHeight="false" outlineLevel="0" collapsed="false">
      <c r="A1" s="146"/>
      <c r="B1" s="146"/>
      <c r="C1" s="146"/>
      <c r="D1" s="146"/>
      <c r="E1" s="146"/>
      <c r="F1" s="146"/>
      <c r="G1" s="146"/>
      <c r="H1" s="146"/>
      <c r="I1" s="146"/>
      <c r="J1" s="146"/>
      <c r="K1" s="146"/>
      <c r="L1" s="147"/>
      <c r="M1" s="147"/>
      <c r="N1" s="148"/>
      <c r="O1" s="3"/>
      <c r="P1" s="3"/>
      <c r="Q1" s="3"/>
      <c r="R1" s="3"/>
      <c r="S1" s="3"/>
      <c r="T1" s="3"/>
      <c r="U1" s="3"/>
      <c r="V1" s="3"/>
      <c r="W1" s="3"/>
      <c r="X1" s="3"/>
      <c r="Y1" s="3"/>
      <c r="Z1" s="3"/>
      <c r="AA1" s="3"/>
      <c r="AB1" s="3"/>
    </row>
    <row r="2" customFormat="false" ht="15" hidden="false" customHeight="false" outlineLevel="0" collapsed="false">
      <c r="A2" s="147"/>
      <c r="B2" s="141"/>
      <c r="C2" s="147"/>
      <c r="D2" s="147"/>
      <c r="E2" s="147"/>
      <c r="F2" s="141"/>
      <c r="G2" s="141"/>
      <c r="H2" s="147"/>
      <c r="I2" s="147"/>
      <c r="J2" s="147"/>
      <c r="K2" s="147"/>
      <c r="L2" s="147"/>
      <c r="M2" s="147"/>
      <c r="N2" s="148"/>
      <c r="O2" s="3"/>
      <c r="P2" s="3"/>
      <c r="Q2" s="3"/>
      <c r="R2" s="3"/>
      <c r="S2" s="3"/>
      <c r="T2" s="3"/>
      <c r="U2" s="3"/>
      <c r="V2" s="3"/>
      <c r="W2" s="3"/>
      <c r="X2" s="3"/>
      <c r="Y2" s="3"/>
      <c r="Z2" s="3"/>
      <c r="AA2" s="3"/>
      <c r="AB2" s="3"/>
    </row>
    <row r="3" customFormat="false" ht="15" hidden="false" customHeight="true" outlineLevel="0" collapsed="false">
      <c r="A3" s="149"/>
      <c r="B3" s="150"/>
      <c r="C3" s="150"/>
      <c r="D3" s="6" t="s">
        <v>1</v>
      </c>
      <c r="E3" s="6"/>
      <c r="F3" s="6"/>
      <c r="G3" s="6"/>
      <c r="H3" s="6"/>
      <c r="I3" s="151"/>
      <c r="J3" s="151"/>
      <c r="K3" s="151"/>
      <c r="L3" s="151"/>
      <c r="M3" s="151"/>
      <c r="N3" s="148"/>
      <c r="O3" s="3"/>
      <c r="P3" s="3"/>
      <c r="Q3" s="3"/>
      <c r="R3" s="3"/>
      <c r="S3" s="3"/>
      <c r="T3" s="3"/>
      <c r="U3" s="3"/>
      <c r="V3" s="3"/>
      <c r="W3" s="3"/>
      <c r="X3" s="3"/>
      <c r="Y3" s="3"/>
      <c r="Z3" s="3"/>
      <c r="AA3" s="3"/>
      <c r="AB3" s="3"/>
    </row>
    <row r="4" customFormat="false" ht="15" hidden="false" customHeight="true" outlineLevel="0" collapsed="false">
      <c r="A4" s="149"/>
      <c r="B4" s="150"/>
      <c r="C4" s="150"/>
      <c r="D4" s="11" t="s">
        <v>2</v>
      </c>
      <c r="E4" s="11"/>
      <c r="F4" s="11"/>
      <c r="G4" s="11"/>
      <c r="H4" s="11"/>
      <c r="I4" s="151"/>
      <c r="J4" s="151"/>
      <c r="K4" s="151"/>
      <c r="L4" s="152"/>
      <c r="M4" s="153"/>
      <c r="N4" s="148"/>
      <c r="O4" s="3"/>
      <c r="P4" s="3"/>
      <c r="Q4" s="3"/>
      <c r="R4" s="3"/>
      <c r="S4" s="3"/>
      <c r="T4" s="3"/>
      <c r="U4" s="3"/>
      <c r="V4" s="3"/>
      <c r="W4" s="3"/>
      <c r="X4" s="3"/>
      <c r="Y4" s="3"/>
      <c r="Z4" s="3"/>
      <c r="AA4" s="3"/>
      <c r="AB4" s="3"/>
    </row>
    <row r="5" customFormat="false" ht="25.3" hidden="false" customHeight="true" outlineLevel="0" collapsed="false">
      <c r="A5" s="149"/>
      <c r="B5" s="150"/>
      <c r="C5" s="150"/>
      <c r="D5" s="16" t="s">
        <v>6</v>
      </c>
      <c r="E5" s="16"/>
      <c r="F5" s="16"/>
      <c r="G5" s="16"/>
      <c r="H5" s="16"/>
      <c r="I5" s="151"/>
      <c r="J5" s="151"/>
      <c r="K5" s="151"/>
      <c r="L5" s="154"/>
      <c r="M5" s="154"/>
      <c r="N5" s="148"/>
      <c r="O5" s="3"/>
      <c r="P5" s="3"/>
      <c r="Q5" s="3"/>
      <c r="R5" s="3"/>
      <c r="S5" s="3"/>
      <c r="T5" s="3"/>
      <c r="U5" s="3"/>
      <c r="V5" s="3"/>
      <c r="W5" s="3"/>
      <c r="X5" s="3"/>
      <c r="Y5" s="3"/>
      <c r="Z5" s="3"/>
      <c r="AA5" s="3"/>
      <c r="AB5" s="3"/>
    </row>
    <row r="6" customFormat="false" ht="15" hidden="false" customHeight="true" outlineLevel="0" collapsed="false">
      <c r="A6" s="149"/>
      <c r="B6" s="150"/>
      <c r="C6" s="150"/>
      <c r="D6" s="18" t="s">
        <v>8</v>
      </c>
      <c r="E6" s="18"/>
      <c r="F6" s="18"/>
      <c r="G6" s="18"/>
      <c r="H6" s="18"/>
      <c r="I6" s="155"/>
      <c r="J6" s="155"/>
      <c r="K6" s="155"/>
      <c r="L6" s="156"/>
      <c r="M6" s="157"/>
      <c r="N6" s="148"/>
      <c r="O6" s="3"/>
      <c r="P6" s="3"/>
      <c r="Q6" s="3"/>
      <c r="R6" s="3"/>
      <c r="S6" s="3"/>
      <c r="T6" s="3"/>
      <c r="U6" s="3"/>
      <c r="V6" s="3"/>
      <c r="W6" s="3"/>
      <c r="X6" s="3"/>
      <c r="Y6" s="3"/>
      <c r="Z6" s="3"/>
      <c r="AA6" s="3"/>
      <c r="AB6" s="3"/>
    </row>
    <row r="7" customFormat="false" ht="15" hidden="false" customHeight="true" outlineLevel="0" collapsed="false">
      <c r="A7" s="149"/>
      <c r="B7" s="150"/>
      <c r="C7" s="150"/>
      <c r="D7" s="11" t="s">
        <v>10</v>
      </c>
      <c r="E7" s="11"/>
      <c r="F7" s="11"/>
      <c r="G7" s="11"/>
      <c r="H7" s="11"/>
      <c r="I7" s="155"/>
      <c r="J7" s="155"/>
      <c r="K7" s="155"/>
      <c r="L7" s="156"/>
      <c r="M7" s="158"/>
      <c r="N7" s="148"/>
      <c r="O7" s="3"/>
      <c r="P7" s="3"/>
      <c r="Q7" s="3"/>
      <c r="R7" s="3"/>
      <c r="S7" s="3"/>
      <c r="T7" s="3"/>
      <c r="U7" s="3"/>
      <c r="V7" s="3"/>
      <c r="W7" s="3"/>
      <c r="X7" s="3"/>
      <c r="Y7" s="3"/>
      <c r="Z7" s="3"/>
      <c r="AA7" s="3"/>
      <c r="AB7" s="3"/>
    </row>
    <row r="8" customFormat="false" ht="15" hidden="false" customHeight="true" outlineLevel="0" collapsed="false">
      <c r="A8" s="149"/>
      <c r="B8" s="150"/>
      <c r="C8" s="150"/>
      <c r="D8" s="11" t="s">
        <v>12</v>
      </c>
      <c r="E8" s="11"/>
      <c r="F8" s="11"/>
      <c r="G8" s="11"/>
      <c r="H8" s="11"/>
      <c r="I8" s="155"/>
      <c r="J8" s="151"/>
      <c r="K8" s="151"/>
      <c r="L8" s="151"/>
      <c r="M8" s="151"/>
      <c r="N8" s="155"/>
      <c r="O8" s="155"/>
      <c r="P8" s="155"/>
      <c r="Q8" s="155"/>
      <c r="R8" s="155"/>
      <c r="S8" s="155"/>
      <c r="T8" s="3"/>
      <c r="U8" s="3"/>
      <c r="V8" s="3"/>
      <c r="W8" s="3"/>
      <c r="X8" s="3"/>
      <c r="Y8" s="3"/>
      <c r="Z8" s="3"/>
      <c r="AA8" s="3"/>
      <c r="AB8" s="3"/>
    </row>
    <row r="9" customFormat="false" ht="24.65" hidden="false" customHeight="true" outlineLevel="0" collapsed="false">
      <c r="A9" s="149"/>
      <c r="B9" s="150"/>
      <c r="C9" s="150"/>
      <c r="D9" s="27" t="s">
        <v>13</v>
      </c>
      <c r="E9" s="27"/>
      <c r="F9" s="27"/>
      <c r="G9" s="28" t="s">
        <v>14</v>
      </c>
      <c r="H9" s="28"/>
      <c r="I9" s="151"/>
      <c r="J9" s="151"/>
      <c r="K9" s="151"/>
      <c r="L9" s="151"/>
      <c r="M9" s="151"/>
      <c r="N9" s="155"/>
      <c r="O9" s="155"/>
      <c r="P9" s="155"/>
      <c r="Q9" s="155"/>
      <c r="R9" s="155"/>
      <c r="S9" s="155"/>
      <c r="T9" s="3"/>
      <c r="U9" s="3"/>
      <c r="V9" s="3"/>
      <c r="W9" s="3"/>
      <c r="X9" s="3"/>
      <c r="Y9" s="3"/>
      <c r="Z9" s="3"/>
      <c r="AA9" s="3"/>
      <c r="AB9" s="3"/>
    </row>
    <row r="10" customFormat="false" ht="17.35" hidden="false" customHeight="false" outlineLevel="0" collapsed="false">
      <c r="A10" s="159"/>
      <c r="B10" s="159"/>
      <c r="C10" s="159"/>
      <c r="D10" s="159"/>
      <c r="E10" s="159"/>
      <c r="F10" s="159"/>
      <c r="G10" s="159"/>
      <c r="H10" s="159"/>
      <c r="I10" s="159"/>
      <c r="J10" s="159"/>
      <c r="K10" s="159"/>
      <c r="L10" s="148"/>
      <c r="M10" s="148"/>
      <c r="N10" s="155"/>
      <c r="O10" s="155"/>
      <c r="P10" s="155"/>
      <c r="Q10" s="155"/>
      <c r="R10" s="155"/>
      <c r="S10" s="155"/>
      <c r="T10" s="3"/>
      <c r="U10" s="3"/>
      <c r="V10" s="3"/>
      <c r="W10" s="3"/>
      <c r="X10" s="3"/>
      <c r="Y10" s="3"/>
      <c r="Z10" s="3"/>
      <c r="AA10" s="3"/>
      <c r="AB10" s="3"/>
    </row>
    <row r="11" customFormat="false" ht="15" hidden="false" customHeight="false" outlineLevel="0" collapsed="false">
      <c r="A11" s="160" t="s">
        <v>711</v>
      </c>
      <c r="B11" s="160"/>
      <c r="C11" s="160"/>
      <c r="D11" s="160"/>
      <c r="E11" s="160"/>
      <c r="F11" s="160"/>
      <c r="G11" s="160"/>
      <c r="H11" s="160"/>
      <c r="I11" s="160"/>
      <c r="J11" s="160"/>
      <c r="K11" s="160"/>
      <c r="L11" s="148"/>
      <c r="M11" s="148"/>
      <c r="N11" s="155"/>
      <c r="O11" s="155"/>
      <c r="P11" s="155"/>
      <c r="Q11" s="155"/>
      <c r="R11" s="155"/>
      <c r="S11" s="155"/>
      <c r="T11" s="3"/>
      <c r="U11" s="3"/>
      <c r="V11" s="3"/>
      <c r="W11" s="3"/>
      <c r="X11" s="3"/>
      <c r="Y11" s="3"/>
      <c r="Z11" s="3"/>
      <c r="AA11" s="3"/>
      <c r="AB11" s="3"/>
    </row>
    <row r="12" customFormat="false" ht="15" hidden="false" customHeight="false" outlineLevel="0" collapsed="false">
      <c r="A12" s="3"/>
      <c r="B12" s="145"/>
      <c r="C12" s="161"/>
      <c r="D12" s="3"/>
      <c r="E12" s="3"/>
      <c r="F12" s="145"/>
      <c r="G12" s="145"/>
      <c r="H12" s="3"/>
      <c r="I12" s="3"/>
      <c r="J12" s="3"/>
      <c r="K12" s="3"/>
      <c r="L12" s="3"/>
      <c r="M12" s="3"/>
      <c r="N12" s="3"/>
      <c r="O12" s="3"/>
      <c r="P12" s="3"/>
      <c r="Q12" s="3"/>
      <c r="R12" s="3"/>
      <c r="S12" s="3"/>
      <c r="T12" s="3"/>
      <c r="U12" s="3"/>
      <c r="V12" s="3"/>
      <c r="W12" s="3"/>
      <c r="X12" s="3"/>
      <c r="Y12" s="3"/>
      <c r="Z12" s="3"/>
      <c r="AA12" s="3"/>
      <c r="AB12" s="3"/>
    </row>
    <row r="13" customFormat="false" ht="12.75" hidden="false" customHeight="true" outlineLevel="0" collapsed="false">
      <c r="A13" s="162"/>
      <c r="B13" s="38"/>
      <c r="C13" s="162"/>
      <c r="D13" s="162"/>
      <c r="E13" s="162"/>
      <c r="F13" s="38"/>
      <c r="G13" s="38"/>
      <c r="H13" s="162"/>
      <c r="I13" s="162"/>
      <c r="J13" s="162"/>
      <c r="K13" s="162"/>
      <c r="L13" s="3"/>
      <c r="M13" s="3"/>
      <c r="N13" s="3"/>
      <c r="O13" s="3"/>
      <c r="P13" s="3"/>
      <c r="Q13" s="3"/>
      <c r="R13" s="3"/>
      <c r="S13" s="3"/>
      <c r="T13" s="3"/>
      <c r="U13" s="3"/>
      <c r="V13" s="3"/>
      <c r="W13" s="3"/>
      <c r="X13" s="3"/>
      <c r="Y13" s="3"/>
      <c r="Z13" s="3"/>
      <c r="AA13" s="3"/>
      <c r="AB13" s="3"/>
    </row>
    <row r="14" customFormat="false" ht="15" hidden="false" customHeight="true" outlineLevel="0" collapsed="false">
      <c r="A14" s="163" t="s">
        <v>712</v>
      </c>
      <c r="B14" s="163"/>
      <c r="C14" s="163"/>
      <c r="D14" s="163"/>
      <c r="E14" s="163"/>
      <c r="F14" s="163"/>
      <c r="G14" s="163"/>
      <c r="H14" s="163"/>
      <c r="I14" s="163"/>
      <c r="J14" s="163"/>
      <c r="K14" s="163"/>
      <c r="L14" s="3"/>
      <c r="M14" s="3"/>
      <c r="N14" s="3"/>
      <c r="O14" s="3"/>
      <c r="P14" s="3"/>
      <c r="Q14" s="3"/>
      <c r="R14" s="3"/>
      <c r="S14" s="3"/>
      <c r="T14" s="3"/>
      <c r="U14" s="3"/>
      <c r="V14" s="3"/>
      <c r="W14" s="3"/>
      <c r="X14" s="3"/>
      <c r="Y14" s="3"/>
      <c r="Z14" s="3"/>
      <c r="AA14" s="3"/>
      <c r="AB14" s="3"/>
    </row>
    <row r="15" customFormat="false" ht="24.05" hidden="false" customHeight="true" outlineLevel="0" collapsed="false">
      <c r="A15" s="164" t="s">
        <v>713</v>
      </c>
      <c r="B15" s="165" t="s">
        <v>714</v>
      </c>
      <c r="C15" s="165"/>
      <c r="D15" s="165"/>
      <c r="E15" s="165"/>
      <c r="F15" s="165"/>
      <c r="G15" s="165"/>
      <c r="H15" s="166" t="s">
        <v>715</v>
      </c>
      <c r="I15" s="167" t="s">
        <v>19</v>
      </c>
      <c r="J15" s="49"/>
      <c r="K15" s="168"/>
      <c r="L15" s="3"/>
      <c r="M15" s="3"/>
      <c r="N15" s="3"/>
      <c r="O15" s="3"/>
      <c r="P15" s="3"/>
      <c r="Q15" s="3"/>
      <c r="R15" s="3"/>
      <c r="S15" s="3"/>
      <c r="T15" s="3"/>
      <c r="U15" s="3"/>
      <c r="V15" s="3"/>
      <c r="W15" s="3"/>
      <c r="X15" s="3"/>
      <c r="Y15" s="3"/>
      <c r="Z15" s="3"/>
      <c r="AA15" s="3"/>
      <c r="AB15" s="3"/>
    </row>
    <row r="16" customFormat="false" ht="12.75" hidden="false" customHeight="true" outlineLevel="0" collapsed="false">
      <c r="A16" s="169"/>
      <c r="B16" s="170" t="s">
        <v>716</v>
      </c>
      <c r="C16" s="167"/>
      <c r="D16" s="166" t="s">
        <v>19</v>
      </c>
      <c r="E16" s="166" t="s">
        <v>20</v>
      </c>
      <c r="F16" s="166" t="s">
        <v>717</v>
      </c>
      <c r="G16" s="166" t="s">
        <v>718</v>
      </c>
      <c r="H16" s="166" t="s">
        <v>719</v>
      </c>
      <c r="I16" s="166" t="s">
        <v>720</v>
      </c>
      <c r="J16" s="166" t="s">
        <v>721</v>
      </c>
      <c r="K16" s="166" t="s">
        <v>722</v>
      </c>
      <c r="L16" s="145"/>
      <c r="M16" s="145"/>
      <c r="N16" s="145"/>
      <c r="O16" s="145"/>
      <c r="P16" s="145"/>
      <c r="Q16" s="145"/>
      <c r="R16" s="145"/>
      <c r="S16" s="145"/>
      <c r="T16" s="145"/>
      <c r="U16" s="145"/>
      <c r="V16" s="145"/>
      <c r="W16" s="145"/>
      <c r="X16" s="145"/>
      <c r="Y16" s="145"/>
      <c r="Z16" s="145"/>
      <c r="AA16" s="145"/>
      <c r="AB16" s="145"/>
    </row>
    <row r="17" customFormat="false" ht="21.65" hidden="false" customHeight="false" outlineLevel="0" collapsed="false">
      <c r="A17" s="171" t="s">
        <v>723</v>
      </c>
      <c r="B17" s="172" t="s">
        <v>724</v>
      </c>
      <c r="C17" s="173" t="s">
        <v>725</v>
      </c>
      <c r="D17" s="174" t="s">
        <v>32</v>
      </c>
      <c r="E17" s="175" t="n">
        <v>0.3897</v>
      </c>
      <c r="F17" s="176" t="n">
        <f aca="false">H17-G17</f>
        <v>9.3</v>
      </c>
      <c r="G17" s="177" t="n">
        <f aca="false">ROUNDUP(VLOOKUP(B17,'VALORES SINAPI'!$A$2:$F$7840,4,0)*H17,2)</f>
        <v>19.23</v>
      </c>
      <c r="H17" s="176" t="n">
        <f aca="false">VLOOKUP(B17,'VALORES SINAPI'!$A$2:$F$7840,6,0)</f>
        <v>28.53</v>
      </c>
      <c r="I17" s="176" t="n">
        <f aca="false">F17*E17</f>
        <v>3.62421</v>
      </c>
      <c r="J17" s="176" t="n">
        <f aca="false">G17*E17</f>
        <v>7.493931</v>
      </c>
      <c r="K17" s="176" t="n">
        <f aca="false">I17+J17</f>
        <v>11.118141</v>
      </c>
      <c r="L17" s="178"/>
      <c r="M17" s="178"/>
      <c r="N17" s="178"/>
      <c r="O17" s="178"/>
      <c r="P17" s="178"/>
      <c r="Q17" s="178"/>
      <c r="R17" s="178"/>
      <c r="S17" s="178"/>
      <c r="T17" s="178"/>
      <c r="U17" s="178"/>
      <c r="V17" s="178"/>
      <c r="W17" s="178"/>
      <c r="X17" s="178"/>
      <c r="Y17" s="178"/>
      <c r="Z17" s="178"/>
      <c r="AA17" s="178"/>
      <c r="AB17" s="178"/>
    </row>
    <row r="18" customFormat="false" ht="15" hidden="false" customHeight="false" outlineLevel="0" collapsed="false">
      <c r="A18" s="171" t="s">
        <v>723</v>
      </c>
      <c r="B18" s="172" t="s">
        <v>726</v>
      </c>
      <c r="C18" s="173" t="s">
        <v>727</v>
      </c>
      <c r="D18" s="174" t="s">
        <v>32</v>
      </c>
      <c r="E18" s="175" t="n">
        <v>3.5078</v>
      </c>
      <c r="F18" s="176" t="n">
        <f aca="false">H18-G18</f>
        <v>9.31</v>
      </c>
      <c r="G18" s="177" t="n">
        <f aca="false">ROUNDUP(VLOOKUP(B18,'VALORES SINAPI'!$A$2:$F$7840,4,0)*H18,2)</f>
        <v>25.1</v>
      </c>
      <c r="H18" s="176" t="n">
        <f aca="false">VLOOKUP(B18,'VALORES SINAPI'!$A$2:$F$7840,6,0)</f>
        <v>34.41</v>
      </c>
      <c r="I18" s="176" t="n">
        <f aca="false">F18*E18</f>
        <v>32.657618</v>
      </c>
      <c r="J18" s="176" t="n">
        <f aca="false">G18*E18</f>
        <v>88.04578</v>
      </c>
      <c r="K18" s="176" t="n">
        <f aca="false">I18+J18</f>
        <v>120.703398</v>
      </c>
      <c r="L18" s="178"/>
      <c r="M18" s="178"/>
      <c r="N18" s="178"/>
      <c r="O18" s="178"/>
      <c r="P18" s="178"/>
      <c r="Q18" s="178"/>
      <c r="R18" s="178"/>
      <c r="S18" s="178"/>
      <c r="T18" s="178"/>
      <c r="U18" s="178"/>
      <c r="V18" s="178"/>
      <c r="W18" s="178"/>
      <c r="X18" s="178"/>
      <c r="Y18" s="178"/>
      <c r="Z18" s="178"/>
      <c r="AA18" s="178"/>
      <c r="AB18" s="178"/>
    </row>
    <row r="19" customFormat="false" ht="15" hidden="false" customHeight="false" outlineLevel="0" collapsed="false">
      <c r="A19" s="171" t="s">
        <v>723</v>
      </c>
      <c r="B19" s="172" t="s">
        <v>728</v>
      </c>
      <c r="C19" s="173" t="s">
        <v>729</v>
      </c>
      <c r="D19" s="174" t="s">
        <v>32</v>
      </c>
      <c r="E19" s="175" t="n">
        <f aca="false">1.542*2</f>
        <v>3.084</v>
      </c>
      <c r="F19" s="176" t="n">
        <f aca="false">H19-G19</f>
        <v>9.18</v>
      </c>
      <c r="G19" s="177" t="n">
        <f aca="false">ROUNDUP(VLOOKUP(B19,'VALORES SINAPI'!$A$2:$F$7840,4,0)*H19,2)</f>
        <v>17.47</v>
      </c>
      <c r="H19" s="176" t="n">
        <f aca="false">VLOOKUP(B19,'VALORES SINAPI'!$A$2:$F$7840,6,0)</f>
        <v>26.65</v>
      </c>
      <c r="I19" s="176" t="n">
        <f aca="false">F19*E19</f>
        <v>28.31112</v>
      </c>
      <c r="J19" s="176" t="n">
        <f aca="false">G19*E19</f>
        <v>53.87748</v>
      </c>
      <c r="K19" s="176" t="n">
        <f aca="false">I19+J19</f>
        <v>82.1886</v>
      </c>
      <c r="L19" s="178"/>
      <c r="M19" s="178"/>
      <c r="N19" s="178"/>
      <c r="O19" s="178"/>
      <c r="P19" s="178"/>
      <c r="Q19" s="178"/>
      <c r="R19" s="178"/>
      <c r="S19" s="178"/>
      <c r="T19" s="178"/>
      <c r="U19" s="178"/>
      <c r="V19" s="178"/>
      <c r="W19" s="178"/>
      <c r="X19" s="178"/>
      <c r="Y19" s="178"/>
      <c r="Z19" s="178"/>
      <c r="AA19" s="178"/>
      <c r="AB19" s="178"/>
    </row>
    <row r="20" customFormat="false" ht="15" hidden="false" customHeight="false" outlineLevel="0" collapsed="false">
      <c r="A20" s="171" t="s">
        <v>723</v>
      </c>
      <c r="B20" s="172" t="s">
        <v>730</v>
      </c>
      <c r="C20" s="173" t="s">
        <v>731</v>
      </c>
      <c r="D20" s="174" t="s">
        <v>32</v>
      </c>
      <c r="E20" s="179" t="n">
        <v>0.36</v>
      </c>
      <c r="F20" s="176" t="n">
        <f aca="false">H20-G20</f>
        <v>9.27</v>
      </c>
      <c r="G20" s="177" t="n">
        <f aca="false">ROUNDUP(VLOOKUP(B20,'VALORES SINAPI'!$A$2:$F$7840,4,0)*H20,2)</f>
        <v>24.72</v>
      </c>
      <c r="H20" s="176" t="n">
        <f aca="false">VLOOKUP(B20,'VALORES SINAPI'!$A$2:$F$7840,6,0)</f>
        <v>33.99</v>
      </c>
      <c r="I20" s="176" t="n">
        <f aca="false">F20*E20</f>
        <v>3.3372</v>
      </c>
      <c r="J20" s="176" t="n">
        <f aca="false">G20*E20</f>
        <v>8.8992</v>
      </c>
      <c r="K20" s="176" t="n">
        <f aca="false">I20+J20</f>
        <v>12.2364</v>
      </c>
      <c r="L20" s="178"/>
      <c r="M20" s="178"/>
      <c r="N20" s="178"/>
      <c r="O20" s="178"/>
      <c r="P20" s="178"/>
      <c r="Q20" s="178"/>
      <c r="R20" s="178"/>
      <c r="S20" s="178"/>
      <c r="T20" s="178"/>
      <c r="U20" s="178"/>
      <c r="V20" s="178"/>
      <c r="W20" s="178"/>
      <c r="X20" s="178"/>
      <c r="Y20" s="178"/>
      <c r="Z20" s="178"/>
      <c r="AA20" s="178"/>
      <c r="AB20" s="178"/>
    </row>
    <row r="21" customFormat="false" ht="12.75" hidden="false" customHeight="true" outlineLevel="0" collapsed="false">
      <c r="A21" s="162"/>
      <c r="B21" s="162"/>
      <c r="C21" s="162"/>
      <c r="D21" s="162"/>
      <c r="E21" s="162"/>
      <c r="F21" s="38"/>
      <c r="G21" s="38"/>
      <c r="H21" s="162"/>
      <c r="I21" s="180" t="n">
        <f aca="false">SUM(I17:I20)</f>
        <v>67.930148</v>
      </c>
      <c r="J21" s="180" t="n">
        <f aca="false">SUM(J17:J20)</f>
        <v>158.316391</v>
      </c>
      <c r="K21" s="180" t="n">
        <f aca="false">SUM(K17:K20)</f>
        <v>226.246539</v>
      </c>
      <c r="L21" s="3"/>
      <c r="M21" s="3"/>
      <c r="N21" s="3"/>
      <c r="O21" s="3"/>
      <c r="P21" s="3"/>
      <c r="Q21" s="3"/>
      <c r="R21" s="3"/>
      <c r="S21" s="3"/>
      <c r="T21" s="3"/>
      <c r="U21" s="3"/>
      <c r="V21" s="3"/>
      <c r="W21" s="3"/>
      <c r="X21" s="3"/>
      <c r="Y21" s="3"/>
      <c r="Z21" s="3"/>
      <c r="AA21" s="3"/>
      <c r="AB21" s="3"/>
    </row>
    <row r="22" customFormat="false" ht="12.75" hidden="false" customHeight="true" outlineLevel="0" collapsed="false">
      <c r="A22" s="162"/>
      <c r="B22" s="162"/>
      <c r="C22" s="162"/>
      <c r="D22" s="162"/>
      <c r="E22" s="162"/>
      <c r="F22" s="38"/>
      <c r="G22" s="38"/>
      <c r="H22" s="162"/>
      <c r="I22" s="162"/>
      <c r="J22" s="162"/>
      <c r="K22" s="162"/>
      <c r="L22" s="3"/>
      <c r="M22" s="3"/>
      <c r="N22" s="3"/>
      <c r="O22" s="3"/>
      <c r="P22" s="3"/>
      <c r="Q22" s="3"/>
      <c r="R22" s="3"/>
      <c r="S22" s="3"/>
      <c r="T22" s="3"/>
      <c r="U22" s="3"/>
      <c r="V22" s="3"/>
      <c r="W22" s="3"/>
      <c r="X22" s="3"/>
      <c r="Y22" s="3"/>
      <c r="Z22" s="3"/>
      <c r="AA22" s="3"/>
      <c r="AB22" s="3"/>
    </row>
    <row r="23" customFormat="false" ht="15" hidden="false" customHeight="true" outlineLevel="0" collapsed="false">
      <c r="A23" s="163" t="s">
        <v>732</v>
      </c>
      <c r="B23" s="163"/>
      <c r="C23" s="163"/>
      <c r="D23" s="163"/>
      <c r="E23" s="163"/>
      <c r="F23" s="163"/>
      <c r="G23" s="163"/>
      <c r="H23" s="163"/>
      <c r="I23" s="163"/>
      <c r="J23" s="163"/>
      <c r="K23" s="163"/>
      <c r="L23" s="3"/>
      <c r="M23" s="3"/>
      <c r="N23" s="3"/>
      <c r="O23" s="3"/>
      <c r="P23" s="3"/>
      <c r="Q23" s="3"/>
      <c r="R23" s="3"/>
      <c r="S23" s="3"/>
      <c r="T23" s="3"/>
      <c r="U23" s="3"/>
      <c r="V23" s="3"/>
      <c r="W23" s="3"/>
      <c r="X23" s="3"/>
      <c r="Y23" s="3"/>
      <c r="Z23" s="3"/>
      <c r="AA23" s="3"/>
      <c r="AB23" s="3"/>
    </row>
    <row r="24" customFormat="false" ht="15" hidden="false" customHeight="true" outlineLevel="0" collapsed="false">
      <c r="A24" s="164" t="s">
        <v>713</v>
      </c>
      <c r="B24" s="165" t="s">
        <v>733</v>
      </c>
      <c r="C24" s="165"/>
      <c r="D24" s="165"/>
      <c r="E24" s="165"/>
      <c r="F24" s="165"/>
      <c r="G24" s="165"/>
      <c r="H24" s="166" t="s">
        <v>715</v>
      </c>
      <c r="I24" s="167" t="s">
        <v>61</v>
      </c>
      <c r="J24" s="49"/>
      <c r="K24" s="168"/>
      <c r="L24" s="3"/>
      <c r="M24" s="3"/>
      <c r="N24" s="3"/>
      <c r="O24" s="3"/>
      <c r="P24" s="3"/>
      <c r="Q24" s="3"/>
      <c r="R24" s="3"/>
      <c r="S24" s="3"/>
      <c r="T24" s="3"/>
      <c r="U24" s="3"/>
      <c r="V24" s="3"/>
      <c r="W24" s="3"/>
      <c r="X24" s="3"/>
      <c r="Y24" s="3"/>
      <c r="Z24" s="3"/>
      <c r="AA24" s="3"/>
      <c r="AB24" s="3"/>
    </row>
    <row r="25" customFormat="false" ht="12.75" hidden="false" customHeight="true" outlineLevel="0" collapsed="false">
      <c r="A25" s="169"/>
      <c r="B25" s="170" t="s">
        <v>716</v>
      </c>
      <c r="C25" s="167"/>
      <c r="D25" s="166" t="s">
        <v>19</v>
      </c>
      <c r="E25" s="166" t="s">
        <v>20</v>
      </c>
      <c r="F25" s="166" t="s">
        <v>717</v>
      </c>
      <c r="G25" s="166" t="s">
        <v>718</v>
      </c>
      <c r="H25" s="166" t="s">
        <v>719</v>
      </c>
      <c r="I25" s="166" t="s">
        <v>720</v>
      </c>
      <c r="J25" s="166" t="s">
        <v>721</v>
      </c>
      <c r="K25" s="166" t="s">
        <v>722</v>
      </c>
      <c r="L25" s="145"/>
      <c r="M25" s="145"/>
      <c r="N25" s="145"/>
      <c r="O25" s="145"/>
      <c r="P25" s="145"/>
      <c r="Q25" s="145"/>
      <c r="R25" s="145"/>
      <c r="S25" s="145"/>
      <c r="T25" s="145"/>
      <c r="U25" s="145"/>
      <c r="V25" s="145"/>
      <c r="W25" s="145"/>
      <c r="X25" s="145"/>
      <c r="Y25" s="145"/>
      <c r="Z25" s="145"/>
      <c r="AA25" s="145"/>
      <c r="AB25" s="145"/>
    </row>
    <row r="26" customFormat="false" ht="21.65" hidden="false" customHeight="false" outlineLevel="0" collapsed="false">
      <c r="A26" s="171" t="s">
        <v>723</v>
      </c>
      <c r="B26" s="172" t="s">
        <v>734</v>
      </c>
      <c r="C26" s="173" t="s">
        <v>735</v>
      </c>
      <c r="D26" s="174" t="s">
        <v>32</v>
      </c>
      <c r="E26" s="179" t="n">
        <v>0.85</v>
      </c>
      <c r="F26" s="176" t="n">
        <f aca="false">H26-G26</f>
        <v>8.63</v>
      </c>
      <c r="G26" s="177" t="n">
        <f aca="false">ROUNDUP(VLOOKUP(B26,'VALORES SINAPI'!$A$2:$F$7840,4,0)*H26,2)</f>
        <v>24.63</v>
      </c>
      <c r="H26" s="176" t="n">
        <f aca="false">VLOOKUP(B26,'VALORES SINAPI'!$A$2:$F$7840,6,0)</f>
        <v>33.26</v>
      </c>
      <c r="I26" s="176" t="n">
        <f aca="false">F26*E26</f>
        <v>7.3355</v>
      </c>
      <c r="J26" s="176" t="n">
        <f aca="false">G26*E26</f>
        <v>20.9355</v>
      </c>
      <c r="K26" s="176" t="n">
        <f aca="false">I26+J26</f>
        <v>28.271</v>
      </c>
      <c r="L26" s="178"/>
      <c r="M26" s="178"/>
      <c r="N26" s="178"/>
      <c r="O26" s="178"/>
      <c r="P26" s="178"/>
      <c r="Q26" s="178"/>
      <c r="R26" s="178"/>
      <c r="S26" s="178"/>
      <c r="T26" s="178"/>
      <c r="U26" s="178"/>
      <c r="V26" s="178"/>
      <c r="W26" s="178"/>
      <c r="X26" s="178"/>
      <c r="Y26" s="178"/>
      <c r="Z26" s="178"/>
      <c r="AA26" s="178"/>
      <c r="AB26" s="178"/>
    </row>
    <row r="27" customFormat="false" ht="15" hidden="false" customHeight="false" outlineLevel="0" collapsed="false">
      <c r="A27" s="171" t="s">
        <v>723</v>
      </c>
      <c r="B27" s="172" t="s">
        <v>728</v>
      </c>
      <c r="C27" s="173" t="s">
        <v>729</v>
      </c>
      <c r="D27" s="174" t="s">
        <v>32</v>
      </c>
      <c r="E27" s="175" t="n">
        <v>0.65</v>
      </c>
      <c r="F27" s="176" t="n">
        <f aca="false">H27-G27</f>
        <v>9.18</v>
      </c>
      <c r="G27" s="177" t="n">
        <f aca="false">ROUNDUP(VLOOKUP(B27,'VALORES SINAPI'!$A$2:$F$7840,4,0)*H27,2)</f>
        <v>17.47</v>
      </c>
      <c r="H27" s="176" t="n">
        <f aca="false">VLOOKUP(B27,'VALORES SINAPI'!$A$2:$F$7840,6,0)</f>
        <v>26.65</v>
      </c>
      <c r="I27" s="176" t="n">
        <f aca="false">F27*E27</f>
        <v>5.967</v>
      </c>
      <c r="J27" s="176" t="n">
        <f aca="false">G27*E27</f>
        <v>11.3555</v>
      </c>
      <c r="K27" s="176" t="n">
        <f aca="false">I27+J27</f>
        <v>17.3225</v>
      </c>
      <c r="L27" s="178"/>
      <c r="M27" s="178"/>
      <c r="N27" s="178"/>
      <c r="O27" s="178"/>
      <c r="P27" s="178"/>
      <c r="Q27" s="178"/>
      <c r="R27" s="178"/>
      <c r="S27" s="178"/>
      <c r="T27" s="178"/>
      <c r="U27" s="178"/>
      <c r="V27" s="178"/>
      <c r="W27" s="178"/>
      <c r="X27" s="178"/>
      <c r="Y27" s="178"/>
      <c r="Z27" s="178"/>
      <c r="AA27" s="178"/>
      <c r="AB27" s="178"/>
    </row>
    <row r="28" customFormat="false" ht="15" hidden="false" customHeight="false" outlineLevel="0" collapsed="false">
      <c r="A28" s="171" t="s">
        <v>723</v>
      </c>
      <c r="B28" s="172" t="s">
        <v>730</v>
      </c>
      <c r="C28" s="173" t="s">
        <v>731</v>
      </c>
      <c r="D28" s="174" t="s">
        <v>32</v>
      </c>
      <c r="E28" s="179" t="n">
        <v>0.42</v>
      </c>
      <c r="F28" s="176" t="n">
        <f aca="false">H28-G28</f>
        <v>9.27</v>
      </c>
      <c r="G28" s="177" t="n">
        <f aca="false">ROUNDUP(VLOOKUP(B28,'VALORES SINAPI'!$A$2:$F$7840,4,0)*H28,2)</f>
        <v>24.72</v>
      </c>
      <c r="H28" s="176" t="n">
        <f aca="false">VLOOKUP(B28,'VALORES SINAPI'!$A$2:$F$7840,6,0)</f>
        <v>33.99</v>
      </c>
      <c r="I28" s="176" t="n">
        <f aca="false">F28*E28</f>
        <v>3.8934</v>
      </c>
      <c r="J28" s="176" t="n">
        <f aca="false">G28*E28</f>
        <v>10.3824</v>
      </c>
      <c r="K28" s="176" t="n">
        <f aca="false">I28+J28</f>
        <v>14.2758</v>
      </c>
      <c r="L28" s="178"/>
      <c r="M28" s="178"/>
      <c r="N28" s="178"/>
      <c r="O28" s="178"/>
      <c r="P28" s="178"/>
      <c r="Q28" s="178"/>
      <c r="R28" s="178"/>
      <c r="S28" s="178"/>
      <c r="T28" s="178"/>
      <c r="U28" s="178"/>
      <c r="V28" s="178"/>
      <c r="W28" s="178"/>
      <c r="X28" s="178"/>
      <c r="Y28" s="178"/>
      <c r="Z28" s="178"/>
      <c r="AA28" s="178"/>
      <c r="AB28" s="178"/>
    </row>
    <row r="29" customFormat="false" ht="12.75" hidden="false" customHeight="true" outlineLevel="0" collapsed="false">
      <c r="A29" s="162"/>
      <c r="B29" s="162"/>
      <c r="C29" s="162"/>
      <c r="D29" s="162"/>
      <c r="E29" s="162"/>
      <c r="F29" s="38"/>
      <c r="G29" s="38"/>
      <c r="H29" s="162"/>
      <c r="I29" s="180" t="n">
        <f aca="false">SUM(I26:I28)</f>
        <v>17.1959</v>
      </c>
      <c r="J29" s="180" t="n">
        <f aca="false">SUM(J26:J28)</f>
        <v>42.6734</v>
      </c>
      <c r="K29" s="180" t="n">
        <f aca="false">SUM(K26:K28)</f>
        <v>59.8693</v>
      </c>
      <c r="L29" s="3"/>
      <c r="M29" s="3"/>
      <c r="N29" s="3"/>
      <c r="O29" s="3"/>
      <c r="P29" s="3"/>
      <c r="Q29" s="3"/>
      <c r="R29" s="3"/>
      <c r="S29" s="3"/>
      <c r="T29" s="3"/>
      <c r="U29" s="3"/>
      <c r="V29" s="3"/>
      <c r="W29" s="3"/>
      <c r="X29" s="3"/>
      <c r="Y29" s="3"/>
      <c r="Z29" s="3"/>
      <c r="AA29" s="3"/>
      <c r="AB29" s="3"/>
    </row>
    <row r="30" customFormat="false" ht="12.75" hidden="false" customHeight="true" outlineLevel="0" collapsed="false">
      <c r="A30" s="162"/>
      <c r="B30" s="162"/>
      <c r="C30" s="162"/>
      <c r="D30" s="162"/>
      <c r="E30" s="162"/>
      <c r="F30" s="38"/>
      <c r="G30" s="38"/>
      <c r="H30" s="162"/>
      <c r="I30" s="162"/>
      <c r="J30" s="162"/>
      <c r="K30" s="162"/>
      <c r="L30" s="3"/>
      <c r="M30" s="3"/>
      <c r="N30" s="3"/>
      <c r="O30" s="3"/>
      <c r="P30" s="3"/>
      <c r="Q30" s="3"/>
      <c r="R30" s="3"/>
      <c r="S30" s="3"/>
      <c r="T30" s="3"/>
      <c r="U30" s="3"/>
      <c r="V30" s="3"/>
      <c r="W30" s="3"/>
      <c r="X30" s="3"/>
      <c r="Y30" s="3"/>
      <c r="Z30" s="3"/>
      <c r="AA30" s="3"/>
      <c r="AB30" s="3"/>
    </row>
    <row r="31" customFormat="false" ht="15" hidden="false" customHeight="true" outlineLevel="0" collapsed="false">
      <c r="A31" s="163" t="s">
        <v>736</v>
      </c>
      <c r="B31" s="163"/>
      <c r="C31" s="163"/>
      <c r="D31" s="163"/>
      <c r="E31" s="163"/>
      <c r="F31" s="163"/>
      <c r="G31" s="163"/>
      <c r="H31" s="163"/>
      <c r="I31" s="163"/>
      <c r="J31" s="163"/>
      <c r="K31" s="163"/>
      <c r="L31" s="3"/>
      <c r="M31" s="3"/>
      <c r="N31" s="3"/>
      <c r="O31" s="3"/>
      <c r="P31" s="3"/>
      <c r="Q31" s="3"/>
      <c r="R31" s="3"/>
      <c r="S31" s="3"/>
      <c r="T31" s="3"/>
      <c r="U31" s="3"/>
      <c r="V31" s="3"/>
      <c r="W31" s="3"/>
      <c r="X31" s="3"/>
      <c r="Y31" s="3"/>
      <c r="Z31" s="3"/>
      <c r="AA31" s="3"/>
      <c r="AB31" s="3"/>
    </row>
    <row r="32" customFormat="false" ht="15" hidden="false" customHeight="true" outlineLevel="0" collapsed="false">
      <c r="A32" s="164" t="s">
        <v>713</v>
      </c>
      <c r="B32" s="181" t="s">
        <v>737</v>
      </c>
      <c r="C32" s="181"/>
      <c r="D32" s="181"/>
      <c r="E32" s="181"/>
      <c r="F32" s="182" t="s">
        <v>738</v>
      </c>
      <c r="G32" s="183"/>
      <c r="H32" s="166" t="s">
        <v>715</v>
      </c>
      <c r="I32" s="167" t="s">
        <v>19</v>
      </c>
      <c r="J32" s="49"/>
      <c r="K32" s="168"/>
      <c r="L32" s="3"/>
      <c r="M32" s="3"/>
      <c r="N32" s="3"/>
      <c r="O32" s="3"/>
      <c r="P32" s="3"/>
      <c r="Q32" s="3"/>
      <c r="R32" s="3"/>
      <c r="S32" s="3"/>
      <c r="T32" s="3"/>
      <c r="U32" s="3"/>
      <c r="V32" s="3"/>
      <c r="W32" s="3"/>
      <c r="X32" s="3"/>
      <c r="Y32" s="3"/>
      <c r="Z32" s="3"/>
      <c r="AA32" s="3"/>
      <c r="AB32" s="3"/>
    </row>
    <row r="33" customFormat="false" ht="12.75" hidden="false" customHeight="true" outlineLevel="0" collapsed="false">
      <c r="A33" s="169"/>
      <c r="B33" s="170" t="s">
        <v>716</v>
      </c>
      <c r="C33" s="167"/>
      <c r="D33" s="166" t="s">
        <v>19</v>
      </c>
      <c r="E33" s="166" t="s">
        <v>20</v>
      </c>
      <c r="F33" s="166" t="s">
        <v>717</v>
      </c>
      <c r="G33" s="166" t="s">
        <v>718</v>
      </c>
      <c r="H33" s="166" t="s">
        <v>719</v>
      </c>
      <c r="I33" s="166" t="s">
        <v>720</v>
      </c>
      <c r="J33" s="166" t="s">
        <v>721</v>
      </c>
      <c r="K33" s="166" t="s">
        <v>722</v>
      </c>
      <c r="L33" s="145"/>
      <c r="M33" s="145"/>
      <c r="N33" s="145"/>
      <c r="O33" s="145"/>
      <c r="P33" s="145"/>
      <c r="Q33" s="145"/>
      <c r="R33" s="145"/>
      <c r="S33" s="145"/>
      <c r="T33" s="145"/>
      <c r="U33" s="145"/>
      <c r="V33" s="145"/>
      <c r="W33" s="145"/>
      <c r="X33" s="145"/>
      <c r="Y33" s="145"/>
      <c r="Z33" s="145"/>
      <c r="AA33" s="145"/>
      <c r="AB33" s="145"/>
    </row>
    <row r="34" customFormat="false" ht="62.65" hidden="false" customHeight="false" outlineLevel="0" collapsed="false">
      <c r="A34" s="171" t="s">
        <v>739</v>
      </c>
      <c r="B34" s="172" t="s">
        <v>740</v>
      </c>
      <c r="C34" s="173" t="s">
        <v>741</v>
      </c>
      <c r="D34" s="174" t="s">
        <v>742</v>
      </c>
      <c r="E34" s="175" t="n">
        <v>1</v>
      </c>
      <c r="F34" s="176" t="n">
        <v>147.51</v>
      </c>
      <c r="G34" s="177" t="n">
        <v>0</v>
      </c>
      <c r="H34" s="176" t="n">
        <f aca="false">G34+F34</f>
        <v>147.51</v>
      </c>
      <c r="I34" s="176" t="n">
        <f aca="false">F34*E34</f>
        <v>147.51</v>
      </c>
      <c r="J34" s="176" t="n">
        <f aca="false">G34*E34</f>
        <v>0</v>
      </c>
      <c r="K34" s="176" t="n">
        <f aca="false">I34+J34</f>
        <v>147.51</v>
      </c>
      <c r="L34" s="178"/>
      <c r="M34" s="178"/>
      <c r="N34" s="178"/>
      <c r="O34" s="178"/>
      <c r="P34" s="178"/>
      <c r="Q34" s="178"/>
      <c r="R34" s="178"/>
      <c r="S34" s="178"/>
      <c r="T34" s="178"/>
      <c r="U34" s="178"/>
      <c r="V34" s="178"/>
      <c r="W34" s="178"/>
      <c r="X34" s="178"/>
      <c r="Y34" s="178"/>
      <c r="Z34" s="178"/>
      <c r="AA34" s="178"/>
      <c r="AB34" s="178"/>
    </row>
    <row r="35" customFormat="false" ht="31.9" hidden="false" customHeight="false" outlineLevel="0" collapsed="false">
      <c r="A35" s="171" t="s">
        <v>739</v>
      </c>
      <c r="B35" s="172" t="s">
        <v>743</v>
      </c>
      <c r="C35" s="173" t="s">
        <v>744</v>
      </c>
      <c r="D35" s="174" t="s">
        <v>19</v>
      </c>
      <c r="E35" s="175" t="n">
        <v>2</v>
      </c>
      <c r="F35" s="176" t="n">
        <v>138.43</v>
      </c>
      <c r="G35" s="177" t="n">
        <v>0</v>
      </c>
      <c r="H35" s="176" t="n">
        <f aca="false">G35+F35</f>
        <v>138.43</v>
      </c>
      <c r="I35" s="176" t="n">
        <f aca="false">F35*E35</f>
        <v>276.86</v>
      </c>
      <c r="J35" s="176" t="n">
        <f aca="false">G35*E35</f>
        <v>0</v>
      </c>
      <c r="K35" s="176" t="n">
        <f aca="false">I35+J35</f>
        <v>276.86</v>
      </c>
      <c r="L35" s="178"/>
      <c r="M35" s="178"/>
      <c r="N35" s="178"/>
      <c r="O35" s="178"/>
      <c r="P35" s="178"/>
      <c r="Q35" s="178"/>
      <c r="R35" s="178"/>
      <c r="S35" s="178"/>
      <c r="T35" s="178"/>
      <c r="U35" s="178"/>
      <c r="V35" s="178"/>
      <c r="W35" s="178"/>
      <c r="X35" s="178"/>
      <c r="Y35" s="178"/>
      <c r="Z35" s="178"/>
      <c r="AA35" s="178"/>
      <c r="AB35" s="178"/>
    </row>
    <row r="36" customFormat="false" ht="21.65" hidden="false" customHeight="false" outlineLevel="0" collapsed="false">
      <c r="A36" s="171" t="s">
        <v>739</v>
      </c>
      <c r="B36" s="172" t="s">
        <v>745</v>
      </c>
      <c r="C36" s="173" t="s">
        <v>746</v>
      </c>
      <c r="D36" s="174" t="s">
        <v>589</v>
      </c>
      <c r="E36" s="175" t="n">
        <f aca="false">1.4*2.1</f>
        <v>2.94</v>
      </c>
      <c r="F36" s="176" t="n">
        <v>440</v>
      </c>
      <c r="G36" s="177" t="n">
        <v>0</v>
      </c>
      <c r="H36" s="176" t="n">
        <f aca="false">G36+F36</f>
        <v>440</v>
      </c>
      <c r="I36" s="176" t="n">
        <f aca="false">F36*E36</f>
        <v>1293.6</v>
      </c>
      <c r="J36" s="176" t="n">
        <f aca="false">G36*E36</f>
        <v>0</v>
      </c>
      <c r="K36" s="176" t="n">
        <f aca="false">I36+J36</f>
        <v>1293.6</v>
      </c>
      <c r="L36" s="178"/>
      <c r="M36" s="178"/>
      <c r="N36" s="178"/>
      <c r="O36" s="178"/>
      <c r="P36" s="178"/>
      <c r="Q36" s="178"/>
      <c r="R36" s="178"/>
      <c r="S36" s="178"/>
      <c r="T36" s="178"/>
      <c r="U36" s="178"/>
      <c r="V36" s="178"/>
      <c r="W36" s="178"/>
      <c r="X36" s="178"/>
      <c r="Y36" s="178"/>
      <c r="Z36" s="178"/>
      <c r="AA36" s="178"/>
      <c r="AB36" s="178"/>
    </row>
    <row r="37" customFormat="false" ht="15" hidden="false" customHeight="false" outlineLevel="0" collapsed="false">
      <c r="A37" s="171" t="s">
        <v>723</v>
      </c>
      <c r="B37" s="172" t="s">
        <v>728</v>
      </c>
      <c r="C37" s="173" t="s">
        <v>729</v>
      </c>
      <c r="D37" s="174" t="s">
        <v>32</v>
      </c>
      <c r="E37" s="175" t="n">
        <v>6.57</v>
      </c>
      <c r="F37" s="176" t="n">
        <f aca="false">H37-G37</f>
        <v>9.18</v>
      </c>
      <c r="G37" s="177" t="n">
        <f aca="false">ROUNDUP(VLOOKUP(B37,'VALORES SINAPI'!$A$2:$F$7840,4,0)*H37,2)</f>
        <v>17.47</v>
      </c>
      <c r="H37" s="176" t="n">
        <f aca="false">VLOOKUP(B37,'VALORES SINAPI'!$A$2:$F$7840,6,0)</f>
        <v>26.65</v>
      </c>
      <c r="I37" s="176" t="n">
        <f aca="false">F37*E37</f>
        <v>60.3126</v>
      </c>
      <c r="J37" s="176" t="n">
        <f aca="false">G37*E37</f>
        <v>114.7779</v>
      </c>
      <c r="K37" s="176" t="n">
        <f aca="false">I37+J37</f>
        <v>175.0905</v>
      </c>
      <c r="L37" s="178"/>
      <c r="M37" s="178"/>
      <c r="N37" s="178"/>
      <c r="O37" s="178"/>
      <c r="P37" s="178"/>
      <c r="Q37" s="178"/>
      <c r="R37" s="178"/>
      <c r="S37" s="178"/>
      <c r="T37" s="178"/>
      <c r="U37" s="178"/>
      <c r="V37" s="178"/>
      <c r="W37" s="178"/>
      <c r="X37" s="178"/>
      <c r="Y37" s="178"/>
      <c r="Z37" s="178"/>
      <c r="AA37" s="178"/>
      <c r="AB37" s="178"/>
    </row>
    <row r="38" customFormat="false" ht="15" hidden="false" customHeight="false" outlineLevel="0" collapsed="false">
      <c r="A38" s="171" t="s">
        <v>723</v>
      </c>
      <c r="B38" s="172" t="s">
        <v>747</v>
      </c>
      <c r="C38" s="173" t="s">
        <v>748</v>
      </c>
      <c r="D38" s="174" t="s">
        <v>32</v>
      </c>
      <c r="E38" s="175" t="n">
        <v>6.76</v>
      </c>
      <c r="F38" s="176" t="n">
        <f aca="false">H38-G38</f>
        <v>9.27</v>
      </c>
      <c r="G38" s="177" t="n">
        <f aca="false">ROUNDUP(VLOOKUP(B38,'VALORES SINAPI'!$A$2:$F$7840,4,0)*H38,2)</f>
        <v>24.93</v>
      </c>
      <c r="H38" s="176" t="n">
        <f aca="false">VLOOKUP(B38,'VALORES SINAPI'!$A$2:$F$7840,6,0)</f>
        <v>34.2</v>
      </c>
      <c r="I38" s="176" t="n">
        <f aca="false">F38*E38</f>
        <v>62.6652</v>
      </c>
      <c r="J38" s="176" t="n">
        <f aca="false">G38*E38</f>
        <v>168.5268</v>
      </c>
      <c r="K38" s="176" t="n">
        <f aca="false">I38+J38</f>
        <v>231.192</v>
      </c>
      <c r="L38" s="178"/>
      <c r="M38" s="178"/>
      <c r="N38" s="178"/>
      <c r="O38" s="178"/>
      <c r="P38" s="178"/>
      <c r="Q38" s="178"/>
      <c r="R38" s="178"/>
      <c r="S38" s="178"/>
      <c r="T38" s="178"/>
      <c r="U38" s="178"/>
      <c r="V38" s="178"/>
      <c r="W38" s="178"/>
      <c r="X38" s="178"/>
      <c r="Y38" s="178"/>
      <c r="Z38" s="178"/>
      <c r="AA38" s="178"/>
      <c r="AB38" s="178"/>
    </row>
    <row r="39" customFormat="false" ht="12.75" hidden="false" customHeight="true" outlineLevel="0" collapsed="false">
      <c r="A39" s="162"/>
      <c r="B39" s="162"/>
      <c r="C39" s="162"/>
      <c r="D39" s="162"/>
      <c r="E39" s="162"/>
      <c r="F39" s="38"/>
      <c r="G39" s="38"/>
      <c r="H39" s="162"/>
      <c r="I39" s="180" t="n">
        <f aca="false">SUM(I34:I38)</f>
        <v>1840.9478</v>
      </c>
      <c r="J39" s="180" t="n">
        <f aca="false">SUM(J34:J38)</f>
        <v>283.3047</v>
      </c>
      <c r="K39" s="180" t="n">
        <f aca="false">SUM(K34:K38)</f>
        <v>2124.2525</v>
      </c>
      <c r="L39" s="3"/>
      <c r="M39" s="3"/>
      <c r="N39" s="3"/>
      <c r="O39" s="3"/>
      <c r="P39" s="3"/>
      <c r="Q39" s="3"/>
      <c r="R39" s="3"/>
      <c r="S39" s="3"/>
      <c r="T39" s="3"/>
      <c r="U39" s="3"/>
      <c r="V39" s="3"/>
      <c r="W39" s="3"/>
      <c r="X39" s="3"/>
      <c r="Y39" s="3"/>
      <c r="Z39" s="3"/>
      <c r="AA39" s="3"/>
      <c r="AB39" s="3"/>
    </row>
    <row r="40" customFormat="false" ht="12.75" hidden="false" customHeight="true" outlineLevel="0" collapsed="false">
      <c r="A40" s="162"/>
      <c r="B40" s="162"/>
      <c r="C40" s="162"/>
      <c r="D40" s="162"/>
      <c r="E40" s="162"/>
      <c r="F40" s="38"/>
      <c r="G40" s="38"/>
      <c r="H40" s="162"/>
      <c r="I40" s="162"/>
      <c r="J40" s="162"/>
      <c r="K40" s="162"/>
      <c r="L40" s="3"/>
      <c r="M40" s="3"/>
      <c r="N40" s="3"/>
      <c r="O40" s="3"/>
      <c r="P40" s="3"/>
      <c r="Q40" s="3"/>
      <c r="R40" s="3"/>
      <c r="S40" s="3"/>
      <c r="T40" s="3"/>
      <c r="U40" s="3"/>
      <c r="V40" s="3"/>
      <c r="W40" s="3"/>
      <c r="X40" s="3"/>
      <c r="Y40" s="3"/>
      <c r="Z40" s="3"/>
      <c r="AA40" s="3"/>
      <c r="AB40" s="3"/>
    </row>
    <row r="41" customFormat="false" ht="15" hidden="false" customHeight="true" outlineLevel="0" collapsed="false">
      <c r="A41" s="163" t="s">
        <v>749</v>
      </c>
      <c r="B41" s="163"/>
      <c r="C41" s="163"/>
      <c r="D41" s="163"/>
      <c r="E41" s="163"/>
      <c r="F41" s="163"/>
      <c r="G41" s="163"/>
      <c r="H41" s="163"/>
      <c r="I41" s="163"/>
      <c r="J41" s="163"/>
      <c r="K41" s="163"/>
      <c r="L41" s="3"/>
      <c r="M41" s="3"/>
      <c r="N41" s="3"/>
      <c r="O41" s="3"/>
      <c r="P41" s="3"/>
      <c r="Q41" s="3"/>
      <c r="R41" s="3"/>
      <c r="S41" s="3"/>
      <c r="T41" s="3"/>
      <c r="U41" s="3"/>
      <c r="V41" s="3"/>
      <c r="W41" s="3"/>
      <c r="X41" s="3"/>
      <c r="Y41" s="3"/>
      <c r="Z41" s="3"/>
      <c r="AA41" s="3"/>
      <c r="AB41" s="3"/>
    </row>
    <row r="42" customFormat="false" ht="15" hidden="false" customHeight="true" outlineLevel="0" collapsed="false">
      <c r="A42" s="164" t="s">
        <v>713</v>
      </c>
      <c r="B42" s="181" t="s">
        <v>750</v>
      </c>
      <c r="C42" s="181"/>
      <c r="D42" s="181"/>
      <c r="E42" s="181"/>
      <c r="F42" s="182" t="s">
        <v>751</v>
      </c>
      <c r="G42" s="183"/>
      <c r="H42" s="166" t="s">
        <v>715</v>
      </c>
      <c r="I42" s="167" t="s">
        <v>19</v>
      </c>
      <c r="J42" s="49"/>
      <c r="K42" s="168"/>
      <c r="L42" s="3"/>
      <c r="M42" s="3"/>
      <c r="N42" s="3"/>
      <c r="O42" s="3"/>
      <c r="P42" s="3"/>
      <c r="Q42" s="3"/>
      <c r="R42" s="3"/>
      <c r="S42" s="3"/>
      <c r="T42" s="3"/>
      <c r="U42" s="3"/>
      <c r="V42" s="3"/>
      <c r="W42" s="3"/>
      <c r="X42" s="3"/>
      <c r="Y42" s="3"/>
      <c r="Z42" s="3"/>
      <c r="AA42" s="3"/>
      <c r="AB42" s="3"/>
    </row>
    <row r="43" customFormat="false" ht="12.75" hidden="false" customHeight="true" outlineLevel="0" collapsed="false">
      <c r="A43" s="169"/>
      <c r="B43" s="170" t="s">
        <v>716</v>
      </c>
      <c r="C43" s="167"/>
      <c r="D43" s="166" t="s">
        <v>19</v>
      </c>
      <c r="E43" s="166" t="s">
        <v>20</v>
      </c>
      <c r="F43" s="166" t="s">
        <v>717</v>
      </c>
      <c r="G43" s="166" t="s">
        <v>718</v>
      </c>
      <c r="H43" s="166" t="s">
        <v>719</v>
      </c>
      <c r="I43" s="166" t="s">
        <v>720</v>
      </c>
      <c r="J43" s="166" t="s">
        <v>721</v>
      </c>
      <c r="K43" s="166" t="s">
        <v>722</v>
      </c>
      <c r="L43" s="145"/>
      <c r="M43" s="145"/>
      <c r="N43" s="145"/>
      <c r="O43" s="145"/>
      <c r="P43" s="145"/>
      <c r="Q43" s="145"/>
      <c r="R43" s="145"/>
      <c r="S43" s="145"/>
      <c r="T43" s="145"/>
      <c r="U43" s="145"/>
      <c r="V43" s="145"/>
      <c r="W43" s="145"/>
      <c r="X43" s="145"/>
      <c r="Y43" s="145"/>
      <c r="Z43" s="145"/>
      <c r="AA43" s="145"/>
      <c r="AB43" s="145"/>
    </row>
    <row r="44" customFormat="false" ht="62.65" hidden="false" customHeight="false" outlineLevel="0" collapsed="false">
      <c r="A44" s="171" t="s">
        <v>739</v>
      </c>
      <c r="B44" s="172" t="s">
        <v>740</v>
      </c>
      <c r="C44" s="173" t="s">
        <v>741</v>
      </c>
      <c r="D44" s="174" t="s">
        <v>742</v>
      </c>
      <c r="E44" s="175" t="n">
        <v>1</v>
      </c>
      <c r="F44" s="176" t="n">
        <v>147.51</v>
      </c>
      <c r="G44" s="177" t="n">
        <v>0</v>
      </c>
      <c r="H44" s="176" t="n">
        <f aca="false">G44+F44</f>
        <v>147.51</v>
      </c>
      <c r="I44" s="176" t="n">
        <f aca="false">F44*E44</f>
        <v>147.51</v>
      </c>
      <c r="J44" s="176" t="n">
        <f aca="false">G44*E44</f>
        <v>0</v>
      </c>
      <c r="K44" s="176" t="n">
        <f aca="false">I44+J44</f>
        <v>147.51</v>
      </c>
      <c r="L44" s="178"/>
      <c r="M44" s="178"/>
      <c r="N44" s="178"/>
      <c r="O44" s="178"/>
      <c r="P44" s="178"/>
      <c r="Q44" s="178"/>
      <c r="R44" s="178"/>
      <c r="S44" s="178"/>
      <c r="T44" s="178"/>
      <c r="U44" s="178"/>
      <c r="V44" s="178"/>
      <c r="W44" s="178"/>
      <c r="X44" s="178"/>
      <c r="Y44" s="178"/>
      <c r="Z44" s="178"/>
      <c r="AA44" s="178"/>
      <c r="AB44" s="178"/>
    </row>
    <row r="45" customFormat="false" ht="31.9" hidden="false" customHeight="false" outlineLevel="0" collapsed="false">
      <c r="A45" s="171" t="s">
        <v>739</v>
      </c>
      <c r="B45" s="172" t="s">
        <v>743</v>
      </c>
      <c r="C45" s="173" t="s">
        <v>744</v>
      </c>
      <c r="D45" s="174" t="s">
        <v>19</v>
      </c>
      <c r="E45" s="175" t="n">
        <v>1</v>
      </c>
      <c r="F45" s="176" t="n">
        <v>138.43</v>
      </c>
      <c r="G45" s="177" t="n">
        <v>0</v>
      </c>
      <c r="H45" s="176" t="n">
        <f aca="false">G45+F45</f>
        <v>138.43</v>
      </c>
      <c r="I45" s="176" t="n">
        <f aca="false">F45*E45</f>
        <v>138.43</v>
      </c>
      <c r="J45" s="176" t="n">
        <f aca="false">G45*E45</f>
        <v>0</v>
      </c>
      <c r="K45" s="176" t="n">
        <f aca="false">I45+J45</f>
        <v>138.43</v>
      </c>
      <c r="L45" s="178"/>
      <c r="M45" s="178"/>
      <c r="N45" s="178"/>
      <c r="O45" s="178"/>
      <c r="P45" s="178"/>
      <c r="Q45" s="178"/>
      <c r="R45" s="178"/>
      <c r="S45" s="178"/>
      <c r="T45" s="178"/>
      <c r="U45" s="178"/>
      <c r="V45" s="178"/>
      <c r="W45" s="178"/>
      <c r="X45" s="178"/>
      <c r="Y45" s="178"/>
      <c r="Z45" s="178"/>
      <c r="AA45" s="178"/>
      <c r="AB45" s="178"/>
    </row>
    <row r="46" customFormat="false" ht="21.65" hidden="false" customHeight="false" outlineLevel="0" collapsed="false">
      <c r="A46" s="171" t="s">
        <v>739</v>
      </c>
      <c r="B46" s="172" t="s">
        <v>745</v>
      </c>
      <c r="C46" s="173" t="s">
        <v>746</v>
      </c>
      <c r="D46" s="174" t="s">
        <v>589</v>
      </c>
      <c r="E46" s="175" t="n">
        <v>1.89</v>
      </c>
      <c r="F46" s="176" t="n">
        <v>440</v>
      </c>
      <c r="G46" s="177" t="n">
        <v>0</v>
      </c>
      <c r="H46" s="176" t="n">
        <f aca="false">G46+F46</f>
        <v>440</v>
      </c>
      <c r="I46" s="176" t="n">
        <f aca="false">F46*E46</f>
        <v>831.6</v>
      </c>
      <c r="J46" s="176" t="n">
        <f aca="false">G46*E46</f>
        <v>0</v>
      </c>
      <c r="K46" s="176" t="n">
        <f aca="false">I46+J46</f>
        <v>831.6</v>
      </c>
      <c r="L46" s="178"/>
      <c r="M46" s="178"/>
      <c r="N46" s="178"/>
      <c r="O46" s="178"/>
      <c r="P46" s="178"/>
      <c r="Q46" s="178"/>
      <c r="R46" s="178"/>
      <c r="S46" s="178"/>
      <c r="T46" s="178"/>
      <c r="U46" s="178"/>
      <c r="V46" s="178"/>
      <c r="W46" s="178"/>
      <c r="X46" s="178"/>
      <c r="Y46" s="178"/>
      <c r="Z46" s="178"/>
      <c r="AA46" s="178"/>
      <c r="AB46" s="178"/>
    </row>
    <row r="47" customFormat="false" ht="15" hidden="false" customHeight="false" outlineLevel="0" collapsed="false">
      <c r="A47" s="171" t="s">
        <v>723</v>
      </c>
      <c r="B47" s="172" t="s">
        <v>728</v>
      </c>
      <c r="C47" s="173" t="s">
        <v>729</v>
      </c>
      <c r="D47" s="174" t="s">
        <v>32</v>
      </c>
      <c r="E47" s="175" t="n">
        <v>1.86</v>
      </c>
      <c r="F47" s="176" t="n">
        <f aca="false">H47-G47</f>
        <v>9.18</v>
      </c>
      <c r="G47" s="177" t="n">
        <f aca="false">ROUNDUP(VLOOKUP(B47,'VALORES SINAPI'!$A$2:$F$7840,4,0)*H47,2)</f>
        <v>17.47</v>
      </c>
      <c r="H47" s="176" t="n">
        <f aca="false">VLOOKUP(B47,'VALORES SINAPI'!$A$2:$F$7840,6,0)</f>
        <v>26.65</v>
      </c>
      <c r="I47" s="176" t="n">
        <f aca="false">F47*E47</f>
        <v>17.0748</v>
      </c>
      <c r="J47" s="176" t="n">
        <f aca="false">G47*E47</f>
        <v>32.4942</v>
      </c>
      <c r="K47" s="176" t="n">
        <f aca="false">I47+J47</f>
        <v>49.569</v>
      </c>
      <c r="L47" s="178"/>
      <c r="M47" s="178"/>
      <c r="N47" s="178"/>
      <c r="O47" s="178"/>
      <c r="P47" s="178"/>
      <c r="Q47" s="178"/>
      <c r="R47" s="178"/>
      <c r="S47" s="178"/>
      <c r="T47" s="178"/>
      <c r="U47" s="178"/>
      <c r="V47" s="178"/>
      <c r="W47" s="178"/>
      <c r="X47" s="178"/>
      <c r="Y47" s="178"/>
      <c r="Z47" s="178"/>
      <c r="AA47" s="178"/>
      <c r="AB47" s="178"/>
    </row>
    <row r="48" customFormat="false" ht="15" hidden="false" customHeight="false" outlineLevel="0" collapsed="false">
      <c r="A48" s="171" t="s">
        <v>723</v>
      </c>
      <c r="B48" s="172" t="s">
        <v>747</v>
      </c>
      <c r="C48" s="173" t="s">
        <v>748</v>
      </c>
      <c r="D48" s="174" t="s">
        <v>32</v>
      </c>
      <c r="E48" s="175" t="n">
        <v>1.92</v>
      </c>
      <c r="F48" s="176" t="n">
        <f aca="false">H48-G48</f>
        <v>9.27</v>
      </c>
      <c r="G48" s="177" t="n">
        <f aca="false">ROUNDUP(VLOOKUP(B48,'VALORES SINAPI'!$A$2:$F$7840,4,0)*H48,2)</f>
        <v>24.93</v>
      </c>
      <c r="H48" s="176" t="n">
        <f aca="false">VLOOKUP(B48,'VALORES SINAPI'!$A$2:$F$7840,6,0)</f>
        <v>34.2</v>
      </c>
      <c r="I48" s="176" t="n">
        <f aca="false">F48*E48</f>
        <v>17.7984</v>
      </c>
      <c r="J48" s="176" t="n">
        <f aca="false">G48*E48</f>
        <v>47.8656</v>
      </c>
      <c r="K48" s="176" t="n">
        <f aca="false">I48+J48</f>
        <v>65.664</v>
      </c>
      <c r="L48" s="178"/>
      <c r="M48" s="178"/>
      <c r="N48" s="178"/>
      <c r="O48" s="178"/>
      <c r="P48" s="178"/>
      <c r="Q48" s="178"/>
      <c r="R48" s="178"/>
      <c r="S48" s="178"/>
      <c r="T48" s="178"/>
      <c r="U48" s="178"/>
      <c r="V48" s="178"/>
      <c r="W48" s="178"/>
      <c r="X48" s="178"/>
      <c r="Y48" s="178"/>
      <c r="Z48" s="178"/>
      <c r="AA48" s="178"/>
      <c r="AB48" s="178"/>
    </row>
    <row r="49" customFormat="false" ht="12.75" hidden="false" customHeight="true" outlineLevel="0" collapsed="false">
      <c r="A49" s="162"/>
      <c r="B49" s="162"/>
      <c r="C49" s="162"/>
      <c r="D49" s="162"/>
      <c r="E49" s="162"/>
      <c r="F49" s="38"/>
      <c r="G49" s="38"/>
      <c r="H49" s="162"/>
      <c r="I49" s="180" t="n">
        <f aca="false">SUM(I44:I48)</f>
        <v>1152.4132</v>
      </c>
      <c r="J49" s="180" t="n">
        <f aca="false">SUM(J44:J48)</f>
        <v>80.3598</v>
      </c>
      <c r="K49" s="180" t="n">
        <f aca="false">SUM(K44:K48)</f>
        <v>1232.773</v>
      </c>
      <c r="L49" s="3"/>
      <c r="M49" s="3"/>
      <c r="N49" s="3"/>
      <c r="O49" s="3"/>
      <c r="P49" s="3"/>
      <c r="Q49" s="3"/>
      <c r="R49" s="3"/>
      <c r="S49" s="3"/>
      <c r="T49" s="3"/>
      <c r="U49" s="3"/>
      <c r="V49" s="3"/>
      <c r="W49" s="3"/>
      <c r="X49" s="3"/>
      <c r="Y49" s="3"/>
      <c r="Z49" s="3"/>
      <c r="AA49" s="3"/>
      <c r="AB49" s="3"/>
    </row>
    <row r="50" customFormat="false" ht="12.75" hidden="false" customHeight="true" outlineLevel="0" collapsed="false">
      <c r="A50" s="162"/>
      <c r="B50" s="162"/>
      <c r="C50" s="162"/>
      <c r="D50" s="162"/>
      <c r="E50" s="162"/>
      <c r="F50" s="38"/>
      <c r="G50" s="38"/>
      <c r="H50" s="162"/>
      <c r="I50" s="162"/>
      <c r="J50" s="162"/>
      <c r="K50" s="162"/>
      <c r="L50" s="3"/>
      <c r="M50" s="3"/>
      <c r="N50" s="3"/>
      <c r="O50" s="3"/>
      <c r="P50" s="3"/>
      <c r="Q50" s="3"/>
      <c r="R50" s="3"/>
      <c r="S50" s="3"/>
      <c r="T50" s="3"/>
      <c r="U50" s="3"/>
      <c r="V50" s="3"/>
      <c r="W50" s="3"/>
      <c r="X50" s="3"/>
      <c r="Y50" s="3"/>
      <c r="Z50" s="3"/>
      <c r="AA50" s="3"/>
      <c r="AB50" s="3"/>
    </row>
    <row r="51" customFormat="false" ht="21.65" hidden="false" customHeight="true" outlineLevel="0" collapsed="false">
      <c r="A51" s="163" t="s">
        <v>752</v>
      </c>
      <c r="B51" s="163"/>
      <c r="C51" s="163"/>
      <c r="D51" s="163"/>
      <c r="E51" s="163"/>
      <c r="F51" s="163"/>
      <c r="G51" s="163"/>
      <c r="H51" s="163"/>
      <c r="I51" s="163"/>
      <c r="J51" s="163"/>
      <c r="K51" s="163"/>
      <c r="L51" s="3"/>
      <c r="M51" s="3"/>
      <c r="N51" s="3"/>
      <c r="O51" s="3"/>
      <c r="P51" s="3"/>
      <c r="Q51" s="3"/>
      <c r="R51" s="3"/>
      <c r="S51" s="3"/>
      <c r="T51" s="3"/>
      <c r="U51" s="3"/>
      <c r="V51" s="3"/>
      <c r="W51" s="3"/>
      <c r="X51" s="3"/>
      <c r="Y51" s="3"/>
      <c r="Z51" s="3"/>
      <c r="AA51" s="3"/>
      <c r="AB51" s="3"/>
    </row>
    <row r="52" customFormat="false" ht="15" hidden="false" customHeight="true" outlineLevel="0" collapsed="false">
      <c r="A52" s="164" t="s">
        <v>753</v>
      </c>
      <c r="B52" s="181" t="s">
        <v>754</v>
      </c>
      <c r="C52" s="181"/>
      <c r="D52" s="181"/>
      <c r="E52" s="181"/>
      <c r="F52" s="182"/>
      <c r="G52" s="183"/>
      <c r="H52" s="166" t="s">
        <v>715</v>
      </c>
      <c r="I52" s="167" t="s">
        <v>19</v>
      </c>
      <c r="J52" s="49"/>
      <c r="K52" s="168"/>
      <c r="L52" s="3"/>
      <c r="M52" s="3"/>
      <c r="N52" s="3"/>
      <c r="O52" s="3"/>
      <c r="P52" s="3"/>
      <c r="Q52" s="3"/>
      <c r="R52" s="3"/>
      <c r="S52" s="3"/>
      <c r="T52" s="3"/>
      <c r="U52" s="3"/>
      <c r="V52" s="3"/>
      <c r="W52" s="3"/>
      <c r="X52" s="3"/>
      <c r="Y52" s="3"/>
      <c r="Z52" s="3"/>
      <c r="AA52" s="3"/>
      <c r="AB52" s="3"/>
    </row>
    <row r="53" customFormat="false" ht="12.75" hidden="false" customHeight="true" outlineLevel="0" collapsed="false">
      <c r="A53" s="169"/>
      <c r="B53" s="170" t="s">
        <v>716</v>
      </c>
      <c r="C53" s="167"/>
      <c r="D53" s="166" t="s">
        <v>19</v>
      </c>
      <c r="E53" s="166" t="s">
        <v>20</v>
      </c>
      <c r="F53" s="166" t="s">
        <v>717</v>
      </c>
      <c r="G53" s="166" t="s">
        <v>718</v>
      </c>
      <c r="H53" s="166" t="s">
        <v>719</v>
      </c>
      <c r="I53" s="166" t="s">
        <v>720</v>
      </c>
      <c r="J53" s="166" t="s">
        <v>721</v>
      </c>
      <c r="K53" s="166" t="s">
        <v>722</v>
      </c>
      <c r="L53" s="145"/>
      <c r="M53" s="145"/>
      <c r="N53" s="145"/>
      <c r="O53" s="145"/>
      <c r="P53" s="145"/>
      <c r="Q53" s="145"/>
      <c r="R53" s="145"/>
      <c r="S53" s="145"/>
      <c r="T53" s="145"/>
      <c r="U53" s="145"/>
      <c r="V53" s="145"/>
      <c r="W53" s="145"/>
      <c r="X53" s="145"/>
      <c r="Y53" s="145"/>
      <c r="Z53" s="145"/>
      <c r="AA53" s="145"/>
      <c r="AB53" s="145"/>
    </row>
    <row r="54" customFormat="false" ht="62.65" hidden="false" customHeight="false" outlineLevel="0" collapsed="false">
      <c r="A54" s="171" t="s">
        <v>739</v>
      </c>
      <c r="B54" s="172" t="s">
        <v>755</v>
      </c>
      <c r="C54" s="173" t="s">
        <v>756</v>
      </c>
      <c r="D54" s="174" t="s">
        <v>19</v>
      </c>
      <c r="E54" s="175" t="n">
        <v>1</v>
      </c>
      <c r="F54" s="176" t="n">
        <v>632.13</v>
      </c>
      <c r="G54" s="177" t="n">
        <v>0</v>
      </c>
      <c r="H54" s="176" t="n">
        <f aca="false">G54+F54</f>
        <v>632.13</v>
      </c>
      <c r="I54" s="176" t="n">
        <f aca="false">F54*E54</f>
        <v>632.13</v>
      </c>
      <c r="J54" s="176" t="n">
        <f aca="false">G54*E54</f>
        <v>0</v>
      </c>
      <c r="K54" s="176" t="n">
        <f aca="false">I54+J54</f>
        <v>632.13</v>
      </c>
      <c r="L54" s="178"/>
      <c r="M54" s="178"/>
      <c r="N54" s="178"/>
      <c r="O54" s="178"/>
      <c r="P54" s="178"/>
      <c r="Q54" s="178"/>
      <c r="R54" s="178"/>
      <c r="S54" s="178"/>
      <c r="T54" s="178"/>
      <c r="U54" s="178"/>
      <c r="V54" s="178"/>
      <c r="W54" s="178"/>
      <c r="X54" s="178"/>
      <c r="Y54" s="178"/>
      <c r="Z54" s="178"/>
      <c r="AA54" s="178"/>
      <c r="AB54" s="178"/>
    </row>
    <row r="55" customFormat="false" ht="21.65" hidden="false" customHeight="false" outlineLevel="0" collapsed="false">
      <c r="A55" s="171" t="s">
        <v>723</v>
      </c>
      <c r="B55" s="172" t="s">
        <v>757</v>
      </c>
      <c r="C55" s="173" t="s">
        <v>758</v>
      </c>
      <c r="D55" s="174" t="s">
        <v>32</v>
      </c>
      <c r="E55" s="175" t="n">
        <v>0.33</v>
      </c>
      <c r="F55" s="176" t="n">
        <f aca="false">H55-G55</f>
        <v>9.05</v>
      </c>
      <c r="G55" s="177" t="n">
        <f aca="false">ROUNDUP(VLOOKUP(B55,'VALORES SINAPI'!$A$2:$F$7840,4,0)*H55,2)</f>
        <v>23.12</v>
      </c>
      <c r="H55" s="176" t="n">
        <f aca="false">VLOOKUP(B55,'VALORES SINAPI'!$A$2:$F$7840,6,0)</f>
        <v>32.17</v>
      </c>
      <c r="I55" s="176" t="n">
        <f aca="false">F55*E55</f>
        <v>2.9865</v>
      </c>
      <c r="J55" s="176" t="n">
        <f aca="false">G55*E55</f>
        <v>7.6296</v>
      </c>
      <c r="K55" s="176" t="n">
        <f aca="false">I55+J55</f>
        <v>10.6161</v>
      </c>
      <c r="L55" s="178"/>
      <c r="M55" s="178"/>
      <c r="N55" s="178"/>
      <c r="O55" s="178"/>
      <c r="P55" s="178"/>
      <c r="Q55" s="178"/>
      <c r="R55" s="178"/>
      <c r="S55" s="178"/>
      <c r="T55" s="178"/>
      <c r="U55" s="178"/>
      <c r="V55" s="178"/>
      <c r="W55" s="178"/>
      <c r="X55" s="178"/>
      <c r="Y55" s="178"/>
      <c r="Z55" s="178"/>
      <c r="AA55" s="178"/>
      <c r="AB55" s="178"/>
    </row>
    <row r="56" customFormat="false" ht="15" hidden="false" customHeight="false" outlineLevel="0" collapsed="false">
      <c r="A56" s="171" t="s">
        <v>723</v>
      </c>
      <c r="B56" s="172" t="s">
        <v>730</v>
      </c>
      <c r="C56" s="173" t="s">
        <v>731</v>
      </c>
      <c r="D56" s="174" t="s">
        <v>32</v>
      </c>
      <c r="E56" s="175" t="n">
        <v>2.02</v>
      </c>
      <c r="F56" s="176" t="n">
        <f aca="false">H56-G56</f>
        <v>9.27</v>
      </c>
      <c r="G56" s="177" t="n">
        <f aca="false">ROUNDUP(VLOOKUP(B56,'VALORES SINAPI'!$A$2:$F$7840,4,0)*H56,2)</f>
        <v>24.72</v>
      </c>
      <c r="H56" s="176" t="n">
        <f aca="false">VLOOKUP(B56,'VALORES SINAPI'!$A$2:$F$7840,6,0)</f>
        <v>33.99</v>
      </c>
      <c r="I56" s="176" t="n">
        <f aca="false">F56*E56</f>
        <v>18.7254</v>
      </c>
      <c r="J56" s="176" t="n">
        <f aca="false">G56*E56</f>
        <v>49.9344</v>
      </c>
      <c r="K56" s="176" t="n">
        <f aca="false">I56+J56</f>
        <v>68.6598</v>
      </c>
      <c r="L56" s="178"/>
      <c r="M56" s="178"/>
      <c r="N56" s="178"/>
      <c r="O56" s="178"/>
      <c r="P56" s="178"/>
      <c r="Q56" s="178"/>
      <c r="R56" s="178"/>
      <c r="S56" s="178"/>
      <c r="T56" s="178"/>
      <c r="U56" s="178"/>
      <c r="V56" s="178"/>
      <c r="W56" s="178"/>
      <c r="X56" s="178"/>
      <c r="Y56" s="178"/>
      <c r="Z56" s="178"/>
      <c r="AA56" s="178"/>
      <c r="AB56" s="178"/>
    </row>
    <row r="57" customFormat="false" ht="15" hidden="false" customHeight="false" outlineLevel="0" collapsed="false">
      <c r="A57" s="171" t="s">
        <v>723</v>
      </c>
      <c r="B57" s="172" t="s">
        <v>728</v>
      </c>
      <c r="C57" s="173" t="s">
        <v>729</v>
      </c>
      <c r="D57" s="174" t="s">
        <v>32</v>
      </c>
      <c r="E57" s="175" t="n">
        <v>1.5</v>
      </c>
      <c r="F57" s="176" t="n">
        <f aca="false">H57-G57</f>
        <v>9.18</v>
      </c>
      <c r="G57" s="177" t="n">
        <f aca="false">ROUNDUP(VLOOKUP(B57,'VALORES SINAPI'!$A$2:$F$7840,4,0)*H57,2)</f>
        <v>17.47</v>
      </c>
      <c r="H57" s="176" t="n">
        <f aca="false">VLOOKUP(B57,'VALORES SINAPI'!$A$2:$F$7840,6,0)</f>
        <v>26.65</v>
      </c>
      <c r="I57" s="176" t="n">
        <f aca="false">F57*E57</f>
        <v>13.77</v>
      </c>
      <c r="J57" s="176" t="n">
        <f aca="false">G57*E57</f>
        <v>26.205</v>
      </c>
      <c r="K57" s="176" t="n">
        <f aca="false">I57+J57</f>
        <v>39.975</v>
      </c>
      <c r="L57" s="178"/>
      <c r="M57" s="178"/>
      <c r="N57" s="178"/>
      <c r="O57" s="178"/>
      <c r="P57" s="178"/>
      <c r="Q57" s="178"/>
      <c r="R57" s="178"/>
      <c r="S57" s="178"/>
      <c r="T57" s="178"/>
      <c r="U57" s="178"/>
      <c r="V57" s="178"/>
      <c r="W57" s="178"/>
      <c r="X57" s="178"/>
      <c r="Y57" s="178"/>
      <c r="Z57" s="178"/>
      <c r="AA57" s="178"/>
      <c r="AB57" s="178"/>
    </row>
    <row r="58" customFormat="false" ht="21.65" hidden="false" customHeight="false" outlineLevel="0" collapsed="false">
      <c r="A58" s="171" t="s">
        <v>723</v>
      </c>
      <c r="B58" s="172" t="s">
        <v>759</v>
      </c>
      <c r="C58" s="173" t="s">
        <v>760</v>
      </c>
      <c r="D58" s="174" t="s">
        <v>72</v>
      </c>
      <c r="E58" s="175" t="n">
        <v>0.02</v>
      </c>
      <c r="F58" s="176" t="n">
        <f aca="false">H58-G58</f>
        <v>544.27</v>
      </c>
      <c r="G58" s="177" t="n">
        <f aca="false">ROUNDUP(VLOOKUP(B58,'VALORES SINAPI'!$A$2:$F$7840,4,0)*H58,2)</f>
        <v>149.6</v>
      </c>
      <c r="H58" s="176" t="n">
        <f aca="false">VLOOKUP(B58,'VALORES SINAPI'!$A$2:$F$7840,6,0)</f>
        <v>693.87</v>
      </c>
      <c r="I58" s="176" t="n">
        <f aca="false">F58*E58</f>
        <v>10.8854</v>
      </c>
      <c r="J58" s="176" t="n">
        <f aca="false">G58*E58</f>
        <v>2.992</v>
      </c>
      <c r="K58" s="176" t="n">
        <f aca="false">I58+J58</f>
        <v>13.8774</v>
      </c>
      <c r="L58" s="178"/>
      <c r="M58" s="178"/>
      <c r="N58" s="178"/>
      <c r="O58" s="178"/>
      <c r="P58" s="178"/>
      <c r="Q58" s="178"/>
      <c r="R58" s="178"/>
      <c r="S58" s="178"/>
      <c r="T58" s="178"/>
      <c r="U58" s="178"/>
      <c r="V58" s="178"/>
      <c r="W58" s="178"/>
      <c r="X58" s="178"/>
      <c r="Y58" s="178"/>
      <c r="Z58" s="178"/>
      <c r="AA58" s="178"/>
      <c r="AB58" s="178"/>
    </row>
    <row r="59" customFormat="false" ht="42.15" hidden="false" customHeight="false" outlineLevel="0" collapsed="false">
      <c r="A59" s="171" t="s">
        <v>723</v>
      </c>
      <c r="B59" s="126" t="s">
        <v>674</v>
      </c>
      <c r="C59" s="184" t="s">
        <v>761</v>
      </c>
      <c r="D59" s="172" t="s">
        <v>19</v>
      </c>
      <c r="E59" s="175" t="n">
        <v>1</v>
      </c>
      <c r="F59" s="176" t="n">
        <f aca="false">H59-G59</f>
        <v>237.29</v>
      </c>
      <c r="G59" s="177" t="n">
        <f aca="false">ROUNDUP(VLOOKUP(B59,'VALORES SINAPI'!$A$2:$F$7840,4,0)*H59,2)</f>
        <v>28.59</v>
      </c>
      <c r="H59" s="176" t="n">
        <f aca="false">VLOOKUP(B59,'VALORES SINAPI'!$A$2:$F$7840,6,0)</f>
        <v>265.88</v>
      </c>
      <c r="I59" s="176" t="n">
        <f aca="false">F59*E59</f>
        <v>237.29</v>
      </c>
      <c r="J59" s="176" t="n">
        <f aca="false">G59*E59</f>
        <v>28.59</v>
      </c>
      <c r="K59" s="176" t="n">
        <f aca="false">I59+J59</f>
        <v>265.88</v>
      </c>
      <c r="L59" s="178"/>
      <c r="M59" s="178"/>
      <c r="N59" s="178"/>
      <c r="O59" s="178"/>
      <c r="P59" s="178"/>
      <c r="Q59" s="178"/>
      <c r="R59" s="178"/>
      <c r="S59" s="178"/>
      <c r="T59" s="178"/>
      <c r="U59" s="178"/>
      <c r="V59" s="178"/>
      <c r="W59" s="178"/>
      <c r="X59" s="178"/>
      <c r="Y59" s="178"/>
      <c r="Z59" s="178"/>
      <c r="AA59" s="178"/>
      <c r="AB59" s="178"/>
    </row>
    <row r="60" customFormat="false" ht="31.9" hidden="false" customHeight="false" outlineLevel="0" collapsed="false">
      <c r="A60" s="171" t="s">
        <v>739</v>
      </c>
      <c r="B60" s="172" t="s">
        <v>762</v>
      </c>
      <c r="C60" s="173" t="s">
        <v>763</v>
      </c>
      <c r="D60" s="174" t="s">
        <v>39</v>
      </c>
      <c r="E60" s="175" t="n">
        <v>0.36</v>
      </c>
      <c r="F60" s="176" t="n">
        <v>1038.93</v>
      </c>
      <c r="G60" s="177" t="n">
        <v>0</v>
      </c>
      <c r="H60" s="176" t="n">
        <f aca="false">G60+F60</f>
        <v>1038.93</v>
      </c>
      <c r="I60" s="176" t="n">
        <f aca="false">F60*E60</f>
        <v>374.0148</v>
      </c>
      <c r="J60" s="176" t="n">
        <f aca="false">G60*E60</f>
        <v>0</v>
      </c>
      <c r="K60" s="176" t="n">
        <f aca="false">I60+J60</f>
        <v>374.0148</v>
      </c>
      <c r="L60" s="178"/>
      <c r="M60" s="178"/>
      <c r="N60" s="178"/>
      <c r="O60" s="178"/>
      <c r="P60" s="178"/>
      <c r="Q60" s="178"/>
      <c r="R60" s="178"/>
      <c r="S60" s="178"/>
      <c r="T60" s="178"/>
      <c r="U60" s="178"/>
      <c r="V60" s="178"/>
      <c r="W60" s="178"/>
      <c r="X60" s="178"/>
      <c r="Y60" s="178"/>
      <c r="Z60" s="178"/>
      <c r="AA60" s="178"/>
      <c r="AB60" s="178"/>
    </row>
    <row r="61" customFormat="false" ht="21.65" hidden="false" customHeight="false" outlineLevel="0" collapsed="false">
      <c r="A61" s="171" t="s">
        <v>739</v>
      </c>
      <c r="B61" s="172" t="s">
        <v>764</v>
      </c>
      <c r="C61" s="173" t="s">
        <v>765</v>
      </c>
      <c r="D61" s="174" t="s">
        <v>103</v>
      </c>
      <c r="E61" s="175" t="n">
        <v>0.01</v>
      </c>
      <c r="F61" s="176" t="n">
        <v>76.13</v>
      </c>
      <c r="G61" s="177" t="n">
        <v>0</v>
      </c>
      <c r="H61" s="176" t="n">
        <f aca="false">G61+F61</f>
        <v>76.13</v>
      </c>
      <c r="I61" s="176" t="n">
        <f aca="false">F61*E61</f>
        <v>0.7613</v>
      </c>
      <c r="J61" s="176" t="n">
        <f aca="false">G61*E61</f>
        <v>0</v>
      </c>
      <c r="K61" s="176" t="n">
        <f aca="false">I61+J61</f>
        <v>0.7613</v>
      </c>
      <c r="L61" s="178"/>
      <c r="M61" s="178"/>
      <c r="N61" s="178"/>
      <c r="O61" s="178"/>
      <c r="P61" s="178"/>
      <c r="Q61" s="178"/>
      <c r="R61" s="178"/>
      <c r="S61" s="178"/>
      <c r="T61" s="178"/>
      <c r="U61" s="178"/>
      <c r="V61" s="178"/>
      <c r="W61" s="178"/>
      <c r="X61" s="178"/>
      <c r="Y61" s="178"/>
      <c r="Z61" s="178"/>
      <c r="AA61" s="178"/>
      <c r="AB61" s="178"/>
    </row>
    <row r="62" customFormat="false" ht="15" hidden="false" customHeight="false" outlineLevel="0" collapsed="false">
      <c r="A62" s="162"/>
      <c r="B62" s="162"/>
      <c r="C62" s="162"/>
      <c r="D62" s="162"/>
      <c r="E62" s="162"/>
      <c r="F62" s="38"/>
      <c r="G62" s="38"/>
      <c r="H62" s="162"/>
      <c r="I62" s="180" t="n">
        <f aca="false">SUM(I54:I61)</f>
        <v>1290.5634</v>
      </c>
      <c r="J62" s="180" t="n">
        <f aca="false">SUM(J54:J61)</f>
        <v>115.351</v>
      </c>
      <c r="K62" s="180" t="n">
        <f aca="false">SUM(K54:K61)</f>
        <v>1405.9144</v>
      </c>
      <c r="L62" s="178"/>
      <c r="M62" s="178"/>
      <c r="N62" s="178"/>
      <c r="O62" s="178"/>
      <c r="P62" s="178"/>
      <c r="Q62" s="178"/>
      <c r="R62" s="178"/>
      <c r="S62" s="178"/>
      <c r="T62" s="178"/>
      <c r="U62" s="178"/>
      <c r="V62" s="178"/>
      <c r="W62" s="178"/>
      <c r="X62" s="178"/>
      <c r="Y62" s="178"/>
      <c r="Z62" s="178"/>
      <c r="AA62" s="178"/>
      <c r="AB62" s="178"/>
    </row>
    <row r="63" customFormat="false" ht="12.75" hidden="false" customHeight="true" outlineLevel="0" collapsed="false">
      <c r="A63" s="162"/>
      <c r="B63" s="162"/>
      <c r="C63" s="162"/>
      <c r="D63" s="162"/>
      <c r="E63" s="162"/>
      <c r="F63" s="38"/>
      <c r="G63" s="38"/>
      <c r="H63" s="162"/>
      <c r="I63" s="162"/>
      <c r="J63" s="162"/>
      <c r="K63" s="162"/>
      <c r="L63" s="3"/>
      <c r="M63" s="3"/>
      <c r="N63" s="3"/>
      <c r="O63" s="3"/>
      <c r="P63" s="3"/>
      <c r="Q63" s="3"/>
      <c r="R63" s="3"/>
      <c r="S63" s="3"/>
      <c r="T63" s="3"/>
      <c r="U63" s="3"/>
      <c r="V63" s="3"/>
      <c r="W63" s="3"/>
      <c r="X63" s="3"/>
      <c r="Y63" s="3"/>
      <c r="Z63" s="3"/>
      <c r="AA63" s="3"/>
      <c r="AB63" s="3"/>
    </row>
    <row r="64" customFormat="false" ht="12.75" hidden="false" customHeight="true" outlineLevel="0" collapsed="false">
      <c r="A64" s="163" t="s">
        <v>766</v>
      </c>
      <c r="B64" s="163"/>
      <c r="C64" s="163"/>
      <c r="D64" s="163"/>
      <c r="E64" s="163"/>
      <c r="F64" s="163"/>
      <c r="G64" s="163"/>
      <c r="H64" s="163"/>
      <c r="I64" s="163"/>
      <c r="J64" s="163"/>
      <c r="K64" s="163"/>
      <c r="L64" s="3"/>
      <c r="M64" s="3"/>
      <c r="N64" s="3"/>
      <c r="O64" s="3"/>
      <c r="P64" s="3"/>
      <c r="Q64" s="3"/>
      <c r="R64" s="3"/>
      <c r="S64" s="3"/>
      <c r="T64" s="3"/>
      <c r="U64" s="3"/>
      <c r="V64" s="3"/>
      <c r="W64" s="3"/>
      <c r="X64" s="3"/>
      <c r="Y64" s="3"/>
      <c r="Z64" s="3"/>
      <c r="AA64" s="3"/>
      <c r="AB64" s="3"/>
    </row>
    <row r="65" customFormat="false" ht="12.75" hidden="false" customHeight="true" outlineLevel="0" collapsed="false">
      <c r="A65" s="164" t="s">
        <v>753</v>
      </c>
      <c r="B65" s="185" t="s">
        <v>767</v>
      </c>
      <c r="C65" s="186"/>
      <c r="D65" s="186"/>
      <c r="E65" s="186"/>
      <c r="F65" s="187" t="s">
        <v>768</v>
      </c>
      <c r="G65" s="188"/>
      <c r="H65" s="166" t="s">
        <v>715</v>
      </c>
      <c r="I65" s="167" t="s">
        <v>19</v>
      </c>
      <c r="J65" s="49"/>
      <c r="K65" s="168"/>
      <c r="L65" s="3"/>
      <c r="M65" s="3"/>
      <c r="N65" s="3"/>
      <c r="O65" s="3"/>
      <c r="P65" s="3"/>
      <c r="Q65" s="3"/>
      <c r="R65" s="3"/>
      <c r="S65" s="3"/>
      <c r="T65" s="3"/>
      <c r="U65" s="3"/>
      <c r="V65" s="3"/>
      <c r="W65" s="3"/>
      <c r="X65" s="3"/>
      <c r="Y65" s="3"/>
      <c r="Z65" s="3"/>
      <c r="AA65" s="3"/>
      <c r="AB65" s="3"/>
    </row>
    <row r="66" customFormat="false" ht="15" hidden="false" customHeight="false" outlineLevel="0" collapsed="false">
      <c r="A66" s="189"/>
      <c r="B66" s="170" t="s">
        <v>716</v>
      </c>
      <c r="C66" s="189"/>
      <c r="D66" s="170" t="s">
        <v>19</v>
      </c>
      <c r="E66" s="190" t="s">
        <v>20</v>
      </c>
      <c r="F66" s="191" t="s">
        <v>717</v>
      </c>
      <c r="G66" s="192" t="s">
        <v>718</v>
      </c>
      <c r="H66" s="193" t="s">
        <v>719</v>
      </c>
      <c r="I66" s="193" t="s">
        <v>720</v>
      </c>
      <c r="J66" s="193" t="s">
        <v>721</v>
      </c>
      <c r="K66" s="193" t="s">
        <v>722</v>
      </c>
      <c r="L66" s="3"/>
      <c r="M66" s="3"/>
      <c r="N66" s="3"/>
      <c r="O66" s="3"/>
      <c r="P66" s="3"/>
      <c r="Q66" s="3"/>
      <c r="R66" s="3"/>
      <c r="S66" s="3"/>
      <c r="T66" s="3"/>
      <c r="U66" s="3"/>
      <c r="V66" s="3"/>
      <c r="W66" s="3"/>
      <c r="X66" s="3"/>
      <c r="Y66" s="3"/>
      <c r="Z66" s="3"/>
      <c r="AA66" s="3"/>
      <c r="AB66" s="3"/>
    </row>
    <row r="67" customFormat="false" ht="21.65" hidden="false" customHeight="false" outlineLevel="0" collapsed="false">
      <c r="A67" s="171" t="s">
        <v>739</v>
      </c>
      <c r="B67" s="172" t="s">
        <v>769</v>
      </c>
      <c r="C67" s="173" t="s">
        <v>770</v>
      </c>
      <c r="D67" s="174" t="s">
        <v>61</v>
      </c>
      <c r="E67" s="179" t="n">
        <v>2.8</v>
      </c>
      <c r="F67" s="176" t="n">
        <v>13.95</v>
      </c>
      <c r="G67" s="177" t="n">
        <v>0</v>
      </c>
      <c r="H67" s="176" t="n">
        <f aca="false">G67+F67</f>
        <v>13.95</v>
      </c>
      <c r="I67" s="176" t="n">
        <f aca="false">F67*E67</f>
        <v>39.06</v>
      </c>
      <c r="J67" s="176" t="n">
        <f aca="false">G67*E67</f>
        <v>0</v>
      </c>
      <c r="K67" s="176" t="n">
        <f aca="false">I67+J67</f>
        <v>39.06</v>
      </c>
      <c r="L67" s="178"/>
      <c r="M67" s="178"/>
      <c r="N67" s="178"/>
      <c r="O67" s="178"/>
      <c r="P67" s="178"/>
      <c r="Q67" s="178"/>
      <c r="R67" s="178"/>
      <c r="S67" s="178"/>
      <c r="T67" s="178"/>
      <c r="U67" s="178"/>
      <c r="V67" s="178"/>
      <c r="W67" s="178"/>
      <c r="X67" s="178"/>
      <c r="Y67" s="178"/>
      <c r="Z67" s="178"/>
      <c r="AA67" s="178"/>
      <c r="AB67" s="178"/>
    </row>
    <row r="68" customFormat="false" ht="42.15" hidden="false" customHeight="false" outlineLevel="0" collapsed="false">
      <c r="A68" s="171" t="s">
        <v>739</v>
      </c>
      <c r="B68" s="172" t="s">
        <v>771</v>
      </c>
      <c r="C68" s="173" t="s">
        <v>772</v>
      </c>
      <c r="D68" s="174" t="s">
        <v>19</v>
      </c>
      <c r="E68" s="179" t="n">
        <v>1</v>
      </c>
      <c r="F68" s="176" t="n">
        <v>93.17</v>
      </c>
      <c r="G68" s="177" t="n">
        <v>0</v>
      </c>
      <c r="H68" s="176" t="n">
        <f aca="false">G68+F68</f>
        <v>93.17</v>
      </c>
      <c r="I68" s="176" t="n">
        <f aca="false">F68*E68</f>
        <v>93.17</v>
      </c>
      <c r="J68" s="176" t="n">
        <f aca="false">G68*E68</f>
        <v>0</v>
      </c>
      <c r="K68" s="176" t="n">
        <f aca="false">I68+J68</f>
        <v>93.17</v>
      </c>
      <c r="L68" s="178"/>
      <c r="M68" s="178"/>
      <c r="N68" s="178"/>
      <c r="O68" s="178"/>
      <c r="P68" s="178"/>
      <c r="Q68" s="178"/>
      <c r="R68" s="178"/>
      <c r="S68" s="178"/>
      <c r="T68" s="178"/>
      <c r="U68" s="178"/>
      <c r="V68" s="178"/>
      <c r="W68" s="178"/>
      <c r="X68" s="178"/>
      <c r="Y68" s="178"/>
      <c r="Z68" s="178"/>
      <c r="AA68" s="178"/>
      <c r="AB68" s="178"/>
    </row>
    <row r="69" customFormat="false" ht="15" hidden="false" customHeight="false" outlineLevel="0" collapsed="false">
      <c r="A69" s="171" t="s">
        <v>739</v>
      </c>
      <c r="B69" s="172" t="s">
        <v>773</v>
      </c>
      <c r="C69" s="173" t="s">
        <v>774</v>
      </c>
      <c r="D69" s="174" t="s">
        <v>19</v>
      </c>
      <c r="E69" s="179" t="n">
        <v>2</v>
      </c>
      <c r="F69" s="176" t="n">
        <v>26.99</v>
      </c>
      <c r="G69" s="177" t="n">
        <v>0</v>
      </c>
      <c r="H69" s="176" t="n">
        <f aca="false">G69+F69</f>
        <v>26.99</v>
      </c>
      <c r="I69" s="176" t="n">
        <f aca="false">F69*E69</f>
        <v>53.98</v>
      </c>
      <c r="J69" s="176" t="n">
        <f aca="false">G69*E69</f>
        <v>0</v>
      </c>
      <c r="K69" s="176" t="n">
        <f aca="false">I69+J69</f>
        <v>53.98</v>
      </c>
      <c r="L69" s="178"/>
      <c r="M69" s="178"/>
      <c r="N69" s="178"/>
      <c r="O69" s="178"/>
      <c r="P69" s="178"/>
      <c r="Q69" s="178"/>
      <c r="R69" s="178"/>
      <c r="S69" s="178"/>
      <c r="T69" s="178"/>
      <c r="U69" s="178"/>
      <c r="V69" s="178"/>
      <c r="W69" s="178"/>
      <c r="X69" s="178"/>
      <c r="Y69" s="178"/>
      <c r="Z69" s="178"/>
      <c r="AA69" s="178"/>
      <c r="AB69" s="178"/>
    </row>
    <row r="70" customFormat="false" ht="21.65" hidden="false" customHeight="false" outlineLevel="0" collapsed="false">
      <c r="A70" s="171" t="s">
        <v>739</v>
      </c>
      <c r="B70" s="172" t="s">
        <v>775</v>
      </c>
      <c r="C70" s="173" t="s">
        <v>776</v>
      </c>
      <c r="D70" s="174" t="s">
        <v>589</v>
      </c>
      <c r="E70" s="179" t="n">
        <v>1.4</v>
      </c>
      <c r="F70" s="176" t="n">
        <v>313.35</v>
      </c>
      <c r="G70" s="177" t="n">
        <v>0</v>
      </c>
      <c r="H70" s="176" t="n">
        <f aca="false">G70+F70</f>
        <v>313.35</v>
      </c>
      <c r="I70" s="176" t="n">
        <f aca="false">F70*E70</f>
        <v>438.69</v>
      </c>
      <c r="J70" s="176" t="n">
        <f aca="false">G70*E70</f>
        <v>0</v>
      </c>
      <c r="K70" s="176" t="n">
        <f aca="false">I70+J70</f>
        <v>438.69</v>
      </c>
      <c r="L70" s="178"/>
      <c r="M70" s="178"/>
      <c r="N70" s="178"/>
      <c r="O70" s="178"/>
      <c r="P70" s="178"/>
      <c r="Q70" s="178"/>
      <c r="R70" s="178"/>
      <c r="S70" s="178"/>
      <c r="T70" s="178"/>
      <c r="U70" s="178"/>
      <c r="V70" s="178"/>
      <c r="W70" s="178"/>
      <c r="X70" s="178"/>
      <c r="Y70" s="178"/>
      <c r="Z70" s="178"/>
      <c r="AA70" s="178"/>
      <c r="AB70" s="178"/>
    </row>
    <row r="71" customFormat="false" ht="15" hidden="false" customHeight="false" outlineLevel="0" collapsed="false">
      <c r="A71" s="171" t="s">
        <v>739</v>
      </c>
      <c r="B71" s="172" t="s">
        <v>777</v>
      </c>
      <c r="C71" s="173" t="s">
        <v>778</v>
      </c>
      <c r="D71" s="174" t="s">
        <v>19</v>
      </c>
      <c r="E71" s="179" t="n">
        <v>0.6</v>
      </c>
      <c r="F71" s="176" t="n">
        <v>23.92</v>
      </c>
      <c r="G71" s="177" t="n">
        <v>0</v>
      </c>
      <c r="H71" s="176" t="n">
        <f aca="false">G71+F71</f>
        <v>23.92</v>
      </c>
      <c r="I71" s="176" t="n">
        <f aca="false">F71*E71</f>
        <v>14.352</v>
      </c>
      <c r="J71" s="176" t="n">
        <f aca="false">G71*E71</f>
        <v>0</v>
      </c>
      <c r="K71" s="176" t="n">
        <f aca="false">I71+J71</f>
        <v>14.352</v>
      </c>
      <c r="L71" s="178"/>
      <c r="M71" s="178"/>
      <c r="N71" s="178"/>
      <c r="O71" s="178"/>
      <c r="P71" s="178"/>
      <c r="Q71" s="178"/>
      <c r="R71" s="178"/>
      <c r="S71" s="178"/>
      <c r="T71" s="178"/>
      <c r="U71" s="178"/>
      <c r="V71" s="178"/>
      <c r="W71" s="178"/>
      <c r="X71" s="178"/>
      <c r="Y71" s="178"/>
      <c r="Z71" s="178"/>
      <c r="AA71" s="178"/>
      <c r="AB71" s="178"/>
    </row>
    <row r="72" customFormat="false" ht="15" hidden="false" customHeight="false" outlineLevel="0" collapsed="false">
      <c r="A72" s="171" t="s">
        <v>723</v>
      </c>
      <c r="B72" s="172" t="s">
        <v>728</v>
      </c>
      <c r="C72" s="173" t="s">
        <v>729</v>
      </c>
      <c r="D72" s="174" t="s">
        <v>32</v>
      </c>
      <c r="E72" s="175" t="n">
        <v>1.96</v>
      </c>
      <c r="F72" s="176" t="n">
        <f aca="false">H72-G72</f>
        <v>9.18</v>
      </c>
      <c r="G72" s="177" t="n">
        <f aca="false">ROUNDUP(VLOOKUP(B72,'VALORES SINAPI'!$A$2:$F$7840,4,0)*H72,2)</f>
        <v>17.47</v>
      </c>
      <c r="H72" s="176" t="n">
        <f aca="false">VLOOKUP(B72,'VALORES SINAPI'!$A$2:$F$7840,6,0)</f>
        <v>26.65</v>
      </c>
      <c r="I72" s="176" t="n">
        <f aca="false">F72*E72</f>
        <v>17.9928</v>
      </c>
      <c r="J72" s="176" t="n">
        <f aca="false">G72*E72</f>
        <v>34.2412</v>
      </c>
      <c r="K72" s="176" t="n">
        <f aca="false">I72+J72</f>
        <v>52.234</v>
      </c>
      <c r="L72" s="178"/>
      <c r="M72" s="178"/>
      <c r="N72" s="178"/>
      <c r="O72" s="178"/>
      <c r="P72" s="178"/>
      <c r="Q72" s="178"/>
      <c r="R72" s="178"/>
      <c r="S72" s="178"/>
      <c r="T72" s="178"/>
      <c r="U72" s="178"/>
      <c r="V72" s="178"/>
      <c r="W72" s="178"/>
      <c r="X72" s="178"/>
      <c r="Y72" s="178"/>
      <c r="Z72" s="178"/>
      <c r="AA72" s="178"/>
      <c r="AB72" s="178"/>
    </row>
    <row r="73" customFormat="false" ht="15" hidden="false" customHeight="false" outlineLevel="0" collapsed="false">
      <c r="A73" s="171" t="s">
        <v>723</v>
      </c>
      <c r="B73" s="172" t="s">
        <v>747</v>
      </c>
      <c r="C73" s="173" t="s">
        <v>748</v>
      </c>
      <c r="D73" s="174" t="s">
        <v>32</v>
      </c>
      <c r="E73" s="175" t="n">
        <v>1.48</v>
      </c>
      <c r="F73" s="176" t="n">
        <f aca="false">H73-G73</f>
        <v>9.27</v>
      </c>
      <c r="G73" s="177" t="n">
        <f aca="false">ROUNDUP(VLOOKUP(B73,'VALORES SINAPI'!$A$2:$F$7840,4,0)*H73,2)</f>
        <v>24.93</v>
      </c>
      <c r="H73" s="176" t="n">
        <f aca="false">VLOOKUP(B73,'VALORES SINAPI'!$A$2:$F$7840,6,0)</f>
        <v>34.2</v>
      </c>
      <c r="I73" s="176" t="n">
        <f aca="false">F73*E73</f>
        <v>13.7196</v>
      </c>
      <c r="J73" s="176" t="n">
        <f aca="false">G73*E73</f>
        <v>36.8964</v>
      </c>
      <c r="K73" s="176" t="n">
        <f aca="false">I73+J73</f>
        <v>50.616</v>
      </c>
      <c r="L73" s="178"/>
      <c r="M73" s="178"/>
      <c r="N73" s="178"/>
      <c r="O73" s="178"/>
      <c r="P73" s="178"/>
      <c r="Q73" s="178"/>
      <c r="R73" s="178"/>
      <c r="S73" s="178"/>
      <c r="T73" s="178"/>
      <c r="U73" s="178"/>
      <c r="V73" s="178"/>
      <c r="W73" s="178"/>
      <c r="X73" s="178"/>
      <c r="Y73" s="178"/>
      <c r="Z73" s="178"/>
      <c r="AA73" s="178"/>
      <c r="AB73" s="178"/>
    </row>
    <row r="74" customFormat="false" ht="15" hidden="false" customHeight="false" outlineLevel="0" collapsed="false">
      <c r="A74" s="162"/>
      <c r="B74" s="162"/>
      <c r="C74" s="162"/>
      <c r="D74" s="162"/>
      <c r="E74" s="162"/>
      <c r="F74" s="38"/>
      <c r="G74" s="38"/>
      <c r="H74" s="162"/>
      <c r="I74" s="180" t="n">
        <f aca="false">SUM(I67:I73)</f>
        <v>670.9644</v>
      </c>
      <c r="J74" s="180" t="n">
        <f aca="false">SUM(J67:J73)</f>
        <v>71.1376</v>
      </c>
      <c r="K74" s="180" t="n">
        <f aca="false">SUM(K67:K73)</f>
        <v>742.102</v>
      </c>
      <c r="L74" s="3"/>
      <c r="M74" s="3"/>
      <c r="N74" s="3"/>
      <c r="O74" s="3"/>
      <c r="P74" s="3"/>
      <c r="Q74" s="3"/>
      <c r="R74" s="3"/>
      <c r="S74" s="3"/>
      <c r="T74" s="3"/>
      <c r="U74" s="3"/>
      <c r="V74" s="3"/>
      <c r="W74" s="3"/>
      <c r="X74" s="3"/>
      <c r="Y74" s="3"/>
      <c r="Z74" s="3"/>
      <c r="AA74" s="3"/>
      <c r="AB74" s="3"/>
    </row>
    <row r="75" customFormat="false" ht="15" hidden="false" customHeight="false" outlineLevel="0" collapsed="false">
      <c r="A75" s="162"/>
      <c r="B75" s="162"/>
      <c r="C75" s="162"/>
      <c r="D75" s="162"/>
      <c r="E75" s="162"/>
      <c r="F75" s="38"/>
      <c r="G75" s="38"/>
      <c r="H75" s="162"/>
      <c r="I75" s="162"/>
      <c r="J75" s="162"/>
      <c r="K75" s="162"/>
      <c r="L75" s="3"/>
      <c r="M75" s="3"/>
      <c r="N75" s="3"/>
      <c r="O75" s="3"/>
      <c r="P75" s="3"/>
      <c r="Q75" s="3"/>
      <c r="R75" s="3"/>
      <c r="S75" s="3"/>
      <c r="T75" s="3"/>
      <c r="U75" s="3"/>
      <c r="V75" s="3"/>
      <c r="W75" s="3"/>
      <c r="X75" s="3"/>
      <c r="Y75" s="3"/>
      <c r="Z75" s="3"/>
      <c r="AA75" s="3"/>
      <c r="AB75" s="3"/>
    </row>
    <row r="76" customFormat="false" ht="12.75" hidden="false" customHeight="true" outlineLevel="0" collapsed="false">
      <c r="A76" s="163" t="s">
        <v>779</v>
      </c>
      <c r="B76" s="163"/>
      <c r="C76" s="163"/>
      <c r="D76" s="163"/>
      <c r="E76" s="163"/>
      <c r="F76" s="163"/>
      <c r="G76" s="163"/>
      <c r="H76" s="163"/>
      <c r="I76" s="163"/>
      <c r="J76" s="163"/>
      <c r="K76" s="163"/>
      <c r="L76" s="3"/>
      <c r="M76" s="3"/>
      <c r="N76" s="3"/>
      <c r="O76" s="3"/>
      <c r="P76" s="3"/>
      <c r="Q76" s="3"/>
      <c r="R76" s="3"/>
      <c r="S76" s="3"/>
      <c r="T76" s="3"/>
      <c r="U76" s="3"/>
      <c r="V76" s="3"/>
      <c r="W76" s="3"/>
      <c r="X76" s="3"/>
      <c r="Y76" s="3"/>
      <c r="Z76" s="3"/>
      <c r="AA76" s="3"/>
      <c r="AB76" s="3"/>
    </row>
    <row r="77" customFormat="false" ht="12.75" hidden="false" customHeight="true" outlineLevel="0" collapsed="false">
      <c r="A77" s="164" t="s">
        <v>753</v>
      </c>
      <c r="B77" s="185" t="s">
        <v>780</v>
      </c>
      <c r="C77" s="186"/>
      <c r="D77" s="186"/>
      <c r="E77" s="186"/>
      <c r="F77" s="187"/>
      <c r="G77" s="188"/>
      <c r="H77" s="166" t="s">
        <v>715</v>
      </c>
      <c r="I77" s="167" t="s">
        <v>19</v>
      </c>
      <c r="J77" s="49"/>
      <c r="K77" s="168"/>
      <c r="L77" s="3"/>
      <c r="M77" s="3"/>
      <c r="N77" s="3"/>
      <c r="O77" s="3"/>
      <c r="P77" s="3"/>
      <c r="Q77" s="3"/>
      <c r="R77" s="3"/>
      <c r="S77" s="3"/>
      <c r="T77" s="3"/>
      <c r="U77" s="3"/>
      <c r="V77" s="3"/>
      <c r="W77" s="3"/>
      <c r="X77" s="3"/>
      <c r="Y77" s="3"/>
      <c r="Z77" s="3"/>
      <c r="AA77" s="3"/>
      <c r="AB77" s="3"/>
    </row>
    <row r="78" customFormat="false" ht="15" hidden="false" customHeight="false" outlineLevel="0" collapsed="false">
      <c r="A78" s="189"/>
      <c r="B78" s="170" t="s">
        <v>716</v>
      </c>
      <c r="C78" s="189"/>
      <c r="D78" s="170" t="s">
        <v>19</v>
      </c>
      <c r="E78" s="190" t="s">
        <v>20</v>
      </c>
      <c r="F78" s="191" t="s">
        <v>717</v>
      </c>
      <c r="G78" s="192" t="s">
        <v>718</v>
      </c>
      <c r="H78" s="193" t="s">
        <v>719</v>
      </c>
      <c r="I78" s="193" t="s">
        <v>720</v>
      </c>
      <c r="J78" s="193" t="s">
        <v>721</v>
      </c>
      <c r="K78" s="193" t="s">
        <v>722</v>
      </c>
      <c r="L78" s="3"/>
      <c r="M78" s="3"/>
      <c r="N78" s="3"/>
      <c r="O78" s="3"/>
      <c r="P78" s="3"/>
      <c r="Q78" s="3"/>
      <c r="R78" s="3"/>
      <c r="S78" s="3"/>
      <c r="T78" s="3"/>
      <c r="U78" s="3"/>
      <c r="V78" s="3"/>
      <c r="W78" s="3"/>
      <c r="X78" s="3"/>
      <c r="Y78" s="3"/>
      <c r="Z78" s="3"/>
      <c r="AA78" s="3"/>
      <c r="AB78" s="3"/>
    </row>
    <row r="79" customFormat="false" ht="12.75" hidden="false" customHeight="true" outlineLevel="0" collapsed="false">
      <c r="A79" s="171" t="s">
        <v>739</v>
      </c>
      <c r="B79" s="172" t="s">
        <v>777</v>
      </c>
      <c r="C79" s="173" t="s">
        <v>778</v>
      </c>
      <c r="D79" s="174" t="s">
        <v>19</v>
      </c>
      <c r="E79" s="179" t="n">
        <v>0.56</v>
      </c>
      <c r="F79" s="176" t="n">
        <v>23.92</v>
      </c>
      <c r="G79" s="177" t="n">
        <v>0</v>
      </c>
      <c r="H79" s="176" t="n">
        <f aca="false">G79+F79</f>
        <v>23.92</v>
      </c>
      <c r="I79" s="176" t="n">
        <f aca="false">F79*E79</f>
        <v>13.3952</v>
      </c>
      <c r="J79" s="176" t="n">
        <f aca="false">G79*E79</f>
        <v>0</v>
      </c>
      <c r="K79" s="176" t="n">
        <f aca="false">I79+J79</f>
        <v>13.3952</v>
      </c>
      <c r="L79" s="3"/>
      <c r="M79" s="3"/>
      <c r="N79" s="3"/>
      <c r="O79" s="3"/>
      <c r="P79" s="3"/>
      <c r="Q79" s="3"/>
      <c r="R79" s="3"/>
      <c r="S79" s="3"/>
      <c r="T79" s="3"/>
      <c r="U79" s="3"/>
      <c r="V79" s="3"/>
      <c r="W79" s="3"/>
      <c r="X79" s="3"/>
      <c r="Y79" s="3"/>
      <c r="Z79" s="3"/>
      <c r="AA79" s="3"/>
      <c r="AB79" s="3"/>
    </row>
    <row r="80" customFormat="false" ht="12.75" hidden="false" customHeight="true" outlineLevel="0" collapsed="false">
      <c r="A80" s="171" t="s">
        <v>723</v>
      </c>
      <c r="B80" s="172" t="s">
        <v>728</v>
      </c>
      <c r="C80" s="173" t="s">
        <v>729</v>
      </c>
      <c r="D80" s="174" t="s">
        <v>32</v>
      </c>
      <c r="E80" s="175" t="n">
        <v>1.6</v>
      </c>
      <c r="F80" s="176" t="n">
        <f aca="false">H80-G80</f>
        <v>9.18</v>
      </c>
      <c r="G80" s="177" t="n">
        <f aca="false">ROUNDUP(VLOOKUP(B80,'VALORES SINAPI'!$A$2:$F$7840,4,0)*H80,2)</f>
        <v>17.47</v>
      </c>
      <c r="H80" s="176" t="n">
        <f aca="false">VLOOKUP(B80,'VALORES SINAPI'!$A$2:$F$7840,6,0)</f>
        <v>26.65</v>
      </c>
      <c r="I80" s="176" t="n">
        <f aca="false">F80*E80</f>
        <v>14.688</v>
      </c>
      <c r="J80" s="176" t="n">
        <f aca="false">G80*E80</f>
        <v>27.952</v>
      </c>
      <c r="K80" s="176" t="n">
        <f aca="false">I80+J80</f>
        <v>42.64</v>
      </c>
      <c r="L80" s="3"/>
      <c r="M80" s="3"/>
      <c r="N80" s="3"/>
      <c r="O80" s="3"/>
      <c r="P80" s="3"/>
      <c r="Q80" s="3"/>
      <c r="R80" s="3"/>
      <c r="S80" s="3"/>
      <c r="T80" s="3"/>
      <c r="U80" s="3"/>
      <c r="V80" s="3"/>
      <c r="W80" s="3"/>
      <c r="X80" s="3"/>
      <c r="Y80" s="3"/>
      <c r="Z80" s="3"/>
      <c r="AA80" s="3"/>
      <c r="AB80" s="3"/>
    </row>
    <row r="81" customFormat="false" ht="12.75" hidden="false" customHeight="true" outlineLevel="0" collapsed="false">
      <c r="A81" s="171" t="s">
        <v>723</v>
      </c>
      <c r="B81" s="172" t="s">
        <v>747</v>
      </c>
      <c r="C81" s="173" t="s">
        <v>748</v>
      </c>
      <c r="D81" s="174" t="s">
        <v>32</v>
      </c>
      <c r="E81" s="175" t="n">
        <v>1.8</v>
      </c>
      <c r="F81" s="176" t="n">
        <f aca="false">H81-G81</f>
        <v>9.27</v>
      </c>
      <c r="G81" s="177" t="n">
        <f aca="false">ROUNDUP(VLOOKUP(B81,'VALORES SINAPI'!$A$2:$F$7840,4,0)*H81,2)</f>
        <v>24.93</v>
      </c>
      <c r="H81" s="176" t="n">
        <f aca="false">VLOOKUP(B81,'VALORES SINAPI'!$A$2:$F$7840,6,0)</f>
        <v>34.2</v>
      </c>
      <c r="I81" s="176" t="n">
        <f aca="false">F81*E81</f>
        <v>16.686</v>
      </c>
      <c r="J81" s="176" t="n">
        <f aca="false">G81*E81</f>
        <v>44.874</v>
      </c>
      <c r="K81" s="176" t="n">
        <f aca="false">I81+J81</f>
        <v>61.56</v>
      </c>
      <c r="L81" s="3"/>
      <c r="M81" s="3"/>
      <c r="N81" s="3"/>
      <c r="O81" s="3"/>
      <c r="P81" s="3"/>
      <c r="Q81" s="3"/>
      <c r="R81" s="3"/>
      <c r="S81" s="3"/>
      <c r="T81" s="3"/>
      <c r="U81" s="3"/>
      <c r="V81" s="3"/>
      <c r="W81" s="3"/>
      <c r="X81" s="3"/>
      <c r="Y81" s="3"/>
      <c r="Z81" s="3"/>
      <c r="AA81" s="3"/>
      <c r="AB81" s="3"/>
    </row>
    <row r="82" customFormat="false" ht="12.75" hidden="false" customHeight="true" outlineLevel="0" collapsed="false">
      <c r="A82" s="162"/>
      <c r="B82" s="162"/>
      <c r="C82" s="162"/>
      <c r="D82" s="162"/>
      <c r="E82" s="162"/>
      <c r="F82" s="38"/>
      <c r="G82" s="38"/>
      <c r="H82" s="162"/>
      <c r="I82" s="180" t="n">
        <f aca="false">SUM(I79:I81)</f>
        <v>44.7692</v>
      </c>
      <c r="J82" s="180" t="n">
        <f aca="false">SUM(J79:J81)</f>
        <v>72.826</v>
      </c>
      <c r="K82" s="180" t="n">
        <f aca="false">SUM(K79:K81)</f>
        <v>117.5952</v>
      </c>
      <c r="L82" s="3"/>
      <c r="M82" s="3"/>
      <c r="N82" s="3"/>
      <c r="O82" s="3"/>
      <c r="P82" s="3"/>
      <c r="Q82" s="3"/>
      <c r="R82" s="3"/>
      <c r="S82" s="3"/>
      <c r="T82" s="3"/>
      <c r="U82" s="3"/>
      <c r="V82" s="3"/>
      <c r="W82" s="3"/>
      <c r="X82" s="3"/>
      <c r="Y82" s="3"/>
      <c r="Z82" s="3"/>
      <c r="AA82" s="3"/>
      <c r="AB82" s="3"/>
    </row>
    <row r="83" customFormat="false" ht="12.75" hidden="false" customHeight="true" outlineLevel="0" collapsed="false">
      <c r="A83" s="162"/>
      <c r="B83" s="162"/>
      <c r="C83" s="162"/>
      <c r="D83" s="162"/>
      <c r="E83" s="162"/>
      <c r="F83" s="38"/>
      <c r="G83" s="38"/>
      <c r="H83" s="162"/>
      <c r="I83" s="162"/>
      <c r="J83" s="162"/>
      <c r="K83" s="162"/>
      <c r="L83" s="3"/>
      <c r="M83" s="3"/>
      <c r="N83" s="3"/>
      <c r="O83" s="3"/>
      <c r="P83" s="3"/>
      <c r="Q83" s="3"/>
      <c r="R83" s="3"/>
      <c r="S83" s="3"/>
      <c r="T83" s="3"/>
      <c r="U83" s="3"/>
      <c r="V83" s="3"/>
      <c r="W83" s="3"/>
      <c r="X83" s="3"/>
      <c r="Y83" s="3"/>
      <c r="Z83" s="3"/>
      <c r="AA83" s="3"/>
      <c r="AB83" s="3"/>
    </row>
    <row r="84" customFormat="false" ht="12.75" hidden="false" customHeight="true" outlineLevel="0" collapsed="false">
      <c r="A84" s="163" t="s">
        <v>781</v>
      </c>
      <c r="B84" s="163"/>
      <c r="C84" s="163"/>
      <c r="D84" s="163"/>
      <c r="E84" s="163"/>
      <c r="F84" s="163"/>
      <c r="G84" s="163"/>
      <c r="H84" s="163"/>
      <c r="I84" s="163"/>
      <c r="J84" s="163"/>
      <c r="K84" s="163"/>
      <c r="L84" s="3"/>
      <c r="M84" s="3"/>
      <c r="N84" s="3"/>
      <c r="O84" s="3"/>
      <c r="P84" s="3"/>
      <c r="Q84" s="3"/>
      <c r="R84" s="3"/>
      <c r="S84" s="3"/>
      <c r="T84" s="3"/>
      <c r="U84" s="3"/>
      <c r="V84" s="3"/>
      <c r="W84" s="3"/>
      <c r="X84" s="3"/>
      <c r="Y84" s="3"/>
      <c r="Z84" s="3"/>
      <c r="AA84" s="3"/>
      <c r="AB84" s="3"/>
    </row>
    <row r="85" customFormat="false" ht="12.75" hidden="false" customHeight="true" outlineLevel="0" collapsed="false">
      <c r="A85" s="164" t="s">
        <v>753</v>
      </c>
      <c r="B85" s="185" t="s">
        <v>782</v>
      </c>
      <c r="C85" s="186"/>
      <c r="D85" s="186"/>
      <c r="E85" s="186"/>
      <c r="F85" s="187"/>
      <c r="G85" s="188"/>
      <c r="H85" s="166" t="s">
        <v>715</v>
      </c>
      <c r="I85" s="167" t="s">
        <v>19</v>
      </c>
      <c r="J85" s="49"/>
      <c r="K85" s="168"/>
      <c r="L85" s="3"/>
      <c r="M85" s="3"/>
      <c r="N85" s="3"/>
      <c r="O85" s="3"/>
      <c r="P85" s="3"/>
      <c r="Q85" s="3"/>
      <c r="R85" s="3"/>
      <c r="S85" s="3"/>
      <c r="T85" s="3"/>
      <c r="U85" s="3"/>
      <c r="V85" s="3"/>
      <c r="W85" s="3"/>
      <c r="X85" s="3"/>
      <c r="Y85" s="3"/>
      <c r="Z85" s="3"/>
      <c r="AA85" s="3"/>
      <c r="AB85" s="3"/>
    </row>
    <row r="86" customFormat="false" ht="15" hidden="false" customHeight="false" outlineLevel="0" collapsed="false">
      <c r="A86" s="189"/>
      <c r="B86" s="170" t="s">
        <v>716</v>
      </c>
      <c r="C86" s="189"/>
      <c r="D86" s="170" t="s">
        <v>19</v>
      </c>
      <c r="E86" s="190" t="s">
        <v>20</v>
      </c>
      <c r="F86" s="191" t="s">
        <v>717</v>
      </c>
      <c r="G86" s="192" t="s">
        <v>718</v>
      </c>
      <c r="H86" s="193" t="s">
        <v>719</v>
      </c>
      <c r="I86" s="193" t="s">
        <v>720</v>
      </c>
      <c r="J86" s="193" t="s">
        <v>721</v>
      </c>
      <c r="K86" s="193" t="s">
        <v>722</v>
      </c>
      <c r="L86" s="3"/>
      <c r="M86" s="3"/>
      <c r="N86" s="3"/>
      <c r="O86" s="3"/>
      <c r="P86" s="3"/>
      <c r="Q86" s="3"/>
      <c r="R86" s="3"/>
      <c r="S86" s="3"/>
      <c r="T86" s="3"/>
      <c r="U86" s="3"/>
      <c r="V86" s="3"/>
      <c r="W86" s="3"/>
      <c r="X86" s="3"/>
      <c r="Y86" s="3"/>
      <c r="Z86" s="3"/>
      <c r="AA86" s="3"/>
      <c r="AB86" s="3"/>
    </row>
    <row r="87" customFormat="false" ht="21.65" hidden="false" customHeight="false" outlineLevel="0" collapsed="false">
      <c r="A87" s="171" t="s">
        <v>739</v>
      </c>
      <c r="B87" s="172" t="s">
        <v>769</v>
      </c>
      <c r="C87" s="173" t="s">
        <v>770</v>
      </c>
      <c r="D87" s="174" t="s">
        <v>61</v>
      </c>
      <c r="E87" s="179" t="n">
        <v>1.2</v>
      </c>
      <c r="F87" s="176" t="n">
        <v>13.95</v>
      </c>
      <c r="G87" s="177" t="n">
        <v>0</v>
      </c>
      <c r="H87" s="176" t="n">
        <f aca="false">G87+F87</f>
        <v>13.95</v>
      </c>
      <c r="I87" s="176" t="n">
        <f aca="false">F87*E87</f>
        <v>16.74</v>
      </c>
      <c r="J87" s="176" t="n">
        <f aca="false">G87*E87</f>
        <v>0</v>
      </c>
      <c r="K87" s="176" t="n">
        <f aca="false">I87+J87</f>
        <v>16.74</v>
      </c>
      <c r="L87" s="178"/>
      <c r="M87" s="178"/>
      <c r="N87" s="178"/>
      <c r="O87" s="178"/>
      <c r="P87" s="178"/>
      <c r="Q87" s="178"/>
      <c r="R87" s="178"/>
      <c r="S87" s="178"/>
      <c r="T87" s="178"/>
      <c r="U87" s="178"/>
      <c r="V87" s="178"/>
      <c r="W87" s="178"/>
      <c r="X87" s="178"/>
      <c r="Y87" s="178"/>
      <c r="Z87" s="178"/>
      <c r="AA87" s="178"/>
      <c r="AB87" s="178"/>
    </row>
    <row r="88" customFormat="false" ht="21.65" hidden="false" customHeight="false" outlineLevel="0" collapsed="false">
      <c r="A88" s="171" t="s">
        <v>739</v>
      </c>
      <c r="B88" s="172" t="s">
        <v>783</v>
      </c>
      <c r="C88" s="173" t="s">
        <v>784</v>
      </c>
      <c r="D88" s="174" t="s">
        <v>19</v>
      </c>
      <c r="E88" s="179" t="n">
        <v>1</v>
      </c>
      <c r="F88" s="176" t="n">
        <v>20.03</v>
      </c>
      <c r="G88" s="177" t="n">
        <v>0</v>
      </c>
      <c r="H88" s="176" t="n">
        <f aca="false">G88+F88</f>
        <v>20.03</v>
      </c>
      <c r="I88" s="176" t="n">
        <f aca="false">F88*E88</f>
        <v>20.03</v>
      </c>
      <c r="J88" s="176" t="n">
        <f aca="false">G88*E88</f>
        <v>0</v>
      </c>
      <c r="K88" s="176" t="n">
        <f aca="false">I88+J88</f>
        <v>20.03</v>
      </c>
      <c r="L88" s="178"/>
      <c r="M88" s="178"/>
      <c r="N88" s="178"/>
      <c r="O88" s="178"/>
      <c r="P88" s="178"/>
      <c r="Q88" s="178"/>
      <c r="R88" s="178"/>
      <c r="S88" s="178"/>
      <c r="T88" s="178"/>
      <c r="U88" s="178"/>
      <c r="V88" s="178"/>
      <c r="W88" s="178"/>
      <c r="X88" s="178"/>
      <c r="Y88" s="178"/>
      <c r="Z88" s="178"/>
      <c r="AA88" s="178"/>
      <c r="AB88" s="178"/>
    </row>
    <row r="89" customFormat="false" ht="21.65" hidden="false" customHeight="false" outlineLevel="0" collapsed="false">
      <c r="A89" s="171" t="s">
        <v>739</v>
      </c>
      <c r="B89" s="172" t="s">
        <v>775</v>
      </c>
      <c r="C89" s="173" t="s">
        <v>776</v>
      </c>
      <c r="D89" s="174" t="s">
        <v>589</v>
      </c>
      <c r="E89" s="179" t="n">
        <v>0.4</v>
      </c>
      <c r="F89" s="176" t="n">
        <v>313.35</v>
      </c>
      <c r="G89" s="177" t="n">
        <v>0</v>
      </c>
      <c r="H89" s="176" t="n">
        <f aca="false">G89+F89</f>
        <v>313.35</v>
      </c>
      <c r="I89" s="176" t="n">
        <f aca="false">F89*E89</f>
        <v>125.34</v>
      </c>
      <c r="J89" s="176" t="n">
        <f aca="false">G89*E89</f>
        <v>0</v>
      </c>
      <c r="K89" s="176" t="n">
        <f aca="false">I89+J89</f>
        <v>125.34</v>
      </c>
      <c r="L89" s="178"/>
      <c r="M89" s="178"/>
      <c r="N89" s="178"/>
      <c r="O89" s="178"/>
      <c r="P89" s="178"/>
      <c r="Q89" s="178"/>
      <c r="R89" s="178"/>
      <c r="S89" s="178"/>
      <c r="T89" s="178"/>
      <c r="U89" s="178"/>
      <c r="V89" s="178"/>
      <c r="W89" s="178"/>
      <c r="X89" s="178"/>
      <c r="Y89" s="178"/>
      <c r="Z89" s="178"/>
      <c r="AA89" s="178"/>
      <c r="AB89" s="178"/>
    </row>
    <row r="90" customFormat="false" ht="15" hidden="false" customHeight="false" outlineLevel="0" collapsed="false">
      <c r="A90" s="171" t="s">
        <v>739</v>
      </c>
      <c r="B90" s="172" t="s">
        <v>777</v>
      </c>
      <c r="C90" s="173" t="s">
        <v>778</v>
      </c>
      <c r="D90" s="174" t="s">
        <v>19</v>
      </c>
      <c r="E90" s="179" t="n">
        <v>0.35</v>
      </c>
      <c r="F90" s="176" t="n">
        <v>23.92</v>
      </c>
      <c r="G90" s="177" t="n">
        <v>0</v>
      </c>
      <c r="H90" s="176" t="n">
        <f aca="false">G90+F90</f>
        <v>23.92</v>
      </c>
      <c r="I90" s="176" t="n">
        <f aca="false">F90*E90</f>
        <v>8.372</v>
      </c>
      <c r="J90" s="176" t="n">
        <f aca="false">G90*E90</f>
        <v>0</v>
      </c>
      <c r="K90" s="176" t="n">
        <f aca="false">I90+J90</f>
        <v>8.372</v>
      </c>
      <c r="L90" s="178"/>
      <c r="M90" s="178"/>
      <c r="N90" s="178"/>
      <c r="O90" s="178"/>
      <c r="P90" s="178"/>
      <c r="Q90" s="178"/>
      <c r="R90" s="178"/>
      <c r="S90" s="178"/>
      <c r="T90" s="178"/>
      <c r="U90" s="178"/>
      <c r="V90" s="178"/>
      <c r="W90" s="178"/>
      <c r="X90" s="178"/>
      <c r="Y90" s="178"/>
      <c r="Z90" s="178"/>
      <c r="AA90" s="178"/>
      <c r="AB90" s="178"/>
    </row>
    <row r="91" customFormat="false" ht="15" hidden="false" customHeight="false" outlineLevel="0" collapsed="false">
      <c r="A91" s="171" t="s">
        <v>723</v>
      </c>
      <c r="B91" s="172" t="s">
        <v>728</v>
      </c>
      <c r="C91" s="173" t="s">
        <v>729</v>
      </c>
      <c r="D91" s="174" t="s">
        <v>32</v>
      </c>
      <c r="E91" s="175" t="n">
        <v>0.96</v>
      </c>
      <c r="F91" s="176" t="n">
        <f aca="false">H91-G91</f>
        <v>9.18</v>
      </c>
      <c r="G91" s="177" t="n">
        <f aca="false">ROUNDUP(VLOOKUP(B91,'VALORES SINAPI'!$A$2:$F$7840,4,0)*H91,2)</f>
        <v>17.47</v>
      </c>
      <c r="H91" s="176" t="n">
        <f aca="false">VLOOKUP(B91,'VALORES SINAPI'!$A$2:$F$7840,6,0)</f>
        <v>26.65</v>
      </c>
      <c r="I91" s="176" t="n">
        <f aca="false">F91*E91</f>
        <v>8.8128</v>
      </c>
      <c r="J91" s="176" t="n">
        <f aca="false">G91*E91</f>
        <v>16.7712</v>
      </c>
      <c r="K91" s="176" t="n">
        <f aca="false">I91+J91</f>
        <v>25.584</v>
      </c>
      <c r="L91" s="178"/>
      <c r="M91" s="178"/>
      <c r="N91" s="178"/>
      <c r="O91" s="178"/>
      <c r="P91" s="178"/>
      <c r="Q91" s="178"/>
      <c r="R91" s="178"/>
      <c r="S91" s="178"/>
      <c r="T91" s="178"/>
      <c r="U91" s="178"/>
      <c r="V91" s="178"/>
      <c r="W91" s="178"/>
      <c r="X91" s="178"/>
      <c r="Y91" s="178"/>
      <c r="Z91" s="178"/>
      <c r="AA91" s="178"/>
      <c r="AB91" s="178"/>
    </row>
    <row r="92" customFormat="false" ht="15" hidden="false" customHeight="false" outlineLevel="0" collapsed="false">
      <c r="A92" s="171" t="s">
        <v>723</v>
      </c>
      <c r="B92" s="172" t="s">
        <v>747</v>
      </c>
      <c r="C92" s="173" t="s">
        <v>748</v>
      </c>
      <c r="D92" s="174" t="s">
        <v>32</v>
      </c>
      <c r="E92" s="175" t="n">
        <v>0.48</v>
      </c>
      <c r="F92" s="176" t="n">
        <f aca="false">H92-G92</f>
        <v>9.27</v>
      </c>
      <c r="G92" s="177" t="n">
        <f aca="false">ROUNDUP(VLOOKUP(B92,'VALORES SINAPI'!$A$2:$F$7840,4,0)*H92,2)</f>
        <v>24.93</v>
      </c>
      <c r="H92" s="176" t="n">
        <f aca="false">VLOOKUP(B92,'VALORES SINAPI'!$A$2:$F$7840,6,0)</f>
        <v>34.2</v>
      </c>
      <c r="I92" s="176" t="n">
        <f aca="false">F92*E92</f>
        <v>4.4496</v>
      </c>
      <c r="J92" s="176" t="n">
        <f aca="false">G92*E92</f>
        <v>11.9664</v>
      </c>
      <c r="K92" s="176" t="n">
        <f aca="false">I92+J92</f>
        <v>16.416</v>
      </c>
      <c r="L92" s="178"/>
      <c r="M92" s="178"/>
      <c r="N92" s="178"/>
      <c r="O92" s="178"/>
      <c r="P92" s="178"/>
      <c r="Q92" s="178"/>
      <c r="R92" s="178"/>
      <c r="S92" s="178"/>
      <c r="T92" s="178"/>
      <c r="U92" s="178"/>
      <c r="V92" s="178"/>
      <c r="W92" s="178"/>
      <c r="X92" s="178"/>
      <c r="Y92" s="178"/>
      <c r="Z92" s="178"/>
      <c r="AA92" s="178"/>
      <c r="AB92" s="178"/>
    </row>
    <row r="93" customFormat="false" ht="15" hidden="false" customHeight="false" outlineLevel="0" collapsed="false">
      <c r="A93" s="162"/>
      <c r="B93" s="162"/>
      <c r="C93" s="162"/>
      <c r="D93" s="162"/>
      <c r="E93" s="162"/>
      <c r="F93" s="38"/>
      <c r="G93" s="38"/>
      <c r="H93" s="162"/>
      <c r="I93" s="180" t="n">
        <f aca="false">SUM(I87:I92)</f>
        <v>183.7444</v>
      </c>
      <c r="J93" s="180" t="n">
        <f aca="false">SUM(J87:J92)</f>
        <v>28.7376</v>
      </c>
      <c r="K93" s="180" t="n">
        <f aca="false">SUM(K87:K92)</f>
        <v>212.482</v>
      </c>
      <c r="L93" s="3"/>
      <c r="M93" s="3"/>
      <c r="N93" s="3"/>
      <c r="O93" s="3"/>
      <c r="P93" s="3"/>
      <c r="Q93" s="3"/>
      <c r="R93" s="3"/>
      <c r="S93" s="3"/>
      <c r="T93" s="3"/>
      <c r="U93" s="3"/>
      <c r="V93" s="3"/>
      <c r="W93" s="3"/>
      <c r="X93" s="3"/>
      <c r="Y93" s="3"/>
      <c r="Z93" s="3"/>
      <c r="AA93" s="3"/>
      <c r="AB93" s="3"/>
    </row>
    <row r="94" customFormat="false" ht="12.75" hidden="false" customHeight="true" outlineLevel="0" collapsed="false">
      <c r="A94" s="162"/>
      <c r="B94" s="162"/>
      <c r="C94" s="162"/>
      <c r="D94" s="162"/>
      <c r="E94" s="162"/>
      <c r="F94" s="38"/>
      <c r="G94" s="38"/>
      <c r="H94" s="162"/>
      <c r="I94" s="162"/>
      <c r="J94" s="162"/>
      <c r="K94" s="162"/>
      <c r="L94" s="178"/>
      <c r="M94" s="178"/>
      <c r="N94" s="178"/>
      <c r="O94" s="178"/>
      <c r="P94" s="178"/>
      <c r="Q94" s="178"/>
      <c r="R94" s="178"/>
      <c r="S94" s="178"/>
      <c r="T94" s="178"/>
      <c r="U94" s="178"/>
      <c r="V94" s="178"/>
      <c r="W94" s="178"/>
      <c r="X94" s="178"/>
      <c r="Y94" s="178"/>
      <c r="Z94" s="178"/>
      <c r="AA94" s="178"/>
      <c r="AB94" s="178"/>
    </row>
    <row r="95" customFormat="false" ht="12.75" hidden="false" customHeight="true" outlineLevel="0" collapsed="false">
      <c r="A95" s="163" t="s">
        <v>785</v>
      </c>
      <c r="B95" s="163"/>
      <c r="C95" s="163"/>
      <c r="D95" s="163"/>
      <c r="E95" s="163"/>
      <c r="F95" s="163"/>
      <c r="G95" s="163"/>
      <c r="H95" s="163"/>
      <c r="I95" s="163"/>
      <c r="J95" s="163"/>
      <c r="K95" s="163"/>
      <c r="L95" s="3"/>
      <c r="M95" s="3"/>
      <c r="N95" s="3"/>
      <c r="O95" s="3"/>
      <c r="P95" s="3"/>
      <c r="Q95" s="3"/>
      <c r="R95" s="3"/>
      <c r="S95" s="3"/>
      <c r="T95" s="3"/>
      <c r="U95" s="3"/>
      <c r="V95" s="3"/>
      <c r="W95" s="3"/>
      <c r="X95" s="3"/>
      <c r="Y95" s="3"/>
      <c r="Z95" s="3"/>
      <c r="AA95" s="3"/>
      <c r="AB95" s="3"/>
    </row>
    <row r="96" customFormat="false" ht="15" hidden="false" customHeight="true" outlineLevel="0" collapsed="false">
      <c r="A96" s="164" t="s">
        <v>753</v>
      </c>
      <c r="B96" s="194" t="s">
        <v>786</v>
      </c>
      <c r="C96" s="194"/>
      <c r="D96" s="194"/>
      <c r="E96" s="194"/>
      <c r="F96" s="194"/>
      <c r="G96" s="194"/>
      <c r="H96" s="166" t="s">
        <v>715</v>
      </c>
      <c r="I96" s="167" t="s">
        <v>19</v>
      </c>
      <c r="J96" s="49"/>
      <c r="K96" s="168"/>
      <c r="L96" s="3"/>
      <c r="M96" s="3"/>
      <c r="N96" s="3"/>
      <c r="O96" s="3"/>
      <c r="P96" s="3"/>
      <c r="Q96" s="3"/>
      <c r="R96" s="3"/>
      <c r="S96" s="3"/>
      <c r="T96" s="3"/>
      <c r="U96" s="3"/>
      <c r="V96" s="3"/>
      <c r="W96" s="3"/>
      <c r="X96" s="3"/>
      <c r="Y96" s="3"/>
      <c r="Z96" s="3"/>
      <c r="AA96" s="3"/>
      <c r="AB96" s="3"/>
    </row>
    <row r="97" customFormat="false" ht="21.65" hidden="false" customHeight="false" outlineLevel="0" collapsed="false">
      <c r="A97" s="171" t="s">
        <v>739</v>
      </c>
      <c r="B97" s="172" t="s">
        <v>787</v>
      </c>
      <c r="C97" s="173" t="s">
        <v>663</v>
      </c>
      <c r="D97" s="174" t="s">
        <v>19</v>
      </c>
      <c r="E97" s="175" t="n">
        <v>1</v>
      </c>
      <c r="F97" s="176" t="n">
        <v>36.96</v>
      </c>
      <c r="G97" s="177" t="n">
        <v>0</v>
      </c>
      <c r="H97" s="176" t="n">
        <f aca="false">G97+F97</f>
        <v>36.96</v>
      </c>
      <c r="I97" s="176" t="n">
        <f aca="false">F97*E97</f>
        <v>36.96</v>
      </c>
      <c r="J97" s="176" t="n">
        <f aca="false">G97*E97</f>
        <v>0</v>
      </c>
      <c r="K97" s="176" t="n">
        <f aca="false">I97+J97</f>
        <v>36.96</v>
      </c>
      <c r="L97" s="178"/>
      <c r="M97" s="178"/>
      <c r="N97" s="178"/>
      <c r="O97" s="178"/>
      <c r="P97" s="178"/>
      <c r="Q97" s="178"/>
      <c r="R97" s="178"/>
      <c r="S97" s="178"/>
      <c r="T97" s="178"/>
      <c r="U97" s="178"/>
      <c r="V97" s="178"/>
      <c r="W97" s="178"/>
      <c r="X97" s="178"/>
      <c r="Y97" s="178"/>
      <c r="Z97" s="178"/>
      <c r="AA97" s="178"/>
      <c r="AB97" s="178"/>
    </row>
    <row r="98" customFormat="false" ht="21.65" hidden="false" customHeight="false" outlineLevel="0" collapsed="false">
      <c r="A98" s="171" t="s">
        <v>723</v>
      </c>
      <c r="B98" s="172" t="s">
        <v>734</v>
      </c>
      <c r="C98" s="173" t="s">
        <v>735</v>
      </c>
      <c r="D98" s="174" t="s">
        <v>32</v>
      </c>
      <c r="E98" s="179" t="n">
        <v>0.3162</v>
      </c>
      <c r="F98" s="176" t="n">
        <f aca="false">H98-G98</f>
        <v>8.63</v>
      </c>
      <c r="G98" s="177" t="n">
        <f aca="false">ROUNDUP(VLOOKUP(B98,'VALORES SINAPI'!$A$2:$F$7840,4,0)*H98,2)</f>
        <v>24.63</v>
      </c>
      <c r="H98" s="176" t="n">
        <f aca="false">VLOOKUP(B98,'VALORES SINAPI'!$A$2:$F$7840,6,0)</f>
        <v>33.26</v>
      </c>
      <c r="I98" s="176" t="n">
        <f aca="false">F98*E98</f>
        <v>2.728806</v>
      </c>
      <c r="J98" s="176" t="n">
        <f aca="false">G98*E98</f>
        <v>7.788006</v>
      </c>
      <c r="K98" s="176" t="n">
        <f aca="false">I98+J98</f>
        <v>10.516812</v>
      </c>
      <c r="L98" s="178"/>
      <c r="M98" s="178"/>
      <c r="N98" s="178"/>
      <c r="O98" s="178"/>
      <c r="P98" s="178"/>
      <c r="Q98" s="178"/>
      <c r="R98" s="178"/>
      <c r="S98" s="178"/>
      <c r="T98" s="178"/>
      <c r="U98" s="178"/>
      <c r="V98" s="178"/>
      <c r="W98" s="178"/>
      <c r="X98" s="178"/>
      <c r="Y98" s="178"/>
      <c r="Z98" s="178"/>
      <c r="AA98" s="178"/>
      <c r="AB98" s="178"/>
    </row>
    <row r="99" customFormat="false" ht="15" hidden="false" customHeight="false" outlineLevel="0" collapsed="false">
      <c r="A99" s="171" t="s">
        <v>723</v>
      </c>
      <c r="B99" s="172" t="s">
        <v>728</v>
      </c>
      <c r="C99" s="173" t="s">
        <v>729</v>
      </c>
      <c r="D99" s="174" t="s">
        <v>32</v>
      </c>
      <c r="E99" s="175" t="n">
        <v>0.0996</v>
      </c>
      <c r="F99" s="176" t="n">
        <f aca="false">H99-G99</f>
        <v>9.18</v>
      </c>
      <c r="G99" s="177" t="n">
        <f aca="false">ROUNDUP(VLOOKUP(B99,'VALORES SINAPI'!$A$2:$F$7840,4,0)*H99,2)</f>
        <v>17.47</v>
      </c>
      <c r="H99" s="176" t="n">
        <f aca="false">VLOOKUP(B99,'VALORES SINAPI'!$A$2:$F$7840,6,0)</f>
        <v>26.65</v>
      </c>
      <c r="I99" s="176" t="n">
        <f aca="false">F99*E99</f>
        <v>0.914328</v>
      </c>
      <c r="J99" s="176" t="n">
        <f aca="false">G99*E99</f>
        <v>1.740012</v>
      </c>
      <c r="K99" s="176" t="n">
        <f aca="false">I99+J99</f>
        <v>2.65434</v>
      </c>
      <c r="L99" s="178"/>
      <c r="M99" s="178"/>
      <c r="N99" s="178"/>
      <c r="O99" s="178"/>
      <c r="P99" s="178"/>
      <c r="Q99" s="178"/>
      <c r="R99" s="178"/>
      <c r="S99" s="178"/>
      <c r="T99" s="178"/>
      <c r="U99" s="178"/>
      <c r="V99" s="178"/>
      <c r="W99" s="178"/>
      <c r="X99" s="178"/>
      <c r="Y99" s="178"/>
      <c r="Z99" s="178"/>
      <c r="AA99" s="178"/>
      <c r="AB99" s="178"/>
    </row>
    <row r="100" customFormat="false" ht="12.75" hidden="false" customHeight="true" outlineLevel="0" collapsed="false">
      <c r="A100" s="162"/>
      <c r="B100" s="162"/>
      <c r="C100" s="162"/>
      <c r="D100" s="162"/>
      <c r="E100" s="162"/>
      <c r="F100" s="38"/>
      <c r="G100" s="38"/>
      <c r="H100" s="162"/>
      <c r="I100" s="180" t="n">
        <f aca="false">ROUND(SUM(I97:I99),2)</f>
        <v>40.6</v>
      </c>
      <c r="J100" s="180" t="n">
        <f aca="false">ROUND(SUM(J97:J99),2)</f>
        <v>9.53</v>
      </c>
      <c r="K100" s="180" t="n">
        <f aca="false">ROUND(SUM(K97:K99),2)</f>
        <v>50.13</v>
      </c>
      <c r="L100" s="3"/>
      <c r="M100" s="3"/>
      <c r="N100" s="3"/>
      <c r="O100" s="3"/>
      <c r="P100" s="3"/>
      <c r="Q100" s="3"/>
      <c r="R100" s="3"/>
      <c r="S100" s="3"/>
      <c r="T100" s="3"/>
      <c r="U100" s="3"/>
      <c r="V100" s="3"/>
      <c r="W100" s="3"/>
      <c r="X100" s="3"/>
      <c r="Y100" s="3"/>
      <c r="Z100" s="3"/>
      <c r="AA100" s="3"/>
      <c r="AB100" s="3"/>
    </row>
    <row r="101" customFormat="false" ht="12.75" hidden="false" customHeight="true" outlineLevel="0" collapsed="false">
      <c r="A101" s="162"/>
      <c r="B101" s="162"/>
      <c r="C101" s="162"/>
      <c r="D101" s="162"/>
      <c r="E101" s="162"/>
      <c r="F101" s="38"/>
      <c r="G101" s="38"/>
      <c r="H101" s="162"/>
      <c r="I101" s="162"/>
      <c r="J101" s="162"/>
      <c r="K101" s="162"/>
      <c r="L101" s="3"/>
      <c r="M101" s="3"/>
      <c r="N101" s="3"/>
      <c r="O101" s="3"/>
      <c r="P101" s="3"/>
      <c r="Q101" s="3"/>
      <c r="R101" s="3"/>
      <c r="S101" s="3"/>
      <c r="T101" s="3"/>
      <c r="U101" s="3"/>
      <c r="V101" s="3"/>
      <c r="W101" s="3"/>
      <c r="X101" s="3"/>
      <c r="Y101" s="3"/>
      <c r="Z101" s="3"/>
      <c r="AA101" s="3"/>
      <c r="AB101" s="3"/>
    </row>
    <row r="102" customFormat="false" ht="12.75" hidden="false" customHeight="true" outlineLevel="0" collapsed="false">
      <c r="A102" s="163" t="s">
        <v>788</v>
      </c>
      <c r="B102" s="163"/>
      <c r="C102" s="163"/>
      <c r="D102" s="163"/>
      <c r="E102" s="163"/>
      <c r="F102" s="163"/>
      <c r="G102" s="163"/>
      <c r="H102" s="163"/>
      <c r="I102" s="163"/>
      <c r="J102" s="163"/>
      <c r="K102" s="163"/>
      <c r="L102" s="3"/>
      <c r="M102" s="3"/>
      <c r="N102" s="3"/>
      <c r="O102" s="3"/>
      <c r="P102" s="3"/>
      <c r="Q102" s="3"/>
      <c r="R102" s="3"/>
      <c r="S102" s="3"/>
      <c r="T102" s="3"/>
      <c r="U102" s="3"/>
      <c r="V102" s="3"/>
      <c r="W102" s="3"/>
      <c r="X102" s="3"/>
      <c r="Y102" s="3"/>
      <c r="Z102" s="3"/>
      <c r="AA102" s="3"/>
      <c r="AB102" s="3"/>
    </row>
    <row r="103" customFormat="false" ht="15" hidden="false" customHeight="true" outlineLevel="0" collapsed="false">
      <c r="A103" s="164" t="s">
        <v>753</v>
      </c>
      <c r="B103" s="194" t="s">
        <v>789</v>
      </c>
      <c r="C103" s="194"/>
      <c r="D103" s="194"/>
      <c r="E103" s="194"/>
      <c r="F103" s="194"/>
      <c r="G103" s="194"/>
      <c r="H103" s="166" t="s">
        <v>715</v>
      </c>
      <c r="I103" s="167" t="s">
        <v>19</v>
      </c>
      <c r="J103" s="49"/>
      <c r="K103" s="168"/>
      <c r="L103" s="3"/>
      <c r="M103" s="3"/>
      <c r="N103" s="3"/>
      <c r="O103" s="3"/>
      <c r="P103" s="3"/>
      <c r="Q103" s="3"/>
      <c r="R103" s="3"/>
      <c r="S103" s="3"/>
      <c r="T103" s="3"/>
      <c r="U103" s="3"/>
      <c r="V103" s="3"/>
      <c r="W103" s="3"/>
      <c r="X103" s="3"/>
      <c r="Y103" s="3"/>
      <c r="Z103" s="3"/>
      <c r="AA103" s="3"/>
      <c r="AB103" s="3"/>
    </row>
    <row r="104" customFormat="false" ht="21.65" hidden="false" customHeight="false" outlineLevel="0" collapsed="false">
      <c r="A104" s="171" t="s">
        <v>739</v>
      </c>
      <c r="B104" s="172" t="s">
        <v>790</v>
      </c>
      <c r="C104" s="173" t="s">
        <v>667</v>
      </c>
      <c r="D104" s="174" t="s">
        <v>19</v>
      </c>
      <c r="E104" s="175" t="n">
        <v>1</v>
      </c>
      <c r="F104" s="176" t="n">
        <v>36.96</v>
      </c>
      <c r="G104" s="177" t="n">
        <v>0</v>
      </c>
      <c r="H104" s="176" t="n">
        <f aca="false">G104+F104</f>
        <v>36.96</v>
      </c>
      <c r="I104" s="176" t="n">
        <f aca="false">F104*E104</f>
        <v>36.96</v>
      </c>
      <c r="J104" s="176" t="n">
        <f aca="false">G104*E104</f>
        <v>0</v>
      </c>
      <c r="K104" s="176" t="n">
        <f aca="false">I104+J104</f>
        <v>36.96</v>
      </c>
      <c r="L104" s="178"/>
      <c r="M104" s="178"/>
      <c r="N104" s="178"/>
      <c r="O104" s="178"/>
      <c r="P104" s="178"/>
      <c r="Q104" s="178"/>
      <c r="R104" s="178"/>
      <c r="S104" s="178"/>
      <c r="T104" s="178"/>
      <c r="U104" s="178"/>
      <c r="V104" s="178"/>
      <c r="W104" s="178"/>
      <c r="X104" s="178"/>
      <c r="Y104" s="178"/>
      <c r="Z104" s="178"/>
      <c r="AA104" s="178"/>
      <c r="AB104" s="178"/>
    </row>
    <row r="105" customFormat="false" ht="21.65" hidden="false" customHeight="false" outlineLevel="0" collapsed="false">
      <c r="A105" s="171" t="s">
        <v>723</v>
      </c>
      <c r="B105" s="172" t="s">
        <v>734</v>
      </c>
      <c r="C105" s="173" t="s">
        <v>735</v>
      </c>
      <c r="D105" s="174" t="s">
        <v>32</v>
      </c>
      <c r="E105" s="179" t="n">
        <v>0.3162</v>
      </c>
      <c r="F105" s="176" t="n">
        <f aca="false">H105-G105</f>
        <v>8.63</v>
      </c>
      <c r="G105" s="177" t="n">
        <f aca="false">ROUNDUP(VLOOKUP(B105,'VALORES SINAPI'!$A$2:$F$7840,4,0)*H105,2)</f>
        <v>24.63</v>
      </c>
      <c r="H105" s="176" t="n">
        <f aca="false">VLOOKUP(B105,'VALORES SINAPI'!$A$2:$F$7840,6,0)</f>
        <v>33.26</v>
      </c>
      <c r="I105" s="176" t="n">
        <f aca="false">F105*E105</f>
        <v>2.728806</v>
      </c>
      <c r="J105" s="176" t="n">
        <f aca="false">G105*E105</f>
        <v>7.788006</v>
      </c>
      <c r="K105" s="176" t="n">
        <f aca="false">I105+J105</f>
        <v>10.516812</v>
      </c>
      <c r="L105" s="178"/>
      <c r="M105" s="178"/>
      <c r="N105" s="178"/>
      <c r="O105" s="178"/>
      <c r="P105" s="178"/>
      <c r="Q105" s="178"/>
      <c r="R105" s="178"/>
      <c r="S105" s="178"/>
      <c r="T105" s="178"/>
      <c r="U105" s="178"/>
      <c r="V105" s="178"/>
      <c r="W105" s="178"/>
      <c r="X105" s="178"/>
      <c r="Y105" s="178"/>
      <c r="Z105" s="178"/>
      <c r="AA105" s="178"/>
      <c r="AB105" s="178"/>
    </row>
    <row r="106" customFormat="false" ht="15" hidden="false" customHeight="false" outlineLevel="0" collapsed="false">
      <c r="A106" s="171" t="s">
        <v>723</v>
      </c>
      <c r="B106" s="172" t="s">
        <v>728</v>
      </c>
      <c r="C106" s="173" t="s">
        <v>729</v>
      </c>
      <c r="D106" s="174" t="s">
        <v>32</v>
      </c>
      <c r="E106" s="175" t="n">
        <v>0.0996</v>
      </c>
      <c r="F106" s="176" t="n">
        <f aca="false">H106-G106</f>
        <v>9.18</v>
      </c>
      <c r="G106" s="177" t="n">
        <f aca="false">ROUNDUP(VLOOKUP(B106,'VALORES SINAPI'!$A$2:$F$7840,4,0)*H106,2)</f>
        <v>17.47</v>
      </c>
      <c r="H106" s="176" t="n">
        <f aca="false">VLOOKUP(B106,'VALORES SINAPI'!$A$2:$F$7840,6,0)</f>
        <v>26.65</v>
      </c>
      <c r="I106" s="176" t="n">
        <f aca="false">F106*E106</f>
        <v>0.914328</v>
      </c>
      <c r="J106" s="176" t="n">
        <f aca="false">G106*E106</f>
        <v>1.740012</v>
      </c>
      <c r="K106" s="176" t="n">
        <f aca="false">I106+J106</f>
        <v>2.65434</v>
      </c>
      <c r="L106" s="178"/>
      <c r="M106" s="178"/>
      <c r="N106" s="178"/>
      <c r="O106" s="178"/>
      <c r="P106" s="178"/>
      <c r="Q106" s="178"/>
      <c r="R106" s="178"/>
      <c r="S106" s="178"/>
      <c r="T106" s="178"/>
      <c r="U106" s="178"/>
      <c r="V106" s="178"/>
      <c r="W106" s="178"/>
      <c r="X106" s="178"/>
      <c r="Y106" s="178"/>
      <c r="Z106" s="178"/>
      <c r="AA106" s="178"/>
      <c r="AB106" s="178"/>
    </row>
    <row r="107" customFormat="false" ht="12.75" hidden="false" customHeight="true" outlineLevel="0" collapsed="false">
      <c r="A107" s="162"/>
      <c r="B107" s="162"/>
      <c r="C107" s="162"/>
      <c r="D107" s="162"/>
      <c r="E107" s="162"/>
      <c r="F107" s="38"/>
      <c r="G107" s="38"/>
      <c r="H107" s="162"/>
      <c r="I107" s="180" t="n">
        <f aca="false">ROUND(SUM(I104:I106),2)</f>
        <v>40.6</v>
      </c>
      <c r="J107" s="180" t="n">
        <f aca="false">ROUND(SUM(J104:J106),2)</f>
        <v>9.53</v>
      </c>
      <c r="K107" s="180" t="n">
        <f aca="false">ROUND(SUM(K104:K106),2)</f>
        <v>50.13</v>
      </c>
      <c r="L107" s="3"/>
      <c r="M107" s="3"/>
      <c r="N107" s="3"/>
      <c r="O107" s="3"/>
      <c r="P107" s="3"/>
      <c r="Q107" s="3"/>
      <c r="R107" s="3"/>
      <c r="S107" s="3"/>
      <c r="T107" s="3"/>
      <c r="U107" s="3"/>
      <c r="V107" s="3"/>
      <c r="W107" s="3"/>
      <c r="X107" s="3"/>
      <c r="Y107" s="3"/>
      <c r="Z107" s="3"/>
      <c r="AA107" s="3"/>
      <c r="AB107" s="3"/>
    </row>
    <row r="108" customFormat="false" ht="12.75" hidden="false" customHeight="true" outlineLevel="0" collapsed="false">
      <c r="A108" s="162"/>
      <c r="B108" s="162"/>
      <c r="C108" s="162"/>
      <c r="D108" s="162"/>
      <c r="E108" s="162"/>
      <c r="F108" s="38"/>
      <c r="G108" s="38"/>
      <c r="H108" s="162"/>
      <c r="I108" s="162"/>
      <c r="J108" s="162"/>
      <c r="K108" s="162"/>
      <c r="L108" s="3"/>
      <c r="M108" s="3"/>
      <c r="N108" s="3"/>
      <c r="O108" s="3"/>
      <c r="P108" s="3"/>
      <c r="Q108" s="3"/>
      <c r="R108" s="3"/>
      <c r="S108" s="3"/>
      <c r="T108" s="3"/>
      <c r="U108" s="3"/>
      <c r="V108" s="3"/>
      <c r="W108" s="3"/>
      <c r="X108" s="3"/>
      <c r="Y108" s="3"/>
      <c r="Z108" s="3"/>
      <c r="AA108" s="3"/>
      <c r="AB108" s="3"/>
    </row>
    <row r="109" customFormat="false" ht="12.75" hidden="false" customHeight="true" outlineLevel="0" collapsed="false">
      <c r="A109" s="163" t="s">
        <v>791</v>
      </c>
      <c r="B109" s="163"/>
      <c r="C109" s="163"/>
      <c r="D109" s="163"/>
      <c r="E109" s="163"/>
      <c r="F109" s="163"/>
      <c r="G109" s="163"/>
      <c r="H109" s="163"/>
      <c r="I109" s="163"/>
      <c r="J109" s="163"/>
      <c r="K109" s="163"/>
      <c r="L109" s="3"/>
      <c r="M109" s="3"/>
      <c r="N109" s="3"/>
      <c r="O109" s="3"/>
      <c r="P109" s="3"/>
      <c r="Q109" s="3"/>
      <c r="R109" s="3"/>
      <c r="S109" s="3"/>
      <c r="T109" s="3"/>
      <c r="U109" s="3"/>
      <c r="V109" s="3"/>
      <c r="W109" s="3"/>
      <c r="X109" s="3"/>
      <c r="Y109" s="3"/>
      <c r="Z109" s="3"/>
      <c r="AA109" s="3"/>
      <c r="AB109" s="3"/>
    </row>
    <row r="110" customFormat="false" ht="12.75" hidden="false" customHeight="true" outlineLevel="0" collapsed="false">
      <c r="A110" s="164" t="s">
        <v>753</v>
      </c>
      <c r="B110" s="185" t="s">
        <v>792</v>
      </c>
      <c r="C110" s="186"/>
      <c r="D110" s="186"/>
      <c r="E110" s="186"/>
      <c r="F110" s="187"/>
      <c r="G110" s="188"/>
      <c r="H110" s="166" t="s">
        <v>715</v>
      </c>
      <c r="I110" s="167" t="s">
        <v>61</v>
      </c>
      <c r="J110" s="49"/>
      <c r="K110" s="168"/>
      <c r="L110" s="3"/>
      <c r="M110" s="3"/>
      <c r="N110" s="3"/>
      <c r="O110" s="3"/>
      <c r="P110" s="3"/>
      <c r="Q110" s="3"/>
      <c r="R110" s="3"/>
      <c r="S110" s="3"/>
      <c r="T110" s="3"/>
      <c r="U110" s="3"/>
      <c r="V110" s="3"/>
      <c r="W110" s="3"/>
      <c r="X110" s="3"/>
      <c r="Y110" s="3"/>
      <c r="Z110" s="3"/>
      <c r="AA110" s="3"/>
      <c r="AB110" s="3"/>
    </row>
    <row r="111" customFormat="false" ht="12.75" hidden="false" customHeight="true" outlineLevel="0" collapsed="false">
      <c r="A111" s="189"/>
      <c r="B111" s="170" t="s">
        <v>716</v>
      </c>
      <c r="C111" s="189"/>
      <c r="D111" s="170" t="s">
        <v>19</v>
      </c>
      <c r="E111" s="190" t="s">
        <v>20</v>
      </c>
      <c r="F111" s="191" t="s">
        <v>717</v>
      </c>
      <c r="G111" s="192" t="s">
        <v>718</v>
      </c>
      <c r="H111" s="193" t="s">
        <v>719</v>
      </c>
      <c r="I111" s="193" t="s">
        <v>720</v>
      </c>
      <c r="J111" s="193" t="s">
        <v>721</v>
      </c>
      <c r="K111" s="193" t="s">
        <v>722</v>
      </c>
      <c r="L111" s="3"/>
      <c r="M111" s="3"/>
      <c r="N111" s="3"/>
      <c r="O111" s="3"/>
      <c r="P111" s="3"/>
      <c r="Q111" s="3"/>
      <c r="R111" s="3"/>
      <c r="S111" s="3"/>
      <c r="T111" s="3"/>
      <c r="U111" s="3"/>
      <c r="V111" s="3"/>
      <c r="W111" s="3"/>
      <c r="X111" s="3"/>
      <c r="Y111" s="3"/>
      <c r="Z111" s="3"/>
      <c r="AA111" s="3"/>
      <c r="AB111" s="3"/>
    </row>
    <row r="112" customFormat="false" ht="21.65" hidden="false" customHeight="false" outlineLevel="0" collapsed="false">
      <c r="A112" s="171" t="s">
        <v>739</v>
      </c>
      <c r="B112" s="172" t="s">
        <v>793</v>
      </c>
      <c r="C112" s="173" t="s">
        <v>794</v>
      </c>
      <c r="D112" s="174" t="s">
        <v>61</v>
      </c>
      <c r="E112" s="179" t="n">
        <v>0.25</v>
      </c>
      <c r="F112" s="176" t="n">
        <v>238.44</v>
      </c>
      <c r="G112" s="177" t="n">
        <v>0</v>
      </c>
      <c r="H112" s="176" t="n">
        <f aca="false">G112+F112</f>
        <v>238.44</v>
      </c>
      <c r="I112" s="176" t="n">
        <f aca="false">F112*E112</f>
        <v>59.61</v>
      </c>
      <c r="J112" s="176" t="n">
        <f aca="false">G112*E112</f>
        <v>0</v>
      </c>
      <c r="K112" s="176" t="n">
        <f aca="false">H112*E112</f>
        <v>59.61</v>
      </c>
      <c r="L112" s="3"/>
      <c r="M112" s="3"/>
      <c r="N112" s="3"/>
      <c r="O112" s="3"/>
      <c r="P112" s="3"/>
      <c r="Q112" s="3"/>
      <c r="R112" s="3"/>
      <c r="S112" s="3"/>
      <c r="T112" s="3"/>
      <c r="U112" s="3"/>
      <c r="V112" s="3"/>
      <c r="W112" s="3"/>
      <c r="X112" s="3"/>
      <c r="Y112" s="3"/>
      <c r="Z112" s="3"/>
      <c r="AA112" s="3"/>
      <c r="AB112" s="3"/>
    </row>
    <row r="113" customFormat="false" ht="12.75" hidden="false" customHeight="true" outlineLevel="0" collapsed="false">
      <c r="A113" s="171" t="s">
        <v>795</v>
      </c>
      <c r="B113" s="172" t="s">
        <v>730</v>
      </c>
      <c r="C113" s="173" t="s">
        <v>731</v>
      </c>
      <c r="D113" s="174" t="s">
        <v>32</v>
      </c>
      <c r="E113" s="179" t="n">
        <f aca="false">0.171*0.25</f>
        <v>0.04275</v>
      </c>
      <c r="F113" s="176" t="n">
        <f aca="false">H113-G113</f>
        <v>9.27</v>
      </c>
      <c r="G113" s="177" t="n">
        <f aca="false">ROUNDUP(VLOOKUP(B113,'VALORES SINAPI'!$A$2:$F$7840,4,0)*H113,2)</f>
        <v>24.72</v>
      </c>
      <c r="H113" s="176" t="n">
        <f aca="false">VLOOKUP(B113,'VALORES SINAPI'!$A$2:$F$7840,6,0)</f>
        <v>33.99</v>
      </c>
      <c r="I113" s="176" t="n">
        <f aca="false">F113*E113</f>
        <v>0.3962925</v>
      </c>
      <c r="J113" s="176" t="n">
        <f aca="false">G113*E113</f>
        <v>1.05678</v>
      </c>
      <c r="K113" s="176" t="n">
        <f aca="false">H113*E113</f>
        <v>1.4530725</v>
      </c>
      <c r="L113" s="3"/>
      <c r="M113" s="3"/>
      <c r="N113" s="3"/>
      <c r="O113" s="3"/>
      <c r="P113" s="3"/>
      <c r="Q113" s="3"/>
      <c r="R113" s="3"/>
      <c r="S113" s="3"/>
      <c r="T113" s="3"/>
      <c r="U113" s="3"/>
      <c r="V113" s="3"/>
      <c r="W113" s="3"/>
      <c r="X113" s="3"/>
      <c r="Y113" s="3"/>
      <c r="Z113" s="3"/>
      <c r="AA113" s="3"/>
      <c r="AB113" s="3"/>
    </row>
    <row r="114" customFormat="false" ht="12.75" hidden="false" customHeight="true" outlineLevel="0" collapsed="false">
      <c r="A114" s="171" t="s">
        <v>795</v>
      </c>
      <c r="B114" s="172" t="s">
        <v>728</v>
      </c>
      <c r="C114" s="173" t="s">
        <v>729</v>
      </c>
      <c r="D114" s="174" t="s">
        <v>32</v>
      </c>
      <c r="E114" s="179" t="n">
        <f aca="false">0.085*0.25</f>
        <v>0.02125</v>
      </c>
      <c r="F114" s="176" t="n">
        <f aca="false">H114-G114</f>
        <v>9.18</v>
      </c>
      <c r="G114" s="177" t="n">
        <f aca="false">ROUNDUP(VLOOKUP(B114,'VALORES SINAPI'!$A$2:$F$7840,4,0)*H114,2)</f>
        <v>17.47</v>
      </c>
      <c r="H114" s="176" t="n">
        <f aca="false">VLOOKUP(B114,'VALORES SINAPI'!$A$2:$F$7840,6,0)</f>
        <v>26.65</v>
      </c>
      <c r="I114" s="176" t="n">
        <f aca="false">F114*E114</f>
        <v>0.195075</v>
      </c>
      <c r="J114" s="176" t="n">
        <f aca="false">G114*E114</f>
        <v>0.3712375</v>
      </c>
      <c r="K114" s="176" t="n">
        <f aca="false">H114*E114</f>
        <v>0.5663125</v>
      </c>
      <c r="L114" s="3"/>
      <c r="M114" s="3"/>
      <c r="N114" s="3"/>
      <c r="O114" s="3"/>
      <c r="P114" s="3"/>
      <c r="Q114" s="3"/>
      <c r="R114" s="3"/>
      <c r="S114" s="3"/>
      <c r="T114" s="3"/>
      <c r="U114" s="3"/>
      <c r="V114" s="3"/>
      <c r="W114" s="3"/>
      <c r="X114" s="3"/>
      <c r="Y114" s="3"/>
      <c r="Z114" s="3"/>
      <c r="AA114" s="3"/>
      <c r="AB114" s="3"/>
    </row>
    <row r="115" customFormat="false" ht="21.65" hidden="false" customHeight="false" outlineLevel="0" collapsed="false">
      <c r="A115" s="171" t="s">
        <v>739</v>
      </c>
      <c r="B115" s="172" t="s">
        <v>796</v>
      </c>
      <c r="C115" s="173" t="s">
        <v>797</v>
      </c>
      <c r="D115" s="174" t="s">
        <v>103</v>
      </c>
      <c r="E115" s="179" t="n">
        <f aca="false">0.095*0.25</f>
        <v>0.02375</v>
      </c>
      <c r="F115" s="176" t="n">
        <v>37.13</v>
      </c>
      <c r="G115" s="177" t="n">
        <v>0</v>
      </c>
      <c r="H115" s="176" t="n">
        <f aca="false">G115+F115</f>
        <v>37.13</v>
      </c>
      <c r="I115" s="176" t="n">
        <f aca="false">F115*E115</f>
        <v>0.8818375</v>
      </c>
      <c r="J115" s="176" t="n">
        <f aca="false">G115*E115</f>
        <v>0</v>
      </c>
      <c r="K115" s="176" t="n">
        <f aca="false">H115*E115</f>
        <v>0.8818375</v>
      </c>
      <c r="L115" s="3"/>
      <c r="M115" s="3"/>
      <c r="N115" s="3"/>
      <c r="O115" s="3"/>
      <c r="P115" s="3"/>
      <c r="Q115" s="3"/>
      <c r="R115" s="3"/>
      <c r="S115" s="3"/>
      <c r="T115" s="3"/>
      <c r="U115" s="3"/>
      <c r="V115" s="3"/>
      <c r="W115" s="3"/>
      <c r="X115" s="3"/>
      <c r="Y115" s="3"/>
      <c r="Z115" s="3"/>
      <c r="AA115" s="3"/>
      <c r="AB115" s="3"/>
    </row>
    <row r="116" customFormat="false" ht="12.75" hidden="false" customHeight="true" outlineLevel="0" collapsed="false">
      <c r="A116" s="3"/>
      <c r="B116" s="145"/>
      <c r="C116" s="161"/>
      <c r="D116" s="3"/>
      <c r="E116" s="3"/>
      <c r="F116" s="145"/>
      <c r="G116" s="145"/>
      <c r="H116" s="3"/>
      <c r="I116" s="195" t="n">
        <f aca="false">SUM(I112:I115)</f>
        <v>61.083205</v>
      </c>
      <c r="J116" s="195" t="n">
        <f aca="false">SUM(J112:J115)</f>
        <v>1.4280175</v>
      </c>
      <c r="K116" s="195" t="n">
        <f aca="false">SUM(K112:K115)</f>
        <v>62.5112225</v>
      </c>
      <c r="L116" s="3"/>
      <c r="M116" s="3"/>
      <c r="N116" s="3"/>
      <c r="O116" s="3"/>
      <c r="P116" s="3"/>
      <c r="Q116" s="3"/>
      <c r="R116" s="3"/>
      <c r="S116" s="3"/>
      <c r="T116" s="3"/>
      <c r="U116" s="3"/>
      <c r="V116" s="3"/>
      <c r="W116" s="3"/>
      <c r="X116" s="3"/>
      <c r="Y116" s="3"/>
      <c r="Z116" s="3"/>
      <c r="AA116" s="3"/>
      <c r="AB116" s="3"/>
    </row>
    <row r="117" customFormat="false" ht="12.75" hidden="false" customHeight="true" outlineLevel="0" collapsed="false">
      <c r="A117" s="3"/>
      <c r="B117" s="145"/>
      <c r="C117" s="161"/>
      <c r="D117" s="3"/>
      <c r="E117" s="3"/>
      <c r="F117" s="145"/>
      <c r="G117" s="145"/>
      <c r="H117" s="3"/>
      <c r="I117" s="3"/>
      <c r="J117" s="3"/>
      <c r="K117" s="3"/>
      <c r="L117" s="3"/>
      <c r="M117" s="3"/>
      <c r="N117" s="3"/>
      <c r="O117" s="3"/>
      <c r="P117" s="3"/>
      <c r="Q117" s="3"/>
      <c r="R117" s="3"/>
      <c r="S117" s="3"/>
      <c r="T117" s="3"/>
      <c r="U117" s="3"/>
      <c r="V117" s="3"/>
      <c r="W117" s="3"/>
      <c r="X117" s="3"/>
      <c r="Y117" s="3"/>
      <c r="Z117" s="3"/>
      <c r="AA117" s="3"/>
      <c r="AB117" s="3"/>
    </row>
    <row r="118" customFormat="false" ht="12.75" hidden="false" customHeight="true" outlineLevel="0" collapsed="false">
      <c r="A118" s="163" t="s">
        <v>798</v>
      </c>
      <c r="B118" s="163"/>
      <c r="C118" s="163"/>
      <c r="D118" s="163"/>
      <c r="E118" s="163"/>
      <c r="F118" s="163"/>
      <c r="G118" s="163"/>
      <c r="H118" s="163"/>
      <c r="I118" s="163"/>
      <c r="J118" s="163"/>
      <c r="K118" s="163"/>
      <c r="L118" s="3"/>
      <c r="M118" s="3"/>
      <c r="N118" s="3"/>
      <c r="O118" s="3"/>
      <c r="P118" s="3"/>
      <c r="Q118" s="3"/>
      <c r="R118" s="3"/>
      <c r="S118" s="3"/>
      <c r="T118" s="3"/>
      <c r="U118" s="3"/>
      <c r="V118" s="3"/>
      <c r="W118" s="3"/>
      <c r="X118" s="3"/>
      <c r="Y118" s="3"/>
      <c r="Z118" s="3"/>
      <c r="AA118" s="3"/>
      <c r="AB118" s="3"/>
    </row>
    <row r="119" customFormat="false" ht="12.75" hidden="false" customHeight="true" outlineLevel="0" collapsed="false">
      <c r="A119" s="164" t="s">
        <v>753</v>
      </c>
      <c r="B119" s="185" t="s">
        <v>799</v>
      </c>
      <c r="C119" s="186"/>
      <c r="D119" s="186"/>
      <c r="E119" s="186"/>
      <c r="F119" s="187"/>
      <c r="G119" s="188"/>
      <c r="H119" s="166" t="s">
        <v>715</v>
      </c>
      <c r="I119" s="167" t="s">
        <v>61</v>
      </c>
      <c r="J119" s="49"/>
      <c r="K119" s="168"/>
      <c r="L119" s="3"/>
      <c r="M119" s="3"/>
      <c r="N119" s="3"/>
      <c r="O119" s="3"/>
      <c r="P119" s="3"/>
      <c r="Q119" s="3"/>
      <c r="R119" s="3"/>
      <c r="S119" s="3"/>
      <c r="T119" s="3"/>
      <c r="U119" s="3"/>
      <c r="V119" s="3"/>
      <c r="W119" s="3"/>
      <c r="X119" s="3"/>
      <c r="Y119" s="3"/>
      <c r="Z119" s="3"/>
      <c r="AA119" s="3"/>
      <c r="AB119" s="3"/>
    </row>
    <row r="120" customFormat="false" ht="12.75" hidden="false" customHeight="true" outlineLevel="0" collapsed="false">
      <c r="A120" s="189"/>
      <c r="B120" s="170" t="s">
        <v>716</v>
      </c>
      <c r="C120" s="189"/>
      <c r="D120" s="170" t="s">
        <v>19</v>
      </c>
      <c r="E120" s="190" t="s">
        <v>20</v>
      </c>
      <c r="F120" s="191" t="s">
        <v>717</v>
      </c>
      <c r="G120" s="192" t="s">
        <v>718</v>
      </c>
      <c r="H120" s="193" t="s">
        <v>719</v>
      </c>
      <c r="I120" s="193" t="s">
        <v>720</v>
      </c>
      <c r="J120" s="193" t="s">
        <v>721</v>
      </c>
      <c r="K120" s="193" t="s">
        <v>722</v>
      </c>
      <c r="L120" s="3"/>
      <c r="M120" s="3"/>
      <c r="N120" s="3"/>
      <c r="O120" s="3"/>
      <c r="P120" s="3"/>
      <c r="Q120" s="3"/>
      <c r="R120" s="3"/>
      <c r="S120" s="3"/>
      <c r="T120" s="3"/>
      <c r="U120" s="3"/>
      <c r="V120" s="3"/>
      <c r="W120" s="3"/>
      <c r="X120" s="3"/>
      <c r="Y120" s="3"/>
      <c r="Z120" s="3"/>
      <c r="AA120" s="3"/>
      <c r="AB120" s="3"/>
    </row>
    <row r="121" customFormat="false" ht="12.75" hidden="false" customHeight="true" outlineLevel="0" collapsed="false">
      <c r="A121" s="171" t="s">
        <v>795</v>
      </c>
      <c r="B121" s="126" t="s">
        <v>726</v>
      </c>
      <c r="C121" s="173" t="s">
        <v>727</v>
      </c>
      <c r="D121" s="196" t="s">
        <v>32</v>
      </c>
      <c r="E121" s="179" t="n">
        <f aca="false">0.1655*2</f>
        <v>0.331</v>
      </c>
      <c r="F121" s="176" t="n">
        <f aca="false">H121-G121</f>
        <v>9.31</v>
      </c>
      <c r="G121" s="177" t="n">
        <f aca="false">ROUNDUP(VLOOKUP(B121,'VALORES SINAPI'!$A$2:$F$7840,4,0)*H121,2)</f>
        <v>25.1</v>
      </c>
      <c r="H121" s="176" t="n">
        <f aca="false">VLOOKUP(B121,'VALORES SINAPI'!$A$2:$F$7840,6,0)</f>
        <v>34.41</v>
      </c>
      <c r="I121" s="176" t="n">
        <f aca="false">F121*E121</f>
        <v>3.08161</v>
      </c>
      <c r="J121" s="176" t="n">
        <f aca="false">G121*E121</f>
        <v>8.3081</v>
      </c>
      <c r="K121" s="176" t="n">
        <f aca="false">H121*E121</f>
        <v>11.38971</v>
      </c>
      <c r="L121" s="3"/>
      <c r="M121" s="3"/>
      <c r="N121" s="3"/>
      <c r="O121" s="3"/>
      <c r="P121" s="3"/>
      <c r="Q121" s="3"/>
      <c r="R121" s="3"/>
      <c r="S121" s="3"/>
      <c r="T121" s="3"/>
      <c r="U121" s="3"/>
      <c r="V121" s="3"/>
      <c r="W121" s="3"/>
      <c r="X121" s="3"/>
      <c r="Y121" s="3"/>
      <c r="Z121" s="3"/>
      <c r="AA121" s="3"/>
      <c r="AB121" s="3"/>
    </row>
    <row r="122" customFormat="false" ht="12.75" hidden="false" customHeight="true" outlineLevel="0" collapsed="false">
      <c r="A122" s="171" t="s">
        <v>795</v>
      </c>
      <c r="B122" s="172" t="s">
        <v>724</v>
      </c>
      <c r="C122" s="173" t="s">
        <v>725</v>
      </c>
      <c r="D122" s="174" t="s">
        <v>32</v>
      </c>
      <c r="E122" s="179" t="n">
        <f aca="false">0.069*2</f>
        <v>0.138</v>
      </c>
      <c r="F122" s="176" t="n">
        <f aca="false">H122-G122</f>
        <v>9.3</v>
      </c>
      <c r="G122" s="177" t="n">
        <f aca="false">ROUNDUP(VLOOKUP(B122,'VALORES SINAPI'!$A$2:$F$7840,4,0)*H122,2)</f>
        <v>19.23</v>
      </c>
      <c r="H122" s="176" t="n">
        <f aca="false">VLOOKUP(B122,'VALORES SINAPI'!$A$2:$F$7840,6,0)</f>
        <v>28.53</v>
      </c>
      <c r="I122" s="176" t="n">
        <f aca="false">F122*E122</f>
        <v>1.2834</v>
      </c>
      <c r="J122" s="176" t="n">
        <f aca="false">G122*E122</f>
        <v>2.65374</v>
      </c>
      <c r="K122" s="176" t="n">
        <f aca="false">H122*E122</f>
        <v>3.93714</v>
      </c>
      <c r="L122" s="3"/>
      <c r="M122" s="3"/>
      <c r="N122" s="3"/>
      <c r="O122" s="3"/>
      <c r="P122" s="3"/>
      <c r="Q122" s="3"/>
      <c r="R122" s="3"/>
      <c r="S122" s="3"/>
      <c r="T122" s="3"/>
      <c r="U122" s="3"/>
      <c r="V122" s="3"/>
      <c r="W122" s="3"/>
      <c r="X122" s="3"/>
      <c r="Y122" s="3"/>
      <c r="Z122" s="3"/>
      <c r="AA122" s="3"/>
      <c r="AB122" s="3"/>
    </row>
    <row r="123" customFormat="false" ht="12.75" hidden="false" customHeight="true" outlineLevel="0" collapsed="false">
      <c r="A123" s="3"/>
      <c r="B123" s="145"/>
      <c r="C123" s="161"/>
      <c r="D123" s="3"/>
      <c r="E123" s="3"/>
      <c r="F123" s="145"/>
      <c r="G123" s="145"/>
      <c r="H123" s="3"/>
      <c r="I123" s="195" t="n">
        <f aca="false">SUM(I121:I122)</f>
        <v>4.36501</v>
      </c>
      <c r="J123" s="195" t="n">
        <f aca="false">SUM(J121:J122)</f>
        <v>10.96184</v>
      </c>
      <c r="K123" s="195" t="n">
        <f aca="false">SUM(K121:K122)</f>
        <v>15.32685</v>
      </c>
      <c r="L123" s="3"/>
      <c r="M123" s="3"/>
      <c r="N123" s="3"/>
      <c r="O123" s="3"/>
      <c r="P123" s="3"/>
      <c r="Q123" s="3"/>
      <c r="R123" s="3"/>
      <c r="S123" s="3"/>
      <c r="T123" s="3"/>
      <c r="U123" s="3"/>
      <c r="V123" s="3"/>
      <c r="W123" s="3"/>
      <c r="X123" s="3"/>
      <c r="Y123" s="3"/>
      <c r="Z123" s="3"/>
      <c r="AA123" s="3"/>
      <c r="AB123" s="3"/>
    </row>
    <row r="124" customFormat="false" ht="12.75" hidden="false" customHeight="true" outlineLevel="0" collapsed="false">
      <c r="A124" s="3"/>
      <c r="B124" s="145"/>
      <c r="C124" s="161"/>
      <c r="D124" s="3"/>
      <c r="E124" s="3"/>
      <c r="F124" s="145"/>
      <c r="G124" s="145"/>
      <c r="H124" s="3"/>
      <c r="I124" s="3"/>
      <c r="J124" s="3"/>
      <c r="K124" s="3"/>
      <c r="L124" s="3"/>
      <c r="M124" s="3"/>
      <c r="N124" s="3"/>
      <c r="O124" s="3"/>
      <c r="P124" s="3"/>
      <c r="Q124" s="3"/>
      <c r="R124" s="3"/>
      <c r="S124" s="3"/>
      <c r="T124" s="3"/>
      <c r="U124" s="3"/>
      <c r="V124" s="3"/>
      <c r="W124" s="3"/>
      <c r="X124" s="3"/>
      <c r="Y124" s="3"/>
      <c r="Z124" s="3"/>
      <c r="AA124" s="3"/>
      <c r="AB124" s="3"/>
    </row>
    <row r="125" customFormat="false" ht="12.75" hidden="false" customHeight="true" outlineLevel="0" collapsed="false">
      <c r="A125" s="163" t="s">
        <v>800</v>
      </c>
      <c r="B125" s="163"/>
      <c r="C125" s="163"/>
      <c r="D125" s="163"/>
      <c r="E125" s="163"/>
      <c r="F125" s="163"/>
      <c r="G125" s="163"/>
      <c r="H125" s="163"/>
      <c r="I125" s="163"/>
      <c r="J125" s="163"/>
      <c r="K125" s="163"/>
      <c r="L125" s="3"/>
      <c r="M125" s="3"/>
      <c r="N125" s="3"/>
      <c r="O125" s="3"/>
      <c r="P125" s="3"/>
      <c r="Q125" s="3"/>
      <c r="R125" s="3"/>
      <c r="S125" s="3"/>
      <c r="T125" s="3"/>
      <c r="U125" s="3"/>
      <c r="V125" s="3"/>
      <c r="W125" s="3"/>
      <c r="X125" s="3"/>
      <c r="Y125" s="3"/>
      <c r="Z125" s="3"/>
      <c r="AA125" s="3"/>
      <c r="AB125" s="3"/>
    </row>
    <row r="126" customFormat="false" ht="12.75" hidden="false" customHeight="true" outlineLevel="0" collapsed="false">
      <c r="A126" s="164" t="s">
        <v>753</v>
      </c>
      <c r="B126" s="185" t="s">
        <v>801</v>
      </c>
      <c r="C126" s="186"/>
      <c r="D126" s="186"/>
      <c r="E126" s="186"/>
      <c r="F126" s="197" t="s">
        <v>802</v>
      </c>
      <c r="G126" s="188"/>
      <c r="H126" s="166" t="s">
        <v>715</v>
      </c>
      <c r="I126" s="167" t="s">
        <v>61</v>
      </c>
      <c r="J126" s="49"/>
      <c r="K126" s="168"/>
      <c r="L126" s="3"/>
      <c r="M126" s="3"/>
      <c r="N126" s="3"/>
      <c r="O126" s="3"/>
      <c r="P126" s="3"/>
      <c r="Q126" s="3"/>
      <c r="R126" s="3"/>
      <c r="S126" s="3"/>
      <c r="T126" s="3"/>
      <c r="U126" s="3"/>
      <c r="V126" s="3"/>
      <c r="W126" s="3"/>
      <c r="X126" s="3"/>
      <c r="Y126" s="3"/>
      <c r="Z126" s="3"/>
      <c r="AA126" s="3"/>
      <c r="AB126" s="3"/>
    </row>
    <row r="127" customFormat="false" ht="15" hidden="false" customHeight="false" outlineLevel="0" collapsed="false">
      <c r="A127" s="189"/>
      <c r="B127" s="170" t="s">
        <v>716</v>
      </c>
      <c r="C127" s="189"/>
      <c r="D127" s="170" t="s">
        <v>19</v>
      </c>
      <c r="E127" s="190" t="s">
        <v>20</v>
      </c>
      <c r="F127" s="191" t="s">
        <v>717</v>
      </c>
      <c r="G127" s="192" t="s">
        <v>718</v>
      </c>
      <c r="H127" s="193" t="s">
        <v>719</v>
      </c>
      <c r="I127" s="193" t="s">
        <v>720</v>
      </c>
      <c r="J127" s="193" t="s">
        <v>721</v>
      </c>
      <c r="K127" s="193" t="s">
        <v>722</v>
      </c>
      <c r="L127" s="3"/>
      <c r="M127" s="3"/>
      <c r="N127" s="3"/>
      <c r="O127" s="3"/>
      <c r="P127" s="3"/>
      <c r="Q127" s="3"/>
      <c r="R127" s="3"/>
      <c r="S127" s="3"/>
      <c r="T127" s="3"/>
      <c r="U127" s="3"/>
      <c r="V127" s="3"/>
      <c r="W127" s="3"/>
      <c r="X127" s="3"/>
      <c r="Y127" s="3"/>
      <c r="Z127" s="3"/>
      <c r="AA127" s="3"/>
      <c r="AB127" s="3"/>
    </row>
    <row r="128" customFormat="false" ht="21.65" hidden="false" customHeight="false" outlineLevel="0" collapsed="false">
      <c r="A128" s="171" t="s">
        <v>739</v>
      </c>
      <c r="B128" s="126" t="s">
        <v>803</v>
      </c>
      <c r="C128" s="173" t="s">
        <v>804</v>
      </c>
      <c r="D128" s="196" t="s">
        <v>103</v>
      </c>
      <c r="E128" s="179" t="n">
        <v>0.04</v>
      </c>
      <c r="F128" s="176" t="n">
        <v>8.02</v>
      </c>
      <c r="G128" s="177" t="n">
        <v>0</v>
      </c>
      <c r="H128" s="176" t="n">
        <f aca="false">G128+F128</f>
        <v>8.02</v>
      </c>
      <c r="I128" s="176" t="n">
        <f aca="false">F128*E128</f>
        <v>0.3208</v>
      </c>
      <c r="J128" s="176" t="n">
        <f aca="false">G128*E128</f>
        <v>0</v>
      </c>
      <c r="K128" s="176" t="n">
        <f aca="false">H128*E128</f>
        <v>0.3208</v>
      </c>
      <c r="L128" s="3"/>
      <c r="M128" s="3"/>
      <c r="N128" s="3"/>
      <c r="O128" s="3"/>
      <c r="P128" s="3"/>
      <c r="Q128" s="3"/>
      <c r="R128" s="3"/>
      <c r="S128" s="3"/>
      <c r="T128" s="3"/>
      <c r="U128" s="3"/>
      <c r="V128" s="3"/>
      <c r="W128" s="3"/>
      <c r="X128" s="3"/>
      <c r="Y128" s="3"/>
      <c r="Z128" s="3"/>
      <c r="AA128" s="3"/>
      <c r="AB128" s="3"/>
    </row>
    <row r="129" customFormat="false" ht="21.65" hidden="false" customHeight="false" outlineLevel="0" collapsed="false">
      <c r="A129" s="171" t="s">
        <v>739</v>
      </c>
      <c r="B129" s="126" t="s">
        <v>805</v>
      </c>
      <c r="C129" s="173" t="s">
        <v>806</v>
      </c>
      <c r="D129" s="196" t="s">
        <v>807</v>
      </c>
      <c r="E129" s="179" t="n">
        <v>0.015</v>
      </c>
      <c r="F129" s="176" t="n">
        <v>76.4</v>
      </c>
      <c r="G129" s="177" t="n">
        <v>0</v>
      </c>
      <c r="H129" s="176" t="n">
        <f aca="false">G129+F129</f>
        <v>76.4</v>
      </c>
      <c r="I129" s="176" t="n">
        <f aca="false">F129*E129</f>
        <v>1.146</v>
      </c>
      <c r="J129" s="176" t="n">
        <f aca="false">G129*E129</f>
        <v>0</v>
      </c>
      <c r="K129" s="176" t="n">
        <f aca="false">H129*E129</f>
        <v>1.146</v>
      </c>
      <c r="L129" s="3"/>
      <c r="M129" s="3"/>
      <c r="N129" s="3"/>
      <c r="O129" s="3"/>
      <c r="P129" s="3"/>
      <c r="Q129" s="3"/>
      <c r="R129" s="3"/>
      <c r="S129" s="3"/>
      <c r="T129" s="3"/>
      <c r="U129" s="3"/>
      <c r="V129" s="3"/>
      <c r="W129" s="3"/>
      <c r="X129" s="3"/>
      <c r="Y129" s="3"/>
      <c r="Z129" s="3"/>
      <c r="AA129" s="3"/>
      <c r="AB129" s="3"/>
    </row>
    <row r="130" customFormat="false" ht="21.65" hidden="false" customHeight="false" outlineLevel="0" collapsed="false">
      <c r="A130" s="171" t="s">
        <v>739</v>
      </c>
      <c r="B130" s="126" t="s">
        <v>808</v>
      </c>
      <c r="C130" s="173" t="s">
        <v>809</v>
      </c>
      <c r="D130" s="196" t="s">
        <v>19</v>
      </c>
      <c r="E130" s="179" t="n">
        <v>0.5</v>
      </c>
      <c r="F130" s="176" t="n">
        <v>36.21</v>
      </c>
      <c r="G130" s="177" t="n">
        <v>0</v>
      </c>
      <c r="H130" s="176" t="n">
        <f aca="false">G130+F130</f>
        <v>36.21</v>
      </c>
      <c r="I130" s="176" t="n">
        <f aca="false">F130*E130</f>
        <v>18.105</v>
      </c>
      <c r="J130" s="176" t="n">
        <f aca="false">G130*E130</f>
        <v>0</v>
      </c>
      <c r="K130" s="176" t="n">
        <f aca="false">H130*E130</f>
        <v>18.105</v>
      </c>
      <c r="L130" s="3"/>
      <c r="M130" s="3"/>
      <c r="N130" s="3"/>
      <c r="O130" s="3"/>
      <c r="P130" s="3"/>
      <c r="Q130" s="3"/>
      <c r="R130" s="3"/>
      <c r="S130" s="3"/>
      <c r="T130" s="3"/>
      <c r="U130" s="3"/>
      <c r="V130" s="3"/>
      <c r="W130" s="3"/>
      <c r="X130" s="3"/>
      <c r="Y130" s="3"/>
      <c r="Z130" s="3"/>
      <c r="AA130" s="3"/>
      <c r="AB130" s="3"/>
    </row>
    <row r="131" customFormat="false" ht="31.9" hidden="false" customHeight="false" outlineLevel="0" collapsed="false">
      <c r="A131" s="171" t="s">
        <v>795</v>
      </c>
      <c r="B131" s="126" t="s">
        <v>810</v>
      </c>
      <c r="C131" s="173" t="s">
        <v>811</v>
      </c>
      <c r="D131" s="196" t="s">
        <v>812</v>
      </c>
      <c r="E131" s="179" t="n">
        <v>0.012</v>
      </c>
      <c r="F131" s="176" t="n">
        <f aca="false">H131-G131</f>
        <v>8.39</v>
      </c>
      <c r="G131" s="177" t="n">
        <f aca="false">ROUNDUP(VLOOKUP(B131,'VALORES SINAPI'!$A$2:$F$7840,4,0)*H131,2)</f>
        <v>23.5</v>
      </c>
      <c r="H131" s="176" t="n">
        <f aca="false">VLOOKUP(B131,'VALORES SINAPI'!$A$2:$F$7840,6,0)</f>
        <v>31.89</v>
      </c>
      <c r="I131" s="176" t="n">
        <f aca="false">F131*E131</f>
        <v>0.10068</v>
      </c>
      <c r="J131" s="176" t="n">
        <f aca="false">G131*E131</f>
        <v>0.282</v>
      </c>
      <c r="K131" s="176" t="n">
        <f aca="false">H131*E131</f>
        <v>0.38268</v>
      </c>
      <c r="L131" s="3"/>
      <c r="M131" s="3"/>
      <c r="N131" s="3"/>
      <c r="O131" s="3"/>
      <c r="P131" s="3"/>
      <c r="Q131" s="3"/>
      <c r="R131" s="3"/>
      <c r="S131" s="3"/>
      <c r="T131" s="3"/>
      <c r="U131" s="3"/>
      <c r="V131" s="3"/>
      <c r="W131" s="3"/>
      <c r="X131" s="3"/>
      <c r="Y131" s="3"/>
      <c r="Z131" s="3"/>
      <c r="AA131" s="3"/>
      <c r="AB131" s="3"/>
    </row>
    <row r="132" customFormat="false" ht="15" hidden="false" customHeight="false" outlineLevel="0" collapsed="false">
      <c r="A132" s="171" t="s">
        <v>795</v>
      </c>
      <c r="B132" s="172" t="s">
        <v>813</v>
      </c>
      <c r="C132" s="173" t="s">
        <v>814</v>
      </c>
      <c r="D132" s="174" t="s">
        <v>32</v>
      </c>
      <c r="E132" s="179" t="n">
        <v>0.35</v>
      </c>
      <c r="F132" s="176" t="n">
        <f aca="false">H132-G132</f>
        <v>9.28</v>
      </c>
      <c r="G132" s="177" t="n">
        <f aca="false">ROUNDUP(VLOOKUP(B132,'VALORES SINAPI'!$A$2:$F$7840,4,0)*H132,2)</f>
        <v>24.47</v>
      </c>
      <c r="H132" s="176" t="n">
        <f aca="false">VLOOKUP(B132,'VALORES SINAPI'!$A$2:$F$7840,6,0)</f>
        <v>33.75</v>
      </c>
      <c r="I132" s="176" t="n">
        <f aca="false">F132*E132</f>
        <v>3.248</v>
      </c>
      <c r="J132" s="176" t="n">
        <f aca="false">G132*E132</f>
        <v>8.5645</v>
      </c>
      <c r="K132" s="176" t="n">
        <f aca="false">H132*E132</f>
        <v>11.8125</v>
      </c>
      <c r="L132" s="3"/>
      <c r="M132" s="3"/>
      <c r="N132" s="3"/>
      <c r="O132" s="3"/>
      <c r="P132" s="3"/>
      <c r="Q132" s="3"/>
      <c r="R132" s="3"/>
      <c r="S132" s="3"/>
      <c r="T132" s="3"/>
      <c r="U132" s="3"/>
      <c r="V132" s="3"/>
      <c r="W132" s="3"/>
      <c r="X132" s="3"/>
      <c r="Y132" s="3"/>
      <c r="Z132" s="3"/>
      <c r="AA132" s="3"/>
      <c r="AB132" s="3"/>
    </row>
    <row r="133" customFormat="false" ht="15" hidden="false" customHeight="false" outlineLevel="0" collapsed="false">
      <c r="A133" s="171" t="s">
        <v>795</v>
      </c>
      <c r="B133" s="172" t="s">
        <v>815</v>
      </c>
      <c r="C133" s="173" t="s">
        <v>816</v>
      </c>
      <c r="D133" s="174" t="s">
        <v>32</v>
      </c>
      <c r="E133" s="179" t="n">
        <v>0.6</v>
      </c>
      <c r="F133" s="176" t="n">
        <f aca="false">H133-G133</f>
        <v>9.06</v>
      </c>
      <c r="G133" s="177" t="n">
        <f aca="false">ROUNDUP(VLOOKUP(B133,'VALORES SINAPI'!$A$2:$F$7840,4,0)*H133,2)</f>
        <v>24.18</v>
      </c>
      <c r="H133" s="176" t="n">
        <f aca="false">VLOOKUP(B133,'VALORES SINAPI'!$A$2:$F$7840,6,0)</f>
        <v>33.24</v>
      </c>
      <c r="I133" s="176" t="n">
        <f aca="false">F133*E133</f>
        <v>5.436</v>
      </c>
      <c r="J133" s="176" t="n">
        <f aca="false">G133*E133</f>
        <v>14.508</v>
      </c>
      <c r="K133" s="176" t="n">
        <f aca="false">H133*E133</f>
        <v>19.944</v>
      </c>
      <c r="L133" s="3"/>
      <c r="M133" s="3"/>
      <c r="N133" s="3"/>
      <c r="O133" s="3"/>
      <c r="P133" s="3"/>
      <c r="Q133" s="3"/>
      <c r="R133" s="3"/>
      <c r="S133" s="3"/>
      <c r="T133" s="3"/>
      <c r="U133" s="3"/>
      <c r="V133" s="3"/>
      <c r="W133" s="3"/>
      <c r="X133" s="3"/>
      <c r="Y133" s="3"/>
      <c r="Z133" s="3"/>
      <c r="AA133" s="3"/>
      <c r="AB133" s="3"/>
    </row>
    <row r="134" customFormat="false" ht="15" hidden="false" customHeight="false" outlineLevel="0" collapsed="false">
      <c r="A134" s="171" t="s">
        <v>795</v>
      </c>
      <c r="B134" s="172" t="s">
        <v>728</v>
      </c>
      <c r="C134" s="173" t="s">
        <v>729</v>
      </c>
      <c r="D134" s="174" t="s">
        <v>32</v>
      </c>
      <c r="E134" s="179" t="n">
        <v>0.3</v>
      </c>
      <c r="F134" s="176" t="n">
        <f aca="false">H134-G134</f>
        <v>9.18</v>
      </c>
      <c r="G134" s="177" t="n">
        <f aca="false">ROUNDUP(VLOOKUP(B134,'VALORES SINAPI'!$A$2:$F$7840,4,0)*H134,2)</f>
        <v>17.47</v>
      </c>
      <c r="H134" s="176" t="n">
        <f aca="false">VLOOKUP(B134,'VALORES SINAPI'!$A$2:$F$7840,6,0)</f>
        <v>26.65</v>
      </c>
      <c r="I134" s="176" t="n">
        <f aca="false">F134*E134</f>
        <v>2.754</v>
      </c>
      <c r="J134" s="176" t="n">
        <f aca="false">G134*E134</f>
        <v>5.241</v>
      </c>
      <c r="K134" s="176" t="n">
        <f aca="false">H134*E134</f>
        <v>7.995</v>
      </c>
      <c r="L134" s="3"/>
      <c r="M134" s="3"/>
      <c r="N134" s="3"/>
      <c r="O134" s="3"/>
      <c r="P134" s="3"/>
      <c r="Q134" s="3"/>
      <c r="R134" s="3"/>
      <c r="S134" s="3"/>
      <c r="T134" s="3"/>
      <c r="U134" s="3"/>
      <c r="V134" s="3"/>
      <c r="W134" s="3"/>
      <c r="X134" s="3"/>
      <c r="Y134" s="3"/>
      <c r="Z134" s="3"/>
      <c r="AA134" s="3"/>
      <c r="AB134" s="3"/>
    </row>
    <row r="135" customFormat="false" ht="12.75" hidden="false" customHeight="true" outlineLevel="0" collapsed="false">
      <c r="A135" s="3"/>
      <c r="B135" s="145"/>
      <c r="C135" s="161"/>
      <c r="D135" s="3"/>
      <c r="E135" s="3"/>
      <c r="F135" s="145"/>
      <c r="G135" s="145"/>
      <c r="H135" s="3"/>
      <c r="I135" s="195" t="n">
        <f aca="false">SUM(I128:I134)</f>
        <v>31.11048</v>
      </c>
      <c r="J135" s="195" t="n">
        <f aca="false">SUM(J128:J134)</f>
        <v>28.5955</v>
      </c>
      <c r="K135" s="195" t="n">
        <f aca="false">SUM(K128:K134)</f>
        <v>59.70598</v>
      </c>
      <c r="L135" s="3"/>
      <c r="M135" s="3"/>
      <c r="N135" s="3"/>
      <c r="O135" s="3"/>
      <c r="P135" s="3"/>
      <c r="Q135" s="3"/>
      <c r="R135" s="3"/>
      <c r="S135" s="3"/>
      <c r="T135" s="3"/>
      <c r="U135" s="3"/>
      <c r="V135" s="3"/>
      <c r="W135" s="3"/>
      <c r="X135" s="3"/>
      <c r="Y135" s="3"/>
      <c r="Z135" s="3"/>
      <c r="AA135" s="3"/>
      <c r="AB135" s="3"/>
    </row>
    <row r="136" customFormat="false" ht="12.75" hidden="false" customHeight="true" outlineLevel="0" collapsed="false">
      <c r="A136" s="3"/>
      <c r="B136" s="145"/>
      <c r="C136" s="161"/>
      <c r="D136" s="3"/>
      <c r="E136" s="3"/>
      <c r="F136" s="145"/>
      <c r="G136" s="145"/>
      <c r="H136" s="3"/>
      <c r="I136" s="3"/>
      <c r="J136" s="3"/>
      <c r="K136" s="3"/>
      <c r="L136" s="3"/>
      <c r="M136" s="3"/>
      <c r="N136" s="3"/>
      <c r="O136" s="3"/>
      <c r="P136" s="3"/>
      <c r="Q136" s="3"/>
      <c r="R136" s="3"/>
      <c r="S136" s="3"/>
      <c r="T136" s="3"/>
      <c r="U136" s="3"/>
      <c r="V136" s="3"/>
      <c r="W136" s="3"/>
      <c r="X136" s="3"/>
      <c r="Y136" s="3"/>
      <c r="Z136" s="3"/>
      <c r="AA136" s="3"/>
      <c r="AB136" s="3"/>
    </row>
    <row r="137" customFormat="false" ht="12.75" hidden="false" customHeight="true" outlineLevel="0" collapsed="false">
      <c r="A137" s="146"/>
      <c r="B137" s="146"/>
      <c r="C137" s="146"/>
      <c r="D137" s="146"/>
      <c r="E137" s="146"/>
      <c r="F137" s="146"/>
      <c r="G137" s="146"/>
      <c r="H137" s="146"/>
      <c r="I137" s="146"/>
      <c r="J137" s="146"/>
      <c r="K137" s="146"/>
      <c r="L137" s="3"/>
      <c r="M137" s="3"/>
      <c r="N137" s="3"/>
      <c r="O137" s="3"/>
      <c r="P137" s="3"/>
      <c r="Q137" s="3"/>
      <c r="R137" s="3"/>
      <c r="S137" s="3"/>
      <c r="T137" s="3"/>
      <c r="U137" s="3"/>
      <c r="V137" s="3"/>
      <c r="W137" s="3"/>
      <c r="X137" s="3"/>
      <c r="Y137" s="3"/>
      <c r="Z137" s="3"/>
      <c r="AA137" s="3"/>
      <c r="AB137" s="3"/>
    </row>
    <row r="138" customFormat="false" ht="12.75" hidden="false" customHeight="true" outlineLevel="0" collapsed="false">
      <c r="A138" s="3"/>
      <c r="B138" s="145"/>
      <c r="C138" s="161"/>
      <c r="D138" s="3"/>
      <c r="E138" s="3"/>
      <c r="F138" s="145"/>
      <c r="G138" s="145"/>
      <c r="H138" s="3"/>
      <c r="I138" s="3"/>
      <c r="J138" s="3"/>
      <c r="K138" s="3"/>
      <c r="L138" s="3"/>
      <c r="M138" s="3"/>
      <c r="N138" s="3"/>
      <c r="O138" s="3"/>
      <c r="P138" s="3"/>
      <c r="Q138" s="3"/>
      <c r="R138" s="3"/>
      <c r="S138" s="3"/>
      <c r="T138" s="3"/>
      <c r="U138" s="3"/>
      <c r="V138" s="3"/>
      <c r="W138" s="3"/>
      <c r="X138" s="3"/>
      <c r="Y138" s="3"/>
      <c r="Z138" s="3"/>
      <c r="AA138" s="3"/>
      <c r="AB138" s="3"/>
    </row>
    <row r="139" customFormat="false" ht="12.75" hidden="false" customHeight="true" outlineLevel="0" collapsed="false">
      <c r="A139" s="3"/>
      <c r="B139" s="145"/>
      <c r="C139" s="161"/>
      <c r="D139" s="3"/>
      <c r="E139" s="3"/>
      <c r="F139" s="145"/>
      <c r="G139" s="145"/>
      <c r="H139" s="3"/>
      <c r="I139" s="3"/>
      <c r="J139" s="3"/>
      <c r="K139" s="3"/>
      <c r="L139" s="3"/>
      <c r="M139" s="3"/>
      <c r="N139" s="3"/>
      <c r="O139" s="3"/>
      <c r="P139" s="3"/>
      <c r="Q139" s="3"/>
      <c r="R139" s="3"/>
      <c r="S139" s="3"/>
      <c r="T139" s="3"/>
      <c r="U139" s="3"/>
      <c r="V139" s="3"/>
      <c r="W139" s="3"/>
      <c r="X139" s="3"/>
      <c r="Y139" s="3"/>
      <c r="Z139" s="3"/>
      <c r="AA139" s="3"/>
      <c r="AB139" s="3"/>
    </row>
    <row r="140" customFormat="false" ht="12.75" hidden="false" customHeight="true" outlineLevel="0" collapsed="false">
      <c r="A140" s="3"/>
      <c r="B140" s="145"/>
      <c r="C140" s="161"/>
      <c r="D140" s="3"/>
      <c r="E140" s="3"/>
      <c r="F140" s="145"/>
      <c r="G140" s="145"/>
      <c r="H140" s="3"/>
      <c r="I140" s="3"/>
      <c r="J140" s="3"/>
      <c r="K140" s="3"/>
      <c r="L140" s="3"/>
      <c r="M140" s="3"/>
      <c r="N140" s="3"/>
      <c r="O140" s="3"/>
      <c r="P140" s="3"/>
      <c r="Q140" s="3"/>
      <c r="R140" s="3"/>
      <c r="S140" s="3"/>
      <c r="T140" s="3"/>
      <c r="U140" s="3"/>
      <c r="V140" s="3"/>
      <c r="W140" s="3"/>
      <c r="X140" s="3"/>
      <c r="Y140" s="3"/>
      <c r="Z140" s="3"/>
      <c r="AA140" s="3"/>
      <c r="AB140" s="3"/>
    </row>
    <row r="141" customFormat="false" ht="12.75" hidden="false" customHeight="true" outlineLevel="0" collapsed="false">
      <c r="A141" s="3"/>
      <c r="B141" s="145"/>
      <c r="C141" s="161"/>
      <c r="D141" s="3"/>
      <c r="E141" s="3"/>
      <c r="F141" s="145"/>
      <c r="G141" s="145"/>
      <c r="H141" s="3"/>
      <c r="I141" s="3"/>
      <c r="J141" s="3"/>
      <c r="K141" s="3"/>
      <c r="L141" s="3"/>
      <c r="M141" s="3"/>
      <c r="N141" s="3"/>
      <c r="O141" s="3"/>
      <c r="P141" s="3"/>
      <c r="Q141" s="3"/>
      <c r="R141" s="3"/>
      <c r="S141" s="3"/>
      <c r="T141" s="3"/>
      <c r="U141" s="3"/>
      <c r="V141" s="3"/>
      <c r="W141" s="3"/>
      <c r="X141" s="3"/>
      <c r="Y141" s="3"/>
      <c r="Z141" s="3"/>
      <c r="AA141" s="3"/>
      <c r="AB141" s="3"/>
    </row>
    <row r="142" customFormat="false" ht="12.75" hidden="false" customHeight="true" outlineLevel="0" collapsed="false">
      <c r="A142" s="3"/>
      <c r="B142" s="145"/>
      <c r="C142" s="161"/>
      <c r="D142" s="3"/>
      <c r="E142" s="3"/>
      <c r="F142" s="145"/>
      <c r="G142" s="145"/>
      <c r="H142" s="3"/>
      <c r="I142" s="3"/>
      <c r="J142" s="3"/>
      <c r="K142" s="3"/>
      <c r="L142" s="3"/>
      <c r="M142" s="3"/>
      <c r="N142" s="3"/>
      <c r="O142" s="3"/>
      <c r="P142" s="3"/>
      <c r="Q142" s="3"/>
      <c r="R142" s="3"/>
      <c r="S142" s="3"/>
      <c r="T142" s="3"/>
      <c r="U142" s="3"/>
      <c r="V142" s="3"/>
      <c r="W142" s="3"/>
      <c r="X142" s="3"/>
      <c r="Y142" s="3"/>
      <c r="Z142" s="3"/>
      <c r="AA142" s="3"/>
      <c r="AB142" s="3"/>
    </row>
    <row r="143" customFormat="false" ht="12.75" hidden="false" customHeight="true" outlineLevel="0" collapsed="false">
      <c r="A143" s="3"/>
      <c r="B143" s="145"/>
      <c r="C143" s="161"/>
      <c r="D143" s="3"/>
      <c r="E143" s="3"/>
      <c r="F143" s="145"/>
      <c r="G143" s="145"/>
      <c r="H143" s="3"/>
      <c r="I143" s="3"/>
      <c r="J143" s="3"/>
      <c r="K143" s="3"/>
      <c r="L143" s="3"/>
      <c r="M143" s="3"/>
      <c r="N143" s="3"/>
      <c r="O143" s="3"/>
      <c r="P143" s="3"/>
      <c r="Q143" s="3"/>
      <c r="R143" s="3"/>
      <c r="S143" s="3"/>
      <c r="T143" s="3"/>
      <c r="U143" s="3"/>
      <c r="V143" s="3"/>
      <c r="W143" s="3"/>
      <c r="X143" s="3"/>
      <c r="Y143" s="3"/>
      <c r="Z143" s="3"/>
      <c r="AA143" s="3"/>
      <c r="AB143" s="3"/>
    </row>
    <row r="144" customFormat="false" ht="12.75" hidden="false" customHeight="true" outlineLevel="0" collapsed="false">
      <c r="A144" s="3"/>
      <c r="B144" s="145"/>
      <c r="C144" s="161"/>
      <c r="D144" s="3"/>
      <c r="E144" s="3"/>
      <c r="F144" s="145"/>
      <c r="G144" s="145"/>
      <c r="H144" s="3"/>
      <c r="I144" s="3"/>
      <c r="J144" s="3"/>
      <c r="K144" s="3"/>
      <c r="L144" s="3"/>
      <c r="M144" s="3"/>
      <c r="N144" s="3"/>
      <c r="O144" s="3"/>
      <c r="P144" s="3"/>
      <c r="Q144" s="3"/>
      <c r="R144" s="3"/>
      <c r="S144" s="3"/>
      <c r="T144" s="3"/>
      <c r="U144" s="3"/>
      <c r="V144" s="3"/>
      <c r="W144" s="3"/>
      <c r="X144" s="3"/>
      <c r="Y144" s="3"/>
      <c r="Z144" s="3"/>
      <c r="AA144" s="3"/>
      <c r="AB144" s="3"/>
    </row>
    <row r="145" customFormat="false" ht="12.75" hidden="false" customHeight="true" outlineLevel="0" collapsed="false">
      <c r="A145" s="3"/>
      <c r="B145" s="145"/>
      <c r="C145" s="161"/>
      <c r="D145" s="3"/>
      <c r="E145" s="3"/>
      <c r="F145" s="145"/>
      <c r="G145" s="145"/>
      <c r="H145" s="3"/>
      <c r="I145" s="3"/>
      <c r="J145" s="3"/>
      <c r="K145" s="3"/>
      <c r="L145" s="3"/>
      <c r="M145" s="3"/>
      <c r="N145" s="3"/>
      <c r="O145" s="3"/>
      <c r="P145" s="3"/>
      <c r="Q145" s="3"/>
      <c r="R145" s="3"/>
      <c r="S145" s="3"/>
      <c r="T145" s="3"/>
      <c r="U145" s="3"/>
      <c r="V145" s="3"/>
      <c r="W145" s="3"/>
      <c r="X145" s="3"/>
      <c r="Y145" s="3"/>
      <c r="Z145" s="3"/>
      <c r="AA145" s="3"/>
      <c r="AB145" s="3"/>
    </row>
    <row r="146" customFormat="false" ht="12.75" hidden="false" customHeight="true" outlineLevel="0" collapsed="false">
      <c r="A146" s="3"/>
      <c r="B146" s="145"/>
      <c r="C146" s="161"/>
      <c r="D146" s="3"/>
      <c r="E146" s="3"/>
      <c r="F146" s="145"/>
      <c r="G146" s="145"/>
      <c r="H146" s="3"/>
      <c r="I146" s="3"/>
      <c r="J146" s="3"/>
      <c r="K146" s="3"/>
      <c r="L146" s="3"/>
      <c r="M146" s="3"/>
      <c r="N146" s="3"/>
      <c r="O146" s="3"/>
      <c r="P146" s="3"/>
      <c r="Q146" s="3"/>
      <c r="R146" s="3"/>
      <c r="S146" s="3"/>
      <c r="T146" s="3"/>
      <c r="U146" s="3"/>
      <c r="V146" s="3"/>
      <c r="W146" s="3"/>
      <c r="X146" s="3"/>
      <c r="Y146" s="3"/>
      <c r="Z146" s="3"/>
      <c r="AA146" s="3"/>
      <c r="AB146" s="3"/>
    </row>
    <row r="147" customFormat="false" ht="12.75" hidden="false" customHeight="true" outlineLevel="0" collapsed="false">
      <c r="A147" s="3"/>
      <c r="B147" s="145"/>
      <c r="C147" s="161"/>
      <c r="D147" s="3"/>
      <c r="E147" s="3"/>
      <c r="F147" s="145"/>
      <c r="G147" s="145"/>
      <c r="H147" s="3"/>
      <c r="I147" s="3"/>
      <c r="J147" s="3"/>
      <c r="K147" s="3"/>
      <c r="L147" s="3"/>
      <c r="M147" s="3"/>
      <c r="N147" s="3"/>
      <c r="O147" s="3"/>
      <c r="P147" s="3"/>
      <c r="Q147" s="3"/>
      <c r="R147" s="3"/>
      <c r="S147" s="3"/>
      <c r="T147" s="3"/>
      <c r="U147" s="3"/>
      <c r="V147" s="3"/>
      <c r="W147" s="3"/>
      <c r="X147" s="3"/>
      <c r="Y147" s="3"/>
      <c r="Z147" s="3"/>
      <c r="AA147" s="3"/>
      <c r="AB147" s="3"/>
    </row>
    <row r="148" customFormat="false" ht="12.75" hidden="false" customHeight="true" outlineLevel="0" collapsed="false">
      <c r="A148" s="3"/>
      <c r="B148" s="145"/>
      <c r="C148" s="161"/>
      <c r="D148" s="3"/>
      <c r="E148" s="3"/>
      <c r="F148" s="145"/>
      <c r="G148" s="145"/>
      <c r="H148" s="3"/>
      <c r="I148" s="3"/>
      <c r="J148" s="3"/>
      <c r="K148" s="3"/>
      <c r="L148" s="3"/>
      <c r="M148" s="3"/>
      <c r="N148" s="3"/>
      <c r="O148" s="3"/>
      <c r="P148" s="3"/>
      <c r="Q148" s="3"/>
      <c r="R148" s="3"/>
      <c r="S148" s="3"/>
      <c r="T148" s="3"/>
      <c r="U148" s="3"/>
      <c r="V148" s="3"/>
      <c r="W148" s="3"/>
      <c r="X148" s="3"/>
      <c r="Y148" s="3"/>
      <c r="Z148" s="3"/>
      <c r="AA148" s="3"/>
      <c r="AB148" s="3"/>
    </row>
    <row r="149" customFormat="false" ht="12.75" hidden="false" customHeight="true" outlineLevel="0" collapsed="false">
      <c r="A149" s="3"/>
      <c r="B149" s="145"/>
      <c r="C149" s="161"/>
      <c r="D149" s="3"/>
      <c r="E149" s="3"/>
      <c r="F149" s="145"/>
      <c r="G149" s="145"/>
      <c r="H149" s="3"/>
      <c r="I149" s="3"/>
      <c r="J149" s="3"/>
      <c r="K149" s="3"/>
      <c r="L149" s="3"/>
      <c r="M149" s="3"/>
      <c r="N149" s="3"/>
      <c r="O149" s="3"/>
      <c r="P149" s="3"/>
      <c r="Q149" s="3"/>
      <c r="R149" s="3"/>
      <c r="S149" s="3"/>
      <c r="T149" s="3"/>
      <c r="U149" s="3"/>
      <c r="V149" s="3"/>
      <c r="W149" s="3"/>
      <c r="X149" s="3"/>
      <c r="Y149" s="3"/>
      <c r="Z149" s="3"/>
      <c r="AA149" s="3"/>
      <c r="AB149" s="3"/>
    </row>
    <row r="150" customFormat="false" ht="12.75" hidden="false" customHeight="true" outlineLevel="0" collapsed="false">
      <c r="A150" s="3"/>
      <c r="B150" s="145"/>
      <c r="C150" s="161"/>
      <c r="D150" s="3"/>
      <c r="E150" s="3"/>
      <c r="F150" s="145"/>
      <c r="G150" s="145"/>
      <c r="H150" s="3"/>
      <c r="I150" s="3"/>
      <c r="J150" s="3"/>
      <c r="K150" s="3"/>
      <c r="L150" s="3"/>
      <c r="M150" s="3"/>
      <c r="N150" s="3"/>
      <c r="O150" s="3"/>
      <c r="P150" s="3"/>
      <c r="Q150" s="3"/>
      <c r="R150" s="3"/>
      <c r="S150" s="3"/>
      <c r="T150" s="3"/>
      <c r="U150" s="3"/>
      <c r="V150" s="3"/>
      <c r="W150" s="3"/>
      <c r="X150" s="3"/>
      <c r="Y150" s="3"/>
      <c r="Z150" s="3"/>
      <c r="AA150" s="3"/>
      <c r="AB150" s="3"/>
    </row>
    <row r="151" customFormat="false" ht="12.75" hidden="false" customHeight="true" outlineLevel="0" collapsed="false">
      <c r="A151" s="3"/>
      <c r="B151" s="145"/>
      <c r="C151" s="161"/>
      <c r="D151" s="3"/>
      <c r="E151" s="3"/>
      <c r="F151" s="145"/>
      <c r="G151" s="145"/>
      <c r="H151" s="3"/>
      <c r="I151" s="3"/>
      <c r="J151" s="3"/>
      <c r="K151" s="3"/>
      <c r="L151" s="3"/>
      <c r="M151" s="3"/>
      <c r="N151" s="3"/>
      <c r="O151" s="3"/>
      <c r="P151" s="3"/>
      <c r="Q151" s="3"/>
      <c r="R151" s="3"/>
      <c r="S151" s="3"/>
      <c r="T151" s="3"/>
      <c r="U151" s="3"/>
      <c r="V151" s="3"/>
      <c r="W151" s="3"/>
      <c r="X151" s="3"/>
      <c r="Y151" s="3"/>
      <c r="Z151" s="3"/>
      <c r="AA151" s="3"/>
      <c r="AB151" s="3"/>
    </row>
    <row r="152" customFormat="false" ht="12.75" hidden="false" customHeight="true" outlineLevel="0" collapsed="false">
      <c r="A152" s="3"/>
      <c r="B152" s="145"/>
      <c r="C152" s="161"/>
      <c r="D152" s="3"/>
      <c r="E152" s="3"/>
      <c r="F152" s="145"/>
      <c r="G152" s="145"/>
      <c r="H152" s="3"/>
      <c r="I152" s="3"/>
      <c r="J152" s="3"/>
      <c r="K152" s="3"/>
      <c r="L152" s="3"/>
      <c r="M152" s="3"/>
      <c r="N152" s="3"/>
      <c r="O152" s="3"/>
      <c r="P152" s="3"/>
      <c r="Q152" s="3"/>
      <c r="R152" s="3"/>
      <c r="S152" s="3"/>
      <c r="T152" s="3"/>
      <c r="U152" s="3"/>
      <c r="V152" s="3"/>
      <c r="W152" s="3"/>
      <c r="X152" s="3"/>
      <c r="Y152" s="3"/>
      <c r="Z152" s="3"/>
      <c r="AA152" s="3"/>
      <c r="AB152" s="3"/>
    </row>
    <row r="153" customFormat="false" ht="12.75" hidden="false" customHeight="true" outlineLevel="0" collapsed="false">
      <c r="A153" s="3"/>
      <c r="B153" s="145"/>
      <c r="C153" s="161"/>
      <c r="D153" s="3"/>
      <c r="E153" s="3"/>
      <c r="F153" s="145"/>
      <c r="G153" s="145"/>
      <c r="H153" s="3"/>
      <c r="I153" s="3"/>
      <c r="J153" s="3"/>
      <c r="K153" s="3"/>
      <c r="L153" s="3"/>
      <c r="M153" s="3"/>
      <c r="N153" s="3"/>
      <c r="O153" s="3"/>
      <c r="P153" s="3"/>
      <c r="Q153" s="3"/>
      <c r="R153" s="3"/>
      <c r="S153" s="3"/>
      <c r="T153" s="3"/>
      <c r="U153" s="3"/>
      <c r="V153" s="3"/>
      <c r="W153" s="3"/>
      <c r="X153" s="3"/>
      <c r="Y153" s="3"/>
      <c r="Z153" s="3"/>
      <c r="AA153" s="3"/>
      <c r="AB153" s="3"/>
    </row>
    <row r="154" customFormat="false" ht="12.75" hidden="false" customHeight="true" outlineLevel="0" collapsed="false">
      <c r="A154" s="3"/>
      <c r="B154" s="145"/>
      <c r="C154" s="161"/>
      <c r="D154" s="3"/>
      <c r="E154" s="3"/>
      <c r="F154" s="145"/>
      <c r="G154" s="145"/>
      <c r="H154" s="3"/>
      <c r="I154" s="3"/>
      <c r="J154" s="3"/>
      <c r="K154" s="3"/>
      <c r="L154" s="3"/>
      <c r="M154" s="3"/>
      <c r="N154" s="3"/>
      <c r="O154" s="3"/>
      <c r="P154" s="3"/>
      <c r="Q154" s="3"/>
      <c r="R154" s="3"/>
      <c r="S154" s="3"/>
      <c r="T154" s="3"/>
      <c r="U154" s="3"/>
      <c r="V154" s="3"/>
      <c r="W154" s="3"/>
      <c r="X154" s="3"/>
      <c r="Y154" s="3"/>
      <c r="Z154" s="3"/>
      <c r="AA154" s="3"/>
      <c r="AB154" s="3"/>
    </row>
    <row r="155" customFormat="false" ht="12.75" hidden="false" customHeight="true" outlineLevel="0" collapsed="false">
      <c r="A155" s="3"/>
      <c r="B155" s="145"/>
      <c r="C155" s="161"/>
      <c r="D155" s="3"/>
      <c r="E155" s="3"/>
      <c r="F155" s="145"/>
      <c r="G155" s="145"/>
      <c r="H155" s="3"/>
      <c r="I155" s="3"/>
      <c r="J155" s="3"/>
      <c r="K155" s="3"/>
      <c r="L155" s="3"/>
      <c r="M155" s="3"/>
      <c r="N155" s="3"/>
      <c r="O155" s="3"/>
      <c r="P155" s="3"/>
      <c r="Q155" s="3"/>
      <c r="R155" s="3"/>
      <c r="S155" s="3"/>
      <c r="T155" s="3"/>
      <c r="U155" s="3"/>
      <c r="V155" s="3"/>
      <c r="W155" s="3"/>
      <c r="X155" s="3"/>
      <c r="Y155" s="3"/>
      <c r="Z155" s="3"/>
      <c r="AA155" s="3"/>
      <c r="AB155" s="3"/>
    </row>
    <row r="156" customFormat="false" ht="12.75" hidden="false" customHeight="true" outlineLevel="0" collapsed="false">
      <c r="A156" s="3"/>
      <c r="B156" s="145"/>
      <c r="C156" s="161"/>
      <c r="D156" s="3"/>
      <c r="E156" s="3"/>
      <c r="F156" s="145"/>
      <c r="G156" s="145"/>
      <c r="H156" s="3"/>
      <c r="I156" s="3"/>
      <c r="J156" s="3"/>
      <c r="K156" s="3"/>
      <c r="L156" s="3"/>
      <c r="M156" s="3"/>
      <c r="N156" s="3"/>
      <c r="O156" s="3"/>
      <c r="P156" s="3"/>
      <c r="Q156" s="3"/>
      <c r="R156" s="3"/>
      <c r="S156" s="3"/>
      <c r="T156" s="3"/>
      <c r="U156" s="3"/>
      <c r="V156" s="3"/>
      <c r="W156" s="3"/>
      <c r="X156" s="3"/>
      <c r="Y156" s="3"/>
      <c r="Z156" s="3"/>
      <c r="AA156" s="3"/>
      <c r="AB156" s="3"/>
    </row>
    <row r="157" customFormat="false" ht="12.75" hidden="false" customHeight="true" outlineLevel="0" collapsed="false">
      <c r="A157" s="3"/>
      <c r="B157" s="145"/>
      <c r="C157" s="161"/>
      <c r="D157" s="3"/>
      <c r="E157" s="3"/>
      <c r="F157" s="145"/>
      <c r="G157" s="145"/>
      <c r="H157" s="3"/>
      <c r="I157" s="3"/>
      <c r="J157" s="3"/>
      <c r="K157" s="3"/>
      <c r="L157" s="3"/>
      <c r="M157" s="3"/>
      <c r="N157" s="3"/>
      <c r="O157" s="3"/>
      <c r="P157" s="3"/>
      <c r="Q157" s="3"/>
      <c r="R157" s="3"/>
      <c r="S157" s="3"/>
      <c r="T157" s="3"/>
      <c r="U157" s="3"/>
      <c r="V157" s="3"/>
      <c r="W157" s="3"/>
      <c r="X157" s="3"/>
      <c r="Y157" s="3"/>
      <c r="Z157" s="3"/>
      <c r="AA157" s="3"/>
      <c r="AB157" s="3"/>
    </row>
    <row r="158" customFormat="false" ht="12.75" hidden="false" customHeight="true" outlineLevel="0" collapsed="false">
      <c r="A158" s="3"/>
      <c r="B158" s="145"/>
      <c r="C158" s="161"/>
      <c r="D158" s="3"/>
      <c r="E158" s="3"/>
      <c r="F158" s="145"/>
      <c r="G158" s="145"/>
      <c r="H158" s="3"/>
      <c r="I158" s="3"/>
      <c r="J158" s="3"/>
      <c r="K158" s="3"/>
      <c r="L158" s="3"/>
      <c r="M158" s="3"/>
      <c r="N158" s="3"/>
      <c r="O158" s="3"/>
      <c r="P158" s="3"/>
      <c r="Q158" s="3"/>
      <c r="R158" s="3"/>
      <c r="S158" s="3"/>
      <c r="T158" s="3"/>
      <c r="U158" s="3"/>
      <c r="V158" s="3"/>
      <c r="W158" s="3"/>
      <c r="X158" s="3"/>
      <c r="Y158" s="3"/>
      <c r="Z158" s="3"/>
      <c r="AA158" s="3"/>
      <c r="AB158" s="3"/>
    </row>
    <row r="159" customFormat="false" ht="12.75" hidden="false" customHeight="true" outlineLevel="0" collapsed="false">
      <c r="A159" s="3"/>
      <c r="B159" s="145"/>
      <c r="C159" s="161"/>
      <c r="D159" s="3"/>
      <c r="E159" s="3"/>
      <c r="F159" s="145"/>
      <c r="G159" s="145"/>
      <c r="H159" s="3"/>
      <c r="I159" s="3"/>
      <c r="J159" s="3"/>
      <c r="K159" s="3"/>
      <c r="L159" s="3"/>
      <c r="M159" s="3"/>
      <c r="N159" s="3"/>
      <c r="O159" s="3"/>
      <c r="P159" s="3"/>
      <c r="Q159" s="3"/>
      <c r="R159" s="3"/>
      <c r="S159" s="3"/>
      <c r="T159" s="3"/>
      <c r="U159" s="3"/>
      <c r="V159" s="3"/>
      <c r="W159" s="3"/>
      <c r="X159" s="3"/>
      <c r="Y159" s="3"/>
      <c r="Z159" s="3"/>
      <c r="AA159" s="3"/>
      <c r="AB159" s="3"/>
    </row>
    <row r="160" customFormat="false" ht="12.75" hidden="false" customHeight="true" outlineLevel="0" collapsed="false">
      <c r="A160" s="3"/>
      <c r="B160" s="145"/>
      <c r="C160" s="161"/>
      <c r="D160" s="3"/>
      <c r="E160" s="3"/>
      <c r="F160" s="145"/>
      <c r="G160" s="145"/>
      <c r="H160" s="3"/>
      <c r="I160" s="3"/>
      <c r="J160" s="3"/>
      <c r="K160" s="3"/>
      <c r="L160" s="3"/>
      <c r="M160" s="3"/>
      <c r="N160" s="3"/>
      <c r="O160" s="3"/>
      <c r="P160" s="3"/>
      <c r="Q160" s="3"/>
      <c r="R160" s="3"/>
      <c r="S160" s="3"/>
      <c r="T160" s="3"/>
      <c r="U160" s="3"/>
      <c r="V160" s="3"/>
      <c r="W160" s="3"/>
      <c r="X160" s="3"/>
      <c r="Y160" s="3"/>
      <c r="Z160" s="3"/>
      <c r="AA160" s="3"/>
      <c r="AB160" s="3"/>
    </row>
    <row r="161" customFormat="false" ht="12.75" hidden="false" customHeight="true" outlineLevel="0" collapsed="false">
      <c r="A161" s="3"/>
      <c r="B161" s="145"/>
      <c r="C161" s="161"/>
      <c r="D161" s="3"/>
      <c r="E161" s="3"/>
      <c r="F161" s="145"/>
      <c r="G161" s="145"/>
      <c r="H161" s="3"/>
      <c r="I161" s="3"/>
      <c r="J161" s="3"/>
      <c r="K161" s="3"/>
      <c r="L161" s="3"/>
      <c r="M161" s="3"/>
      <c r="N161" s="3"/>
      <c r="O161" s="3"/>
      <c r="P161" s="3"/>
      <c r="Q161" s="3"/>
      <c r="R161" s="3"/>
      <c r="S161" s="3"/>
      <c r="T161" s="3"/>
      <c r="U161" s="3"/>
      <c r="V161" s="3"/>
      <c r="W161" s="3"/>
      <c r="X161" s="3"/>
      <c r="Y161" s="3"/>
      <c r="Z161" s="3"/>
      <c r="AA161" s="3"/>
      <c r="AB161" s="3"/>
    </row>
    <row r="162" customFormat="false" ht="12.75" hidden="false" customHeight="true" outlineLevel="0" collapsed="false">
      <c r="A162" s="3"/>
      <c r="B162" s="145"/>
      <c r="C162" s="161"/>
      <c r="D162" s="3"/>
      <c r="E162" s="3"/>
      <c r="F162" s="145"/>
      <c r="G162" s="145"/>
      <c r="H162" s="3"/>
      <c r="I162" s="3"/>
      <c r="J162" s="3"/>
      <c r="K162" s="3"/>
      <c r="L162" s="3"/>
      <c r="M162" s="3"/>
      <c r="N162" s="3"/>
      <c r="O162" s="3"/>
      <c r="P162" s="3"/>
      <c r="Q162" s="3"/>
      <c r="R162" s="3"/>
      <c r="S162" s="3"/>
      <c r="T162" s="3"/>
      <c r="U162" s="3"/>
      <c r="V162" s="3"/>
      <c r="W162" s="3"/>
      <c r="X162" s="3"/>
      <c r="Y162" s="3"/>
      <c r="Z162" s="3"/>
      <c r="AA162" s="3"/>
      <c r="AB162" s="3"/>
    </row>
    <row r="163" customFormat="false" ht="12.75" hidden="false" customHeight="true" outlineLevel="0" collapsed="false">
      <c r="A163" s="3"/>
      <c r="B163" s="145"/>
      <c r="C163" s="161"/>
      <c r="D163" s="3"/>
      <c r="E163" s="3"/>
      <c r="F163" s="145"/>
      <c r="G163" s="145"/>
      <c r="H163" s="3"/>
      <c r="I163" s="3"/>
      <c r="J163" s="3"/>
      <c r="K163" s="3"/>
      <c r="L163" s="3"/>
      <c r="M163" s="3"/>
      <c r="N163" s="3"/>
      <c r="O163" s="3"/>
      <c r="P163" s="3"/>
      <c r="Q163" s="3"/>
      <c r="R163" s="3"/>
      <c r="S163" s="3"/>
      <c r="T163" s="3"/>
      <c r="U163" s="3"/>
      <c r="V163" s="3"/>
      <c r="W163" s="3"/>
      <c r="X163" s="3"/>
      <c r="Y163" s="3"/>
      <c r="Z163" s="3"/>
      <c r="AA163" s="3"/>
      <c r="AB163" s="3"/>
    </row>
    <row r="164" customFormat="false" ht="12.75" hidden="false" customHeight="true" outlineLevel="0" collapsed="false">
      <c r="A164" s="3"/>
      <c r="B164" s="145"/>
      <c r="C164" s="161"/>
      <c r="D164" s="3"/>
      <c r="E164" s="3"/>
      <c r="F164" s="145"/>
      <c r="G164" s="145"/>
      <c r="H164" s="3"/>
      <c r="I164" s="3"/>
      <c r="J164" s="3"/>
      <c r="K164" s="3"/>
      <c r="L164" s="3"/>
      <c r="M164" s="3"/>
      <c r="N164" s="3"/>
      <c r="O164" s="3"/>
      <c r="P164" s="3"/>
      <c r="Q164" s="3"/>
      <c r="R164" s="3"/>
      <c r="S164" s="3"/>
      <c r="T164" s="3"/>
      <c r="U164" s="3"/>
      <c r="V164" s="3"/>
      <c r="W164" s="3"/>
      <c r="X164" s="3"/>
      <c r="Y164" s="3"/>
      <c r="Z164" s="3"/>
      <c r="AA164" s="3"/>
      <c r="AB164" s="3"/>
    </row>
    <row r="165" customFormat="false" ht="12.75" hidden="false" customHeight="true" outlineLevel="0" collapsed="false">
      <c r="A165" s="3"/>
      <c r="B165" s="145"/>
      <c r="C165" s="161"/>
      <c r="D165" s="3"/>
      <c r="E165" s="3"/>
      <c r="F165" s="145"/>
      <c r="G165" s="145"/>
      <c r="H165" s="3"/>
      <c r="I165" s="3"/>
      <c r="J165" s="3"/>
      <c r="K165" s="3"/>
      <c r="L165" s="3"/>
      <c r="M165" s="3"/>
      <c r="N165" s="3"/>
      <c r="O165" s="3"/>
      <c r="P165" s="3"/>
      <c r="Q165" s="3"/>
      <c r="R165" s="3"/>
      <c r="S165" s="3"/>
      <c r="T165" s="3"/>
      <c r="U165" s="3"/>
      <c r="V165" s="3"/>
      <c r="W165" s="3"/>
      <c r="X165" s="3"/>
      <c r="Y165" s="3"/>
      <c r="Z165" s="3"/>
      <c r="AA165" s="3"/>
      <c r="AB165" s="3"/>
    </row>
    <row r="166" customFormat="false" ht="12.75" hidden="false" customHeight="true" outlineLevel="0" collapsed="false">
      <c r="A166" s="3"/>
      <c r="B166" s="145"/>
      <c r="C166" s="161"/>
      <c r="D166" s="3"/>
      <c r="E166" s="3"/>
      <c r="F166" s="145"/>
      <c r="G166" s="145"/>
      <c r="H166" s="3"/>
      <c r="I166" s="3"/>
      <c r="J166" s="3"/>
      <c r="K166" s="3"/>
      <c r="L166" s="3"/>
      <c r="M166" s="3"/>
      <c r="N166" s="3"/>
      <c r="O166" s="3"/>
      <c r="P166" s="3"/>
      <c r="Q166" s="3"/>
      <c r="R166" s="3"/>
      <c r="S166" s="3"/>
      <c r="T166" s="3"/>
      <c r="U166" s="3"/>
      <c r="V166" s="3"/>
      <c r="W166" s="3"/>
      <c r="X166" s="3"/>
      <c r="Y166" s="3"/>
      <c r="Z166" s="3"/>
      <c r="AA166" s="3"/>
      <c r="AB166" s="3"/>
    </row>
    <row r="167" customFormat="false" ht="12.75" hidden="false" customHeight="true" outlineLevel="0" collapsed="false">
      <c r="A167" s="3"/>
      <c r="B167" s="145"/>
      <c r="C167" s="161"/>
      <c r="D167" s="3"/>
      <c r="E167" s="3"/>
      <c r="F167" s="145"/>
      <c r="G167" s="145"/>
      <c r="H167" s="3"/>
      <c r="I167" s="3"/>
      <c r="J167" s="3"/>
      <c r="K167" s="3"/>
      <c r="L167" s="3"/>
      <c r="M167" s="3"/>
      <c r="N167" s="3"/>
      <c r="O167" s="3"/>
      <c r="P167" s="3"/>
      <c r="Q167" s="3"/>
      <c r="R167" s="3"/>
      <c r="S167" s="3"/>
      <c r="T167" s="3"/>
      <c r="U167" s="3"/>
      <c r="V167" s="3"/>
      <c r="W167" s="3"/>
      <c r="X167" s="3"/>
      <c r="Y167" s="3"/>
      <c r="Z167" s="3"/>
      <c r="AA167" s="3"/>
      <c r="AB167" s="3"/>
    </row>
    <row r="168" customFormat="false" ht="12.75" hidden="false" customHeight="true" outlineLevel="0" collapsed="false">
      <c r="A168" s="3"/>
      <c r="B168" s="145"/>
      <c r="C168" s="161"/>
      <c r="D168" s="3"/>
      <c r="E168" s="3"/>
      <c r="F168" s="145"/>
      <c r="G168" s="145"/>
      <c r="H168" s="3"/>
      <c r="I168" s="3"/>
      <c r="J168" s="3"/>
      <c r="K168" s="3"/>
      <c r="L168" s="3"/>
      <c r="M168" s="3"/>
      <c r="N168" s="3"/>
      <c r="O168" s="3"/>
      <c r="P168" s="3"/>
      <c r="Q168" s="3"/>
      <c r="R168" s="3"/>
      <c r="S168" s="3"/>
      <c r="T168" s="3"/>
      <c r="U168" s="3"/>
      <c r="V168" s="3"/>
      <c r="W168" s="3"/>
      <c r="X168" s="3"/>
      <c r="Y168" s="3"/>
      <c r="Z168" s="3"/>
      <c r="AA168" s="3"/>
      <c r="AB168" s="3"/>
    </row>
    <row r="169" customFormat="false" ht="12.75" hidden="false" customHeight="true" outlineLevel="0" collapsed="false">
      <c r="A169" s="3"/>
      <c r="B169" s="145"/>
      <c r="C169" s="161"/>
      <c r="D169" s="3"/>
      <c r="E169" s="3"/>
      <c r="F169" s="145"/>
      <c r="G169" s="145"/>
      <c r="H169" s="3"/>
      <c r="I169" s="3"/>
      <c r="J169" s="3"/>
      <c r="K169" s="3"/>
      <c r="L169" s="3"/>
      <c r="M169" s="3"/>
      <c r="N169" s="3"/>
      <c r="O169" s="3"/>
      <c r="P169" s="3"/>
      <c r="Q169" s="3"/>
      <c r="R169" s="3"/>
      <c r="S169" s="3"/>
      <c r="T169" s="3"/>
      <c r="U169" s="3"/>
      <c r="V169" s="3"/>
      <c r="W169" s="3"/>
      <c r="X169" s="3"/>
      <c r="Y169" s="3"/>
      <c r="Z169" s="3"/>
      <c r="AA169" s="3"/>
      <c r="AB169" s="3"/>
    </row>
    <row r="170" customFormat="false" ht="12.75" hidden="false" customHeight="true" outlineLevel="0" collapsed="false">
      <c r="A170" s="3"/>
      <c r="B170" s="145"/>
      <c r="C170" s="161"/>
      <c r="D170" s="3"/>
      <c r="E170" s="3"/>
      <c r="F170" s="145"/>
      <c r="G170" s="145"/>
      <c r="H170" s="3"/>
      <c r="I170" s="3"/>
      <c r="J170" s="3"/>
      <c r="K170" s="3"/>
      <c r="L170" s="3"/>
      <c r="M170" s="3"/>
      <c r="N170" s="3"/>
      <c r="O170" s="3"/>
      <c r="P170" s="3"/>
      <c r="Q170" s="3"/>
      <c r="R170" s="3"/>
      <c r="S170" s="3"/>
      <c r="T170" s="3"/>
      <c r="U170" s="3"/>
      <c r="V170" s="3"/>
      <c r="W170" s="3"/>
      <c r="X170" s="3"/>
      <c r="Y170" s="3"/>
      <c r="Z170" s="3"/>
      <c r="AA170" s="3"/>
      <c r="AB170" s="3"/>
    </row>
    <row r="171" customFormat="false" ht="12.75" hidden="false" customHeight="true" outlineLevel="0" collapsed="false">
      <c r="A171" s="3"/>
      <c r="B171" s="145"/>
      <c r="C171" s="161"/>
      <c r="D171" s="3"/>
      <c r="E171" s="3"/>
      <c r="F171" s="145"/>
      <c r="G171" s="145"/>
      <c r="H171" s="3"/>
      <c r="I171" s="3"/>
      <c r="J171" s="3"/>
      <c r="K171" s="3"/>
      <c r="L171" s="3"/>
      <c r="M171" s="3"/>
      <c r="N171" s="3"/>
      <c r="O171" s="3"/>
      <c r="P171" s="3"/>
      <c r="Q171" s="3"/>
      <c r="R171" s="3"/>
      <c r="S171" s="3"/>
      <c r="T171" s="3"/>
      <c r="U171" s="3"/>
      <c r="V171" s="3"/>
      <c r="W171" s="3"/>
      <c r="X171" s="3"/>
      <c r="Y171" s="3"/>
      <c r="Z171" s="3"/>
      <c r="AA171" s="3"/>
      <c r="AB171" s="3"/>
    </row>
    <row r="172" customFormat="false" ht="12.75" hidden="false" customHeight="true" outlineLevel="0" collapsed="false">
      <c r="A172" s="3"/>
      <c r="B172" s="145"/>
      <c r="C172" s="161"/>
      <c r="D172" s="3"/>
      <c r="E172" s="3"/>
      <c r="F172" s="145"/>
      <c r="G172" s="145"/>
      <c r="H172" s="3"/>
      <c r="I172" s="3"/>
      <c r="J172" s="3"/>
      <c r="K172" s="3"/>
      <c r="L172" s="3"/>
      <c r="M172" s="3"/>
      <c r="N172" s="3"/>
      <c r="O172" s="3"/>
      <c r="P172" s="3"/>
      <c r="Q172" s="3"/>
      <c r="R172" s="3"/>
      <c r="S172" s="3"/>
      <c r="T172" s="3"/>
      <c r="U172" s="3"/>
      <c r="V172" s="3"/>
      <c r="W172" s="3"/>
      <c r="X172" s="3"/>
      <c r="Y172" s="3"/>
      <c r="Z172" s="3"/>
      <c r="AA172" s="3"/>
      <c r="AB172" s="3"/>
    </row>
    <row r="173" customFormat="false" ht="12.75" hidden="false" customHeight="true" outlineLevel="0" collapsed="false">
      <c r="A173" s="3"/>
      <c r="B173" s="145"/>
      <c r="C173" s="161"/>
      <c r="D173" s="3"/>
      <c r="E173" s="3"/>
      <c r="F173" s="145"/>
      <c r="G173" s="145"/>
      <c r="H173" s="3"/>
      <c r="I173" s="3"/>
      <c r="J173" s="3"/>
      <c r="K173" s="3"/>
      <c r="L173" s="3"/>
      <c r="M173" s="3"/>
      <c r="N173" s="3"/>
      <c r="O173" s="3"/>
      <c r="P173" s="3"/>
      <c r="Q173" s="3"/>
      <c r="R173" s="3"/>
      <c r="S173" s="3"/>
      <c r="T173" s="3"/>
      <c r="U173" s="3"/>
      <c r="V173" s="3"/>
      <c r="W173" s="3"/>
      <c r="X173" s="3"/>
      <c r="Y173" s="3"/>
      <c r="Z173" s="3"/>
      <c r="AA173" s="3"/>
      <c r="AB173" s="3"/>
    </row>
    <row r="174" customFormat="false" ht="12.75" hidden="false" customHeight="true" outlineLevel="0" collapsed="false">
      <c r="A174" s="3"/>
      <c r="B174" s="145"/>
      <c r="C174" s="161"/>
      <c r="D174" s="3"/>
      <c r="E174" s="3"/>
      <c r="F174" s="145"/>
      <c r="G174" s="145"/>
      <c r="H174" s="3"/>
      <c r="I174" s="3"/>
      <c r="J174" s="3"/>
      <c r="K174" s="3"/>
      <c r="L174" s="3"/>
      <c r="M174" s="3"/>
      <c r="N174" s="3"/>
      <c r="O174" s="3"/>
      <c r="P174" s="3"/>
      <c r="Q174" s="3"/>
      <c r="R174" s="3"/>
      <c r="S174" s="3"/>
      <c r="T174" s="3"/>
      <c r="U174" s="3"/>
      <c r="V174" s="3"/>
      <c r="W174" s="3"/>
      <c r="X174" s="3"/>
      <c r="Y174" s="3"/>
      <c r="Z174" s="3"/>
      <c r="AA174" s="3"/>
      <c r="AB174" s="3"/>
    </row>
    <row r="175" customFormat="false" ht="12.75" hidden="false" customHeight="true" outlineLevel="0" collapsed="false">
      <c r="A175" s="3"/>
      <c r="B175" s="145"/>
      <c r="C175" s="161"/>
      <c r="D175" s="3"/>
      <c r="E175" s="3"/>
      <c r="F175" s="145"/>
      <c r="G175" s="145"/>
      <c r="H175" s="3"/>
      <c r="I175" s="3"/>
      <c r="J175" s="3"/>
      <c r="K175" s="3"/>
      <c r="L175" s="3"/>
      <c r="M175" s="3"/>
      <c r="N175" s="3"/>
      <c r="O175" s="3"/>
      <c r="P175" s="3"/>
      <c r="Q175" s="3"/>
      <c r="R175" s="3"/>
      <c r="S175" s="3"/>
      <c r="T175" s="3"/>
      <c r="U175" s="3"/>
      <c r="V175" s="3"/>
      <c r="W175" s="3"/>
      <c r="X175" s="3"/>
      <c r="Y175" s="3"/>
      <c r="Z175" s="3"/>
      <c r="AA175" s="3"/>
      <c r="AB175" s="3"/>
    </row>
    <row r="176" customFormat="false" ht="12.75" hidden="false" customHeight="true" outlineLevel="0" collapsed="false">
      <c r="A176" s="3"/>
      <c r="B176" s="145"/>
      <c r="C176" s="161"/>
      <c r="D176" s="3"/>
      <c r="E176" s="3"/>
      <c r="F176" s="145"/>
      <c r="G176" s="145"/>
      <c r="H176" s="3"/>
      <c r="I176" s="3"/>
      <c r="J176" s="3"/>
      <c r="K176" s="3"/>
      <c r="L176" s="3"/>
      <c r="M176" s="3"/>
      <c r="N176" s="3"/>
      <c r="O176" s="3"/>
      <c r="P176" s="3"/>
      <c r="Q176" s="3"/>
      <c r="R176" s="3"/>
      <c r="S176" s="3"/>
      <c r="T176" s="3"/>
      <c r="U176" s="3"/>
      <c r="V176" s="3"/>
      <c r="W176" s="3"/>
      <c r="X176" s="3"/>
      <c r="Y176" s="3"/>
      <c r="Z176" s="3"/>
      <c r="AA176" s="3"/>
      <c r="AB176" s="3"/>
    </row>
    <row r="177" customFormat="false" ht="12.75" hidden="false" customHeight="true" outlineLevel="0" collapsed="false">
      <c r="A177" s="3"/>
      <c r="B177" s="145"/>
      <c r="C177" s="161"/>
      <c r="D177" s="3"/>
      <c r="E177" s="3"/>
      <c r="F177" s="145"/>
      <c r="G177" s="145"/>
      <c r="H177" s="3"/>
      <c r="I177" s="3"/>
      <c r="J177" s="3"/>
      <c r="K177" s="3"/>
      <c r="L177" s="3"/>
      <c r="M177" s="3"/>
      <c r="N177" s="3"/>
      <c r="O177" s="3"/>
      <c r="P177" s="3"/>
      <c r="Q177" s="3"/>
      <c r="R177" s="3"/>
      <c r="S177" s="3"/>
      <c r="T177" s="3"/>
      <c r="U177" s="3"/>
      <c r="V177" s="3"/>
      <c r="W177" s="3"/>
      <c r="X177" s="3"/>
      <c r="Y177" s="3"/>
      <c r="Z177" s="3"/>
      <c r="AA177" s="3"/>
      <c r="AB177" s="3"/>
    </row>
    <row r="178" customFormat="false" ht="12.75" hidden="false" customHeight="true" outlineLevel="0" collapsed="false">
      <c r="A178" s="3"/>
      <c r="B178" s="145"/>
      <c r="C178" s="161"/>
      <c r="D178" s="3"/>
      <c r="E178" s="3"/>
      <c r="F178" s="145"/>
      <c r="G178" s="145"/>
      <c r="H178" s="3"/>
      <c r="I178" s="3"/>
      <c r="J178" s="3"/>
      <c r="K178" s="3"/>
      <c r="L178" s="3"/>
      <c r="M178" s="3"/>
      <c r="N178" s="3"/>
      <c r="O178" s="3"/>
      <c r="P178" s="3"/>
      <c r="Q178" s="3"/>
      <c r="R178" s="3"/>
      <c r="S178" s="3"/>
      <c r="T178" s="3"/>
      <c r="U178" s="3"/>
      <c r="V178" s="3"/>
      <c r="W178" s="3"/>
      <c r="X178" s="3"/>
      <c r="Y178" s="3"/>
      <c r="Z178" s="3"/>
      <c r="AA178" s="3"/>
      <c r="AB178" s="3"/>
    </row>
    <row r="179" customFormat="false" ht="12.75" hidden="false" customHeight="true" outlineLevel="0" collapsed="false">
      <c r="A179" s="3"/>
      <c r="B179" s="145"/>
      <c r="C179" s="161"/>
      <c r="D179" s="3"/>
      <c r="E179" s="3"/>
      <c r="F179" s="145"/>
      <c r="G179" s="145"/>
      <c r="H179" s="3"/>
      <c r="I179" s="3"/>
      <c r="J179" s="3"/>
      <c r="K179" s="3"/>
      <c r="L179" s="3"/>
      <c r="M179" s="3"/>
      <c r="N179" s="3"/>
      <c r="O179" s="3"/>
      <c r="P179" s="3"/>
      <c r="Q179" s="3"/>
      <c r="R179" s="3"/>
      <c r="S179" s="3"/>
      <c r="T179" s="3"/>
      <c r="U179" s="3"/>
      <c r="V179" s="3"/>
      <c r="W179" s="3"/>
      <c r="X179" s="3"/>
      <c r="Y179" s="3"/>
      <c r="Z179" s="3"/>
      <c r="AA179" s="3"/>
      <c r="AB179" s="3"/>
    </row>
    <row r="180" customFormat="false" ht="12.75" hidden="false" customHeight="true" outlineLevel="0" collapsed="false">
      <c r="A180" s="3"/>
      <c r="B180" s="145"/>
      <c r="C180" s="161"/>
      <c r="D180" s="3"/>
      <c r="E180" s="3"/>
      <c r="F180" s="145"/>
      <c r="G180" s="145"/>
      <c r="H180" s="3"/>
      <c r="I180" s="3"/>
      <c r="J180" s="3"/>
      <c r="K180" s="3"/>
      <c r="L180" s="3"/>
      <c r="M180" s="3"/>
      <c r="N180" s="3"/>
      <c r="O180" s="3"/>
      <c r="P180" s="3"/>
      <c r="Q180" s="3"/>
      <c r="R180" s="3"/>
      <c r="S180" s="3"/>
      <c r="T180" s="3"/>
      <c r="U180" s="3"/>
      <c r="V180" s="3"/>
      <c r="W180" s="3"/>
      <c r="X180" s="3"/>
      <c r="Y180" s="3"/>
      <c r="Z180" s="3"/>
      <c r="AA180" s="3"/>
      <c r="AB180" s="3"/>
    </row>
    <row r="181" customFormat="false" ht="12.75" hidden="false" customHeight="true" outlineLevel="0" collapsed="false">
      <c r="A181" s="3"/>
      <c r="B181" s="145"/>
      <c r="C181" s="161"/>
      <c r="D181" s="3"/>
      <c r="E181" s="3"/>
      <c r="F181" s="145"/>
      <c r="G181" s="145"/>
      <c r="H181" s="3"/>
      <c r="I181" s="3"/>
      <c r="J181" s="3"/>
      <c r="K181" s="3"/>
      <c r="L181" s="3"/>
      <c r="M181" s="3"/>
      <c r="N181" s="3"/>
      <c r="O181" s="3"/>
      <c r="P181" s="3"/>
      <c r="Q181" s="3"/>
      <c r="R181" s="3"/>
      <c r="S181" s="3"/>
      <c r="T181" s="3"/>
      <c r="U181" s="3"/>
      <c r="V181" s="3"/>
      <c r="W181" s="3"/>
      <c r="X181" s="3"/>
      <c r="Y181" s="3"/>
      <c r="Z181" s="3"/>
      <c r="AA181" s="3"/>
      <c r="AB181" s="3"/>
    </row>
    <row r="182" customFormat="false" ht="12.75" hidden="false" customHeight="true" outlineLevel="0" collapsed="false">
      <c r="A182" s="3"/>
      <c r="B182" s="145"/>
      <c r="C182" s="161"/>
      <c r="D182" s="3"/>
      <c r="E182" s="3"/>
      <c r="F182" s="145"/>
      <c r="G182" s="145"/>
      <c r="H182" s="3"/>
      <c r="I182" s="3"/>
      <c r="J182" s="3"/>
      <c r="K182" s="3"/>
      <c r="L182" s="3"/>
      <c r="M182" s="3"/>
      <c r="N182" s="3"/>
      <c r="O182" s="3"/>
      <c r="P182" s="3"/>
      <c r="Q182" s="3"/>
      <c r="R182" s="3"/>
      <c r="S182" s="3"/>
      <c r="T182" s="3"/>
      <c r="U182" s="3"/>
      <c r="V182" s="3"/>
      <c r="W182" s="3"/>
      <c r="X182" s="3"/>
      <c r="Y182" s="3"/>
      <c r="Z182" s="3"/>
      <c r="AA182" s="3"/>
      <c r="AB182" s="3"/>
    </row>
    <row r="183" customFormat="false" ht="12.75" hidden="false" customHeight="true" outlineLevel="0" collapsed="false">
      <c r="A183" s="3"/>
      <c r="B183" s="145"/>
      <c r="C183" s="161"/>
      <c r="D183" s="3"/>
      <c r="E183" s="3"/>
      <c r="F183" s="145"/>
      <c r="G183" s="145"/>
      <c r="H183" s="3"/>
      <c r="I183" s="3"/>
      <c r="J183" s="3"/>
      <c r="K183" s="3"/>
      <c r="L183" s="3"/>
      <c r="M183" s="3"/>
      <c r="N183" s="3"/>
      <c r="O183" s="3"/>
      <c r="P183" s="3"/>
      <c r="Q183" s="3"/>
      <c r="R183" s="3"/>
      <c r="S183" s="3"/>
      <c r="T183" s="3"/>
      <c r="U183" s="3"/>
      <c r="V183" s="3"/>
      <c r="W183" s="3"/>
      <c r="X183" s="3"/>
      <c r="Y183" s="3"/>
      <c r="Z183" s="3"/>
      <c r="AA183" s="3"/>
      <c r="AB183" s="3"/>
    </row>
    <row r="184" customFormat="false" ht="12.75" hidden="false" customHeight="true" outlineLevel="0" collapsed="false">
      <c r="A184" s="3"/>
      <c r="B184" s="145"/>
      <c r="C184" s="161"/>
      <c r="D184" s="3"/>
      <c r="E184" s="3"/>
      <c r="F184" s="145"/>
      <c r="G184" s="145"/>
      <c r="H184" s="3"/>
      <c r="I184" s="3"/>
      <c r="J184" s="3"/>
      <c r="K184" s="3"/>
      <c r="L184" s="3"/>
      <c r="M184" s="3"/>
      <c r="N184" s="3"/>
      <c r="O184" s="3"/>
      <c r="P184" s="3"/>
      <c r="Q184" s="3"/>
      <c r="R184" s="3"/>
      <c r="S184" s="3"/>
      <c r="T184" s="3"/>
      <c r="U184" s="3"/>
      <c r="V184" s="3"/>
      <c r="W184" s="3"/>
      <c r="X184" s="3"/>
      <c r="Y184" s="3"/>
      <c r="Z184" s="3"/>
      <c r="AA184" s="3"/>
      <c r="AB184" s="3"/>
    </row>
    <row r="185" customFormat="false" ht="12.75" hidden="false" customHeight="true" outlineLevel="0" collapsed="false">
      <c r="A185" s="3"/>
      <c r="B185" s="145"/>
      <c r="C185" s="161"/>
      <c r="D185" s="3"/>
      <c r="E185" s="3"/>
      <c r="F185" s="145"/>
      <c r="G185" s="145"/>
      <c r="H185" s="3"/>
      <c r="I185" s="3"/>
      <c r="J185" s="3"/>
      <c r="K185" s="3"/>
      <c r="L185" s="3"/>
      <c r="M185" s="3"/>
      <c r="N185" s="3"/>
      <c r="O185" s="3"/>
      <c r="P185" s="3"/>
      <c r="Q185" s="3"/>
      <c r="R185" s="3"/>
      <c r="S185" s="3"/>
      <c r="T185" s="3"/>
      <c r="U185" s="3"/>
      <c r="V185" s="3"/>
      <c r="W185" s="3"/>
      <c r="X185" s="3"/>
      <c r="Y185" s="3"/>
      <c r="Z185" s="3"/>
      <c r="AA185" s="3"/>
      <c r="AB185" s="3"/>
    </row>
    <row r="186" customFormat="false" ht="12.75" hidden="false" customHeight="true" outlineLevel="0" collapsed="false">
      <c r="A186" s="3"/>
      <c r="B186" s="145"/>
      <c r="C186" s="161"/>
      <c r="D186" s="3"/>
      <c r="E186" s="3"/>
      <c r="F186" s="145"/>
      <c r="G186" s="145"/>
      <c r="H186" s="3"/>
      <c r="I186" s="3"/>
      <c r="J186" s="3"/>
      <c r="K186" s="3"/>
      <c r="L186" s="3"/>
      <c r="M186" s="3"/>
      <c r="N186" s="3"/>
      <c r="O186" s="3"/>
      <c r="P186" s="3"/>
      <c r="Q186" s="3"/>
      <c r="R186" s="3"/>
      <c r="S186" s="3"/>
      <c r="T186" s="3"/>
      <c r="U186" s="3"/>
      <c r="V186" s="3"/>
      <c r="W186" s="3"/>
      <c r="X186" s="3"/>
      <c r="Y186" s="3"/>
      <c r="Z186" s="3"/>
      <c r="AA186" s="3"/>
      <c r="AB186" s="3"/>
    </row>
    <row r="187" customFormat="false" ht="12.75" hidden="false" customHeight="true" outlineLevel="0" collapsed="false">
      <c r="A187" s="3"/>
      <c r="B187" s="145"/>
      <c r="C187" s="161"/>
      <c r="D187" s="3"/>
      <c r="E187" s="3"/>
      <c r="F187" s="145"/>
      <c r="G187" s="145"/>
      <c r="H187" s="3"/>
      <c r="I187" s="3"/>
      <c r="J187" s="3"/>
      <c r="K187" s="3"/>
      <c r="L187" s="3"/>
      <c r="M187" s="3"/>
      <c r="N187" s="3"/>
      <c r="O187" s="3"/>
      <c r="P187" s="3"/>
      <c r="Q187" s="3"/>
      <c r="R187" s="3"/>
      <c r="S187" s="3"/>
      <c r="T187" s="3"/>
      <c r="U187" s="3"/>
      <c r="V187" s="3"/>
      <c r="W187" s="3"/>
      <c r="X187" s="3"/>
      <c r="Y187" s="3"/>
      <c r="Z187" s="3"/>
      <c r="AA187" s="3"/>
      <c r="AB187" s="3"/>
    </row>
    <row r="188" customFormat="false" ht="12.75" hidden="false" customHeight="true" outlineLevel="0" collapsed="false">
      <c r="A188" s="3"/>
      <c r="B188" s="145"/>
      <c r="C188" s="161"/>
      <c r="D188" s="3"/>
      <c r="E188" s="3"/>
      <c r="F188" s="145"/>
      <c r="G188" s="145"/>
      <c r="H188" s="3"/>
      <c r="I188" s="3"/>
      <c r="J188" s="3"/>
      <c r="K188" s="3"/>
      <c r="L188" s="3"/>
      <c r="M188" s="3"/>
      <c r="N188" s="3"/>
      <c r="O188" s="3"/>
      <c r="P188" s="3"/>
      <c r="Q188" s="3"/>
      <c r="R188" s="3"/>
      <c r="S188" s="3"/>
      <c r="T188" s="3"/>
      <c r="U188" s="3"/>
      <c r="V188" s="3"/>
      <c r="W188" s="3"/>
      <c r="X188" s="3"/>
      <c r="Y188" s="3"/>
      <c r="Z188" s="3"/>
      <c r="AA188" s="3"/>
      <c r="AB188" s="3"/>
    </row>
    <row r="189" customFormat="false" ht="12.75" hidden="false" customHeight="true" outlineLevel="0" collapsed="false">
      <c r="A189" s="3"/>
      <c r="B189" s="145"/>
      <c r="C189" s="161"/>
      <c r="D189" s="3"/>
      <c r="E189" s="3"/>
      <c r="F189" s="145"/>
      <c r="G189" s="145"/>
      <c r="H189" s="3"/>
      <c r="I189" s="3"/>
      <c r="J189" s="3"/>
      <c r="K189" s="3"/>
      <c r="L189" s="3"/>
      <c r="M189" s="3"/>
      <c r="N189" s="3"/>
      <c r="O189" s="3"/>
      <c r="P189" s="3"/>
      <c r="Q189" s="3"/>
      <c r="R189" s="3"/>
      <c r="S189" s="3"/>
      <c r="T189" s="3"/>
      <c r="U189" s="3"/>
      <c r="V189" s="3"/>
      <c r="W189" s="3"/>
      <c r="X189" s="3"/>
      <c r="Y189" s="3"/>
      <c r="Z189" s="3"/>
      <c r="AA189" s="3"/>
      <c r="AB189" s="3"/>
    </row>
    <row r="190" customFormat="false" ht="12.75" hidden="false" customHeight="true" outlineLevel="0" collapsed="false">
      <c r="A190" s="3"/>
      <c r="B190" s="145"/>
      <c r="C190" s="161"/>
      <c r="D190" s="3"/>
      <c r="E190" s="3"/>
      <c r="F190" s="145"/>
      <c r="G190" s="145"/>
      <c r="H190" s="3"/>
      <c r="I190" s="3"/>
      <c r="J190" s="3"/>
      <c r="K190" s="3"/>
      <c r="L190" s="3"/>
      <c r="M190" s="3"/>
      <c r="N190" s="3"/>
      <c r="O190" s="3"/>
      <c r="P190" s="3"/>
      <c r="Q190" s="3"/>
      <c r="R190" s="3"/>
      <c r="S190" s="3"/>
      <c r="T190" s="3"/>
      <c r="U190" s="3"/>
      <c r="V190" s="3"/>
      <c r="W190" s="3"/>
      <c r="X190" s="3"/>
      <c r="Y190" s="3"/>
      <c r="Z190" s="3"/>
      <c r="AA190" s="3"/>
      <c r="AB190" s="3"/>
    </row>
    <row r="191" customFormat="false" ht="12.75" hidden="false" customHeight="true" outlineLevel="0" collapsed="false">
      <c r="A191" s="3"/>
      <c r="B191" s="145"/>
      <c r="C191" s="161"/>
      <c r="D191" s="3"/>
      <c r="E191" s="3"/>
      <c r="F191" s="145"/>
      <c r="G191" s="145"/>
      <c r="H191" s="3"/>
      <c r="I191" s="3"/>
      <c r="J191" s="3"/>
      <c r="K191" s="3"/>
      <c r="L191" s="3"/>
      <c r="M191" s="3"/>
      <c r="N191" s="3"/>
      <c r="O191" s="3"/>
      <c r="P191" s="3"/>
      <c r="Q191" s="3"/>
      <c r="R191" s="3"/>
      <c r="S191" s="3"/>
      <c r="T191" s="3"/>
      <c r="U191" s="3"/>
      <c r="V191" s="3"/>
      <c r="W191" s="3"/>
      <c r="X191" s="3"/>
      <c r="Y191" s="3"/>
      <c r="Z191" s="3"/>
      <c r="AA191" s="3"/>
      <c r="AB191" s="3"/>
    </row>
    <row r="192" customFormat="false" ht="12.75" hidden="false" customHeight="true" outlineLevel="0" collapsed="false">
      <c r="A192" s="3"/>
      <c r="B192" s="145"/>
      <c r="C192" s="161"/>
      <c r="D192" s="3"/>
      <c r="E192" s="3"/>
      <c r="F192" s="145"/>
      <c r="G192" s="145"/>
      <c r="H192" s="3"/>
      <c r="I192" s="3"/>
      <c r="J192" s="3"/>
      <c r="K192" s="3"/>
      <c r="L192" s="3"/>
      <c r="M192" s="3"/>
      <c r="N192" s="3"/>
      <c r="O192" s="3"/>
      <c r="P192" s="3"/>
      <c r="Q192" s="3"/>
      <c r="R192" s="3"/>
      <c r="S192" s="3"/>
      <c r="T192" s="3"/>
      <c r="U192" s="3"/>
      <c r="V192" s="3"/>
      <c r="W192" s="3"/>
      <c r="X192" s="3"/>
      <c r="Y192" s="3"/>
      <c r="Z192" s="3"/>
      <c r="AA192" s="3"/>
      <c r="AB192" s="3"/>
    </row>
    <row r="193" customFormat="false" ht="12.75" hidden="false" customHeight="true" outlineLevel="0" collapsed="false">
      <c r="A193" s="3"/>
      <c r="B193" s="145"/>
      <c r="C193" s="161"/>
      <c r="D193" s="3"/>
      <c r="E193" s="3"/>
      <c r="F193" s="145"/>
      <c r="G193" s="145"/>
      <c r="H193" s="3"/>
      <c r="I193" s="3"/>
      <c r="J193" s="3"/>
      <c r="K193" s="3"/>
      <c r="L193" s="3"/>
      <c r="M193" s="3"/>
      <c r="N193" s="3"/>
      <c r="O193" s="3"/>
      <c r="P193" s="3"/>
      <c r="Q193" s="3"/>
      <c r="R193" s="3"/>
      <c r="S193" s="3"/>
      <c r="T193" s="3"/>
      <c r="U193" s="3"/>
      <c r="V193" s="3"/>
      <c r="W193" s="3"/>
      <c r="X193" s="3"/>
      <c r="Y193" s="3"/>
      <c r="Z193" s="3"/>
      <c r="AA193" s="3"/>
      <c r="AB193" s="3"/>
    </row>
    <row r="194" customFormat="false" ht="12.75" hidden="false" customHeight="true" outlineLevel="0" collapsed="false">
      <c r="A194" s="3"/>
      <c r="B194" s="145"/>
      <c r="C194" s="161"/>
      <c r="D194" s="3"/>
      <c r="E194" s="3"/>
      <c r="F194" s="145"/>
      <c r="G194" s="145"/>
      <c r="H194" s="3"/>
      <c r="I194" s="3"/>
      <c r="J194" s="3"/>
      <c r="K194" s="3"/>
      <c r="L194" s="3"/>
      <c r="M194" s="3"/>
      <c r="N194" s="3"/>
      <c r="O194" s="3"/>
      <c r="P194" s="3"/>
      <c r="Q194" s="3"/>
      <c r="R194" s="3"/>
      <c r="S194" s="3"/>
      <c r="T194" s="3"/>
      <c r="U194" s="3"/>
      <c r="V194" s="3"/>
      <c r="W194" s="3"/>
      <c r="X194" s="3"/>
      <c r="Y194" s="3"/>
      <c r="Z194" s="3"/>
      <c r="AA194" s="3"/>
      <c r="AB194" s="3"/>
    </row>
    <row r="195" customFormat="false" ht="12.75" hidden="false" customHeight="true" outlineLevel="0" collapsed="false">
      <c r="A195" s="3"/>
      <c r="B195" s="145"/>
      <c r="C195" s="161"/>
      <c r="D195" s="3"/>
      <c r="E195" s="3"/>
      <c r="F195" s="145"/>
      <c r="G195" s="145"/>
      <c r="H195" s="3"/>
      <c r="I195" s="3"/>
      <c r="J195" s="3"/>
      <c r="K195" s="3"/>
      <c r="L195" s="3"/>
      <c r="M195" s="3"/>
      <c r="N195" s="3"/>
      <c r="O195" s="3"/>
      <c r="P195" s="3"/>
      <c r="Q195" s="3"/>
      <c r="R195" s="3"/>
      <c r="S195" s="3"/>
      <c r="T195" s="3"/>
      <c r="U195" s="3"/>
      <c r="V195" s="3"/>
      <c r="W195" s="3"/>
      <c r="X195" s="3"/>
      <c r="Y195" s="3"/>
      <c r="Z195" s="3"/>
      <c r="AA195" s="3"/>
      <c r="AB195" s="3"/>
    </row>
    <row r="196" customFormat="false" ht="12.75" hidden="false" customHeight="true" outlineLevel="0" collapsed="false">
      <c r="A196" s="3"/>
      <c r="B196" s="145"/>
      <c r="C196" s="161"/>
      <c r="D196" s="3"/>
      <c r="E196" s="3"/>
      <c r="F196" s="145"/>
      <c r="G196" s="145"/>
      <c r="H196" s="3"/>
      <c r="I196" s="3"/>
      <c r="J196" s="3"/>
      <c r="K196" s="3"/>
      <c r="L196" s="3"/>
      <c r="M196" s="3"/>
      <c r="N196" s="3"/>
      <c r="O196" s="3"/>
      <c r="P196" s="3"/>
      <c r="Q196" s="3"/>
      <c r="R196" s="3"/>
      <c r="S196" s="3"/>
      <c r="T196" s="3"/>
      <c r="U196" s="3"/>
      <c r="V196" s="3"/>
      <c r="W196" s="3"/>
      <c r="X196" s="3"/>
      <c r="Y196" s="3"/>
      <c r="Z196" s="3"/>
      <c r="AA196" s="3"/>
      <c r="AB196" s="3"/>
    </row>
    <row r="197" customFormat="false" ht="12.75" hidden="false" customHeight="true" outlineLevel="0" collapsed="false">
      <c r="A197" s="3"/>
      <c r="B197" s="145"/>
      <c r="C197" s="161"/>
      <c r="D197" s="3"/>
      <c r="E197" s="3"/>
      <c r="F197" s="145"/>
      <c r="G197" s="145"/>
      <c r="H197" s="3"/>
      <c r="I197" s="3"/>
      <c r="J197" s="3"/>
      <c r="K197" s="3"/>
      <c r="L197" s="3"/>
      <c r="M197" s="3"/>
      <c r="N197" s="3"/>
      <c r="O197" s="3"/>
      <c r="P197" s="3"/>
      <c r="Q197" s="3"/>
      <c r="R197" s="3"/>
      <c r="S197" s="3"/>
      <c r="T197" s="3"/>
      <c r="U197" s="3"/>
      <c r="V197" s="3"/>
      <c r="W197" s="3"/>
      <c r="X197" s="3"/>
      <c r="Y197" s="3"/>
      <c r="Z197" s="3"/>
      <c r="AA197" s="3"/>
      <c r="AB197" s="3"/>
    </row>
    <row r="198" customFormat="false" ht="12.75" hidden="false" customHeight="true" outlineLevel="0" collapsed="false">
      <c r="A198" s="3"/>
      <c r="B198" s="145"/>
      <c r="C198" s="161"/>
      <c r="D198" s="3"/>
      <c r="E198" s="3"/>
      <c r="F198" s="145"/>
      <c r="G198" s="145"/>
      <c r="H198" s="3"/>
      <c r="I198" s="3"/>
      <c r="J198" s="3"/>
      <c r="K198" s="3"/>
      <c r="L198" s="3"/>
      <c r="M198" s="3"/>
      <c r="N198" s="3"/>
      <c r="O198" s="3"/>
      <c r="P198" s="3"/>
      <c r="Q198" s="3"/>
      <c r="R198" s="3"/>
      <c r="S198" s="3"/>
      <c r="T198" s="3"/>
      <c r="U198" s="3"/>
      <c r="V198" s="3"/>
      <c r="W198" s="3"/>
      <c r="X198" s="3"/>
      <c r="Y198" s="3"/>
      <c r="Z198" s="3"/>
      <c r="AA198" s="3"/>
      <c r="AB198" s="3"/>
    </row>
    <row r="199" customFormat="false" ht="12.75" hidden="false" customHeight="true" outlineLevel="0" collapsed="false">
      <c r="A199" s="3"/>
      <c r="B199" s="145"/>
      <c r="C199" s="161"/>
      <c r="D199" s="3"/>
      <c r="E199" s="3"/>
      <c r="F199" s="145"/>
      <c r="G199" s="145"/>
      <c r="H199" s="3"/>
      <c r="I199" s="3"/>
      <c r="J199" s="3"/>
      <c r="K199" s="3"/>
      <c r="L199" s="3"/>
      <c r="M199" s="3"/>
      <c r="N199" s="3"/>
      <c r="O199" s="3"/>
      <c r="P199" s="3"/>
      <c r="Q199" s="3"/>
      <c r="R199" s="3"/>
      <c r="S199" s="3"/>
      <c r="T199" s="3"/>
      <c r="U199" s="3"/>
      <c r="V199" s="3"/>
      <c r="W199" s="3"/>
      <c r="X199" s="3"/>
      <c r="Y199" s="3"/>
      <c r="Z199" s="3"/>
      <c r="AA199" s="3"/>
      <c r="AB199" s="3"/>
    </row>
    <row r="200" customFormat="false" ht="12.75" hidden="false" customHeight="true" outlineLevel="0" collapsed="false">
      <c r="A200" s="3"/>
      <c r="B200" s="145"/>
      <c r="C200" s="161"/>
      <c r="D200" s="3"/>
      <c r="E200" s="3"/>
      <c r="F200" s="145"/>
      <c r="G200" s="145"/>
      <c r="H200" s="3"/>
      <c r="I200" s="3"/>
      <c r="J200" s="3"/>
      <c r="K200" s="3"/>
      <c r="L200" s="3"/>
      <c r="M200" s="3"/>
      <c r="N200" s="3"/>
      <c r="O200" s="3"/>
      <c r="P200" s="3"/>
      <c r="Q200" s="3"/>
      <c r="R200" s="3"/>
      <c r="S200" s="3"/>
      <c r="T200" s="3"/>
      <c r="U200" s="3"/>
      <c r="V200" s="3"/>
      <c r="W200" s="3"/>
      <c r="X200" s="3"/>
      <c r="Y200" s="3"/>
      <c r="Z200" s="3"/>
      <c r="AA200" s="3"/>
      <c r="AB200" s="3"/>
    </row>
    <row r="201" customFormat="false" ht="12.75" hidden="false" customHeight="true" outlineLevel="0" collapsed="false">
      <c r="A201" s="3"/>
      <c r="B201" s="145"/>
      <c r="C201" s="161"/>
      <c r="D201" s="3"/>
      <c r="E201" s="3"/>
      <c r="F201" s="145"/>
      <c r="G201" s="145"/>
      <c r="H201" s="3"/>
      <c r="I201" s="3"/>
      <c r="J201" s="3"/>
      <c r="K201" s="3"/>
      <c r="L201" s="3"/>
      <c r="M201" s="3"/>
      <c r="N201" s="3"/>
      <c r="O201" s="3"/>
      <c r="P201" s="3"/>
      <c r="Q201" s="3"/>
      <c r="R201" s="3"/>
      <c r="S201" s="3"/>
      <c r="T201" s="3"/>
      <c r="U201" s="3"/>
      <c r="V201" s="3"/>
      <c r="W201" s="3"/>
      <c r="X201" s="3"/>
      <c r="Y201" s="3"/>
      <c r="Z201" s="3"/>
      <c r="AA201" s="3"/>
      <c r="AB201" s="3"/>
    </row>
    <row r="202" customFormat="false" ht="12.75" hidden="false" customHeight="true" outlineLevel="0" collapsed="false">
      <c r="A202" s="3"/>
      <c r="B202" s="145"/>
      <c r="C202" s="161"/>
      <c r="D202" s="3"/>
      <c r="E202" s="3"/>
      <c r="F202" s="145"/>
      <c r="G202" s="145"/>
      <c r="H202" s="3"/>
      <c r="I202" s="3"/>
      <c r="J202" s="3"/>
      <c r="K202" s="3"/>
      <c r="L202" s="3"/>
      <c r="M202" s="3"/>
      <c r="N202" s="3"/>
      <c r="O202" s="3"/>
      <c r="P202" s="3"/>
      <c r="Q202" s="3"/>
      <c r="R202" s="3"/>
      <c r="S202" s="3"/>
      <c r="T202" s="3"/>
      <c r="U202" s="3"/>
      <c r="V202" s="3"/>
      <c r="W202" s="3"/>
      <c r="X202" s="3"/>
      <c r="Y202" s="3"/>
      <c r="Z202" s="3"/>
      <c r="AA202" s="3"/>
      <c r="AB202" s="3"/>
    </row>
    <row r="203" customFormat="false" ht="12.75" hidden="false" customHeight="true" outlineLevel="0" collapsed="false">
      <c r="A203" s="3"/>
      <c r="B203" s="145"/>
      <c r="C203" s="161"/>
      <c r="D203" s="3"/>
      <c r="E203" s="3"/>
      <c r="F203" s="145"/>
      <c r="G203" s="145"/>
      <c r="H203" s="3"/>
      <c r="I203" s="3"/>
      <c r="J203" s="3"/>
      <c r="K203" s="3"/>
      <c r="L203" s="3"/>
      <c r="M203" s="3"/>
      <c r="N203" s="3"/>
      <c r="O203" s="3"/>
      <c r="P203" s="3"/>
      <c r="Q203" s="3"/>
      <c r="R203" s="3"/>
      <c r="S203" s="3"/>
      <c r="T203" s="3"/>
      <c r="U203" s="3"/>
      <c r="V203" s="3"/>
      <c r="W203" s="3"/>
      <c r="X203" s="3"/>
      <c r="Y203" s="3"/>
      <c r="Z203" s="3"/>
      <c r="AA203" s="3"/>
      <c r="AB203" s="3"/>
    </row>
    <row r="204" customFormat="false" ht="12.75" hidden="false" customHeight="true" outlineLevel="0" collapsed="false">
      <c r="A204" s="3"/>
      <c r="B204" s="145"/>
      <c r="C204" s="161"/>
      <c r="D204" s="3"/>
      <c r="E204" s="3"/>
      <c r="F204" s="145"/>
      <c r="G204" s="145"/>
      <c r="H204" s="3"/>
      <c r="I204" s="3"/>
      <c r="J204" s="3"/>
      <c r="K204" s="3"/>
      <c r="L204" s="3"/>
      <c r="M204" s="3"/>
      <c r="N204" s="3"/>
      <c r="O204" s="3"/>
      <c r="P204" s="3"/>
      <c r="Q204" s="3"/>
      <c r="R204" s="3"/>
      <c r="S204" s="3"/>
      <c r="T204" s="3"/>
      <c r="U204" s="3"/>
      <c r="V204" s="3"/>
      <c r="W204" s="3"/>
      <c r="X204" s="3"/>
      <c r="Y204" s="3"/>
      <c r="Z204" s="3"/>
      <c r="AA204" s="3"/>
      <c r="AB204" s="3"/>
    </row>
    <row r="205" customFormat="false" ht="12.75" hidden="false" customHeight="true" outlineLevel="0" collapsed="false">
      <c r="A205" s="3"/>
      <c r="B205" s="145"/>
      <c r="C205" s="161"/>
      <c r="D205" s="3"/>
      <c r="E205" s="3"/>
      <c r="F205" s="145"/>
      <c r="G205" s="145"/>
      <c r="H205" s="3"/>
      <c r="I205" s="3"/>
      <c r="J205" s="3"/>
      <c r="K205" s="3"/>
      <c r="L205" s="3"/>
      <c r="M205" s="3"/>
      <c r="N205" s="3"/>
      <c r="O205" s="3"/>
      <c r="P205" s="3"/>
      <c r="Q205" s="3"/>
      <c r="R205" s="3"/>
      <c r="S205" s="3"/>
      <c r="T205" s="3"/>
      <c r="U205" s="3"/>
      <c r="V205" s="3"/>
      <c r="W205" s="3"/>
      <c r="X205" s="3"/>
      <c r="Y205" s="3"/>
      <c r="Z205" s="3"/>
      <c r="AA205" s="3"/>
      <c r="AB205" s="3"/>
    </row>
    <row r="206" customFormat="false" ht="12.75" hidden="false" customHeight="true" outlineLevel="0" collapsed="false">
      <c r="A206" s="3"/>
      <c r="B206" s="145"/>
      <c r="C206" s="161"/>
      <c r="D206" s="3"/>
      <c r="E206" s="3"/>
      <c r="F206" s="145"/>
      <c r="G206" s="145"/>
      <c r="H206" s="3"/>
      <c r="I206" s="3"/>
      <c r="J206" s="3"/>
      <c r="K206" s="3"/>
      <c r="L206" s="3"/>
      <c r="M206" s="3"/>
      <c r="N206" s="3"/>
      <c r="O206" s="3"/>
      <c r="P206" s="3"/>
      <c r="Q206" s="3"/>
      <c r="R206" s="3"/>
      <c r="S206" s="3"/>
      <c r="T206" s="3"/>
      <c r="U206" s="3"/>
      <c r="V206" s="3"/>
      <c r="W206" s="3"/>
      <c r="X206" s="3"/>
      <c r="Y206" s="3"/>
      <c r="Z206" s="3"/>
      <c r="AA206" s="3"/>
      <c r="AB206" s="3"/>
    </row>
    <row r="207" customFormat="false" ht="12.75" hidden="false" customHeight="true" outlineLevel="0" collapsed="false">
      <c r="A207" s="3"/>
      <c r="B207" s="145"/>
      <c r="C207" s="161"/>
      <c r="D207" s="3"/>
      <c r="E207" s="3"/>
      <c r="F207" s="145"/>
      <c r="G207" s="145"/>
      <c r="H207" s="3"/>
      <c r="I207" s="3"/>
      <c r="J207" s="3"/>
      <c r="K207" s="3"/>
      <c r="L207" s="3"/>
      <c r="M207" s="3"/>
      <c r="N207" s="3"/>
      <c r="O207" s="3"/>
      <c r="P207" s="3"/>
      <c r="Q207" s="3"/>
      <c r="R207" s="3"/>
      <c r="S207" s="3"/>
      <c r="T207" s="3"/>
      <c r="U207" s="3"/>
      <c r="V207" s="3"/>
      <c r="W207" s="3"/>
      <c r="X207" s="3"/>
      <c r="Y207" s="3"/>
      <c r="Z207" s="3"/>
      <c r="AA207" s="3"/>
      <c r="AB207" s="3"/>
    </row>
    <row r="208" customFormat="false" ht="12.75" hidden="false" customHeight="true" outlineLevel="0" collapsed="false">
      <c r="A208" s="3"/>
      <c r="B208" s="145"/>
      <c r="C208" s="161"/>
      <c r="D208" s="3"/>
      <c r="E208" s="3"/>
      <c r="F208" s="145"/>
      <c r="G208" s="145"/>
      <c r="H208" s="3"/>
      <c r="I208" s="3"/>
      <c r="J208" s="3"/>
      <c r="K208" s="3"/>
      <c r="L208" s="3"/>
      <c r="M208" s="3"/>
      <c r="N208" s="3"/>
      <c r="O208" s="3"/>
      <c r="P208" s="3"/>
      <c r="Q208" s="3"/>
      <c r="R208" s="3"/>
      <c r="S208" s="3"/>
      <c r="T208" s="3"/>
      <c r="U208" s="3"/>
      <c r="V208" s="3"/>
      <c r="W208" s="3"/>
      <c r="X208" s="3"/>
      <c r="Y208" s="3"/>
      <c r="Z208" s="3"/>
      <c r="AA208" s="3"/>
      <c r="AB208" s="3"/>
    </row>
    <row r="209" customFormat="false" ht="12.75" hidden="false" customHeight="true" outlineLevel="0" collapsed="false">
      <c r="A209" s="3"/>
      <c r="B209" s="145"/>
      <c r="C209" s="161"/>
      <c r="D209" s="3"/>
      <c r="E209" s="3"/>
      <c r="F209" s="145"/>
      <c r="G209" s="145"/>
      <c r="H209" s="3"/>
      <c r="I209" s="3"/>
      <c r="J209" s="3"/>
      <c r="K209" s="3"/>
      <c r="L209" s="3"/>
      <c r="M209" s="3"/>
      <c r="N209" s="3"/>
      <c r="O209" s="3"/>
      <c r="P209" s="3"/>
      <c r="Q209" s="3"/>
      <c r="R209" s="3"/>
      <c r="S209" s="3"/>
      <c r="T209" s="3"/>
      <c r="U209" s="3"/>
      <c r="V209" s="3"/>
      <c r="W209" s="3"/>
      <c r="X209" s="3"/>
      <c r="Y209" s="3"/>
      <c r="Z209" s="3"/>
      <c r="AA209" s="3"/>
      <c r="AB209" s="3"/>
    </row>
    <row r="210" customFormat="false" ht="12.75" hidden="false" customHeight="true" outlineLevel="0" collapsed="false">
      <c r="A210" s="3"/>
      <c r="B210" s="145"/>
      <c r="C210" s="161"/>
      <c r="D210" s="3"/>
      <c r="E210" s="3"/>
      <c r="F210" s="145"/>
      <c r="G210" s="145"/>
      <c r="H210" s="3"/>
      <c r="I210" s="3"/>
      <c r="J210" s="3"/>
      <c r="K210" s="3"/>
      <c r="L210" s="3"/>
      <c r="M210" s="3"/>
      <c r="N210" s="3"/>
      <c r="O210" s="3"/>
      <c r="P210" s="3"/>
      <c r="Q210" s="3"/>
      <c r="R210" s="3"/>
      <c r="S210" s="3"/>
      <c r="T210" s="3"/>
      <c r="U210" s="3"/>
      <c r="V210" s="3"/>
      <c r="W210" s="3"/>
      <c r="X210" s="3"/>
      <c r="Y210" s="3"/>
      <c r="Z210" s="3"/>
      <c r="AA210" s="3"/>
      <c r="AB210" s="3"/>
    </row>
    <row r="211" customFormat="false" ht="12.75" hidden="false" customHeight="true" outlineLevel="0" collapsed="false">
      <c r="A211" s="3"/>
      <c r="B211" s="145"/>
      <c r="C211" s="161"/>
      <c r="D211" s="3"/>
      <c r="E211" s="3"/>
      <c r="F211" s="145"/>
      <c r="G211" s="145"/>
      <c r="H211" s="3"/>
      <c r="I211" s="3"/>
      <c r="J211" s="3"/>
      <c r="K211" s="3"/>
      <c r="L211" s="3"/>
      <c r="M211" s="3"/>
      <c r="N211" s="3"/>
      <c r="O211" s="3"/>
      <c r="P211" s="3"/>
      <c r="Q211" s="3"/>
      <c r="R211" s="3"/>
      <c r="S211" s="3"/>
      <c r="T211" s="3"/>
      <c r="U211" s="3"/>
      <c r="V211" s="3"/>
      <c r="W211" s="3"/>
      <c r="X211" s="3"/>
      <c r="Y211" s="3"/>
      <c r="Z211" s="3"/>
      <c r="AA211" s="3"/>
      <c r="AB211" s="3"/>
    </row>
    <row r="212" customFormat="false" ht="12.75" hidden="false" customHeight="true" outlineLevel="0" collapsed="false">
      <c r="A212" s="3"/>
      <c r="B212" s="145"/>
      <c r="C212" s="161"/>
      <c r="D212" s="3"/>
      <c r="E212" s="3"/>
      <c r="F212" s="145"/>
      <c r="G212" s="145"/>
      <c r="H212" s="3"/>
      <c r="I212" s="3"/>
      <c r="J212" s="3"/>
      <c r="K212" s="3"/>
      <c r="L212" s="3"/>
      <c r="M212" s="3"/>
      <c r="N212" s="3"/>
      <c r="O212" s="3"/>
      <c r="P212" s="3"/>
      <c r="Q212" s="3"/>
      <c r="R212" s="3"/>
      <c r="S212" s="3"/>
      <c r="T212" s="3"/>
      <c r="U212" s="3"/>
      <c r="V212" s="3"/>
      <c r="W212" s="3"/>
      <c r="X212" s="3"/>
      <c r="Y212" s="3"/>
      <c r="Z212" s="3"/>
      <c r="AA212" s="3"/>
      <c r="AB212" s="3"/>
    </row>
    <row r="213" customFormat="false" ht="12.75" hidden="false" customHeight="true" outlineLevel="0" collapsed="false">
      <c r="A213" s="3"/>
      <c r="B213" s="145"/>
      <c r="C213" s="161"/>
      <c r="D213" s="3"/>
      <c r="E213" s="3"/>
      <c r="F213" s="145"/>
      <c r="G213" s="145"/>
      <c r="H213" s="3"/>
      <c r="I213" s="3"/>
      <c r="J213" s="3"/>
      <c r="K213" s="3"/>
      <c r="L213" s="3"/>
      <c r="M213" s="3"/>
      <c r="N213" s="3"/>
      <c r="O213" s="3"/>
      <c r="P213" s="3"/>
      <c r="Q213" s="3"/>
      <c r="R213" s="3"/>
      <c r="S213" s="3"/>
      <c r="T213" s="3"/>
      <c r="U213" s="3"/>
      <c r="V213" s="3"/>
      <c r="W213" s="3"/>
      <c r="X213" s="3"/>
      <c r="Y213" s="3"/>
      <c r="Z213" s="3"/>
      <c r="AA213" s="3"/>
      <c r="AB213" s="3"/>
    </row>
    <row r="214" customFormat="false" ht="12.75" hidden="false" customHeight="true" outlineLevel="0" collapsed="false">
      <c r="A214" s="3"/>
      <c r="B214" s="145"/>
      <c r="C214" s="161"/>
      <c r="D214" s="3"/>
      <c r="E214" s="3"/>
      <c r="F214" s="145"/>
      <c r="G214" s="145"/>
      <c r="H214" s="3"/>
      <c r="I214" s="3"/>
      <c r="J214" s="3"/>
      <c r="K214" s="3"/>
      <c r="L214" s="3"/>
      <c r="M214" s="3"/>
      <c r="N214" s="3"/>
      <c r="O214" s="3"/>
      <c r="P214" s="3"/>
      <c r="Q214" s="3"/>
      <c r="R214" s="3"/>
      <c r="S214" s="3"/>
      <c r="T214" s="3"/>
      <c r="U214" s="3"/>
      <c r="V214" s="3"/>
      <c r="W214" s="3"/>
      <c r="X214" s="3"/>
      <c r="Y214" s="3"/>
      <c r="Z214" s="3"/>
      <c r="AA214" s="3"/>
      <c r="AB214" s="3"/>
    </row>
    <row r="215" customFormat="false" ht="12.75" hidden="false" customHeight="true" outlineLevel="0" collapsed="false">
      <c r="A215" s="3"/>
      <c r="B215" s="145"/>
      <c r="C215" s="161"/>
      <c r="D215" s="3"/>
      <c r="E215" s="3"/>
      <c r="F215" s="145"/>
      <c r="G215" s="145"/>
      <c r="H215" s="3"/>
      <c r="I215" s="3"/>
      <c r="J215" s="3"/>
      <c r="K215" s="3"/>
      <c r="L215" s="3"/>
      <c r="M215" s="3"/>
      <c r="N215" s="3"/>
      <c r="O215" s="3"/>
      <c r="P215" s="3"/>
      <c r="Q215" s="3"/>
      <c r="R215" s="3"/>
      <c r="S215" s="3"/>
      <c r="T215" s="3"/>
      <c r="U215" s="3"/>
      <c r="V215" s="3"/>
      <c r="W215" s="3"/>
      <c r="X215" s="3"/>
      <c r="Y215" s="3"/>
      <c r="Z215" s="3"/>
      <c r="AA215" s="3"/>
      <c r="AB215" s="3"/>
    </row>
    <row r="216" customFormat="false" ht="12.75" hidden="false" customHeight="true" outlineLevel="0" collapsed="false">
      <c r="A216" s="3"/>
      <c r="B216" s="145"/>
      <c r="C216" s="161"/>
      <c r="D216" s="3"/>
      <c r="E216" s="3"/>
      <c r="F216" s="145"/>
      <c r="G216" s="145"/>
      <c r="H216" s="3"/>
      <c r="I216" s="3"/>
      <c r="J216" s="3"/>
      <c r="K216" s="3"/>
      <c r="L216" s="3"/>
      <c r="M216" s="3"/>
      <c r="N216" s="3"/>
      <c r="O216" s="3"/>
      <c r="P216" s="3"/>
      <c r="Q216" s="3"/>
      <c r="R216" s="3"/>
      <c r="S216" s="3"/>
      <c r="T216" s="3"/>
      <c r="U216" s="3"/>
      <c r="V216" s="3"/>
      <c r="W216" s="3"/>
      <c r="X216" s="3"/>
      <c r="Y216" s="3"/>
      <c r="Z216" s="3"/>
      <c r="AA216" s="3"/>
      <c r="AB216" s="3"/>
    </row>
    <row r="217" customFormat="false" ht="12.75" hidden="false" customHeight="true" outlineLevel="0" collapsed="false">
      <c r="A217" s="3"/>
      <c r="B217" s="145"/>
      <c r="C217" s="161"/>
      <c r="D217" s="3"/>
      <c r="E217" s="3"/>
      <c r="F217" s="145"/>
      <c r="G217" s="145"/>
      <c r="H217" s="3"/>
      <c r="I217" s="3"/>
      <c r="J217" s="3"/>
      <c r="K217" s="3"/>
      <c r="L217" s="3"/>
      <c r="M217" s="3"/>
      <c r="N217" s="3"/>
      <c r="O217" s="3"/>
      <c r="P217" s="3"/>
      <c r="Q217" s="3"/>
      <c r="R217" s="3"/>
      <c r="S217" s="3"/>
      <c r="T217" s="3"/>
      <c r="U217" s="3"/>
      <c r="V217" s="3"/>
      <c r="W217" s="3"/>
      <c r="X217" s="3"/>
      <c r="Y217" s="3"/>
      <c r="Z217" s="3"/>
      <c r="AA217" s="3"/>
      <c r="AB217" s="3"/>
    </row>
    <row r="218" customFormat="false" ht="12.75" hidden="false" customHeight="true" outlineLevel="0" collapsed="false">
      <c r="A218" s="3"/>
      <c r="B218" s="145"/>
      <c r="C218" s="161"/>
      <c r="D218" s="3"/>
      <c r="E218" s="3"/>
      <c r="F218" s="145"/>
      <c r="G218" s="145"/>
      <c r="H218" s="3"/>
      <c r="I218" s="3"/>
      <c r="J218" s="3"/>
      <c r="K218" s="3"/>
      <c r="L218" s="3"/>
      <c r="M218" s="3"/>
      <c r="N218" s="3"/>
      <c r="O218" s="3"/>
      <c r="P218" s="3"/>
      <c r="Q218" s="3"/>
      <c r="R218" s="3"/>
      <c r="S218" s="3"/>
      <c r="T218" s="3"/>
      <c r="U218" s="3"/>
      <c r="V218" s="3"/>
      <c r="W218" s="3"/>
      <c r="X218" s="3"/>
      <c r="Y218" s="3"/>
      <c r="Z218" s="3"/>
      <c r="AA218" s="3"/>
      <c r="AB218" s="3"/>
    </row>
    <row r="219" customFormat="false" ht="12.75" hidden="false" customHeight="true" outlineLevel="0" collapsed="false">
      <c r="A219" s="3"/>
      <c r="B219" s="145"/>
      <c r="C219" s="161"/>
      <c r="D219" s="3"/>
      <c r="E219" s="3"/>
      <c r="F219" s="145"/>
      <c r="G219" s="145"/>
      <c r="H219" s="3"/>
      <c r="I219" s="3"/>
      <c r="J219" s="3"/>
      <c r="K219" s="3"/>
      <c r="L219" s="3"/>
      <c r="M219" s="3"/>
      <c r="N219" s="3"/>
      <c r="O219" s="3"/>
      <c r="P219" s="3"/>
      <c r="Q219" s="3"/>
      <c r="R219" s="3"/>
      <c r="S219" s="3"/>
      <c r="T219" s="3"/>
      <c r="U219" s="3"/>
      <c r="V219" s="3"/>
      <c r="W219" s="3"/>
      <c r="X219" s="3"/>
      <c r="Y219" s="3"/>
      <c r="Z219" s="3"/>
      <c r="AA219" s="3"/>
      <c r="AB219" s="3"/>
    </row>
    <row r="220" customFormat="false" ht="12.75" hidden="false" customHeight="true" outlineLevel="0" collapsed="false">
      <c r="A220" s="3"/>
      <c r="B220" s="145"/>
      <c r="C220" s="161"/>
      <c r="D220" s="3"/>
      <c r="E220" s="3"/>
      <c r="F220" s="145"/>
      <c r="G220" s="145"/>
      <c r="H220" s="3"/>
      <c r="I220" s="3"/>
      <c r="J220" s="3"/>
      <c r="K220" s="3"/>
      <c r="L220" s="3"/>
      <c r="M220" s="3"/>
      <c r="N220" s="3"/>
      <c r="O220" s="3"/>
      <c r="P220" s="3"/>
      <c r="Q220" s="3"/>
      <c r="R220" s="3"/>
      <c r="S220" s="3"/>
      <c r="T220" s="3"/>
      <c r="U220" s="3"/>
      <c r="V220" s="3"/>
      <c r="W220" s="3"/>
      <c r="X220" s="3"/>
      <c r="Y220" s="3"/>
      <c r="Z220" s="3"/>
      <c r="AA220" s="3"/>
      <c r="AB220" s="3"/>
    </row>
    <row r="221" customFormat="false" ht="12.75" hidden="false" customHeight="true" outlineLevel="0" collapsed="false">
      <c r="A221" s="3"/>
      <c r="B221" s="145"/>
      <c r="C221" s="161"/>
      <c r="D221" s="3"/>
      <c r="E221" s="3"/>
      <c r="F221" s="145"/>
      <c r="G221" s="145"/>
      <c r="H221" s="3"/>
      <c r="I221" s="3"/>
      <c r="J221" s="3"/>
      <c r="K221" s="3"/>
      <c r="L221" s="3"/>
      <c r="M221" s="3"/>
      <c r="N221" s="3"/>
      <c r="O221" s="3"/>
      <c r="P221" s="3"/>
      <c r="Q221" s="3"/>
      <c r="R221" s="3"/>
      <c r="S221" s="3"/>
      <c r="T221" s="3"/>
      <c r="U221" s="3"/>
      <c r="V221" s="3"/>
      <c r="W221" s="3"/>
      <c r="X221" s="3"/>
      <c r="Y221" s="3"/>
      <c r="Z221" s="3"/>
      <c r="AA221" s="3"/>
      <c r="AB221" s="3"/>
    </row>
    <row r="222" customFormat="false" ht="12.75" hidden="false" customHeight="true" outlineLevel="0" collapsed="false">
      <c r="A222" s="3"/>
      <c r="B222" s="145"/>
      <c r="C222" s="161"/>
      <c r="D222" s="3"/>
      <c r="E222" s="3"/>
      <c r="F222" s="145"/>
      <c r="G222" s="145"/>
      <c r="H222" s="3"/>
      <c r="I222" s="3"/>
      <c r="J222" s="3"/>
      <c r="K222" s="3"/>
      <c r="L222" s="3"/>
      <c r="M222" s="3"/>
      <c r="N222" s="3"/>
      <c r="O222" s="3"/>
      <c r="P222" s="3"/>
      <c r="Q222" s="3"/>
      <c r="R222" s="3"/>
      <c r="S222" s="3"/>
      <c r="T222" s="3"/>
      <c r="U222" s="3"/>
      <c r="V222" s="3"/>
      <c r="W222" s="3"/>
      <c r="X222" s="3"/>
      <c r="Y222" s="3"/>
      <c r="Z222" s="3"/>
      <c r="AA222" s="3"/>
      <c r="AB222" s="3"/>
    </row>
    <row r="223" customFormat="false" ht="12.75" hidden="false" customHeight="true" outlineLevel="0" collapsed="false">
      <c r="A223" s="3"/>
      <c r="B223" s="145"/>
      <c r="C223" s="161"/>
      <c r="D223" s="3"/>
      <c r="E223" s="3"/>
      <c r="F223" s="145"/>
      <c r="G223" s="145"/>
      <c r="H223" s="3"/>
      <c r="I223" s="3"/>
      <c r="J223" s="3"/>
      <c r="K223" s="3"/>
      <c r="L223" s="3"/>
      <c r="M223" s="3"/>
      <c r="N223" s="3"/>
      <c r="O223" s="3"/>
      <c r="P223" s="3"/>
      <c r="Q223" s="3"/>
      <c r="R223" s="3"/>
      <c r="S223" s="3"/>
      <c r="T223" s="3"/>
      <c r="U223" s="3"/>
      <c r="V223" s="3"/>
      <c r="W223" s="3"/>
      <c r="X223" s="3"/>
      <c r="Y223" s="3"/>
      <c r="Z223" s="3"/>
      <c r="AA223" s="3"/>
      <c r="AB223" s="3"/>
    </row>
    <row r="224" customFormat="false" ht="12.75" hidden="false" customHeight="true" outlineLevel="0" collapsed="false">
      <c r="A224" s="3"/>
      <c r="B224" s="145"/>
      <c r="C224" s="161"/>
      <c r="D224" s="3"/>
      <c r="E224" s="3"/>
      <c r="F224" s="145"/>
      <c r="G224" s="145"/>
      <c r="H224" s="3"/>
      <c r="I224" s="3"/>
      <c r="J224" s="3"/>
      <c r="K224" s="3"/>
      <c r="L224" s="3"/>
      <c r="M224" s="3"/>
      <c r="N224" s="3"/>
      <c r="O224" s="3"/>
      <c r="P224" s="3"/>
      <c r="Q224" s="3"/>
      <c r="R224" s="3"/>
      <c r="S224" s="3"/>
      <c r="T224" s="3"/>
      <c r="U224" s="3"/>
      <c r="V224" s="3"/>
      <c r="W224" s="3"/>
      <c r="X224" s="3"/>
      <c r="Y224" s="3"/>
      <c r="Z224" s="3"/>
      <c r="AA224" s="3"/>
      <c r="AB224" s="3"/>
    </row>
    <row r="225" customFormat="false" ht="12.75" hidden="false" customHeight="true" outlineLevel="0" collapsed="false">
      <c r="A225" s="3"/>
      <c r="B225" s="145"/>
      <c r="C225" s="161"/>
      <c r="D225" s="3"/>
      <c r="E225" s="3"/>
      <c r="F225" s="145"/>
      <c r="G225" s="145"/>
      <c r="H225" s="3"/>
      <c r="I225" s="3"/>
      <c r="J225" s="3"/>
      <c r="K225" s="3"/>
      <c r="L225" s="3"/>
      <c r="M225" s="3"/>
      <c r="N225" s="3"/>
      <c r="O225" s="3"/>
      <c r="P225" s="3"/>
      <c r="Q225" s="3"/>
      <c r="R225" s="3"/>
      <c r="S225" s="3"/>
      <c r="T225" s="3"/>
      <c r="U225" s="3"/>
      <c r="V225" s="3"/>
      <c r="W225" s="3"/>
      <c r="X225" s="3"/>
      <c r="Y225" s="3"/>
      <c r="Z225" s="3"/>
      <c r="AA225" s="3"/>
      <c r="AB225" s="3"/>
    </row>
    <row r="226" customFormat="false" ht="12.75" hidden="false" customHeight="true" outlineLevel="0" collapsed="false">
      <c r="A226" s="3"/>
      <c r="B226" s="145"/>
      <c r="C226" s="161"/>
      <c r="D226" s="3"/>
      <c r="E226" s="3"/>
      <c r="F226" s="145"/>
      <c r="G226" s="145"/>
      <c r="H226" s="3"/>
      <c r="I226" s="3"/>
      <c r="J226" s="3"/>
      <c r="K226" s="3"/>
      <c r="L226" s="3"/>
      <c r="M226" s="3"/>
      <c r="N226" s="3"/>
      <c r="O226" s="3"/>
      <c r="P226" s="3"/>
      <c r="Q226" s="3"/>
      <c r="R226" s="3"/>
      <c r="S226" s="3"/>
      <c r="T226" s="3"/>
      <c r="U226" s="3"/>
      <c r="V226" s="3"/>
      <c r="W226" s="3"/>
      <c r="X226" s="3"/>
      <c r="Y226" s="3"/>
      <c r="Z226" s="3"/>
      <c r="AA226" s="3"/>
      <c r="AB226" s="3"/>
    </row>
    <row r="227" customFormat="false" ht="12.75" hidden="false" customHeight="true" outlineLevel="0" collapsed="false">
      <c r="A227" s="3"/>
      <c r="B227" s="145"/>
      <c r="C227" s="161"/>
      <c r="D227" s="3"/>
      <c r="E227" s="3"/>
      <c r="F227" s="145"/>
      <c r="G227" s="145"/>
      <c r="H227" s="3"/>
      <c r="I227" s="3"/>
      <c r="J227" s="3"/>
      <c r="K227" s="3"/>
      <c r="L227" s="3"/>
      <c r="M227" s="3"/>
      <c r="N227" s="3"/>
      <c r="O227" s="3"/>
      <c r="P227" s="3"/>
      <c r="Q227" s="3"/>
      <c r="R227" s="3"/>
      <c r="S227" s="3"/>
      <c r="T227" s="3"/>
      <c r="U227" s="3"/>
      <c r="V227" s="3"/>
      <c r="W227" s="3"/>
      <c r="X227" s="3"/>
      <c r="Y227" s="3"/>
      <c r="Z227" s="3"/>
      <c r="AA227" s="3"/>
      <c r="AB227" s="3"/>
    </row>
    <row r="228" customFormat="false" ht="12.75" hidden="false" customHeight="true" outlineLevel="0" collapsed="false">
      <c r="A228" s="3"/>
      <c r="B228" s="145"/>
      <c r="C228" s="161"/>
      <c r="D228" s="3"/>
      <c r="E228" s="3"/>
      <c r="F228" s="145"/>
      <c r="G228" s="145"/>
      <c r="H228" s="3"/>
      <c r="I228" s="3"/>
      <c r="J228" s="3"/>
      <c r="K228" s="3"/>
      <c r="L228" s="3"/>
      <c r="M228" s="3"/>
      <c r="N228" s="3"/>
      <c r="O228" s="3"/>
      <c r="P228" s="3"/>
      <c r="Q228" s="3"/>
      <c r="R228" s="3"/>
      <c r="S228" s="3"/>
      <c r="T228" s="3"/>
      <c r="U228" s="3"/>
      <c r="V228" s="3"/>
      <c r="W228" s="3"/>
      <c r="X228" s="3"/>
      <c r="Y228" s="3"/>
      <c r="Z228" s="3"/>
      <c r="AA228" s="3"/>
      <c r="AB228" s="3"/>
    </row>
    <row r="229" customFormat="false" ht="12.75" hidden="false" customHeight="true" outlineLevel="0" collapsed="false">
      <c r="A229" s="3"/>
      <c r="B229" s="145"/>
      <c r="C229" s="161"/>
      <c r="D229" s="3"/>
      <c r="E229" s="3"/>
      <c r="F229" s="145"/>
      <c r="G229" s="145"/>
      <c r="H229" s="3"/>
      <c r="I229" s="3"/>
      <c r="J229" s="3"/>
      <c r="K229" s="3"/>
      <c r="L229" s="3"/>
      <c r="M229" s="3"/>
      <c r="N229" s="3"/>
      <c r="O229" s="3"/>
      <c r="P229" s="3"/>
      <c r="Q229" s="3"/>
      <c r="R229" s="3"/>
      <c r="S229" s="3"/>
      <c r="T229" s="3"/>
      <c r="U229" s="3"/>
      <c r="V229" s="3"/>
      <c r="W229" s="3"/>
      <c r="X229" s="3"/>
      <c r="Y229" s="3"/>
      <c r="Z229" s="3"/>
      <c r="AA229" s="3"/>
      <c r="AB229" s="3"/>
    </row>
    <row r="230" customFormat="false" ht="12.75" hidden="false" customHeight="true" outlineLevel="0" collapsed="false">
      <c r="A230" s="3"/>
      <c r="B230" s="145"/>
      <c r="C230" s="161"/>
      <c r="D230" s="3"/>
      <c r="E230" s="3"/>
      <c r="F230" s="145"/>
      <c r="G230" s="145"/>
      <c r="H230" s="3"/>
      <c r="I230" s="3"/>
      <c r="J230" s="3"/>
      <c r="K230" s="3"/>
      <c r="L230" s="3"/>
      <c r="M230" s="3"/>
      <c r="N230" s="3"/>
      <c r="O230" s="3"/>
      <c r="P230" s="3"/>
      <c r="Q230" s="3"/>
      <c r="R230" s="3"/>
      <c r="S230" s="3"/>
      <c r="T230" s="3"/>
      <c r="U230" s="3"/>
      <c r="V230" s="3"/>
      <c r="W230" s="3"/>
      <c r="X230" s="3"/>
      <c r="Y230" s="3"/>
      <c r="Z230" s="3"/>
      <c r="AA230" s="3"/>
      <c r="AB230" s="3"/>
    </row>
    <row r="231" customFormat="false" ht="12.75" hidden="false" customHeight="true" outlineLevel="0" collapsed="false">
      <c r="A231" s="3"/>
      <c r="B231" s="145"/>
      <c r="C231" s="161"/>
      <c r="D231" s="3"/>
      <c r="E231" s="3"/>
      <c r="F231" s="145"/>
      <c r="G231" s="145"/>
      <c r="H231" s="3"/>
      <c r="I231" s="3"/>
      <c r="J231" s="3"/>
      <c r="K231" s="3"/>
      <c r="L231" s="3"/>
      <c r="M231" s="3"/>
      <c r="N231" s="3"/>
      <c r="O231" s="3"/>
      <c r="P231" s="3"/>
      <c r="Q231" s="3"/>
      <c r="R231" s="3"/>
      <c r="S231" s="3"/>
      <c r="T231" s="3"/>
      <c r="U231" s="3"/>
      <c r="V231" s="3"/>
      <c r="W231" s="3"/>
      <c r="X231" s="3"/>
      <c r="Y231" s="3"/>
      <c r="Z231" s="3"/>
      <c r="AA231" s="3"/>
      <c r="AB231" s="3"/>
    </row>
    <row r="232" customFormat="false" ht="12.75" hidden="false" customHeight="true" outlineLevel="0" collapsed="false">
      <c r="A232" s="3"/>
      <c r="B232" s="145"/>
      <c r="C232" s="161"/>
      <c r="D232" s="3"/>
      <c r="E232" s="3"/>
      <c r="F232" s="145"/>
      <c r="G232" s="145"/>
      <c r="H232" s="3"/>
      <c r="I232" s="3"/>
      <c r="J232" s="3"/>
      <c r="K232" s="3"/>
      <c r="L232" s="3"/>
      <c r="M232" s="3"/>
      <c r="N232" s="3"/>
      <c r="O232" s="3"/>
      <c r="P232" s="3"/>
      <c r="Q232" s="3"/>
      <c r="R232" s="3"/>
      <c r="S232" s="3"/>
      <c r="T232" s="3"/>
      <c r="U232" s="3"/>
      <c r="V232" s="3"/>
      <c r="W232" s="3"/>
      <c r="X232" s="3"/>
      <c r="Y232" s="3"/>
      <c r="Z232" s="3"/>
      <c r="AA232" s="3"/>
      <c r="AB232" s="3"/>
    </row>
    <row r="233" customFormat="false" ht="12.75" hidden="false" customHeight="true" outlineLevel="0" collapsed="false">
      <c r="A233" s="3"/>
      <c r="B233" s="145"/>
      <c r="C233" s="161"/>
      <c r="D233" s="3"/>
      <c r="E233" s="3"/>
      <c r="F233" s="145"/>
      <c r="G233" s="145"/>
      <c r="H233" s="3"/>
      <c r="I233" s="3"/>
      <c r="J233" s="3"/>
      <c r="K233" s="3"/>
      <c r="L233" s="3"/>
      <c r="M233" s="3"/>
      <c r="N233" s="3"/>
      <c r="O233" s="3"/>
      <c r="P233" s="3"/>
      <c r="Q233" s="3"/>
      <c r="R233" s="3"/>
      <c r="S233" s="3"/>
      <c r="T233" s="3"/>
      <c r="U233" s="3"/>
      <c r="V233" s="3"/>
      <c r="W233" s="3"/>
      <c r="X233" s="3"/>
      <c r="Y233" s="3"/>
      <c r="Z233" s="3"/>
      <c r="AA233" s="3"/>
      <c r="AB233" s="3"/>
    </row>
    <row r="234" customFormat="false" ht="12.75" hidden="false" customHeight="true" outlineLevel="0" collapsed="false">
      <c r="A234" s="3"/>
      <c r="B234" s="145"/>
      <c r="C234" s="161"/>
      <c r="D234" s="3"/>
      <c r="E234" s="3"/>
      <c r="F234" s="145"/>
      <c r="G234" s="145"/>
      <c r="H234" s="3"/>
      <c r="I234" s="3"/>
      <c r="J234" s="3"/>
      <c r="K234" s="3"/>
      <c r="L234" s="3"/>
      <c r="M234" s="3"/>
      <c r="N234" s="3"/>
      <c r="O234" s="3"/>
      <c r="P234" s="3"/>
      <c r="Q234" s="3"/>
      <c r="R234" s="3"/>
      <c r="S234" s="3"/>
      <c r="T234" s="3"/>
      <c r="U234" s="3"/>
      <c r="V234" s="3"/>
      <c r="W234" s="3"/>
      <c r="X234" s="3"/>
      <c r="Y234" s="3"/>
      <c r="Z234" s="3"/>
      <c r="AA234" s="3"/>
      <c r="AB234" s="3"/>
    </row>
    <row r="235" customFormat="false" ht="12.75" hidden="false" customHeight="true" outlineLevel="0" collapsed="false">
      <c r="A235" s="3"/>
      <c r="B235" s="145"/>
      <c r="C235" s="161"/>
      <c r="D235" s="3"/>
      <c r="E235" s="3"/>
      <c r="F235" s="145"/>
      <c r="G235" s="145"/>
      <c r="H235" s="3"/>
      <c r="I235" s="3"/>
      <c r="J235" s="3"/>
      <c r="K235" s="3"/>
      <c r="L235" s="3"/>
      <c r="M235" s="3"/>
      <c r="N235" s="3"/>
      <c r="O235" s="3"/>
      <c r="P235" s="3"/>
      <c r="Q235" s="3"/>
      <c r="R235" s="3"/>
      <c r="S235" s="3"/>
      <c r="T235" s="3"/>
      <c r="U235" s="3"/>
      <c r="V235" s="3"/>
      <c r="W235" s="3"/>
      <c r="X235" s="3"/>
      <c r="Y235" s="3"/>
      <c r="Z235" s="3"/>
      <c r="AA235" s="3"/>
      <c r="AB235" s="3"/>
    </row>
    <row r="236" customFormat="false" ht="12.75" hidden="false" customHeight="true" outlineLevel="0" collapsed="false">
      <c r="A236" s="3"/>
      <c r="B236" s="145"/>
      <c r="C236" s="161"/>
      <c r="D236" s="3"/>
      <c r="E236" s="3"/>
      <c r="F236" s="145"/>
      <c r="G236" s="145"/>
      <c r="H236" s="3"/>
      <c r="I236" s="3"/>
      <c r="J236" s="3"/>
      <c r="K236" s="3"/>
      <c r="L236" s="3"/>
      <c r="M236" s="3"/>
      <c r="N236" s="3"/>
      <c r="O236" s="3"/>
      <c r="P236" s="3"/>
      <c r="Q236" s="3"/>
      <c r="R236" s="3"/>
      <c r="S236" s="3"/>
      <c r="T236" s="3"/>
      <c r="U236" s="3"/>
      <c r="V236" s="3"/>
      <c r="W236" s="3"/>
      <c r="X236" s="3"/>
      <c r="Y236" s="3"/>
      <c r="Z236" s="3"/>
      <c r="AA236" s="3"/>
      <c r="AB236" s="3"/>
    </row>
    <row r="237" customFormat="false" ht="12.75" hidden="false" customHeight="true" outlineLevel="0" collapsed="false">
      <c r="A237" s="3"/>
      <c r="B237" s="145"/>
      <c r="C237" s="161"/>
      <c r="D237" s="3"/>
      <c r="E237" s="3"/>
      <c r="F237" s="145"/>
      <c r="G237" s="145"/>
      <c r="H237" s="3"/>
      <c r="I237" s="3"/>
      <c r="J237" s="3"/>
      <c r="K237" s="3"/>
      <c r="L237" s="3"/>
      <c r="M237" s="3"/>
      <c r="N237" s="3"/>
      <c r="O237" s="3"/>
      <c r="P237" s="3"/>
      <c r="Q237" s="3"/>
      <c r="R237" s="3"/>
      <c r="S237" s="3"/>
      <c r="T237" s="3"/>
      <c r="U237" s="3"/>
      <c r="V237" s="3"/>
      <c r="W237" s="3"/>
      <c r="X237" s="3"/>
      <c r="Y237" s="3"/>
      <c r="Z237" s="3"/>
      <c r="AA237" s="3"/>
      <c r="AB237" s="3"/>
    </row>
    <row r="238" customFormat="false" ht="12.75" hidden="false" customHeight="true" outlineLevel="0" collapsed="false">
      <c r="A238" s="3"/>
      <c r="B238" s="145"/>
      <c r="C238" s="161"/>
      <c r="D238" s="3"/>
      <c r="E238" s="3"/>
      <c r="F238" s="145"/>
      <c r="G238" s="145"/>
      <c r="H238" s="3"/>
      <c r="I238" s="3"/>
      <c r="J238" s="3"/>
      <c r="K238" s="3"/>
      <c r="L238" s="3"/>
      <c r="M238" s="3"/>
      <c r="N238" s="3"/>
      <c r="O238" s="3"/>
      <c r="P238" s="3"/>
      <c r="Q238" s="3"/>
      <c r="R238" s="3"/>
      <c r="S238" s="3"/>
      <c r="T238" s="3"/>
      <c r="U238" s="3"/>
      <c r="V238" s="3"/>
      <c r="W238" s="3"/>
      <c r="X238" s="3"/>
      <c r="Y238" s="3"/>
      <c r="Z238" s="3"/>
      <c r="AA238" s="3"/>
      <c r="AB238" s="3"/>
    </row>
    <row r="239" customFormat="false" ht="12.75" hidden="false" customHeight="true" outlineLevel="0" collapsed="false">
      <c r="A239" s="3"/>
      <c r="B239" s="145"/>
      <c r="C239" s="161"/>
      <c r="D239" s="3"/>
      <c r="E239" s="3"/>
      <c r="F239" s="145"/>
      <c r="G239" s="145"/>
      <c r="H239" s="3"/>
      <c r="I239" s="3"/>
      <c r="J239" s="3"/>
      <c r="K239" s="3"/>
      <c r="L239" s="3"/>
      <c r="M239" s="3"/>
      <c r="N239" s="3"/>
      <c r="O239" s="3"/>
      <c r="P239" s="3"/>
      <c r="Q239" s="3"/>
      <c r="R239" s="3"/>
      <c r="S239" s="3"/>
      <c r="T239" s="3"/>
      <c r="U239" s="3"/>
      <c r="V239" s="3"/>
      <c r="W239" s="3"/>
      <c r="X239" s="3"/>
      <c r="Y239" s="3"/>
      <c r="Z239" s="3"/>
      <c r="AA239" s="3"/>
      <c r="AB239" s="3"/>
    </row>
    <row r="240" customFormat="false" ht="12.75" hidden="false" customHeight="true" outlineLevel="0" collapsed="false">
      <c r="A240" s="3"/>
      <c r="B240" s="145"/>
      <c r="C240" s="161"/>
      <c r="D240" s="3"/>
      <c r="E240" s="3"/>
      <c r="F240" s="145"/>
      <c r="G240" s="145"/>
      <c r="H240" s="3"/>
      <c r="I240" s="3"/>
      <c r="J240" s="3"/>
      <c r="K240" s="3"/>
      <c r="L240" s="3"/>
      <c r="M240" s="3"/>
      <c r="N240" s="3"/>
      <c r="O240" s="3"/>
      <c r="P240" s="3"/>
      <c r="Q240" s="3"/>
      <c r="R240" s="3"/>
      <c r="S240" s="3"/>
      <c r="T240" s="3"/>
      <c r="U240" s="3"/>
      <c r="V240" s="3"/>
      <c r="W240" s="3"/>
      <c r="X240" s="3"/>
      <c r="Y240" s="3"/>
      <c r="Z240" s="3"/>
      <c r="AA240" s="3"/>
      <c r="AB240" s="3"/>
    </row>
    <row r="241" customFormat="false" ht="12.75" hidden="false" customHeight="true" outlineLevel="0" collapsed="false">
      <c r="A241" s="3"/>
      <c r="B241" s="145"/>
      <c r="C241" s="161"/>
      <c r="D241" s="3"/>
      <c r="E241" s="3"/>
      <c r="F241" s="145"/>
      <c r="G241" s="145"/>
      <c r="H241" s="3"/>
      <c r="I241" s="3"/>
      <c r="J241" s="3"/>
      <c r="K241" s="3"/>
      <c r="L241" s="3"/>
      <c r="M241" s="3"/>
      <c r="N241" s="3"/>
      <c r="O241" s="3"/>
      <c r="P241" s="3"/>
      <c r="Q241" s="3"/>
      <c r="R241" s="3"/>
      <c r="S241" s="3"/>
      <c r="T241" s="3"/>
      <c r="U241" s="3"/>
      <c r="V241" s="3"/>
      <c r="W241" s="3"/>
      <c r="X241" s="3"/>
      <c r="Y241" s="3"/>
      <c r="Z241" s="3"/>
      <c r="AA241" s="3"/>
      <c r="AB241" s="3"/>
    </row>
    <row r="242" customFormat="false" ht="12.75" hidden="false" customHeight="true" outlineLevel="0" collapsed="false">
      <c r="A242" s="3"/>
      <c r="B242" s="145"/>
      <c r="C242" s="161"/>
      <c r="D242" s="3"/>
      <c r="E242" s="3"/>
      <c r="F242" s="145"/>
      <c r="G242" s="145"/>
      <c r="H242" s="3"/>
      <c r="I242" s="3"/>
      <c r="J242" s="3"/>
      <c r="K242" s="3"/>
      <c r="L242" s="3"/>
      <c r="M242" s="3"/>
      <c r="N242" s="3"/>
      <c r="O242" s="3"/>
      <c r="P242" s="3"/>
      <c r="Q242" s="3"/>
      <c r="R242" s="3"/>
      <c r="S242" s="3"/>
      <c r="T242" s="3"/>
      <c r="U242" s="3"/>
      <c r="V242" s="3"/>
      <c r="W242" s="3"/>
      <c r="X242" s="3"/>
      <c r="Y242" s="3"/>
      <c r="Z242" s="3"/>
      <c r="AA242" s="3"/>
      <c r="AB242" s="3"/>
    </row>
    <row r="243" customFormat="false" ht="12.75" hidden="false" customHeight="true" outlineLevel="0" collapsed="false">
      <c r="A243" s="3"/>
      <c r="B243" s="145"/>
      <c r="C243" s="161"/>
      <c r="D243" s="3"/>
      <c r="E243" s="3"/>
      <c r="F243" s="145"/>
      <c r="G243" s="145"/>
      <c r="H243" s="3"/>
      <c r="I243" s="3"/>
      <c r="J243" s="3"/>
      <c r="K243" s="3"/>
      <c r="L243" s="3"/>
      <c r="M243" s="3"/>
      <c r="N243" s="3"/>
      <c r="O243" s="3"/>
      <c r="P243" s="3"/>
      <c r="Q243" s="3"/>
      <c r="R243" s="3"/>
      <c r="S243" s="3"/>
      <c r="T243" s="3"/>
      <c r="U243" s="3"/>
      <c r="V243" s="3"/>
      <c r="W243" s="3"/>
      <c r="X243" s="3"/>
      <c r="Y243" s="3"/>
      <c r="Z243" s="3"/>
      <c r="AA243" s="3"/>
      <c r="AB243" s="3"/>
    </row>
    <row r="244" customFormat="false" ht="12.75" hidden="false" customHeight="true" outlineLevel="0" collapsed="false">
      <c r="A244" s="3"/>
      <c r="B244" s="145"/>
      <c r="C244" s="161"/>
      <c r="D244" s="3"/>
      <c r="E244" s="3"/>
      <c r="F244" s="145"/>
      <c r="G244" s="145"/>
      <c r="H244" s="3"/>
      <c r="I244" s="3"/>
      <c r="J244" s="3"/>
      <c r="K244" s="3"/>
      <c r="L244" s="3"/>
      <c r="M244" s="3"/>
      <c r="N244" s="3"/>
      <c r="O244" s="3"/>
      <c r="P244" s="3"/>
      <c r="Q244" s="3"/>
      <c r="R244" s="3"/>
      <c r="S244" s="3"/>
      <c r="T244" s="3"/>
      <c r="U244" s="3"/>
      <c r="V244" s="3"/>
      <c r="W244" s="3"/>
      <c r="X244" s="3"/>
      <c r="Y244" s="3"/>
      <c r="Z244" s="3"/>
      <c r="AA244" s="3"/>
      <c r="AB244" s="3"/>
    </row>
    <row r="245" customFormat="false" ht="12.75" hidden="false" customHeight="true" outlineLevel="0" collapsed="false">
      <c r="A245" s="3"/>
      <c r="B245" s="145"/>
      <c r="C245" s="161"/>
      <c r="D245" s="3"/>
      <c r="E245" s="3"/>
      <c r="F245" s="145"/>
      <c r="G245" s="145"/>
      <c r="H245" s="3"/>
      <c r="I245" s="3"/>
      <c r="J245" s="3"/>
      <c r="K245" s="3"/>
      <c r="L245" s="3"/>
      <c r="M245" s="3"/>
      <c r="N245" s="3"/>
      <c r="O245" s="3"/>
      <c r="P245" s="3"/>
      <c r="Q245" s="3"/>
      <c r="R245" s="3"/>
      <c r="S245" s="3"/>
      <c r="T245" s="3"/>
      <c r="U245" s="3"/>
      <c r="V245" s="3"/>
      <c r="W245" s="3"/>
      <c r="X245" s="3"/>
      <c r="Y245" s="3"/>
      <c r="Z245" s="3"/>
      <c r="AA245" s="3"/>
      <c r="AB245" s="3"/>
    </row>
    <row r="246" customFormat="false" ht="12.75" hidden="false" customHeight="true" outlineLevel="0" collapsed="false">
      <c r="A246" s="3"/>
      <c r="B246" s="145"/>
      <c r="C246" s="161"/>
      <c r="D246" s="3"/>
      <c r="E246" s="3"/>
      <c r="F246" s="145"/>
      <c r="G246" s="145"/>
      <c r="H246" s="3"/>
      <c r="I246" s="3"/>
      <c r="J246" s="3"/>
      <c r="K246" s="3"/>
      <c r="L246" s="3"/>
      <c r="M246" s="3"/>
      <c r="N246" s="3"/>
      <c r="O246" s="3"/>
      <c r="P246" s="3"/>
      <c r="Q246" s="3"/>
      <c r="R246" s="3"/>
      <c r="S246" s="3"/>
      <c r="T246" s="3"/>
      <c r="U246" s="3"/>
      <c r="V246" s="3"/>
      <c r="W246" s="3"/>
      <c r="X246" s="3"/>
      <c r="Y246" s="3"/>
      <c r="Z246" s="3"/>
      <c r="AA246" s="3"/>
      <c r="AB246" s="3"/>
    </row>
    <row r="247" customFormat="false" ht="12.75" hidden="false" customHeight="true" outlineLevel="0" collapsed="false">
      <c r="A247" s="3"/>
      <c r="B247" s="145"/>
      <c r="C247" s="161"/>
      <c r="D247" s="3"/>
      <c r="E247" s="3"/>
      <c r="F247" s="145"/>
      <c r="G247" s="145"/>
      <c r="H247" s="3"/>
      <c r="I247" s="3"/>
      <c r="J247" s="3"/>
      <c r="K247" s="3"/>
      <c r="L247" s="3"/>
      <c r="M247" s="3"/>
      <c r="N247" s="3"/>
      <c r="O247" s="3"/>
      <c r="P247" s="3"/>
      <c r="Q247" s="3"/>
      <c r="R247" s="3"/>
      <c r="S247" s="3"/>
      <c r="T247" s="3"/>
      <c r="U247" s="3"/>
      <c r="V247" s="3"/>
      <c r="W247" s="3"/>
      <c r="X247" s="3"/>
      <c r="Y247" s="3"/>
      <c r="Z247" s="3"/>
      <c r="AA247" s="3"/>
      <c r="AB247" s="3"/>
    </row>
    <row r="248" customFormat="false" ht="12.75" hidden="false" customHeight="true" outlineLevel="0" collapsed="false">
      <c r="A248" s="3"/>
      <c r="B248" s="145"/>
      <c r="C248" s="161"/>
      <c r="D248" s="3"/>
      <c r="E248" s="3"/>
      <c r="F248" s="145"/>
      <c r="G248" s="145"/>
      <c r="H248" s="3"/>
      <c r="I248" s="3"/>
      <c r="J248" s="3"/>
      <c r="K248" s="3"/>
      <c r="L248" s="3"/>
      <c r="M248" s="3"/>
      <c r="N248" s="3"/>
      <c r="O248" s="3"/>
      <c r="P248" s="3"/>
      <c r="Q248" s="3"/>
      <c r="R248" s="3"/>
      <c r="S248" s="3"/>
      <c r="T248" s="3"/>
      <c r="U248" s="3"/>
      <c r="V248" s="3"/>
      <c r="W248" s="3"/>
      <c r="X248" s="3"/>
      <c r="Y248" s="3"/>
      <c r="Z248" s="3"/>
      <c r="AA248" s="3"/>
      <c r="AB248" s="3"/>
    </row>
    <row r="249" customFormat="false" ht="12.75" hidden="false" customHeight="true" outlineLevel="0" collapsed="false">
      <c r="A249" s="3"/>
      <c r="B249" s="145"/>
      <c r="C249" s="161"/>
      <c r="D249" s="3"/>
      <c r="E249" s="3"/>
      <c r="F249" s="145"/>
      <c r="G249" s="145"/>
      <c r="H249" s="3"/>
      <c r="I249" s="3"/>
      <c r="J249" s="3"/>
      <c r="K249" s="3"/>
      <c r="L249" s="3"/>
      <c r="M249" s="3"/>
      <c r="N249" s="3"/>
      <c r="O249" s="3"/>
      <c r="P249" s="3"/>
      <c r="Q249" s="3"/>
      <c r="R249" s="3"/>
      <c r="S249" s="3"/>
      <c r="T249" s="3"/>
      <c r="U249" s="3"/>
      <c r="V249" s="3"/>
      <c r="W249" s="3"/>
      <c r="X249" s="3"/>
      <c r="Y249" s="3"/>
      <c r="Z249" s="3"/>
      <c r="AA249" s="3"/>
      <c r="AB249" s="3"/>
    </row>
    <row r="250" customFormat="false" ht="12.75" hidden="false" customHeight="true" outlineLevel="0" collapsed="false">
      <c r="A250" s="3"/>
      <c r="B250" s="145"/>
      <c r="C250" s="161"/>
      <c r="D250" s="3"/>
      <c r="E250" s="3"/>
      <c r="F250" s="145"/>
      <c r="G250" s="145"/>
      <c r="H250" s="3"/>
      <c r="I250" s="3"/>
      <c r="J250" s="3"/>
      <c r="K250" s="3"/>
      <c r="L250" s="3"/>
      <c r="M250" s="3"/>
      <c r="N250" s="3"/>
      <c r="O250" s="3"/>
      <c r="P250" s="3"/>
      <c r="Q250" s="3"/>
      <c r="R250" s="3"/>
      <c r="S250" s="3"/>
      <c r="T250" s="3"/>
      <c r="U250" s="3"/>
      <c r="V250" s="3"/>
      <c r="W250" s="3"/>
      <c r="X250" s="3"/>
      <c r="Y250" s="3"/>
      <c r="Z250" s="3"/>
      <c r="AA250" s="3"/>
      <c r="AB250" s="3"/>
    </row>
    <row r="251" customFormat="false" ht="12.75" hidden="false" customHeight="true" outlineLevel="0" collapsed="false">
      <c r="A251" s="3"/>
      <c r="B251" s="145"/>
      <c r="C251" s="161"/>
      <c r="D251" s="3"/>
      <c r="E251" s="3"/>
      <c r="F251" s="145"/>
      <c r="G251" s="145"/>
      <c r="H251" s="3"/>
      <c r="I251" s="3"/>
      <c r="J251" s="3"/>
      <c r="K251" s="3"/>
      <c r="L251" s="3"/>
      <c r="M251" s="3"/>
      <c r="N251" s="3"/>
      <c r="O251" s="3"/>
      <c r="P251" s="3"/>
      <c r="Q251" s="3"/>
      <c r="R251" s="3"/>
      <c r="S251" s="3"/>
      <c r="T251" s="3"/>
      <c r="U251" s="3"/>
      <c r="V251" s="3"/>
      <c r="W251" s="3"/>
      <c r="X251" s="3"/>
      <c r="Y251" s="3"/>
      <c r="Z251" s="3"/>
      <c r="AA251" s="3"/>
      <c r="AB251" s="3"/>
    </row>
    <row r="252" customFormat="false" ht="12.75" hidden="false" customHeight="true" outlineLevel="0" collapsed="false">
      <c r="A252" s="3"/>
      <c r="B252" s="145"/>
      <c r="C252" s="161"/>
      <c r="D252" s="3"/>
      <c r="E252" s="3"/>
      <c r="F252" s="145"/>
      <c r="G252" s="145"/>
      <c r="H252" s="3"/>
      <c r="I252" s="3"/>
      <c r="J252" s="3"/>
      <c r="K252" s="3"/>
      <c r="L252" s="3"/>
      <c r="M252" s="3"/>
      <c r="N252" s="3"/>
      <c r="O252" s="3"/>
      <c r="P252" s="3"/>
      <c r="Q252" s="3"/>
      <c r="R252" s="3"/>
      <c r="S252" s="3"/>
      <c r="T252" s="3"/>
      <c r="U252" s="3"/>
      <c r="V252" s="3"/>
      <c r="W252" s="3"/>
      <c r="X252" s="3"/>
      <c r="Y252" s="3"/>
      <c r="Z252" s="3"/>
      <c r="AA252" s="3"/>
      <c r="AB252" s="3"/>
    </row>
    <row r="253" customFormat="false" ht="12.75" hidden="false" customHeight="true" outlineLevel="0" collapsed="false">
      <c r="A253" s="3"/>
      <c r="B253" s="145"/>
      <c r="C253" s="161"/>
      <c r="D253" s="3"/>
      <c r="E253" s="3"/>
      <c r="F253" s="145"/>
      <c r="G253" s="145"/>
      <c r="H253" s="3"/>
      <c r="I253" s="3"/>
      <c r="J253" s="3"/>
      <c r="K253" s="3"/>
      <c r="L253" s="3"/>
      <c r="M253" s="3"/>
      <c r="N253" s="3"/>
      <c r="O253" s="3"/>
      <c r="P253" s="3"/>
      <c r="Q253" s="3"/>
      <c r="R253" s="3"/>
      <c r="S253" s="3"/>
      <c r="T253" s="3"/>
      <c r="U253" s="3"/>
      <c r="V253" s="3"/>
      <c r="W253" s="3"/>
      <c r="X253" s="3"/>
      <c r="Y253" s="3"/>
      <c r="Z253" s="3"/>
      <c r="AA253" s="3"/>
      <c r="AB253" s="3"/>
    </row>
    <row r="254" customFormat="false" ht="12.75" hidden="false" customHeight="true" outlineLevel="0" collapsed="false">
      <c r="A254" s="3"/>
      <c r="B254" s="145"/>
      <c r="C254" s="161"/>
      <c r="D254" s="3"/>
      <c r="E254" s="3"/>
      <c r="F254" s="145"/>
      <c r="G254" s="145"/>
      <c r="H254" s="3"/>
      <c r="I254" s="3"/>
      <c r="J254" s="3"/>
      <c r="K254" s="3"/>
      <c r="L254" s="3"/>
      <c r="M254" s="3"/>
      <c r="N254" s="3"/>
      <c r="O254" s="3"/>
      <c r="P254" s="3"/>
      <c r="Q254" s="3"/>
      <c r="R254" s="3"/>
      <c r="S254" s="3"/>
      <c r="T254" s="3"/>
      <c r="U254" s="3"/>
      <c r="V254" s="3"/>
      <c r="W254" s="3"/>
      <c r="X254" s="3"/>
      <c r="Y254" s="3"/>
      <c r="Z254" s="3"/>
      <c r="AA254" s="3"/>
      <c r="AB254" s="3"/>
    </row>
    <row r="255" customFormat="false" ht="12.75" hidden="false" customHeight="true" outlineLevel="0" collapsed="false">
      <c r="A255" s="3"/>
      <c r="B255" s="145"/>
      <c r="C255" s="161"/>
      <c r="D255" s="3"/>
      <c r="E255" s="3"/>
      <c r="F255" s="145"/>
      <c r="G255" s="145"/>
      <c r="H255" s="3"/>
      <c r="I255" s="3"/>
      <c r="J255" s="3"/>
      <c r="K255" s="3"/>
      <c r="L255" s="3"/>
      <c r="M255" s="3"/>
      <c r="N255" s="3"/>
      <c r="O255" s="3"/>
      <c r="P255" s="3"/>
      <c r="Q255" s="3"/>
      <c r="R255" s="3"/>
      <c r="S255" s="3"/>
      <c r="T255" s="3"/>
      <c r="U255" s="3"/>
      <c r="V255" s="3"/>
      <c r="W255" s="3"/>
      <c r="X255" s="3"/>
      <c r="Y255" s="3"/>
      <c r="Z255" s="3"/>
      <c r="AA255" s="3"/>
      <c r="AB255" s="3"/>
    </row>
    <row r="256" customFormat="false" ht="12.75" hidden="false" customHeight="true" outlineLevel="0" collapsed="false">
      <c r="A256" s="3"/>
      <c r="B256" s="145"/>
      <c r="C256" s="161"/>
      <c r="D256" s="3"/>
      <c r="E256" s="3"/>
      <c r="F256" s="145"/>
      <c r="G256" s="145"/>
      <c r="H256" s="3"/>
      <c r="I256" s="3"/>
      <c r="J256" s="3"/>
      <c r="K256" s="3"/>
      <c r="L256" s="3"/>
      <c r="M256" s="3"/>
      <c r="N256" s="3"/>
      <c r="O256" s="3"/>
      <c r="P256" s="3"/>
      <c r="Q256" s="3"/>
      <c r="R256" s="3"/>
      <c r="S256" s="3"/>
      <c r="T256" s="3"/>
      <c r="U256" s="3"/>
      <c r="V256" s="3"/>
      <c r="W256" s="3"/>
      <c r="X256" s="3"/>
      <c r="Y256" s="3"/>
      <c r="Z256" s="3"/>
      <c r="AA256" s="3"/>
      <c r="AB256" s="3"/>
    </row>
    <row r="257" customFormat="false" ht="12.75" hidden="false" customHeight="true" outlineLevel="0" collapsed="false">
      <c r="A257" s="3"/>
      <c r="B257" s="145"/>
      <c r="C257" s="161"/>
      <c r="D257" s="3"/>
      <c r="E257" s="3"/>
      <c r="F257" s="145"/>
      <c r="G257" s="145"/>
      <c r="H257" s="3"/>
      <c r="I257" s="3"/>
      <c r="J257" s="3"/>
      <c r="K257" s="3"/>
      <c r="L257" s="3"/>
      <c r="M257" s="3"/>
      <c r="N257" s="3"/>
      <c r="O257" s="3"/>
      <c r="P257" s="3"/>
      <c r="Q257" s="3"/>
      <c r="R257" s="3"/>
      <c r="S257" s="3"/>
      <c r="T257" s="3"/>
      <c r="U257" s="3"/>
      <c r="V257" s="3"/>
      <c r="W257" s="3"/>
      <c r="X257" s="3"/>
      <c r="Y257" s="3"/>
      <c r="Z257" s="3"/>
      <c r="AA257" s="3"/>
      <c r="AB257" s="3"/>
    </row>
    <row r="258" customFormat="false" ht="12.75" hidden="false" customHeight="true" outlineLevel="0" collapsed="false">
      <c r="A258" s="3"/>
      <c r="B258" s="145"/>
      <c r="C258" s="161"/>
      <c r="D258" s="3"/>
      <c r="E258" s="3"/>
      <c r="F258" s="145"/>
      <c r="G258" s="145"/>
      <c r="H258" s="3"/>
      <c r="I258" s="3"/>
      <c r="J258" s="3"/>
      <c r="K258" s="3"/>
      <c r="L258" s="3"/>
      <c r="M258" s="3"/>
      <c r="N258" s="3"/>
      <c r="O258" s="3"/>
      <c r="P258" s="3"/>
      <c r="Q258" s="3"/>
      <c r="R258" s="3"/>
      <c r="S258" s="3"/>
      <c r="T258" s="3"/>
      <c r="U258" s="3"/>
      <c r="V258" s="3"/>
      <c r="W258" s="3"/>
      <c r="X258" s="3"/>
      <c r="Y258" s="3"/>
      <c r="Z258" s="3"/>
      <c r="AA258" s="3"/>
      <c r="AB258" s="3"/>
    </row>
    <row r="259" customFormat="false" ht="12.75" hidden="false" customHeight="true" outlineLevel="0" collapsed="false">
      <c r="A259" s="3"/>
      <c r="B259" s="145"/>
      <c r="C259" s="161"/>
      <c r="D259" s="3"/>
      <c r="E259" s="3"/>
      <c r="F259" s="145"/>
      <c r="G259" s="145"/>
      <c r="H259" s="3"/>
      <c r="I259" s="3"/>
      <c r="J259" s="3"/>
      <c r="K259" s="3"/>
      <c r="L259" s="3"/>
      <c r="M259" s="3"/>
      <c r="N259" s="3"/>
      <c r="O259" s="3"/>
      <c r="P259" s="3"/>
      <c r="Q259" s="3"/>
      <c r="R259" s="3"/>
      <c r="S259" s="3"/>
      <c r="T259" s="3"/>
      <c r="U259" s="3"/>
      <c r="V259" s="3"/>
      <c r="W259" s="3"/>
      <c r="X259" s="3"/>
      <c r="Y259" s="3"/>
      <c r="Z259" s="3"/>
      <c r="AA259" s="3"/>
      <c r="AB259" s="3"/>
    </row>
    <row r="260" customFormat="false" ht="12.75" hidden="false" customHeight="true" outlineLevel="0" collapsed="false">
      <c r="A260" s="3"/>
      <c r="B260" s="145"/>
      <c r="C260" s="161"/>
      <c r="D260" s="3"/>
      <c r="E260" s="3"/>
      <c r="F260" s="145"/>
      <c r="G260" s="145"/>
      <c r="H260" s="3"/>
      <c r="I260" s="3"/>
      <c r="J260" s="3"/>
      <c r="K260" s="3"/>
      <c r="L260" s="3"/>
      <c r="M260" s="3"/>
      <c r="N260" s="3"/>
      <c r="O260" s="3"/>
      <c r="P260" s="3"/>
      <c r="Q260" s="3"/>
      <c r="R260" s="3"/>
      <c r="S260" s="3"/>
      <c r="T260" s="3"/>
      <c r="U260" s="3"/>
      <c r="V260" s="3"/>
      <c r="W260" s="3"/>
      <c r="X260" s="3"/>
      <c r="Y260" s="3"/>
      <c r="Z260" s="3"/>
      <c r="AA260" s="3"/>
      <c r="AB260" s="3"/>
    </row>
    <row r="261" customFormat="false" ht="12.75" hidden="false" customHeight="true" outlineLevel="0" collapsed="false">
      <c r="A261" s="3"/>
      <c r="B261" s="145"/>
      <c r="C261" s="161"/>
      <c r="D261" s="3"/>
      <c r="E261" s="3"/>
      <c r="F261" s="145"/>
      <c r="G261" s="145"/>
      <c r="H261" s="3"/>
      <c r="I261" s="3"/>
      <c r="J261" s="3"/>
      <c r="K261" s="3"/>
      <c r="L261" s="3"/>
      <c r="M261" s="3"/>
      <c r="N261" s="3"/>
      <c r="O261" s="3"/>
      <c r="P261" s="3"/>
      <c r="Q261" s="3"/>
      <c r="R261" s="3"/>
      <c r="S261" s="3"/>
      <c r="T261" s="3"/>
      <c r="U261" s="3"/>
      <c r="V261" s="3"/>
      <c r="W261" s="3"/>
      <c r="X261" s="3"/>
      <c r="Y261" s="3"/>
      <c r="Z261" s="3"/>
      <c r="AA261" s="3"/>
      <c r="AB261" s="3"/>
    </row>
    <row r="262" customFormat="false" ht="12.75" hidden="false" customHeight="true" outlineLevel="0" collapsed="false">
      <c r="A262" s="3"/>
      <c r="B262" s="145"/>
      <c r="C262" s="161"/>
      <c r="D262" s="3"/>
      <c r="E262" s="3"/>
      <c r="F262" s="145"/>
      <c r="G262" s="145"/>
      <c r="H262" s="3"/>
      <c r="I262" s="3"/>
      <c r="J262" s="3"/>
      <c r="K262" s="3"/>
      <c r="L262" s="3"/>
      <c r="M262" s="3"/>
      <c r="N262" s="3"/>
      <c r="O262" s="3"/>
      <c r="P262" s="3"/>
      <c r="Q262" s="3"/>
      <c r="R262" s="3"/>
      <c r="S262" s="3"/>
      <c r="T262" s="3"/>
      <c r="U262" s="3"/>
      <c r="V262" s="3"/>
      <c r="W262" s="3"/>
      <c r="X262" s="3"/>
      <c r="Y262" s="3"/>
      <c r="Z262" s="3"/>
      <c r="AA262" s="3"/>
      <c r="AB262" s="3"/>
    </row>
    <row r="263" customFormat="false" ht="12.75" hidden="false" customHeight="true" outlineLevel="0" collapsed="false">
      <c r="A263" s="3"/>
      <c r="B263" s="145"/>
      <c r="C263" s="161"/>
      <c r="D263" s="3"/>
      <c r="E263" s="3"/>
      <c r="F263" s="145"/>
      <c r="G263" s="145"/>
      <c r="H263" s="3"/>
      <c r="I263" s="3"/>
      <c r="J263" s="3"/>
      <c r="K263" s="3"/>
      <c r="L263" s="3"/>
      <c r="M263" s="3"/>
      <c r="N263" s="3"/>
      <c r="O263" s="3"/>
      <c r="P263" s="3"/>
      <c r="Q263" s="3"/>
      <c r="R263" s="3"/>
      <c r="S263" s="3"/>
      <c r="T263" s="3"/>
      <c r="U263" s="3"/>
      <c r="V263" s="3"/>
      <c r="W263" s="3"/>
      <c r="X263" s="3"/>
      <c r="Y263" s="3"/>
      <c r="Z263" s="3"/>
      <c r="AA263" s="3"/>
      <c r="AB263" s="3"/>
    </row>
    <row r="264" customFormat="false" ht="12.75" hidden="false" customHeight="true" outlineLevel="0" collapsed="false">
      <c r="A264" s="3"/>
      <c r="B264" s="145"/>
      <c r="C264" s="161"/>
      <c r="D264" s="3"/>
      <c r="E264" s="3"/>
      <c r="F264" s="145"/>
      <c r="G264" s="145"/>
      <c r="H264" s="3"/>
      <c r="I264" s="3"/>
      <c r="J264" s="3"/>
      <c r="K264" s="3"/>
      <c r="L264" s="3"/>
      <c r="M264" s="3"/>
      <c r="N264" s="3"/>
      <c r="O264" s="3"/>
      <c r="P264" s="3"/>
      <c r="Q264" s="3"/>
      <c r="R264" s="3"/>
      <c r="S264" s="3"/>
      <c r="T264" s="3"/>
      <c r="U264" s="3"/>
      <c r="V264" s="3"/>
      <c r="W264" s="3"/>
      <c r="X264" s="3"/>
      <c r="Y264" s="3"/>
      <c r="Z264" s="3"/>
      <c r="AA264" s="3"/>
      <c r="AB264" s="3"/>
    </row>
    <row r="265" customFormat="false" ht="12.75" hidden="false" customHeight="true" outlineLevel="0" collapsed="false">
      <c r="A265" s="3"/>
      <c r="B265" s="145"/>
      <c r="C265" s="161"/>
      <c r="D265" s="3"/>
      <c r="E265" s="3"/>
      <c r="F265" s="145"/>
      <c r="G265" s="145"/>
      <c r="H265" s="3"/>
      <c r="I265" s="3"/>
      <c r="J265" s="3"/>
      <c r="K265" s="3"/>
      <c r="L265" s="3"/>
      <c r="M265" s="3"/>
      <c r="N265" s="3"/>
      <c r="O265" s="3"/>
      <c r="P265" s="3"/>
      <c r="Q265" s="3"/>
      <c r="R265" s="3"/>
      <c r="S265" s="3"/>
      <c r="T265" s="3"/>
      <c r="U265" s="3"/>
      <c r="V265" s="3"/>
      <c r="W265" s="3"/>
      <c r="X265" s="3"/>
      <c r="Y265" s="3"/>
      <c r="Z265" s="3"/>
      <c r="AA265" s="3"/>
      <c r="AB265" s="3"/>
    </row>
    <row r="266" customFormat="false" ht="12.75" hidden="false" customHeight="true" outlineLevel="0" collapsed="false">
      <c r="A266" s="3"/>
      <c r="B266" s="145"/>
      <c r="C266" s="161"/>
      <c r="D266" s="3"/>
      <c r="E266" s="3"/>
      <c r="F266" s="145"/>
      <c r="G266" s="145"/>
      <c r="H266" s="3"/>
      <c r="I266" s="3"/>
      <c r="J266" s="3"/>
      <c r="K266" s="3"/>
      <c r="L266" s="3"/>
      <c r="M266" s="3"/>
      <c r="N266" s="3"/>
      <c r="O266" s="3"/>
      <c r="P266" s="3"/>
      <c r="Q266" s="3"/>
      <c r="R266" s="3"/>
      <c r="S266" s="3"/>
      <c r="T266" s="3"/>
      <c r="U266" s="3"/>
      <c r="V266" s="3"/>
      <c r="W266" s="3"/>
      <c r="X266" s="3"/>
      <c r="Y266" s="3"/>
      <c r="Z266" s="3"/>
      <c r="AA266" s="3"/>
      <c r="AB266" s="3"/>
    </row>
    <row r="267" customFormat="false" ht="12.75" hidden="false" customHeight="true" outlineLevel="0" collapsed="false">
      <c r="A267" s="3"/>
      <c r="B267" s="145"/>
      <c r="C267" s="161"/>
      <c r="D267" s="3"/>
      <c r="E267" s="3"/>
      <c r="F267" s="145"/>
      <c r="G267" s="145"/>
      <c r="H267" s="3"/>
      <c r="I267" s="3"/>
      <c r="J267" s="3"/>
      <c r="K267" s="3"/>
      <c r="L267" s="3"/>
      <c r="M267" s="3"/>
      <c r="N267" s="3"/>
      <c r="O267" s="3"/>
      <c r="P267" s="3"/>
      <c r="Q267" s="3"/>
      <c r="R267" s="3"/>
      <c r="S267" s="3"/>
      <c r="T267" s="3"/>
      <c r="U267" s="3"/>
      <c r="V267" s="3"/>
      <c r="W267" s="3"/>
      <c r="X267" s="3"/>
      <c r="Y267" s="3"/>
      <c r="Z267" s="3"/>
      <c r="AA267" s="3"/>
      <c r="AB267" s="3"/>
    </row>
    <row r="268" customFormat="false" ht="12.75" hidden="false" customHeight="true" outlineLevel="0" collapsed="false">
      <c r="A268" s="3"/>
      <c r="B268" s="145"/>
      <c r="C268" s="161"/>
      <c r="D268" s="3"/>
      <c r="E268" s="3"/>
      <c r="F268" s="145"/>
      <c r="G268" s="145"/>
      <c r="H268" s="3"/>
      <c r="I268" s="3"/>
      <c r="J268" s="3"/>
      <c r="K268" s="3"/>
      <c r="L268" s="3"/>
      <c r="M268" s="3"/>
      <c r="N268" s="3"/>
      <c r="O268" s="3"/>
      <c r="P268" s="3"/>
      <c r="Q268" s="3"/>
      <c r="R268" s="3"/>
      <c r="S268" s="3"/>
      <c r="T268" s="3"/>
      <c r="U268" s="3"/>
      <c r="V268" s="3"/>
      <c r="W268" s="3"/>
      <c r="X268" s="3"/>
      <c r="Y268" s="3"/>
      <c r="Z268" s="3"/>
      <c r="AA268" s="3"/>
      <c r="AB268" s="3"/>
    </row>
    <row r="269" customFormat="false" ht="12.75" hidden="false" customHeight="true" outlineLevel="0" collapsed="false">
      <c r="A269" s="3"/>
      <c r="B269" s="145"/>
      <c r="C269" s="161"/>
      <c r="D269" s="3"/>
      <c r="E269" s="3"/>
      <c r="F269" s="145"/>
      <c r="G269" s="145"/>
      <c r="H269" s="3"/>
      <c r="I269" s="3"/>
      <c r="J269" s="3"/>
      <c r="K269" s="3"/>
      <c r="L269" s="3"/>
      <c r="M269" s="3"/>
      <c r="N269" s="3"/>
      <c r="O269" s="3"/>
      <c r="P269" s="3"/>
      <c r="Q269" s="3"/>
      <c r="R269" s="3"/>
      <c r="S269" s="3"/>
      <c r="T269" s="3"/>
      <c r="U269" s="3"/>
      <c r="V269" s="3"/>
      <c r="W269" s="3"/>
      <c r="X269" s="3"/>
      <c r="Y269" s="3"/>
      <c r="Z269" s="3"/>
      <c r="AA269" s="3"/>
      <c r="AB269" s="3"/>
    </row>
    <row r="270" customFormat="false" ht="12.75" hidden="false" customHeight="true" outlineLevel="0" collapsed="false">
      <c r="A270" s="3"/>
      <c r="B270" s="145"/>
      <c r="C270" s="161"/>
      <c r="D270" s="3"/>
      <c r="E270" s="3"/>
      <c r="F270" s="145"/>
      <c r="G270" s="145"/>
      <c r="H270" s="3"/>
      <c r="I270" s="3"/>
      <c r="J270" s="3"/>
      <c r="K270" s="3"/>
      <c r="L270" s="3"/>
      <c r="M270" s="3"/>
      <c r="N270" s="3"/>
      <c r="O270" s="3"/>
      <c r="P270" s="3"/>
      <c r="Q270" s="3"/>
      <c r="R270" s="3"/>
      <c r="S270" s="3"/>
      <c r="T270" s="3"/>
      <c r="U270" s="3"/>
      <c r="V270" s="3"/>
      <c r="W270" s="3"/>
      <c r="X270" s="3"/>
      <c r="Y270" s="3"/>
      <c r="Z270" s="3"/>
      <c r="AA270" s="3"/>
      <c r="AB270" s="3"/>
    </row>
    <row r="271" customFormat="false" ht="12.75" hidden="false" customHeight="true" outlineLevel="0" collapsed="false">
      <c r="A271" s="3"/>
      <c r="B271" s="145"/>
      <c r="C271" s="161"/>
      <c r="D271" s="3"/>
      <c r="E271" s="3"/>
      <c r="F271" s="145"/>
      <c r="G271" s="145"/>
      <c r="H271" s="3"/>
      <c r="I271" s="3"/>
      <c r="J271" s="3"/>
      <c r="K271" s="3"/>
      <c r="L271" s="3"/>
      <c r="M271" s="3"/>
      <c r="N271" s="3"/>
      <c r="O271" s="3"/>
      <c r="P271" s="3"/>
      <c r="Q271" s="3"/>
      <c r="R271" s="3"/>
      <c r="S271" s="3"/>
      <c r="T271" s="3"/>
      <c r="U271" s="3"/>
      <c r="V271" s="3"/>
      <c r="W271" s="3"/>
      <c r="X271" s="3"/>
      <c r="Y271" s="3"/>
      <c r="Z271" s="3"/>
      <c r="AA271" s="3"/>
      <c r="AB271" s="3"/>
    </row>
    <row r="272" customFormat="false" ht="12.75" hidden="false" customHeight="true" outlineLevel="0" collapsed="false">
      <c r="A272" s="3"/>
      <c r="B272" s="145"/>
      <c r="C272" s="161"/>
      <c r="D272" s="3"/>
      <c r="E272" s="3"/>
      <c r="F272" s="145"/>
      <c r="G272" s="145"/>
      <c r="H272" s="3"/>
      <c r="I272" s="3"/>
      <c r="J272" s="3"/>
      <c r="K272" s="3"/>
      <c r="L272" s="3"/>
      <c r="M272" s="3"/>
      <c r="N272" s="3"/>
      <c r="O272" s="3"/>
      <c r="P272" s="3"/>
      <c r="Q272" s="3"/>
      <c r="R272" s="3"/>
      <c r="S272" s="3"/>
      <c r="T272" s="3"/>
      <c r="U272" s="3"/>
      <c r="V272" s="3"/>
      <c r="W272" s="3"/>
      <c r="X272" s="3"/>
      <c r="Y272" s="3"/>
      <c r="Z272" s="3"/>
      <c r="AA272" s="3"/>
      <c r="AB272" s="3"/>
    </row>
    <row r="273" customFormat="false" ht="12.75" hidden="false" customHeight="true" outlineLevel="0" collapsed="false">
      <c r="A273" s="3"/>
      <c r="B273" s="145"/>
      <c r="C273" s="161"/>
      <c r="D273" s="3"/>
      <c r="E273" s="3"/>
      <c r="F273" s="145"/>
      <c r="G273" s="145"/>
      <c r="H273" s="3"/>
      <c r="I273" s="3"/>
      <c r="J273" s="3"/>
      <c r="K273" s="3"/>
      <c r="L273" s="3"/>
      <c r="M273" s="3"/>
      <c r="N273" s="3"/>
      <c r="O273" s="3"/>
      <c r="P273" s="3"/>
      <c r="Q273" s="3"/>
      <c r="R273" s="3"/>
      <c r="S273" s="3"/>
      <c r="T273" s="3"/>
      <c r="U273" s="3"/>
      <c r="V273" s="3"/>
      <c r="W273" s="3"/>
      <c r="X273" s="3"/>
      <c r="Y273" s="3"/>
      <c r="Z273" s="3"/>
      <c r="AA273" s="3"/>
      <c r="AB273" s="3"/>
    </row>
    <row r="274" customFormat="false" ht="12.75" hidden="false" customHeight="true" outlineLevel="0" collapsed="false">
      <c r="A274" s="3"/>
      <c r="B274" s="145"/>
      <c r="C274" s="161"/>
      <c r="D274" s="3"/>
      <c r="E274" s="3"/>
      <c r="F274" s="145"/>
      <c r="G274" s="145"/>
      <c r="H274" s="3"/>
      <c r="I274" s="3"/>
      <c r="J274" s="3"/>
      <c r="K274" s="3"/>
      <c r="L274" s="3"/>
      <c r="M274" s="3"/>
      <c r="N274" s="3"/>
      <c r="O274" s="3"/>
      <c r="P274" s="3"/>
      <c r="Q274" s="3"/>
      <c r="R274" s="3"/>
      <c r="S274" s="3"/>
      <c r="T274" s="3"/>
      <c r="U274" s="3"/>
      <c r="V274" s="3"/>
      <c r="W274" s="3"/>
      <c r="X274" s="3"/>
      <c r="Y274" s="3"/>
      <c r="Z274" s="3"/>
      <c r="AA274" s="3"/>
      <c r="AB274" s="3"/>
    </row>
    <row r="275" customFormat="false" ht="12.75" hidden="false" customHeight="true" outlineLevel="0" collapsed="false">
      <c r="A275" s="3"/>
      <c r="B275" s="145"/>
      <c r="C275" s="161"/>
      <c r="D275" s="3"/>
      <c r="E275" s="3"/>
      <c r="F275" s="145"/>
      <c r="G275" s="145"/>
      <c r="H275" s="3"/>
      <c r="I275" s="3"/>
      <c r="J275" s="3"/>
      <c r="K275" s="3"/>
      <c r="L275" s="3"/>
      <c r="M275" s="3"/>
      <c r="N275" s="3"/>
      <c r="O275" s="3"/>
      <c r="P275" s="3"/>
      <c r="Q275" s="3"/>
      <c r="R275" s="3"/>
      <c r="S275" s="3"/>
      <c r="T275" s="3"/>
      <c r="U275" s="3"/>
      <c r="V275" s="3"/>
      <c r="W275" s="3"/>
      <c r="X275" s="3"/>
      <c r="Y275" s="3"/>
      <c r="Z275" s="3"/>
      <c r="AA275" s="3"/>
      <c r="AB275" s="3"/>
    </row>
    <row r="276" customFormat="false" ht="12.75" hidden="false" customHeight="true" outlineLevel="0" collapsed="false">
      <c r="A276" s="3"/>
      <c r="B276" s="145"/>
      <c r="C276" s="161"/>
      <c r="D276" s="3"/>
      <c r="E276" s="3"/>
      <c r="F276" s="145"/>
      <c r="G276" s="145"/>
      <c r="H276" s="3"/>
      <c r="I276" s="3"/>
      <c r="J276" s="3"/>
      <c r="K276" s="3"/>
      <c r="L276" s="3"/>
      <c r="M276" s="3"/>
      <c r="N276" s="3"/>
      <c r="O276" s="3"/>
      <c r="P276" s="3"/>
      <c r="Q276" s="3"/>
      <c r="R276" s="3"/>
      <c r="S276" s="3"/>
      <c r="T276" s="3"/>
      <c r="U276" s="3"/>
      <c r="V276" s="3"/>
      <c r="W276" s="3"/>
      <c r="X276" s="3"/>
      <c r="Y276" s="3"/>
      <c r="Z276" s="3"/>
      <c r="AA276" s="3"/>
      <c r="AB276" s="3"/>
    </row>
    <row r="277" customFormat="false" ht="12.75" hidden="false" customHeight="true" outlineLevel="0" collapsed="false">
      <c r="A277" s="3"/>
      <c r="B277" s="145"/>
      <c r="C277" s="161"/>
      <c r="D277" s="3"/>
      <c r="E277" s="3"/>
      <c r="F277" s="145"/>
      <c r="G277" s="145"/>
      <c r="H277" s="3"/>
      <c r="I277" s="3"/>
      <c r="J277" s="3"/>
      <c r="K277" s="3"/>
      <c r="L277" s="3"/>
      <c r="M277" s="3"/>
      <c r="N277" s="3"/>
      <c r="O277" s="3"/>
      <c r="P277" s="3"/>
      <c r="Q277" s="3"/>
      <c r="R277" s="3"/>
      <c r="S277" s="3"/>
      <c r="T277" s="3"/>
      <c r="U277" s="3"/>
      <c r="V277" s="3"/>
      <c r="W277" s="3"/>
      <c r="X277" s="3"/>
      <c r="Y277" s="3"/>
      <c r="Z277" s="3"/>
      <c r="AA277" s="3"/>
      <c r="AB277" s="3"/>
    </row>
    <row r="278" customFormat="false" ht="12.75" hidden="false" customHeight="true" outlineLevel="0" collapsed="false">
      <c r="A278" s="3"/>
      <c r="B278" s="145"/>
      <c r="C278" s="161"/>
      <c r="D278" s="3"/>
      <c r="E278" s="3"/>
      <c r="F278" s="145"/>
      <c r="G278" s="145"/>
      <c r="H278" s="3"/>
      <c r="I278" s="3"/>
      <c r="J278" s="3"/>
      <c r="K278" s="3"/>
      <c r="L278" s="3"/>
      <c r="M278" s="3"/>
      <c r="N278" s="3"/>
      <c r="O278" s="3"/>
      <c r="P278" s="3"/>
      <c r="Q278" s="3"/>
      <c r="R278" s="3"/>
      <c r="S278" s="3"/>
      <c r="T278" s="3"/>
      <c r="U278" s="3"/>
      <c r="V278" s="3"/>
      <c r="W278" s="3"/>
      <c r="X278" s="3"/>
      <c r="Y278" s="3"/>
      <c r="Z278" s="3"/>
      <c r="AA278" s="3"/>
      <c r="AB278" s="3"/>
    </row>
    <row r="279" customFormat="false" ht="12.75" hidden="false" customHeight="true" outlineLevel="0" collapsed="false">
      <c r="A279" s="3"/>
      <c r="B279" s="145"/>
      <c r="C279" s="161"/>
      <c r="D279" s="3"/>
      <c r="E279" s="3"/>
      <c r="F279" s="145"/>
      <c r="G279" s="145"/>
      <c r="H279" s="3"/>
      <c r="I279" s="3"/>
      <c r="J279" s="3"/>
      <c r="K279" s="3"/>
      <c r="L279" s="3"/>
      <c r="M279" s="3"/>
      <c r="N279" s="3"/>
      <c r="O279" s="3"/>
      <c r="P279" s="3"/>
      <c r="Q279" s="3"/>
      <c r="R279" s="3"/>
      <c r="S279" s="3"/>
      <c r="T279" s="3"/>
      <c r="U279" s="3"/>
      <c r="V279" s="3"/>
      <c r="W279" s="3"/>
      <c r="X279" s="3"/>
      <c r="Y279" s="3"/>
      <c r="Z279" s="3"/>
      <c r="AA279" s="3"/>
      <c r="AB279" s="3"/>
    </row>
    <row r="280" customFormat="false" ht="12.75" hidden="false" customHeight="true" outlineLevel="0" collapsed="false">
      <c r="A280" s="3"/>
      <c r="B280" s="145"/>
      <c r="C280" s="161"/>
      <c r="D280" s="3"/>
      <c r="E280" s="3"/>
      <c r="F280" s="145"/>
      <c r="G280" s="145"/>
      <c r="H280" s="3"/>
      <c r="I280" s="3"/>
      <c r="J280" s="3"/>
      <c r="K280" s="3"/>
      <c r="L280" s="3"/>
      <c r="M280" s="3"/>
      <c r="N280" s="3"/>
      <c r="O280" s="3"/>
      <c r="P280" s="3"/>
      <c r="Q280" s="3"/>
      <c r="R280" s="3"/>
      <c r="S280" s="3"/>
      <c r="T280" s="3"/>
      <c r="U280" s="3"/>
      <c r="V280" s="3"/>
      <c r="W280" s="3"/>
      <c r="X280" s="3"/>
      <c r="Y280" s="3"/>
      <c r="Z280" s="3"/>
      <c r="AA280" s="3"/>
      <c r="AB280" s="3"/>
    </row>
    <row r="281" customFormat="false" ht="12.75" hidden="false" customHeight="true" outlineLevel="0" collapsed="false">
      <c r="A281" s="3"/>
      <c r="B281" s="145"/>
      <c r="C281" s="161"/>
      <c r="D281" s="3"/>
      <c r="E281" s="3"/>
      <c r="F281" s="145"/>
      <c r="G281" s="145"/>
      <c r="H281" s="3"/>
      <c r="I281" s="3"/>
      <c r="J281" s="3"/>
      <c r="K281" s="3"/>
      <c r="L281" s="3"/>
      <c r="M281" s="3"/>
      <c r="N281" s="3"/>
      <c r="O281" s="3"/>
      <c r="P281" s="3"/>
      <c r="Q281" s="3"/>
      <c r="R281" s="3"/>
      <c r="S281" s="3"/>
      <c r="T281" s="3"/>
      <c r="U281" s="3"/>
      <c r="V281" s="3"/>
      <c r="W281" s="3"/>
      <c r="X281" s="3"/>
      <c r="Y281" s="3"/>
      <c r="Z281" s="3"/>
      <c r="AA281" s="3"/>
      <c r="AB281" s="3"/>
    </row>
    <row r="282" customFormat="false" ht="12.75" hidden="false" customHeight="true" outlineLevel="0" collapsed="false">
      <c r="A282" s="3"/>
      <c r="B282" s="145"/>
      <c r="C282" s="161"/>
      <c r="D282" s="3"/>
      <c r="E282" s="3"/>
      <c r="F282" s="145"/>
      <c r="G282" s="145"/>
      <c r="H282" s="3"/>
      <c r="I282" s="3"/>
      <c r="J282" s="3"/>
      <c r="K282" s="3"/>
      <c r="L282" s="3"/>
      <c r="M282" s="3"/>
      <c r="N282" s="3"/>
      <c r="O282" s="3"/>
      <c r="P282" s="3"/>
      <c r="Q282" s="3"/>
      <c r="R282" s="3"/>
      <c r="S282" s="3"/>
      <c r="T282" s="3"/>
      <c r="U282" s="3"/>
      <c r="V282" s="3"/>
      <c r="W282" s="3"/>
      <c r="X282" s="3"/>
      <c r="Y282" s="3"/>
      <c r="Z282" s="3"/>
      <c r="AA282" s="3"/>
      <c r="AB282" s="3"/>
    </row>
    <row r="283" customFormat="false" ht="12.75" hidden="false" customHeight="true" outlineLevel="0" collapsed="false">
      <c r="A283" s="3"/>
      <c r="B283" s="145"/>
      <c r="C283" s="161"/>
      <c r="D283" s="3"/>
      <c r="E283" s="3"/>
      <c r="F283" s="145"/>
      <c r="G283" s="145"/>
      <c r="H283" s="3"/>
      <c r="I283" s="3"/>
      <c r="J283" s="3"/>
      <c r="K283" s="3"/>
      <c r="L283" s="3"/>
      <c r="M283" s="3"/>
      <c r="N283" s="3"/>
      <c r="O283" s="3"/>
      <c r="P283" s="3"/>
      <c r="Q283" s="3"/>
      <c r="R283" s="3"/>
      <c r="S283" s="3"/>
      <c r="T283" s="3"/>
      <c r="U283" s="3"/>
      <c r="V283" s="3"/>
      <c r="W283" s="3"/>
      <c r="X283" s="3"/>
      <c r="Y283" s="3"/>
      <c r="Z283" s="3"/>
      <c r="AA283" s="3"/>
      <c r="AB283" s="3"/>
    </row>
    <row r="284" customFormat="false" ht="12.75" hidden="false" customHeight="true" outlineLevel="0" collapsed="false">
      <c r="A284" s="3"/>
      <c r="B284" s="145"/>
      <c r="C284" s="161"/>
      <c r="D284" s="3"/>
      <c r="E284" s="3"/>
      <c r="F284" s="145"/>
      <c r="G284" s="145"/>
      <c r="H284" s="3"/>
      <c r="I284" s="3"/>
      <c r="J284" s="3"/>
      <c r="K284" s="3"/>
      <c r="L284" s="3"/>
      <c r="M284" s="3"/>
      <c r="N284" s="3"/>
      <c r="O284" s="3"/>
      <c r="P284" s="3"/>
      <c r="Q284" s="3"/>
      <c r="R284" s="3"/>
      <c r="S284" s="3"/>
      <c r="T284" s="3"/>
      <c r="U284" s="3"/>
      <c r="V284" s="3"/>
      <c r="W284" s="3"/>
      <c r="X284" s="3"/>
      <c r="Y284" s="3"/>
      <c r="Z284" s="3"/>
      <c r="AA284" s="3"/>
      <c r="AB284" s="3"/>
    </row>
    <row r="285" customFormat="false" ht="12.75" hidden="false" customHeight="true" outlineLevel="0" collapsed="false">
      <c r="A285" s="3"/>
      <c r="B285" s="145"/>
      <c r="C285" s="161"/>
      <c r="D285" s="3"/>
      <c r="E285" s="3"/>
      <c r="F285" s="145"/>
      <c r="G285" s="145"/>
      <c r="H285" s="3"/>
      <c r="I285" s="3"/>
      <c r="J285" s="3"/>
      <c r="K285" s="3"/>
      <c r="L285" s="3"/>
      <c r="M285" s="3"/>
      <c r="N285" s="3"/>
      <c r="O285" s="3"/>
      <c r="P285" s="3"/>
      <c r="Q285" s="3"/>
      <c r="R285" s="3"/>
      <c r="S285" s="3"/>
      <c r="T285" s="3"/>
      <c r="U285" s="3"/>
      <c r="V285" s="3"/>
      <c r="W285" s="3"/>
      <c r="X285" s="3"/>
      <c r="Y285" s="3"/>
      <c r="Z285" s="3"/>
      <c r="AA285" s="3"/>
      <c r="AB285" s="3"/>
    </row>
    <row r="286" customFormat="false" ht="12.75" hidden="false" customHeight="true" outlineLevel="0" collapsed="false">
      <c r="A286" s="3"/>
      <c r="B286" s="145"/>
      <c r="C286" s="161"/>
      <c r="D286" s="3"/>
      <c r="E286" s="3"/>
      <c r="F286" s="145"/>
      <c r="G286" s="145"/>
      <c r="H286" s="3"/>
      <c r="I286" s="3"/>
      <c r="J286" s="3"/>
      <c r="K286" s="3"/>
      <c r="L286" s="3"/>
      <c r="M286" s="3"/>
      <c r="N286" s="3"/>
      <c r="O286" s="3"/>
      <c r="P286" s="3"/>
      <c r="Q286" s="3"/>
      <c r="R286" s="3"/>
      <c r="S286" s="3"/>
      <c r="T286" s="3"/>
      <c r="U286" s="3"/>
      <c r="V286" s="3"/>
      <c r="W286" s="3"/>
      <c r="X286" s="3"/>
      <c r="Y286" s="3"/>
      <c r="Z286" s="3"/>
      <c r="AA286" s="3"/>
      <c r="AB286" s="3"/>
    </row>
    <row r="287" customFormat="false" ht="12.75" hidden="false" customHeight="true" outlineLevel="0" collapsed="false">
      <c r="A287" s="3"/>
      <c r="B287" s="145"/>
      <c r="C287" s="161"/>
      <c r="D287" s="3"/>
      <c r="E287" s="3"/>
      <c r="F287" s="145"/>
      <c r="G287" s="145"/>
      <c r="H287" s="3"/>
      <c r="I287" s="3"/>
      <c r="J287" s="3"/>
      <c r="K287" s="3"/>
      <c r="L287" s="3"/>
      <c r="M287" s="3"/>
      <c r="N287" s="3"/>
      <c r="O287" s="3"/>
      <c r="P287" s="3"/>
      <c r="Q287" s="3"/>
      <c r="R287" s="3"/>
      <c r="S287" s="3"/>
      <c r="T287" s="3"/>
      <c r="U287" s="3"/>
      <c r="V287" s="3"/>
      <c r="W287" s="3"/>
      <c r="X287" s="3"/>
      <c r="Y287" s="3"/>
      <c r="Z287" s="3"/>
      <c r="AA287" s="3"/>
      <c r="AB287" s="3"/>
    </row>
    <row r="288" customFormat="false" ht="12.75" hidden="false" customHeight="true" outlineLevel="0" collapsed="false">
      <c r="A288" s="3"/>
      <c r="B288" s="145"/>
      <c r="C288" s="161"/>
      <c r="D288" s="3"/>
      <c r="E288" s="3"/>
      <c r="F288" s="145"/>
      <c r="G288" s="145"/>
      <c r="H288" s="3"/>
      <c r="I288" s="3"/>
      <c r="J288" s="3"/>
      <c r="K288" s="3"/>
      <c r="L288" s="3"/>
      <c r="M288" s="3"/>
      <c r="N288" s="3"/>
      <c r="O288" s="3"/>
      <c r="P288" s="3"/>
      <c r="Q288" s="3"/>
      <c r="R288" s="3"/>
      <c r="S288" s="3"/>
      <c r="T288" s="3"/>
      <c r="U288" s="3"/>
      <c r="V288" s="3"/>
      <c r="W288" s="3"/>
      <c r="X288" s="3"/>
      <c r="Y288" s="3"/>
      <c r="Z288" s="3"/>
      <c r="AA288" s="3"/>
      <c r="AB288" s="3"/>
    </row>
    <row r="289" customFormat="false" ht="12.75" hidden="false" customHeight="true" outlineLevel="0" collapsed="false">
      <c r="A289" s="3"/>
      <c r="B289" s="145"/>
      <c r="C289" s="161"/>
      <c r="D289" s="3"/>
      <c r="E289" s="3"/>
      <c r="F289" s="145"/>
      <c r="G289" s="145"/>
      <c r="H289" s="3"/>
      <c r="I289" s="3"/>
      <c r="J289" s="3"/>
      <c r="K289" s="3"/>
      <c r="L289" s="3"/>
      <c r="M289" s="3"/>
      <c r="N289" s="3"/>
      <c r="O289" s="3"/>
      <c r="P289" s="3"/>
      <c r="Q289" s="3"/>
      <c r="R289" s="3"/>
      <c r="S289" s="3"/>
      <c r="T289" s="3"/>
      <c r="U289" s="3"/>
      <c r="V289" s="3"/>
      <c r="W289" s="3"/>
      <c r="X289" s="3"/>
      <c r="Y289" s="3"/>
      <c r="Z289" s="3"/>
      <c r="AA289" s="3"/>
      <c r="AB289" s="3"/>
    </row>
    <row r="290" customFormat="false" ht="12.75" hidden="false" customHeight="true" outlineLevel="0" collapsed="false">
      <c r="A290" s="3"/>
      <c r="B290" s="145"/>
      <c r="C290" s="161"/>
      <c r="D290" s="3"/>
      <c r="E290" s="3"/>
      <c r="F290" s="145"/>
      <c r="G290" s="145"/>
      <c r="H290" s="3"/>
      <c r="I290" s="3"/>
      <c r="J290" s="3"/>
      <c r="K290" s="3"/>
      <c r="L290" s="3"/>
      <c r="M290" s="3"/>
      <c r="N290" s="3"/>
      <c r="O290" s="3"/>
      <c r="P290" s="3"/>
      <c r="Q290" s="3"/>
      <c r="R290" s="3"/>
      <c r="S290" s="3"/>
      <c r="T290" s="3"/>
      <c r="U290" s="3"/>
      <c r="V290" s="3"/>
      <c r="W290" s="3"/>
      <c r="X290" s="3"/>
      <c r="Y290" s="3"/>
      <c r="Z290" s="3"/>
      <c r="AA290" s="3"/>
      <c r="AB290" s="3"/>
    </row>
    <row r="291" customFormat="false" ht="12.75" hidden="false" customHeight="true" outlineLevel="0" collapsed="false">
      <c r="A291" s="3"/>
      <c r="B291" s="145"/>
      <c r="C291" s="161"/>
      <c r="D291" s="3"/>
      <c r="E291" s="3"/>
      <c r="F291" s="145"/>
      <c r="G291" s="145"/>
      <c r="H291" s="3"/>
      <c r="I291" s="3"/>
      <c r="J291" s="3"/>
      <c r="K291" s="3"/>
      <c r="L291" s="3"/>
      <c r="M291" s="3"/>
      <c r="N291" s="3"/>
      <c r="O291" s="3"/>
      <c r="P291" s="3"/>
      <c r="Q291" s="3"/>
      <c r="R291" s="3"/>
      <c r="S291" s="3"/>
      <c r="T291" s="3"/>
      <c r="U291" s="3"/>
      <c r="V291" s="3"/>
      <c r="W291" s="3"/>
      <c r="X291" s="3"/>
      <c r="Y291" s="3"/>
      <c r="Z291" s="3"/>
      <c r="AA291" s="3"/>
      <c r="AB291" s="3"/>
    </row>
    <row r="292" customFormat="false" ht="12.75" hidden="false" customHeight="true" outlineLevel="0" collapsed="false">
      <c r="A292" s="3"/>
      <c r="B292" s="145"/>
      <c r="C292" s="161"/>
      <c r="D292" s="3"/>
      <c r="E292" s="3"/>
      <c r="F292" s="145"/>
      <c r="G292" s="145"/>
      <c r="H292" s="3"/>
      <c r="I292" s="3"/>
      <c r="J292" s="3"/>
      <c r="K292" s="3"/>
      <c r="L292" s="3"/>
      <c r="M292" s="3"/>
      <c r="N292" s="3"/>
      <c r="O292" s="3"/>
      <c r="P292" s="3"/>
      <c r="Q292" s="3"/>
      <c r="R292" s="3"/>
      <c r="S292" s="3"/>
      <c r="T292" s="3"/>
      <c r="U292" s="3"/>
      <c r="V292" s="3"/>
      <c r="W292" s="3"/>
      <c r="X292" s="3"/>
      <c r="Y292" s="3"/>
      <c r="Z292" s="3"/>
      <c r="AA292" s="3"/>
      <c r="AB292" s="3"/>
    </row>
    <row r="293" customFormat="false" ht="12.75" hidden="false" customHeight="true" outlineLevel="0" collapsed="false">
      <c r="A293" s="3"/>
      <c r="B293" s="145"/>
      <c r="C293" s="161"/>
      <c r="D293" s="3"/>
      <c r="E293" s="3"/>
      <c r="F293" s="145"/>
      <c r="G293" s="145"/>
      <c r="H293" s="3"/>
      <c r="I293" s="3"/>
      <c r="J293" s="3"/>
      <c r="K293" s="3"/>
      <c r="L293" s="3"/>
      <c r="M293" s="3"/>
      <c r="N293" s="3"/>
      <c r="O293" s="3"/>
      <c r="P293" s="3"/>
      <c r="Q293" s="3"/>
      <c r="R293" s="3"/>
      <c r="S293" s="3"/>
      <c r="T293" s="3"/>
      <c r="U293" s="3"/>
      <c r="V293" s="3"/>
      <c r="W293" s="3"/>
      <c r="X293" s="3"/>
      <c r="Y293" s="3"/>
      <c r="Z293" s="3"/>
      <c r="AA293" s="3"/>
      <c r="AB293" s="3"/>
    </row>
    <row r="294" customFormat="false" ht="12.75" hidden="false" customHeight="true" outlineLevel="0" collapsed="false">
      <c r="A294" s="3"/>
      <c r="B294" s="145"/>
      <c r="C294" s="161"/>
      <c r="D294" s="3"/>
      <c r="E294" s="3"/>
      <c r="F294" s="145"/>
      <c r="G294" s="145"/>
      <c r="H294" s="3"/>
      <c r="I294" s="3"/>
      <c r="J294" s="3"/>
      <c r="K294" s="3"/>
      <c r="L294" s="3"/>
      <c r="M294" s="3"/>
      <c r="N294" s="3"/>
      <c r="O294" s="3"/>
      <c r="P294" s="3"/>
      <c r="Q294" s="3"/>
      <c r="R294" s="3"/>
      <c r="S294" s="3"/>
      <c r="T294" s="3"/>
      <c r="U294" s="3"/>
      <c r="V294" s="3"/>
      <c r="W294" s="3"/>
      <c r="X294" s="3"/>
      <c r="Y294" s="3"/>
      <c r="Z294" s="3"/>
      <c r="AA294" s="3"/>
      <c r="AB294" s="3"/>
    </row>
    <row r="295" customFormat="false" ht="12.75" hidden="false" customHeight="true" outlineLevel="0" collapsed="false">
      <c r="A295" s="3"/>
      <c r="B295" s="145"/>
      <c r="C295" s="161"/>
      <c r="D295" s="3"/>
      <c r="E295" s="3"/>
      <c r="F295" s="145"/>
      <c r="G295" s="145"/>
      <c r="H295" s="3"/>
      <c r="I295" s="3"/>
      <c r="J295" s="3"/>
      <c r="K295" s="3"/>
      <c r="L295" s="3"/>
      <c r="M295" s="3"/>
      <c r="N295" s="3"/>
      <c r="O295" s="3"/>
      <c r="P295" s="3"/>
      <c r="Q295" s="3"/>
      <c r="R295" s="3"/>
      <c r="S295" s="3"/>
      <c r="T295" s="3"/>
      <c r="U295" s="3"/>
      <c r="V295" s="3"/>
      <c r="W295" s="3"/>
      <c r="X295" s="3"/>
      <c r="Y295" s="3"/>
      <c r="Z295" s="3"/>
      <c r="AA295" s="3"/>
      <c r="AB295" s="3"/>
    </row>
    <row r="296" customFormat="false" ht="12.75" hidden="false" customHeight="true" outlineLevel="0" collapsed="false">
      <c r="A296" s="3"/>
      <c r="B296" s="145"/>
      <c r="C296" s="161"/>
      <c r="D296" s="3"/>
      <c r="E296" s="3"/>
      <c r="F296" s="145"/>
      <c r="G296" s="145"/>
      <c r="H296" s="3"/>
      <c r="I296" s="3"/>
      <c r="J296" s="3"/>
      <c r="K296" s="3"/>
      <c r="L296" s="3"/>
      <c r="M296" s="3"/>
      <c r="N296" s="3"/>
      <c r="O296" s="3"/>
      <c r="P296" s="3"/>
      <c r="Q296" s="3"/>
      <c r="R296" s="3"/>
      <c r="S296" s="3"/>
      <c r="T296" s="3"/>
      <c r="U296" s="3"/>
      <c r="V296" s="3"/>
      <c r="W296" s="3"/>
      <c r="X296" s="3"/>
      <c r="Y296" s="3"/>
      <c r="Z296" s="3"/>
      <c r="AA296" s="3"/>
      <c r="AB296" s="3"/>
    </row>
    <row r="297" customFormat="false" ht="12.75" hidden="false" customHeight="true" outlineLevel="0" collapsed="false">
      <c r="A297" s="3"/>
      <c r="B297" s="145"/>
      <c r="C297" s="161"/>
      <c r="D297" s="3"/>
      <c r="E297" s="3"/>
      <c r="F297" s="145"/>
      <c r="G297" s="145"/>
      <c r="H297" s="3"/>
      <c r="I297" s="3"/>
      <c r="J297" s="3"/>
      <c r="K297" s="3"/>
      <c r="L297" s="3"/>
      <c r="M297" s="3"/>
      <c r="N297" s="3"/>
      <c r="O297" s="3"/>
      <c r="P297" s="3"/>
      <c r="Q297" s="3"/>
      <c r="R297" s="3"/>
      <c r="S297" s="3"/>
      <c r="T297" s="3"/>
      <c r="U297" s="3"/>
      <c r="V297" s="3"/>
      <c r="W297" s="3"/>
      <c r="X297" s="3"/>
      <c r="Y297" s="3"/>
      <c r="Z297" s="3"/>
      <c r="AA297" s="3"/>
      <c r="AB297" s="3"/>
    </row>
    <row r="298" customFormat="false" ht="12.75" hidden="false" customHeight="true" outlineLevel="0" collapsed="false">
      <c r="A298" s="3"/>
      <c r="B298" s="145"/>
      <c r="C298" s="161"/>
      <c r="D298" s="3"/>
      <c r="E298" s="3"/>
      <c r="F298" s="145"/>
      <c r="G298" s="145"/>
      <c r="H298" s="3"/>
      <c r="I298" s="3"/>
      <c r="J298" s="3"/>
      <c r="K298" s="3"/>
      <c r="L298" s="3"/>
      <c r="M298" s="3"/>
      <c r="N298" s="3"/>
      <c r="O298" s="3"/>
      <c r="P298" s="3"/>
      <c r="Q298" s="3"/>
      <c r="R298" s="3"/>
      <c r="S298" s="3"/>
      <c r="T298" s="3"/>
      <c r="U298" s="3"/>
      <c r="V298" s="3"/>
      <c r="W298" s="3"/>
      <c r="X298" s="3"/>
      <c r="Y298" s="3"/>
      <c r="Z298" s="3"/>
      <c r="AA298" s="3"/>
      <c r="AB298" s="3"/>
    </row>
    <row r="299" customFormat="false" ht="12.75" hidden="false" customHeight="true" outlineLevel="0" collapsed="false">
      <c r="A299" s="3"/>
      <c r="B299" s="145"/>
      <c r="C299" s="161"/>
      <c r="D299" s="3"/>
      <c r="E299" s="3"/>
      <c r="F299" s="145"/>
      <c r="G299" s="145"/>
      <c r="H299" s="3"/>
      <c r="I299" s="3"/>
      <c r="J299" s="3"/>
      <c r="K299" s="3"/>
      <c r="L299" s="3"/>
      <c r="M299" s="3"/>
      <c r="N299" s="3"/>
      <c r="O299" s="3"/>
      <c r="P299" s="3"/>
      <c r="Q299" s="3"/>
      <c r="R299" s="3"/>
      <c r="S299" s="3"/>
      <c r="T299" s="3"/>
      <c r="U299" s="3"/>
      <c r="V299" s="3"/>
      <c r="W299" s="3"/>
      <c r="X299" s="3"/>
      <c r="Y299" s="3"/>
      <c r="Z299" s="3"/>
      <c r="AA299" s="3"/>
      <c r="AB299" s="3"/>
    </row>
    <row r="300" customFormat="false" ht="12.75" hidden="false" customHeight="true" outlineLevel="0" collapsed="false">
      <c r="A300" s="3"/>
      <c r="B300" s="145"/>
      <c r="C300" s="161"/>
      <c r="D300" s="3"/>
      <c r="E300" s="3"/>
      <c r="F300" s="145"/>
      <c r="G300" s="145"/>
      <c r="H300" s="3"/>
      <c r="I300" s="3"/>
      <c r="J300" s="3"/>
      <c r="K300" s="3"/>
      <c r="L300" s="3"/>
      <c r="M300" s="3"/>
      <c r="N300" s="3"/>
      <c r="O300" s="3"/>
      <c r="P300" s="3"/>
      <c r="Q300" s="3"/>
      <c r="R300" s="3"/>
      <c r="S300" s="3"/>
      <c r="T300" s="3"/>
      <c r="U300" s="3"/>
      <c r="V300" s="3"/>
      <c r="W300" s="3"/>
      <c r="X300" s="3"/>
      <c r="Y300" s="3"/>
      <c r="Z300" s="3"/>
      <c r="AA300" s="3"/>
      <c r="AB300" s="3"/>
    </row>
    <row r="301" customFormat="false" ht="12.75" hidden="false" customHeight="true" outlineLevel="0" collapsed="false">
      <c r="A301" s="3"/>
      <c r="B301" s="145"/>
      <c r="C301" s="161"/>
      <c r="D301" s="3"/>
      <c r="E301" s="3"/>
      <c r="F301" s="145"/>
      <c r="G301" s="145"/>
      <c r="H301" s="3"/>
      <c r="I301" s="3"/>
      <c r="J301" s="3"/>
      <c r="K301" s="3"/>
      <c r="L301" s="3"/>
      <c r="M301" s="3"/>
      <c r="N301" s="3"/>
      <c r="O301" s="3"/>
      <c r="P301" s="3"/>
      <c r="Q301" s="3"/>
      <c r="R301" s="3"/>
      <c r="S301" s="3"/>
      <c r="T301" s="3"/>
      <c r="U301" s="3"/>
      <c r="V301" s="3"/>
      <c r="W301" s="3"/>
      <c r="X301" s="3"/>
      <c r="Y301" s="3"/>
      <c r="Z301" s="3"/>
      <c r="AA301" s="3"/>
      <c r="AB301" s="3"/>
    </row>
    <row r="302" customFormat="false" ht="12.75" hidden="false" customHeight="true" outlineLevel="0" collapsed="false">
      <c r="A302" s="3"/>
      <c r="B302" s="145"/>
      <c r="C302" s="161"/>
      <c r="D302" s="3"/>
      <c r="E302" s="3"/>
      <c r="F302" s="145"/>
      <c r="G302" s="145"/>
      <c r="H302" s="3"/>
      <c r="I302" s="3"/>
      <c r="J302" s="3"/>
      <c r="K302" s="3"/>
      <c r="L302" s="3"/>
      <c r="M302" s="3"/>
      <c r="N302" s="3"/>
      <c r="O302" s="3"/>
      <c r="P302" s="3"/>
      <c r="Q302" s="3"/>
      <c r="R302" s="3"/>
      <c r="S302" s="3"/>
      <c r="T302" s="3"/>
      <c r="U302" s="3"/>
      <c r="V302" s="3"/>
      <c r="W302" s="3"/>
      <c r="X302" s="3"/>
      <c r="Y302" s="3"/>
      <c r="Z302" s="3"/>
      <c r="AA302" s="3"/>
      <c r="AB302" s="3"/>
    </row>
    <row r="303" customFormat="false" ht="12.75" hidden="false" customHeight="true" outlineLevel="0" collapsed="false">
      <c r="A303" s="3"/>
      <c r="B303" s="145"/>
      <c r="C303" s="161"/>
      <c r="D303" s="3"/>
      <c r="E303" s="3"/>
      <c r="F303" s="145"/>
      <c r="G303" s="145"/>
      <c r="H303" s="3"/>
      <c r="I303" s="3"/>
      <c r="J303" s="3"/>
      <c r="K303" s="3"/>
      <c r="L303" s="3"/>
      <c r="M303" s="3"/>
      <c r="N303" s="3"/>
      <c r="O303" s="3"/>
      <c r="P303" s="3"/>
      <c r="Q303" s="3"/>
      <c r="R303" s="3"/>
      <c r="S303" s="3"/>
      <c r="T303" s="3"/>
      <c r="U303" s="3"/>
      <c r="V303" s="3"/>
      <c r="W303" s="3"/>
      <c r="X303" s="3"/>
      <c r="Y303" s="3"/>
      <c r="Z303" s="3"/>
      <c r="AA303" s="3"/>
      <c r="AB303" s="3"/>
    </row>
    <row r="304" customFormat="false" ht="12.75" hidden="false" customHeight="true" outlineLevel="0" collapsed="false">
      <c r="A304" s="3"/>
      <c r="B304" s="145"/>
      <c r="C304" s="161"/>
      <c r="D304" s="3"/>
      <c r="E304" s="3"/>
      <c r="F304" s="145"/>
      <c r="G304" s="145"/>
      <c r="H304" s="3"/>
      <c r="I304" s="3"/>
      <c r="J304" s="3"/>
      <c r="K304" s="3"/>
      <c r="L304" s="3"/>
      <c r="M304" s="3"/>
      <c r="N304" s="3"/>
      <c r="O304" s="3"/>
      <c r="P304" s="3"/>
      <c r="Q304" s="3"/>
      <c r="R304" s="3"/>
      <c r="S304" s="3"/>
      <c r="T304" s="3"/>
      <c r="U304" s="3"/>
      <c r="V304" s="3"/>
      <c r="W304" s="3"/>
      <c r="X304" s="3"/>
      <c r="Y304" s="3"/>
      <c r="Z304" s="3"/>
      <c r="AA304" s="3"/>
      <c r="AB304" s="3"/>
    </row>
    <row r="305" customFormat="false" ht="12.75" hidden="false" customHeight="true" outlineLevel="0" collapsed="false">
      <c r="A305" s="3"/>
      <c r="B305" s="145"/>
      <c r="C305" s="161"/>
      <c r="D305" s="3"/>
      <c r="E305" s="3"/>
      <c r="F305" s="145"/>
      <c r="G305" s="145"/>
      <c r="H305" s="3"/>
      <c r="I305" s="3"/>
      <c r="J305" s="3"/>
      <c r="K305" s="3"/>
      <c r="L305" s="3"/>
      <c r="M305" s="3"/>
      <c r="N305" s="3"/>
      <c r="O305" s="3"/>
      <c r="P305" s="3"/>
      <c r="Q305" s="3"/>
      <c r="R305" s="3"/>
      <c r="S305" s="3"/>
      <c r="T305" s="3"/>
      <c r="U305" s="3"/>
      <c r="V305" s="3"/>
      <c r="W305" s="3"/>
      <c r="X305" s="3"/>
      <c r="Y305" s="3"/>
      <c r="Z305" s="3"/>
      <c r="AA305" s="3"/>
      <c r="AB305" s="3"/>
    </row>
    <row r="306" customFormat="false" ht="12.75" hidden="false" customHeight="true" outlineLevel="0" collapsed="false">
      <c r="A306" s="3"/>
      <c r="B306" s="145"/>
      <c r="C306" s="161"/>
      <c r="D306" s="3"/>
      <c r="E306" s="3"/>
      <c r="F306" s="145"/>
      <c r="G306" s="145"/>
      <c r="H306" s="3"/>
      <c r="I306" s="3"/>
      <c r="J306" s="3"/>
      <c r="K306" s="3"/>
      <c r="L306" s="3"/>
      <c r="M306" s="3"/>
      <c r="N306" s="3"/>
      <c r="O306" s="3"/>
      <c r="P306" s="3"/>
      <c r="Q306" s="3"/>
      <c r="R306" s="3"/>
      <c r="S306" s="3"/>
      <c r="T306" s="3"/>
      <c r="U306" s="3"/>
      <c r="V306" s="3"/>
      <c r="W306" s="3"/>
      <c r="X306" s="3"/>
      <c r="Y306" s="3"/>
      <c r="Z306" s="3"/>
      <c r="AA306" s="3"/>
      <c r="AB306" s="3"/>
    </row>
    <row r="307" customFormat="false" ht="12.75" hidden="false" customHeight="true" outlineLevel="0" collapsed="false">
      <c r="A307" s="3"/>
      <c r="B307" s="145"/>
      <c r="C307" s="161"/>
      <c r="D307" s="3"/>
      <c r="E307" s="3"/>
      <c r="F307" s="145"/>
      <c r="G307" s="145"/>
      <c r="H307" s="3"/>
      <c r="I307" s="3"/>
      <c r="J307" s="3"/>
      <c r="K307" s="3"/>
      <c r="L307" s="3"/>
      <c r="M307" s="3"/>
      <c r="N307" s="3"/>
      <c r="O307" s="3"/>
      <c r="P307" s="3"/>
      <c r="Q307" s="3"/>
      <c r="R307" s="3"/>
      <c r="S307" s="3"/>
      <c r="T307" s="3"/>
      <c r="U307" s="3"/>
      <c r="V307" s="3"/>
      <c r="W307" s="3"/>
      <c r="X307" s="3"/>
      <c r="Y307" s="3"/>
      <c r="Z307" s="3"/>
      <c r="AA307" s="3"/>
      <c r="AB307" s="3"/>
    </row>
    <row r="308" customFormat="false" ht="12.75" hidden="false" customHeight="true" outlineLevel="0" collapsed="false">
      <c r="A308" s="3"/>
      <c r="B308" s="145"/>
      <c r="C308" s="161"/>
      <c r="D308" s="3"/>
      <c r="E308" s="3"/>
      <c r="F308" s="145"/>
      <c r="G308" s="145"/>
      <c r="H308" s="3"/>
      <c r="I308" s="3"/>
      <c r="J308" s="3"/>
      <c r="K308" s="3"/>
      <c r="L308" s="3"/>
      <c r="M308" s="3"/>
      <c r="N308" s="3"/>
      <c r="O308" s="3"/>
      <c r="P308" s="3"/>
      <c r="Q308" s="3"/>
      <c r="R308" s="3"/>
      <c r="S308" s="3"/>
      <c r="T308" s="3"/>
      <c r="U308" s="3"/>
      <c r="V308" s="3"/>
      <c r="W308" s="3"/>
      <c r="X308" s="3"/>
      <c r="Y308" s="3"/>
      <c r="Z308" s="3"/>
      <c r="AA308" s="3"/>
      <c r="AB308" s="3"/>
    </row>
    <row r="309" customFormat="false" ht="12.75" hidden="false" customHeight="true" outlineLevel="0" collapsed="false">
      <c r="A309" s="3"/>
      <c r="B309" s="145"/>
      <c r="C309" s="161"/>
      <c r="D309" s="3"/>
      <c r="E309" s="3"/>
      <c r="F309" s="145"/>
      <c r="G309" s="145"/>
      <c r="H309" s="3"/>
      <c r="I309" s="3"/>
      <c r="J309" s="3"/>
      <c r="K309" s="3"/>
      <c r="L309" s="3"/>
      <c r="M309" s="3"/>
      <c r="N309" s="3"/>
      <c r="O309" s="3"/>
      <c r="P309" s="3"/>
      <c r="Q309" s="3"/>
      <c r="R309" s="3"/>
      <c r="S309" s="3"/>
      <c r="T309" s="3"/>
      <c r="U309" s="3"/>
      <c r="V309" s="3"/>
      <c r="W309" s="3"/>
      <c r="X309" s="3"/>
      <c r="Y309" s="3"/>
      <c r="Z309" s="3"/>
      <c r="AA309" s="3"/>
      <c r="AB309" s="3"/>
    </row>
    <row r="310" customFormat="false" ht="12.75" hidden="false" customHeight="true" outlineLevel="0" collapsed="false">
      <c r="A310" s="3"/>
      <c r="B310" s="145"/>
      <c r="C310" s="161"/>
      <c r="D310" s="3"/>
      <c r="E310" s="3"/>
      <c r="F310" s="145"/>
      <c r="G310" s="145"/>
      <c r="H310" s="3"/>
      <c r="I310" s="3"/>
      <c r="J310" s="3"/>
      <c r="K310" s="3"/>
      <c r="L310" s="3"/>
      <c r="M310" s="3"/>
      <c r="N310" s="3"/>
      <c r="O310" s="3"/>
      <c r="P310" s="3"/>
      <c r="Q310" s="3"/>
      <c r="R310" s="3"/>
      <c r="S310" s="3"/>
      <c r="T310" s="3"/>
      <c r="U310" s="3"/>
      <c r="V310" s="3"/>
      <c r="W310" s="3"/>
      <c r="X310" s="3"/>
      <c r="Y310" s="3"/>
      <c r="Z310" s="3"/>
      <c r="AA310" s="3"/>
      <c r="AB310" s="3"/>
    </row>
    <row r="311" customFormat="false" ht="12.75" hidden="false" customHeight="true" outlineLevel="0" collapsed="false">
      <c r="A311" s="3"/>
      <c r="B311" s="145"/>
      <c r="C311" s="161"/>
      <c r="D311" s="3"/>
      <c r="E311" s="3"/>
      <c r="F311" s="145"/>
      <c r="G311" s="145"/>
      <c r="H311" s="3"/>
      <c r="I311" s="3"/>
      <c r="J311" s="3"/>
      <c r="K311" s="3"/>
      <c r="L311" s="3"/>
      <c r="M311" s="3"/>
      <c r="N311" s="3"/>
      <c r="O311" s="3"/>
      <c r="P311" s="3"/>
      <c r="Q311" s="3"/>
      <c r="R311" s="3"/>
      <c r="S311" s="3"/>
      <c r="T311" s="3"/>
      <c r="U311" s="3"/>
      <c r="V311" s="3"/>
      <c r="W311" s="3"/>
      <c r="X311" s="3"/>
      <c r="Y311" s="3"/>
      <c r="Z311" s="3"/>
      <c r="AA311" s="3"/>
      <c r="AB311" s="3"/>
    </row>
    <row r="312" customFormat="false" ht="12.75" hidden="false" customHeight="true" outlineLevel="0" collapsed="false">
      <c r="A312" s="3"/>
      <c r="B312" s="145"/>
      <c r="C312" s="161"/>
      <c r="D312" s="3"/>
      <c r="E312" s="3"/>
      <c r="F312" s="145"/>
      <c r="G312" s="145"/>
      <c r="H312" s="3"/>
      <c r="I312" s="3"/>
      <c r="J312" s="3"/>
      <c r="K312" s="3"/>
      <c r="L312" s="3"/>
      <c r="M312" s="3"/>
      <c r="N312" s="3"/>
      <c r="O312" s="3"/>
      <c r="P312" s="3"/>
      <c r="Q312" s="3"/>
      <c r="R312" s="3"/>
      <c r="S312" s="3"/>
      <c r="T312" s="3"/>
      <c r="U312" s="3"/>
      <c r="V312" s="3"/>
      <c r="W312" s="3"/>
      <c r="X312" s="3"/>
      <c r="Y312" s="3"/>
      <c r="Z312" s="3"/>
      <c r="AA312" s="3"/>
      <c r="AB312" s="3"/>
    </row>
    <row r="313" customFormat="false" ht="12.75" hidden="false" customHeight="true" outlineLevel="0" collapsed="false">
      <c r="A313" s="3"/>
      <c r="B313" s="145"/>
      <c r="C313" s="161"/>
      <c r="D313" s="3"/>
      <c r="E313" s="3"/>
      <c r="F313" s="145"/>
      <c r="G313" s="145"/>
      <c r="H313" s="3"/>
      <c r="I313" s="3"/>
      <c r="J313" s="3"/>
      <c r="K313" s="3"/>
      <c r="L313" s="3"/>
      <c r="M313" s="3"/>
      <c r="N313" s="3"/>
      <c r="O313" s="3"/>
      <c r="P313" s="3"/>
      <c r="Q313" s="3"/>
      <c r="R313" s="3"/>
      <c r="S313" s="3"/>
      <c r="T313" s="3"/>
      <c r="U313" s="3"/>
      <c r="V313" s="3"/>
      <c r="W313" s="3"/>
      <c r="X313" s="3"/>
      <c r="Y313" s="3"/>
      <c r="Z313" s="3"/>
      <c r="AA313" s="3"/>
      <c r="AB313" s="3"/>
    </row>
    <row r="314" customFormat="false" ht="12.75" hidden="false" customHeight="true" outlineLevel="0" collapsed="false">
      <c r="A314" s="3"/>
      <c r="B314" s="145"/>
      <c r="C314" s="161"/>
      <c r="D314" s="3"/>
      <c r="E314" s="3"/>
      <c r="F314" s="145"/>
      <c r="G314" s="145"/>
      <c r="H314" s="3"/>
      <c r="I314" s="3"/>
      <c r="J314" s="3"/>
      <c r="K314" s="3"/>
      <c r="L314" s="3"/>
      <c r="M314" s="3"/>
      <c r="N314" s="3"/>
      <c r="O314" s="3"/>
      <c r="P314" s="3"/>
      <c r="Q314" s="3"/>
      <c r="R314" s="3"/>
      <c r="S314" s="3"/>
      <c r="T314" s="3"/>
      <c r="U314" s="3"/>
      <c r="V314" s="3"/>
      <c r="W314" s="3"/>
      <c r="X314" s="3"/>
      <c r="Y314" s="3"/>
      <c r="Z314" s="3"/>
      <c r="AA314" s="3"/>
      <c r="AB314" s="3"/>
    </row>
    <row r="315" customFormat="false" ht="12.75" hidden="false" customHeight="true" outlineLevel="0" collapsed="false">
      <c r="A315" s="3"/>
      <c r="B315" s="145"/>
      <c r="C315" s="161"/>
      <c r="D315" s="3"/>
      <c r="E315" s="3"/>
      <c r="F315" s="145"/>
      <c r="G315" s="145"/>
      <c r="H315" s="3"/>
      <c r="I315" s="3"/>
      <c r="J315" s="3"/>
      <c r="K315" s="3"/>
      <c r="L315" s="3"/>
      <c r="M315" s="3"/>
      <c r="N315" s="3"/>
      <c r="O315" s="3"/>
      <c r="P315" s="3"/>
      <c r="Q315" s="3"/>
      <c r="R315" s="3"/>
      <c r="S315" s="3"/>
      <c r="T315" s="3"/>
      <c r="U315" s="3"/>
      <c r="V315" s="3"/>
      <c r="W315" s="3"/>
      <c r="X315" s="3"/>
      <c r="Y315" s="3"/>
      <c r="Z315" s="3"/>
      <c r="AA315" s="3"/>
      <c r="AB315" s="3"/>
    </row>
    <row r="316" customFormat="false" ht="12.75" hidden="false" customHeight="true" outlineLevel="0" collapsed="false">
      <c r="A316" s="3"/>
      <c r="B316" s="145"/>
      <c r="C316" s="161"/>
      <c r="D316" s="3"/>
      <c r="E316" s="3"/>
      <c r="F316" s="145"/>
      <c r="G316" s="145"/>
      <c r="H316" s="3"/>
      <c r="I316" s="3"/>
      <c r="J316" s="3"/>
      <c r="K316" s="3"/>
      <c r="L316" s="3"/>
      <c r="M316" s="3"/>
      <c r="N316" s="3"/>
      <c r="O316" s="3"/>
      <c r="P316" s="3"/>
      <c r="Q316" s="3"/>
      <c r="R316" s="3"/>
      <c r="S316" s="3"/>
      <c r="T316" s="3"/>
      <c r="U316" s="3"/>
      <c r="V316" s="3"/>
      <c r="W316" s="3"/>
      <c r="X316" s="3"/>
      <c r="Y316" s="3"/>
      <c r="Z316" s="3"/>
      <c r="AA316" s="3"/>
      <c r="AB316" s="3"/>
    </row>
    <row r="317" customFormat="false" ht="12.75" hidden="false" customHeight="true" outlineLevel="0" collapsed="false">
      <c r="A317" s="3"/>
      <c r="B317" s="145"/>
      <c r="C317" s="161"/>
      <c r="D317" s="3"/>
      <c r="E317" s="3"/>
      <c r="F317" s="145"/>
      <c r="G317" s="145"/>
      <c r="H317" s="3"/>
      <c r="I317" s="3"/>
      <c r="J317" s="3"/>
      <c r="K317" s="3"/>
      <c r="L317" s="3"/>
      <c r="M317" s="3"/>
      <c r="N317" s="3"/>
      <c r="O317" s="3"/>
      <c r="P317" s="3"/>
      <c r="Q317" s="3"/>
      <c r="R317" s="3"/>
      <c r="S317" s="3"/>
      <c r="T317" s="3"/>
      <c r="U317" s="3"/>
      <c r="V317" s="3"/>
      <c r="W317" s="3"/>
      <c r="X317" s="3"/>
      <c r="Y317" s="3"/>
      <c r="Z317" s="3"/>
      <c r="AA317" s="3"/>
      <c r="AB317" s="3"/>
    </row>
    <row r="318" customFormat="false" ht="12.75" hidden="false" customHeight="true" outlineLevel="0" collapsed="false">
      <c r="A318" s="3"/>
      <c r="B318" s="145"/>
      <c r="C318" s="161"/>
      <c r="D318" s="3"/>
      <c r="E318" s="3"/>
      <c r="F318" s="145"/>
      <c r="G318" s="145"/>
      <c r="H318" s="3"/>
      <c r="I318" s="3"/>
      <c r="J318" s="3"/>
      <c r="K318" s="3"/>
      <c r="L318" s="3"/>
      <c r="M318" s="3"/>
      <c r="N318" s="3"/>
      <c r="O318" s="3"/>
      <c r="P318" s="3"/>
      <c r="Q318" s="3"/>
      <c r="R318" s="3"/>
      <c r="S318" s="3"/>
      <c r="T318" s="3"/>
      <c r="U318" s="3"/>
      <c r="V318" s="3"/>
      <c r="W318" s="3"/>
      <c r="X318" s="3"/>
      <c r="Y318" s="3"/>
      <c r="Z318" s="3"/>
      <c r="AA318" s="3"/>
      <c r="AB318" s="3"/>
    </row>
    <row r="319" customFormat="false" ht="12.75" hidden="false" customHeight="true" outlineLevel="0" collapsed="false">
      <c r="A319" s="3"/>
      <c r="B319" s="145"/>
      <c r="C319" s="161"/>
      <c r="D319" s="3"/>
      <c r="E319" s="3"/>
      <c r="F319" s="145"/>
      <c r="G319" s="145"/>
      <c r="H319" s="3"/>
      <c r="I319" s="3"/>
      <c r="J319" s="3"/>
      <c r="K319" s="3"/>
      <c r="L319" s="3"/>
      <c r="M319" s="3"/>
      <c r="N319" s="3"/>
      <c r="O319" s="3"/>
      <c r="P319" s="3"/>
      <c r="Q319" s="3"/>
      <c r="R319" s="3"/>
      <c r="S319" s="3"/>
      <c r="T319" s="3"/>
      <c r="U319" s="3"/>
      <c r="V319" s="3"/>
      <c r="W319" s="3"/>
      <c r="X319" s="3"/>
      <c r="Y319" s="3"/>
      <c r="Z319" s="3"/>
      <c r="AA319" s="3"/>
      <c r="AB319" s="3"/>
    </row>
    <row r="320" customFormat="false" ht="12.75" hidden="false" customHeight="true" outlineLevel="0" collapsed="false">
      <c r="A320" s="3"/>
      <c r="B320" s="145"/>
      <c r="C320" s="161"/>
      <c r="D320" s="3"/>
      <c r="E320" s="3"/>
      <c r="F320" s="145"/>
      <c r="G320" s="145"/>
      <c r="H320" s="3"/>
      <c r="I320" s="3"/>
      <c r="J320" s="3"/>
      <c r="K320" s="3"/>
      <c r="L320" s="3"/>
      <c r="M320" s="3"/>
      <c r="N320" s="3"/>
      <c r="O320" s="3"/>
      <c r="P320" s="3"/>
      <c r="Q320" s="3"/>
      <c r="R320" s="3"/>
      <c r="S320" s="3"/>
      <c r="T320" s="3"/>
      <c r="U320" s="3"/>
      <c r="V320" s="3"/>
      <c r="W320" s="3"/>
      <c r="X320" s="3"/>
      <c r="Y320" s="3"/>
      <c r="Z320" s="3"/>
      <c r="AA320" s="3"/>
      <c r="AB320" s="3"/>
    </row>
    <row r="321" customFormat="false" ht="12.75" hidden="false" customHeight="true" outlineLevel="0" collapsed="false">
      <c r="A321" s="3"/>
      <c r="B321" s="145"/>
      <c r="C321" s="161"/>
      <c r="D321" s="3"/>
      <c r="E321" s="3"/>
      <c r="F321" s="145"/>
      <c r="G321" s="145"/>
      <c r="H321" s="3"/>
      <c r="I321" s="3"/>
      <c r="J321" s="3"/>
      <c r="K321" s="3"/>
      <c r="L321" s="3"/>
      <c r="M321" s="3"/>
      <c r="N321" s="3"/>
      <c r="O321" s="3"/>
      <c r="P321" s="3"/>
      <c r="Q321" s="3"/>
      <c r="R321" s="3"/>
      <c r="S321" s="3"/>
      <c r="T321" s="3"/>
      <c r="U321" s="3"/>
      <c r="V321" s="3"/>
      <c r="W321" s="3"/>
      <c r="X321" s="3"/>
      <c r="Y321" s="3"/>
      <c r="Z321" s="3"/>
      <c r="AA321" s="3"/>
      <c r="AB321" s="3"/>
    </row>
    <row r="322" customFormat="false" ht="12.75" hidden="false" customHeight="true" outlineLevel="0" collapsed="false">
      <c r="A322" s="3"/>
      <c r="B322" s="145"/>
      <c r="C322" s="161"/>
      <c r="D322" s="3"/>
      <c r="E322" s="3"/>
      <c r="F322" s="145"/>
      <c r="G322" s="145"/>
      <c r="H322" s="3"/>
      <c r="I322" s="3"/>
      <c r="J322" s="3"/>
      <c r="K322" s="3"/>
      <c r="L322" s="3"/>
      <c r="M322" s="3"/>
      <c r="N322" s="3"/>
      <c r="O322" s="3"/>
      <c r="P322" s="3"/>
      <c r="Q322" s="3"/>
      <c r="R322" s="3"/>
      <c r="S322" s="3"/>
      <c r="T322" s="3"/>
      <c r="U322" s="3"/>
      <c r="V322" s="3"/>
      <c r="W322" s="3"/>
      <c r="X322" s="3"/>
      <c r="Y322" s="3"/>
      <c r="Z322" s="3"/>
      <c r="AA322" s="3"/>
      <c r="AB322" s="3"/>
    </row>
    <row r="323" customFormat="false" ht="12.75" hidden="false" customHeight="true" outlineLevel="0" collapsed="false">
      <c r="A323" s="3"/>
      <c r="B323" s="145"/>
      <c r="C323" s="161"/>
      <c r="D323" s="3"/>
      <c r="E323" s="3"/>
      <c r="F323" s="145"/>
      <c r="G323" s="145"/>
      <c r="H323" s="3"/>
      <c r="I323" s="3"/>
      <c r="J323" s="3"/>
      <c r="K323" s="3"/>
      <c r="L323" s="3"/>
      <c r="M323" s="3"/>
      <c r="N323" s="3"/>
      <c r="O323" s="3"/>
      <c r="P323" s="3"/>
      <c r="Q323" s="3"/>
      <c r="R323" s="3"/>
      <c r="S323" s="3"/>
      <c r="T323" s="3"/>
      <c r="U323" s="3"/>
      <c r="V323" s="3"/>
      <c r="W323" s="3"/>
      <c r="X323" s="3"/>
      <c r="Y323" s="3"/>
      <c r="Z323" s="3"/>
      <c r="AA323" s="3"/>
      <c r="AB323" s="3"/>
    </row>
    <row r="324" customFormat="false" ht="12.75" hidden="false" customHeight="true" outlineLevel="0" collapsed="false">
      <c r="A324" s="3"/>
      <c r="B324" s="145"/>
      <c r="C324" s="161"/>
      <c r="D324" s="3"/>
      <c r="E324" s="3"/>
      <c r="F324" s="145"/>
      <c r="G324" s="145"/>
      <c r="H324" s="3"/>
      <c r="I324" s="3"/>
      <c r="J324" s="3"/>
      <c r="K324" s="3"/>
      <c r="L324" s="3"/>
      <c r="M324" s="3"/>
      <c r="N324" s="3"/>
      <c r="O324" s="3"/>
      <c r="P324" s="3"/>
      <c r="Q324" s="3"/>
      <c r="R324" s="3"/>
      <c r="S324" s="3"/>
      <c r="T324" s="3"/>
      <c r="U324" s="3"/>
      <c r="V324" s="3"/>
      <c r="W324" s="3"/>
      <c r="X324" s="3"/>
      <c r="Y324" s="3"/>
      <c r="Z324" s="3"/>
      <c r="AA324" s="3"/>
      <c r="AB324" s="3"/>
    </row>
    <row r="325" customFormat="false" ht="12.75" hidden="false" customHeight="true" outlineLevel="0" collapsed="false">
      <c r="A325" s="3"/>
      <c r="B325" s="145"/>
      <c r="C325" s="161"/>
      <c r="D325" s="3"/>
      <c r="E325" s="3"/>
      <c r="F325" s="145"/>
      <c r="G325" s="145"/>
      <c r="H325" s="3"/>
      <c r="I325" s="3"/>
      <c r="J325" s="3"/>
      <c r="K325" s="3"/>
      <c r="L325" s="3"/>
      <c r="M325" s="3"/>
      <c r="N325" s="3"/>
      <c r="O325" s="3"/>
      <c r="P325" s="3"/>
      <c r="Q325" s="3"/>
      <c r="R325" s="3"/>
      <c r="S325" s="3"/>
      <c r="T325" s="3"/>
      <c r="U325" s="3"/>
      <c r="V325" s="3"/>
      <c r="W325" s="3"/>
      <c r="X325" s="3"/>
      <c r="Y325" s="3"/>
      <c r="Z325" s="3"/>
      <c r="AA325" s="3"/>
      <c r="AB325" s="3"/>
    </row>
    <row r="326" customFormat="false" ht="12.75" hidden="false" customHeight="true" outlineLevel="0" collapsed="false">
      <c r="A326" s="3"/>
      <c r="B326" s="145"/>
      <c r="C326" s="161"/>
      <c r="D326" s="3"/>
      <c r="E326" s="3"/>
      <c r="F326" s="145"/>
      <c r="G326" s="145"/>
      <c r="H326" s="3"/>
      <c r="I326" s="3"/>
      <c r="J326" s="3"/>
      <c r="K326" s="3"/>
      <c r="L326" s="3"/>
      <c r="M326" s="3"/>
      <c r="N326" s="3"/>
      <c r="O326" s="3"/>
      <c r="P326" s="3"/>
      <c r="Q326" s="3"/>
      <c r="R326" s="3"/>
      <c r="S326" s="3"/>
      <c r="T326" s="3"/>
      <c r="U326" s="3"/>
      <c r="V326" s="3"/>
      <c r="W326" s="3"/>
      <c r="X326" s="3"/>
      <c r="Y326" s="3"/>
      <c r="Z326" s="3"/>
      <c r="AA326" s="3"/>
      <c r="AB326" s="3"/>
    </row>
    <row r="327" customFormat="false" ht="12.75" hidden="false" customHeight="true" outlineLevel="0" collapsed="false">
      <c r="A327" s="3"/>
      <c r="B327" s="145"/>
      <c r="C327" s="161"/>
      <c r="D327" s="3"/>
      <c r="E327" s="3"/>
      <c r="F327" s="145"/>
      <c r="G327" s="145"/>
      <c r="H327" s="3"/>
      <c r="I327" s="3"/>
      <c r="J327" s="3"/>
      <c r="K327" s="3"/>
      <c r="L327" s="3"/>
      <c r="M327" s="3"/>
      <c r="N327" s="3"/>
      <c r="O327" s="3"/>
      <c r="P327" s="3"/>
      <c r="Q327" s="3"/>
      <c r="R327" s="3"/>
      <c r="S327" s="3"/>
      <c r="T327" s="3"/>
      <c r="U327" s="3"/>
      <c r="V327" s="3"/>
      <c r="W327" s="3"/>
      <c r="X327" s="3"/>
      <c r="Y327" s="3"/>
      <c r="Z327" s="3"/>
      <c r="AA327" s="3"/>
      <c r="AB327" s="3"/>
    </row>
    <row r="328" customFormat="false" ht="12.75" hidden="false" customHeight="true" outlineLevel="0" collapsed="false">
      <c r="A328" s="3"/>
      <c r="B328" s="145"/>
      <c r="C328" s="161"/>
      <c r="D328" s="3"/>
      <c r="E328" s="3"/>
      <c r="F328" s="145"/>
      <c r="G328" s="145"/>
      <c r="H328" s="3"/>
      <c r="I328" s="3"/>
      <c r="J328" s="3"/>
      <c r="K328" s="3"/>
      <c r="L328" s="3"/>
      <c r="M328" s="3"/>
      <c r="N328" s="3"/>
      <c r="O328" s="3"/>
      <c r="P328" s="3"/>
      <c r="Q328" s="3"/>
      <c r="R328" s="3"/>
      <c r="S328" s="3"/>
      <c r="T328" s="3"/>
      <c r="U328" s="3"/>
      <c r="V328" s="3"/>
      <c r="W328" s="3"/>
      <c r="X328" s="3"/>
      <c r="Y328" s="3"/>
      <c r="Z328" s="3"/>
      <c r="AA328" s="3"/>
      <c r="AB328" s="3"/>
    </row>
    <row r="329" customFormat="false" ht="12.75" hidden="false" customHeight="true" outlineLevel="0" collapsed="false">
      <c r="A329" s="3"/>
      <c r="B329" s="145"/>
      <c r="C329" s="161"/>
      <c r="D329" s="3"/>
      <c r="E329" s="3"/>
      <c r="F329" s="145"/>
      <c r="G329" s="145"/>
      <c r="H329" s="3"/>
      <c r="I329" s="3"/>
      <c r="J329" s="3"/>
      <c r="K329" s="3"/>
      <c r="L329" s="3"/>
      <c r="M329" s="3"/>
      <c r="N329" s="3"/>
      <c r="O329" s="3"/>
      <c r="P329" s="3"/>
      <c r="Q329" s="3"/>
      <c r="R329" s="3"/>
      <c r="S329" s="3"/>
      <c r="T329" s="3"/>
      <c r="U329" s="3"/>
      <c r="V329" s="3"/>
      <c r="W329" s="3"/>
      <c r="X329" s="3"/>
      <c r="Y329" s="3"/>
      <c r="Z329" s="3"/>
      <c r="AA329" s="3"/>
      <c r="AB329" s="3"/>
    </row>
    <row r="330" customFormat="false" ht="12.75" hidden="false" customHeight="true" outlineLevel="0" collapsed="false">
      <c r="A330" s="3"/>
      <c r="B330" s="145"/>
      <c r="C330" s="161"/>
      <c r="D330" s="3"/>
      <c r="E330" s="3"/>
      <c r="F330" s="145"/>
      <c r="G330" s="145"/>
      <c r="H330" s="3"/>
      <c r="I330" s="3"/>
      <c r="J330" s="3"/>
      <c r="K330" s="3"/>
      <c r="L330" s="3"/>
      <c r="M330" s="3"/>
      <c r="N330" s="3"/>
      <c r="O330" s="3"/>
      <c r="P330" s="3"/>
      <c r="Q330" s="3"/>
      <c r="R330" s="3"/>
      <c r="S330" s="3"/>
      <c r="T330" s="3"/>
      <c r="U330" s="3"/>
      <c r="V330" s="3"/>
      <c r="W330" s="3"/>
      <c r="X330" s="3"/>
      <c r="Y330" s="3"/>
      <c r="Z330" s="3"/>
      <c r="AA330" s="3"/>
      <c r="AB330" s="3"/>
    </row>
    <row r="331" customFormat="false" ht="12.75" hidden="false" customHeight="true" outlineLevel="0" collapsed="false">
      <c r="A331" s="3"/>
      <c r="B331" s="145"/>
      <c r="C331" s="161"/>
      <c r="D331" s="3"/>
      <c r="E331" s="3"/>
      <c r="F331" s="145"/>
      <c r="G331" s="145"/>
      <c r="H331" s="3"/>
      <c r="I331" s="3"/>
      <c r="J331" s="3"/>
      <c r="K331" s="3"/>
      <c r="L331" s="3"/>
      <c r="M331" s="3"/>
      <c r="N331" s="3"/>
      <c r="O331" s="3"/>
      <c r="P331" s="3"/>
      <c r="Q331" s="3"/>
      <c r="R331" s="3"/>
      <c r="S331" s="3"/>
      <c r="T331" s="3"/>
      <c r="U331" s="3"/>
      <c r="V331" s="3"/>
      <c r="W331" s="3"/>
      <c r="X331" s="3"/>
      <c r="Y331" s="3"/>
      <c r="Z331" s="3"/>
      <c r="AA331" s="3"/>
      <c r="AB331" s="3"/>
    </row>
    <row r="332" customFormat="false" ht="12.75" hidden="false" customHeight="true" outlineLevel="0" collapsed="false">
      <c r="A332" s="3"/>
      <c r="B332" s="145"/>
      <c r="C332" s="161"/>
      <c r="D332" s="3"/>
      <c r="E332" s="3"/>
      <c r="F332" s="145"/>
      <c r="G332" s="145"/>
      <c r="H332" s="3"/>
      <c r="I332" s="3"/>
      <c r="J332" s="3"/>
      <c r="K332" s="3"/>
      <c r="L332" s="3"/>
      <c r="M332" s="3"/>
      <c r="N332" s="3"/>
      <c r="O332" s="3"/>
      <c r="P332" s="3"/>
      <c r="Q332" s="3"/>
      <c r="R332" s="3"/>
      <c r="S332" s="3"/>
      <c r="T332" s="3"/>
      <c r="U332" s="3"/>
      <c r="V332" s="3"/>
      <c r="W332" s="3"/>
      <c r="X332" s="3"/>
      <c r="Y332" s="3"/>
      <c r="Z332" s="3"/>
      <c r="AA332" s="3"/>
      <c r="AB332" s="3"/>
    </row>
    <row r="333" customFormat="false" ht="12.75" hidden="false" customHeight="true" outlineLevel="0" collapsed="false">
      <c r="A333" s="3"/>
      <c r="B333" s="145"/>
      <c r="C333" s="161"/>
      <c r="D333" s="3"/>
      <c r="E333" s="3"/>
      <c r="F333" s="145"/>
      <c r="G333" s="145"/>
      <c r="H333" s="3"/>
      <c r="I333" s="3"/>
      <c r="J333" s="3"/>
      <c r="K333" s="3"/>
      <c r="L333" s="3"/>
      <c r="M333" s="3"/>
      <c r="N333" s="3"/>
      <c r="O333" s="3"/>
      <c r="P333" s="3"/>
      <c r="Q333" s="3"/>
      <c r="R333" s="3"/>
      <c r="S333" s="3"/>
      <c r="T333" s="3"/>
      <c r="U333" s="3"/>
      <c r="V333" s="3"/>
      <c r="W333" s="3"/>
      <c r="X333" s="3"/>
      <c r="Y333" s="3"/>
      <c r="Z333" s="3"/>
      <c r="AA333" s="3"/>
      <c r="AB333" s="3"/>
    </row>
    <row r="334" customFormat="false" ht="12.75" hidden="false" customHeight="true" outlineLevel="0" collapsed="false">
      <c r="A334" s="3"/>
      <c r="B334" s="145"/>
      <c r="C334" s="161"/>
      <c r="D334" s="3"/>
      <c r="E334" s="3"/>
      <c r="F334" s="145"/>
      <c r="G334" s="145"/>
      <c r="H334" s="3"/>
      <c r="I334" s="3"/>
      <c r="J334" s="3"/>
      <c r="K334" s="3"/>
      <c r="L334" s="3"/>
      <c r="M334" s="3"/>
      <c r="N334" s="3"/>
      <c r="O334" s="3"/>
      <c r="P334" s="3"/>
      <c r="Q334" s="3"/>
      <c r="R334" s="3"/>
      <c r="S334" s="3"/>
      <c r="T334" s="3"/>
      <c r="U334" s="3"/>
      <c r="V334" s="3"/>
      <c r="W334" s="3"/>
      <c r="X334" s="3"/>
      <c r="Y334" s="3"/>
      <c r="Z334" s="3"/>
      <c r="AA334" s="3"/>
      <c r="AB334" s="3"/>
    </row>
    <row r="335" customFormat="false" ht="12.75" hidden="false" customHeight="true" outlineLevel="0" collapsed="false">
      <c r="A335" s="3"/>
      <c r="B335" s="145"/>
      <c r="C335" s="161"/>
      <c r="D335" s="3"/>
      <c r="E335" s="3"/>
      <c r="F335" s="145"/>
      <c r="G335" s="145"/>
      <c r="H335" s="3"/>
      <c r="I335" s="3"/>
      <c r="J335" s="3"/>
      <c r="K335" s="3"/>
      <c r="L335" s="3"/>
      <c r="M335" s="3"/>
      <c r="N335" s="3"/>
      <c r="O335" s="3"/>
      <c r="P335" s="3"/>
      <c r="Q335" s="3"/>
      <c r="R335" s="3"/>
      <c r="S335" s="3"/>
      <c r="T335" s="3"/>
      <c r="U335" s="3"/>
      <c r="V335" s="3"/>
      <c r="W335" s="3"/>
      <c r="X335" s="3"/>
      <c r="Y335" s="3"/>
      <c r="Z335" s="3"/>
      <c r="AA335" s="3"/>
      <c r="AB335" s="3"/>
    </row>
    <row r="336" customFormat="false" ht="12.75" hidden="false" customHeight="true" outlineLevel="0" collapsed="false">
      <c r="A336" s="3"/>
      <c r="B336" s="145"/>
      <c r="C336" s="161"/>
      <c r="D336" s="3"/>
      <c r="E336" s="3"/>
      <c r="F336" s="145"/>
      <c r="G336" s="145"/>
      <c r="H336" s="3"/>
      <c r="I336" s="3"/>
      <c r="J336" s="3"/>
      <c r="K336" s="3"/>
      <c r="L336" s="3"/>
      <c r="M336" s="3"/>
      <c r="N336" s="3"/>
      <c r="O336" s="3"/>
      <c r="P336" s="3"/>
      <c r="Q336" s="3"/>
      <c r="R336" s="3"/>
      <c r="S336" s="3"/>
      <c r="T336" s="3"/>
      <c r="U336" s="3"/>
      <c r="V336" s="3"/>
      <c r="W336" s="3"/>
      <c r="X336" s="3"/>
      <c r="Y336" s="3"/>
      <c r="Z336" s="3"/>
      <c r="AA336" s="3"/>
      <c r="AB336" s="3"/>
    </row>
    <row r="337" customFormat="false" ht="12.75" hidden="false" customHeight="true" outlineLevel="0" collapsed="false">
      <c r="A337" s="3"/>
      <c r="B337" s="145"/>
      <c r="C337" s="161"/>
      <c r="D337" s="3"/>
      <c r="E337" s="3"/>
      <c r="F337" s="145"/>
      <c r="G337" s="145"/>
      <c r="H337" s="3"/>
      <c r="I337" s="3"/>
      <c r="J337" s="3"/>
      <c r="K337" s="3"/>
      <c r="L337" s="3"/>
      <c r="M337" s="3"/>
      <c r="N337" s="3"/>
      <c r="O337" s="3"/>
      <c r="P337" s="3"/>
      <c r="Q337" s="3"/>
      <c r="R337" s="3"/>
      <c r="S337" s="3"/>
      <c r="T337" s="3"/>
      <c r="U337" s="3"/>
      <c r="V337" s="3"/>
      <c r="W337" s="3"/>
      <c r="X337" s="3"/>
      <c r="Y337" s="3"/>
      <c r="Z337" s="3"/>
      <c r="AA337" s="3"/>
      <c r="AB337" s="3"/>
    </row>
    <row r="338" customFormat="false" ht="12.75" hidden="false" customHeight="true" outlineLevel="0" collapsed="false">
      <c r="A338" s="3"/>
      <c r="B338" s="145"/>
      <c r="C338" s="161"/>
      <c r="D338" s="3"/>
      <c r="E338" s="3"/>
      <c r="F338" s="145"/>
      <c r="G338" s="145"/>
      <c r="H338" s="3"/>
      <c r="I338" s="3"/>
      <c r="J338" s="3"/>
      <c r="K338" s="3"/>
      <c r="L338" s="3"/>
      <c r="M338" s="3"/>
      <c r="N338" s="3"/>
      <c r="O338" s="3"/>
      <c r="P338" s="3"/>
      <c r="Q338" s="3"/>
      <c r="R338" s="3"/>
      <c r="S338" s="3"/>
      <c r="T338" s="3"/>
      <c r="U338" s="3"/>
      <c r="V338" s="3"/>
      <c r="W338" s="3"/>
      <c r="X338" s="3"/>
      <c r="Y338" s="3"/>
      <c r="Z338" s="3"/>
      <c r="AA338" s="3"/>
      <c r="AB338" s="3"/>
    </row>
    <row r="339" customFormat="false" ht="12.75" hidden="false" customHeight="true" outlineLevel="0" collapsed="false">
      <c r="A339" s="3"/>
      <c r="B339" s="145"/>
      <c r="C339" s="161"/>
      <c r="D339" s="3"/>
      <c r="E339" s="3"/>
      <c r="F339" s="145"/>
      <c r="G339" s="145"/>
      <c r="H339" s="3"/>
      <c r="I339" s="3"/>
      <c r="J339" s="3"/>
      <c r="K339" s="3"/>
      <c r="L339" s="3"/>
      <c r="M339" s="3"/>
      <c r="N339" s="3"/>
      <c r="O339" s="3"/>
      <c r="P339" s="3"/>
      <c r="Q339" s="3"/>
      <c r="R339" s="3"/>
      <c r="S339" s="3"/>
      <c r="T339" s="3"/>
      <c r="U339" s="3"/>
      <c r="V339" s="3"/>
      <c r="W339" s="3"/>
      <c r="X339" s="3"/>
      <c r="Y339" s="3"/>
      <c r="Z339" s="3"/>
      <c r="AA339" s="3"/>
      <c r="AB339" s="3"/>
    </row>
    <row r="340" customFormat="false" ht="12.75" hidden="false" customHeight="true" outlineLevel="0" collapsed="false">
      <c r="A340" s="3"/>
      <c r="B340" s="145"/>
      <c r="C340" s="161"/>
      <c r="D340" s="3"/>
      <c r="E340" s="3"/>
      <c r="F340" s="145"/>
      <c r="G340" s="145"/>
      <c r="H340" s="3"/>
      <c r="I340" s="3"/>
      <c r="J340" s="3"/>
      <c r="K340" s="3"/>
      <c r="L340" s="3"/>
      <c r="M340" s="3"/>
      <c r="N340" s="3"/>
      <c r="O340" s="3"/>
      <c r="P340" s="3"/>
      <c r="Q340" s="3"/>
      <c r="R340" s="3"/>
      <c r="S340" s="3"/>
      <c r="T340" s="3"/>
      <c r="U340" s="3"/>
      <c r="V340" s="3"/>
      <c r="W340" s="3"/>
      <c r="X340" s="3"/>
      <c r="Y340" s="3"/>
      <c r="Z340" s="3"/>
      <c r="AA340" s="3"/>
      <c r="AB340" s="3"/>
    </row>
    <row r="341" customFormat="false" ht="12.75" hidden="false" customHeight="true" outlineLevel="0" collapsed="false">
      <c r="A341" s="3"/>
      <c r="B341" s="145"/>
      <c r="C341" s="161"/>
      <c r="D341" s="3"/>
      <c r="E341" s="3"/>
      <c r="F341" s="145"/>
      <c r="G341" s="145"/>
      <c r="H341" s="3"/>
      <c r="I341" s="3"/>
      <c r="J341" s="3"/>
      <c r="K341" s="3"/>
      <c r="L341" s="3"/>
      <c r="M341" s="3"/>
      <c r="N341" s="3"/>
      <c r="O341" s="3"/>
      <c r="P341" s="3"/>
      <c r="Q341" s="3"/>
      <c r="R341" s="3"/>
      <c r="S341" s="3"/>
      <c r="T341" s="3"/>
      <c r="U341" s="3"/>
      <c r="V341" s="3"/>
      <c r="W341" s="3"/>
      <c r="X341" s="3"/>
      <c r="Y341" s="3"/>
      <c r="Z341" s="3"/>
      <c r="AA341" s="3"/>
      <c r="AB341" s="3"/>
    </row>
    <row r="342" customFormat="false" ht="12.75" hidden="false" customHeight="true" outlineLevel="0" collapsed="false">
      <c r="A342" s="3"/>
      <c r="B342" s="145"/>
      <c r="C342" s="161"/>
      <c r="D342" s="3"/>
      <c r="E342" s="3"/>
      <c r="F342" s="145"/>
      <c r="G342" s="145"/>
      <c r="H342" s="3"/>
      <c r="I342" s="3"/>
      <c r="J342" s="3"/>
      <c r="K342" s="3"/>
      <c r="L342" s="3"/>
      <c r="M342" s="3"/>
      <c r="N342" s="3"/>
      <c r="O342" s="3"/>
      <c r="P342" s="3"/>
      <c r="Q342" s="3"/>
      <c r="R342" s="3"/>
      <c r="S342" s="3"/>
      <c r="T342" s="3"/>
      <c r="U342" s="3"/>
      <c r="V342" s="3"/>
      <c r="W342" s="3"/>
      <c r="X342" s="3"/>
      <c r="Y342" s="3"/>
      <c r="Z342" s="3"/>
      <c r="AA342" s="3"/>
      <c r="AB342" s="3"/>
    </row>
    <row r="343" customFormat="false" ht="12.75" hidden="false" customHeight="true" outlineLevel="0" collapsed="false">
      <c r="A343" s="3"/>
      <c r="B343" s="145"/>
      <c r="C343" s="161"/>
      <c r="D343" s="3"/>
      <c r="E343" s="3"/>
      <c r="F343" s="145"/>
      <c r="G343" s="145"/>
      <c r="H343" s="3"/>
      <c r="I343" s="3"/>
      <c r="J343" s="3"/>
      <c r="K343" s="3"/>
      <c r="L343" s="3"/>
      <c r="M343" s="3"/>
      <c r="N343" s="3"/>
      <c r="O343" s="3"/>
      <c r="P343" s="3"/>
      <c r="Q343" s="3"/>
      <c r="R343" s="3"/>
      <c r="S343" s="3"/>
      <c r="T343" s="3"/>
      <c r="U343" s="3"/>
      <c r="V343" s="3"/>
      <c r="W343" s="3"/>
      <c r="X343" s="3"/>
      <c r="Y343" s="3"/>
      <c r="Z343" s="3"/>
      <c r="AA343" s="3"/>
      <c r="AB343" s="3"/>
    </row>
    <row r="344" customFormat="false" ht="12.75" hidden="false" customHeight="true" outlineLevel="0" collapsed="false">
      <c r="A344" s="3"/>
      <c r="B344" s="145"/>
      <c r="C344" s="161"/>
      <c r="D344" s="3"/>
      <c r="E344" s="3"/>
      <c r="F344" s="145"/>
      <c r="G344" s="145"/>
      <c r="H344" s="3"/>
      <c r="I344" s="3"/>
      <c r="J344" s="3"/>
      <c r="K344" s="3"/>
      <c r="L344" s="3"/>
      <c r="M344" s="3"/>
      <c r="N344" s="3"/>
      <c r="O344" s="3"/>
      <c r="P344" s="3"/>
      <c r="Q344" s="3"/>
      <c r="R344" s="3"/>
      <c r="S344" s="3"/>
      <c r="T344" s="3"/>
      <c r="U344" s="3"/>
      <c r="V344" s="3"/>
      <c r="W344" s="3"/>
      <c r="X344" s="3"/>
      <c r="Y344" s="3"/>
      <c r="Z344" s="3"/>
      <c r="AA344" s="3"/>
      <c r="AB344" s="3"/>
    </row>
    <row r="345" customFormat="false" ht="12.75" hidden="false" customHeight="true" outlineLevel="0" collapsed="false">
      <c r="A345" s="3"/>
      <c r="B345" s="145"/>
      <c r="C345" s="161"/>
      <c r="D345" s="3"/>
      <c r="E345" s="3"/>
      <c r="F345" s="145"/>
      <c r="G345" s="145"/>
      <c r="H345" s="3"/>
      <c r="I345" s="3"/>
      <c r="J345" s="3"/>
      <c r="K345" s="3"/>
      <c r="L345" s="3"/>
      <c r="M345" s="3"/>
      <c r="N345" s="3"/>
      <c r="O345" s="3"/>
      <c r="P345" s="3"/>
      <c r="Q345" s="3"/>
      <c r="R345" s="3"/>
      <c r="S345" s="3"/>
      <c r="T345" s="3"/>
      <c r="U345" s="3"/>
      <c r="V345" s="3"/>
      <c r="W345" s="3"/>
      <c r="X345" s="3"/>
      <c r="Y345" s="3"/>
      <c r="Z345" s="3"/>
      <c r="AA345" s="3"/>
      <c r="AB345" s="3"/>
    </row>
    <row r="346" customFormat="false" ht="12.75" hidden="false" customHeight="true" outlineLevel="0" collapsed="false">
      <c r="A346" s="3"/>
      <c r="B346" s="145"/>
      <c r="C346" s="161"/>
      <c r="D346" s="3"/>
      <c r="E346" s="3"/>
      <c r="F346" s="145"/>
      <c r="G346" s="145"/>
      <c r="H346" s="3"/>
      <c r="I346" s="3"/>
      <c r="J346" s="3"/>
      <c r="K346" s="3"/>
      <c r="L346" s="3"/>
      <c r="M346" s="3"/>
      <c r="N346" s="3"/>
      <c r="O346" s="3"/>
      <c r="P346" s="3"/>
      <c r="Q346" s="3"/>
      <c r="R346" s="3"/>
      <c r="S346" s="3"/>
      <c r="T346" s="3"/>
      <c r="U346" s="3"/>
      <c r="V346" s="3"/>
      <c r="W346" s="3"/>
      <c r="X346" s="3"/>
      <c r="Y346" s="3"/>
      <c r="Z346" s="3"/>
      <c r="AA346" s="3"/>
      <c r="AB346" s="3"/>
    </row>
    <row r="347" customFormat="false" ht="12.75" hidden="false" customHeight="true" outlineLevel="0" collapsed="false">
      <c r="A347" s="3"/>
      <c r="B347" s="145"/>
      <c r="C347" s="161"/>
      <c r="D347" s="3"/>
      <c r="E347" s="3"/>
      <c r="F347" s="145"/>
      <c r="G347" s="145"/>
      <c r="H347" s="3"/>
      <c r="I347" s="3"/>
      <c r="J347" s="3"/>
      <c r="K347" s="3"/>
      <c r="L347" s="3"/>
      <c r="M347" s="3"/>
      <c r="N347" s="3"/>
      <c r="O347" s="3"/>
      <c r="P347" s="3"/>
      <c r="Q347" s="3"/>
      <c r="R347" s="3"/>
      <c r="S347" s="3"/>
      <c r="T347" s="3"/>
      <c r="U347" s="3"/>
      <c r="V347" s="3"/>
      <c r="W347" s="3"/>
      <c r="X347" s="3"/>
      <c r="Y347" s="3"/>
      <c r="Z347" s="3"/>
      <c r="AA347" s="3"/>
      <c r="AB347" s="3"/>
    </row>
    <row r="348" customFormat="false" ht="12.75" hidden="false" customHeight="true" outlineLevel="0" collapsed="false">
      <c r="A348" s="3"/>
      <c r="B348" s="145"/>
      <c r="C348" s="161"/>
      <c r="D348" s="3"/>
      <c r="E348" s="3"/>
      <c r="F348" s="145"/>
      <c r="G348" s="145"/>
      <c r="H348" s="3"/>
      <c r="I348" s="3"/>
      <c r="J348" s="3"/>
      <c r="K348" s="3"/>
      <c r="L348" s="3"/>
      <c r="M348" s="3"/>
      <c r="N348" s="3"/>
      <c r="O348" s="3"/>
      <c r="P348" s="3"/>
      <c r="Q348" s="3"/>
      <c r="R348" s="3"/>
      <c r="S348" s="3"/>
      <c r="T348" s="3"/>
      <c r="U348" s="3"/>
      <c r="V348" s="3"/>
      <c r="W348" s="3"/>
      <c r="X348" s="3"/>
      <c r="Y348" s="3"/>
      <c r="Z348" s="3"/>
      <c r="AA348" s="3"/>
      <c r="AB348" s="3"/>
    </row>
    <row r="349" customFormat="false" ht="12.75" hidden="false" customHeight="true" outlineLevel="0" collapsed="false">
      <c r="A349" s="3"/>
      <c r="B349" s="145"/>
      <c r="C349" s="161"/>
      <c r="D349" s="3"/>
      <c r="E349" s="3"/>
      <c r="F349" s="145"/>
      <c r="G349" s="145"/>
      <c r="H349" s="3"/>
      <c r="I349" s="3"/>
      <c r="J349" s="3"/>
      <c r="K349" s="3"/>
      <c r="L349" s="3"/>
      <c r="M349" s="3"/>
      <c r="N349" s="3"/>
      <c r="O349" s="3"/>
      <c r="P349" s="3"/>
      <c r="Q349" s="3"/>
      <c r="R349" s="3"/>
      <c r="S349" s="3"/>
      <c r="T349" s="3"/>
      <c r="U349" s="3"/>
      <c r="V349" s="3"/>
      <c r="W349" s="3"/>
      <c r="X349" s="3"/>
      <c r="Y349" s="3"/>
      <c r="Z349" s="3"/>
      <c r="AA349" s="3"/>
      <c r="AB349" s="3"/>
    </row>
    <row r="350" customFormat="false" ht="12.75" hidden="false" customHeight="true" outlineLevel="0" collapsed="false">
      <c r="A350" s="3"/>
      <c r="B350" s="145"/>
      <c r="C350" s="161"/>
      <c r="D350" s="3"/>
      <c r="E350" s="3"/>
      <c r="F350" s="145"/>
      <c r="G350" s="145"/>
      <c r="H350" s="3"/>
      <c r="I350" s="3"/>
      <c r="J350" s="3"/>
      <c r="K350" s="3"/>
      <c r="L350" s="3"/>
      <c r="M350" s="3"/>
      <c r="N350" s="3"/>
      <c r="O350" s="3"/>
      <c r="P350" s="3"/>
      <c r="Q350" s="3"/>
      <c r="R350" s="3"/>
      <c r="S350" s="3"/>
      <c r="T350" s="3"/>
      <c r="U350" s="3"/>
      <c r="V350" s="3"/>
      <c r="W350" s="3"/>
      <c r="X350" s="3"/>
      <c r="Y350" s="3"/>
      <c r="Z350" s="3"/>
      <c r="AA350" s="3"/>
      <c r="AB350" s="3"/>
    </row>
    <row r="351" customFormat="false" ht="12.75" hidden="false" customHeight="true" outlineLevel="0" collapsed="false">
      <c r="A351" s="3"/>
      <c r="B351" s="145"/>
      <c r="C351" s="161"/>
      <c r="D351" s="3"/>
      <c r="E351" s="3"/>
      <c r="F351" s="145"/>
      <c r="G351" s="145"/>
      <c r="H351" s="3"/>
      <c r="I351" s="3"/>
      <c r="J351" s="3"/>
      <c r="K351" s="3"/>
      <c r="L351" s="3"/>
      <c r="M351" s="3"/>
      <c r="N351" s="3"/>
      <c r="O351" s="3"/>
      <c r="P351" s="3"/>
      <c r="Q351" s="3"/>
      <c r="R351" s="3"/>
      <c r="S351" s="3"/>
      <c r="T351" s="3"/>
      <c r="U351" s="3"/>
      <c r="V351" s="3"/>
      <c r="W351" s="3"/>
      <c r="X351" s="3"/>
      <c r="Y351" s="3"/>
      <c r="Z351" s="3"/>
      <c r="AA351" s="3"/>
      <c r="AB351" s="3"/>
    </row>
    <row r="352" customFormat="false" ht="12.75" hidden="false" customHeight="true" outlineLevel="0" collapsed="false">
      <c r="A352" s="3"/>
      <c r="B352" s="145"/>
      <c r="C352" s="161"/>
      <c r="D352" s="3"/>
      <c r="E352" s="3"/>
      <c r="F352" s="145"/>
      <c r="G352" s="145"/>
      <c r="H352" s="3"/>
      <c r="I352" s="3"/>
      <c r="J352" s="3"/>
      <c r="K352" s="3"/>
      <c r="L352" s="3"/>
      <c r="M352" s="3"/>
      <c r="N352" s="3"/>
      <c r="O352" s="3"/>
      <c r="P352" s="3"/>
      <c r="Q352" s="3"/>
      <c r="R352" s="3"/>
      <c r="S352" s="3"/>
      <c r="T352" s="3"/>
      <c r="U352" s="3"/>
      <c r="V352" s="3"/>
      <c r="W352" s="3"/>
      <c r="X352" s="3"/>
      <c r="Y352" s="3"/>
      <c r="Z352" s="3"/>
      <c r="AA352" s="3"/>
      <c r="AB352" s="3"/>
    </row>
    <row r="353" customFormat="false" ht="12.75" hidden="false" customHeight="true" outlineLevel="0" collapsed="false">
      <c r="A353" s="3"/>
      <c r="B353" s="145"/>
      <c r="C353" s="161"/>
      <c r="D353" s="3"/>
      <c r="E353" s="3"/>
      <c r="F353" s="145"/>
      <c r="G353" s="145"/>
      <c r="H353" s="3"/>
      <c r="I353" s="3"/>
      <c r="J353" s="3"/>
      <c r="K353" s="3"/>
      <c r="L353" s="3"/>
      <c r="M353" s="3"/>
      <c r="N353" s="3"/>
      <c r="O353" s="3"/>
      <c r="P353" s="3"/>
      <c r="Q353" s="3"/>
      <c r="R353" s="3"/>
      <c r="S353" s="3"/>
      <c r="T353" s="3"/>
      <c r="U353" s="3"/>
      <c r="V353" s="3"/>
      <c r="W353" s="3"/>
      <c r="X353" s="3"/>
      <c r="Y353" s="3"/>
      <c r="Z353" s="3"/>
      <c r="AA353" s="3"/>
      <c r="AB353" s="3"/>
    </row>
    <row r="354" customFormat="false" ht="12.75" hidden="false" customHeight="true" outlineLevel="0" collapsed="false">
      <c r="A354" s="3"/>
      <c r="B354" s="145"/>
      <c r="C354" s="161"/>
      <c r="D354" s="3"/>
      <c r="E354" s="3"/>
      <c r="F354" s="145"/>
      <c r="G354" s="145"/>
      <c r="H354" s="3"/>
      <c r="I354" s="3"/>
      <c r="J354" s="3"/>
      <c r="K354" s="3"/>
      <c r="L354" s="3"/>
      <c r="M354" s="3"/>
      <c r="N354" s="3"/>
      <c r="O354" s="3"/>
      <c r="P354" s="3"/>
      <c r="Q354" s="3"/>
      <c r="R354" s="3"/>
      <c r="S354" s="3"/>
      <c r="T354" s="3"/>
      <c r="U354" s="3"/>
      <c r="V354" s="3"/>
      <c r="W354" s="3"/>
      <c r="X354" s="3"/>
      <c r="Y354" s="3"/>
      <c r="Z354" s="3"/>
      <c r="AA354" s="3"/>
      <c r="AB354" s="3"/>
    </row>
    <row r="355" customFormat="false" ht="12.75" hidden="false" customHeight="true" outlineLevel="0" collapsed="false">
      <c r="A355" s="3"/>
      <c r="B355" s="145"/>
      <c r="C355" s="161"/>
      <c r="D355" s="3"/>
      <c r="E355" s="3"/>
      <c r="F355" s="145"/>
      <c r="G355" s="145"/>
      <c r="H355" s="3"/>
      <c r="I355" s="3"/>
      <c r="J355" s="3"/>
      <c r="K355" s="3"/>
      <c r="L355" s="3"/>
      <c r="M355" s="3"/>
      <c r="N355" s="3"/>
      <c r="O355" s="3"/>
      <c r="P355" s="3"/>
      <c r="Q355" s="3"/>
      <c r="R355" s="3"/>
      <c r="S355" s="3"/>
      <c r="T355" s="3"/>
      <c r="U355" s="3"/>
      <c r="V355" s="3"/>
      <c r="W355" s="3"/>
      <c r="X355" s="3"/>
      <c r="Y355" s="3"/>
      <c r="Z355" s="3"/>
      <c r="AA355" s="3"/>
      <c r="AB355" s="3"/>
    </row>
    <row r="356" customFormat="false" ht="12.75" hidden="false" customHeight="true" outlineLevel="0" collapsed="false">
      <c r="A356" s="3"/>
      <c r="B356" s="145"/>
      <c r="C356" s="161"/>
      <c r="D356" s="3"/>
      <c r="E356" s="3"/>
      <c r="F356" s="145"/>
      <c r="G356" s="145"/>
      <c r="H356" s="3"/>
      <c r="I356" s="3"/>
      <c r="J356" s="3"/>
      <c r="K356" s="3"/>
      <c r="L356" s="3"/>
      <c r="M356" s="3"/>
      <c r="N356" s="3"/>
      <c r="O356" s="3"/>
      <c r="P356" s="3"/>
      <c r="Q356" s="3"/>
      <c r="R356" s="3"/>
      <c r="S356" s="3"/>
      <c r="T356" s="3"/>
      <c r="U356" s="3"/>
      <c r="V356" s="3"/>
      <c r="W356" s="3"/>
      <c r="X356" s="3"/>
      <c r="Y356" s="3"/>
      <c r="Z356" s="3"/>
      <c r="AA356" s="3"/>
      <c r="AB356" s="3"/>
    </row>
    <row r="357" customFormat="false" ht="12.75" hidden="false" customHeight="true" outlineLevel="0" collapsed="false">
      <c r="A357" s="3"/>
      <c r="B357" s="145"/>
      <c r="C357" s="161"/>
      <c r="D357" s="3"/>
      <c r="E357" s="3"/>
      <c r="F357" s="145"/>
      <c r="G357" s="145"/>
      <c r="H357" s="3"/>
      <c r="I357" s="3"/>
      <c r="J357" s="3"/>
      <c r="K357" s="3"/>
      <c r="L357" s="3"/>
      <c r="M357" s="3"/>
      <c r="N357" s="3"/>
      <c r="O357" s="3"/>
      <c r="P357" s="3"/>
      <c r="Q357" s="3"/>
      <c r="R357" s="3"/>
      <c r="S357" s="3"/>
      <c r="T357" s="3"/>
      <c r="U357" s="3"/>
      <c r="V357" s="3"/>
      <c r="W357" s="3"/>
      <c r="X357" s="3"/>
      <c r="Y357" s="3"/>
      <c r="Z357" s="3"/>
      <c r="AA357" s="3"/>
      <c r="AB357" s="3"/>
    </row>
    <row r="358" customFormat="false" ht="12.75" hidden="false" customHeight="true" outlineLevel="0" collapsed="false">
      <c r="A358" s="3"/>
      <c r="B358" s="145"/>
      <c r="C358" s="161"/>
      <c r="D358" s="3"/>
      <c r="E358" s="3"/>
      <c r="F358" s="145"/>
      <c r="G358" s="145"/>
      <c r="H358" s="3"/>
      <c r="I358" s="3"/>
      <c r="J358" s="3"/>
      <c r="K358" s="3"/>
      <c r="L358" s="3"/>
      <c r="M358" s="3"/>
      <c r="N358" s="3"/>
      <c r="O358" s="3"/>
      <c r="P358" s="3"/>
      <c r="Q358" s="3"/>
      <c r="R358" s="3"/>
      <c r="S358" s="3"/>
      <c r="T358" s="3"/>
      <c r="U358" s="3"/>
      <c r="V358" s="3"/>
      <c r="W358" s="3"/>
      <c r="X358" s="3"/>
      <c r="Y358" s="3"/>
      <c r="Z358" s="3"/>
      <c r="AA358" s="3"/>
      <c r="AB358" s="3"/>
    </row>
    <row r="359" customFormat="false" ht="12.75" hidden="false" customHeight="true" outlineLevel="0" collapsed="false">
      <c r="A359" s="3"/>
      <c r="B359" s="145"/>
      <c r="C359" s="161"/>
      <c r="D359" s="3"/>
      <c r="E359" s="3"/>
      <c r="F359" s="145"/>
      <c r="G359" s="145"/>
      <c r="H359" s="3"/>
      <c r="I359" s="3"/>
      <c r="J359" s="3"/>
      <c r="K359" s="3"/>
      <c r="L359" s="3"/>
      <c r="M359" s="3"/>
      <c r="N359" s="3"/>
      <c r="O359" s="3"/>
      <c r="P359" s="3"/>
      <c r="Q359" s="3"/>
      <c r="R359" s="3"/>
      <c r="S359" s="3"/>
      <c r="T359" s="3"/>
      <c r="U359" s="3"/>
      <c r="V359" s="3"/>
      <c r="W359" s="3"/>
      <c r="X359" s="3"/>
      <c r="Y359" s="3"/>
      <c r="Z359" s="3"/>
      <c r="AA359" s="3"/>
      <c r="AB359" s="3"/>
    </row>
    <row r="360" customFormat="false" ht="12.75" hidden="false" customHeight="true" outlineLevel="0" collapsed="false">
      <c r="A360" s="3"/>
      <c r="B360" s="145"/>
      <c r="C360" s="161"/>
      <c r="D360" s="3"/>
      <c r="E360" s="3"/>
      <c r="F360" s="145"/>
      <c r="G360" s="145"/>
      <c r="H360" s="3"/>
      <c r="I360" s="3"/>
      <c r="J360" s="3"/>
      <c r="K360" s="3"/>
      <c r="L360" s="3"/>
      <c r="M360" s="3"/>
      <c r="N360" s="3"/>
      <c r="O360" s="3"/>
      <c r="P360" s="3"/>
      <c r="Q360" s="3"/>
      <c r="R360" s="3"/>
      <c r="S360" s="3"/>
      <c r="T360" s="3"/>
      <c r="U360" s="3"/>
      <c r="V360" s="3"/>
      <c r="W360" s="3"/>
      <c r="X360" s="3"/>
      <c r="Y360" s="3"/>
      <c r="Z360" s="3"/>
      <c r="AA360" s="3"/>
      <c r="AB360" s="3"/>
    </row>
    <row r="361" customFormat="false" ht="12.75" hidden="false" customHeight="true" outlineLevel="0" collapsed="false">
      <c r="A361" s="3"/>
      <c r="B361" s="145"/>
      <c r="C361" s="161"/>
      <c r="D361" s="3"/>
      <c r="E361" s="3"/>
      <c r="F361" s="145"/>
      <c r="G361" s="145"/>
      <c r="H361" s="3"/>
      <c r="I361" s="3"/>
      <c r="J361" s="3"/>
      <c r="K361" s="3"/>
      <c r="L361" s="3"/>
      <c r="M361" s="3"/>
      <c r="N361" s="3"/>
      <c r="O361" s="3"/>
      <c r="P361" s="3"/>
      <c r="Q361" s="3"/>
      <c r="R361" s="3"/>
      <c r="S361" s="3"/>
      <c r="T361" s="3"/>
      <c r="U361" s="3"/>
      <c r="V361" s="3"/>
      <c r="W361" s="3"/>
      <c r="X361" s="3"/>
      <c r="Y361" s="3"/>
      <c r="Z361" s="3"/>
      <c r="AA361" s="3"/>
      <c r="AB361" s="3"/>
    </row>
    <row r="362" customFormat="false" ht="12.75" hidden="false" customHeight="true" outlineLevel="0" collapsed="false">
      <c r="A362" s="3"/>
      <c r="B362" s="145"/>
      <c r="C362" s="161"/>
      <c r="D362" s="3"/>
      <c r="E362" s="3"/>
      <c r="F362" s="145"/>
      <c r="G362" s="145"/>
      <c r="H362" s="3"/>
      <c r="I362" s="3"/>
      <c r="J362" s="3"/>
      <c r="K362" s="3"/>
      <c r="L362" s="3"/>
      <c r="M362" s="3"/>
      <c r="N362" s="3"/>
      <c r="O362" s="3"/>
      <c r="P362" s="3"/>
      <c r="Q362" s="3"/>
      <c r="R362" s="3"/>
      <c r="S362" s="3"/>
      <c r="T362" s="3"/>
      <c r="U362" s="3"/>
      <c r="V362" s="3"/>
      <c r="W362" s="3"/>
      <c r="X362" s="3"/>
      <c r="Y362" s="3"/>
      <c r="Z362" s="3"/>
      <c r="AA362" s="3"/>
      <c r="AB362" s="3"/>
    </row>
    <row r="363" customFormat="false" ht="12.75" hidden="false" customHeight="true" outlineLevel="0" collapsed="false">
      <c r="A363" s="3"/>
      <c r="B363" s="145"/>
      <c r="C363" s="161"/>
      <c r="D363" s="3"/>
      <c r="E363" s="3"/>
      <c r="F363" s="145"/>
      <c r="G363" s="145"/>
      <c r="H363" s="3"/>
      <c r="I363" s="3"/>
      <c r="J363" s="3"/>
      <c r="K363" s="3"/>
      <c r="L363" s="3"/>
      <c r="M363" s="3"/>
      <c r="N363" s="3"/>
      <c r="O363" s="3"/>
      <c r="P363" s="3"/>
      <c r="Q363" s="3"/>
      <c r="R363" s="3"/>
      <c r="S363" s="3"/>
      <c r="T363" s="3"/>
      <c r="U363" s="3"/>
      <c r="V363" s="3"/>
      <c r="W363" s="3"/>
      <c r="X363" s="3"/>
      <c r="Y363" s="3"/>
      <c r="Z363" s="3"/>
      <c r="AA363" s="3"/>
      <c r="AB363" s="3"/>
    </row>
    <row r="364" customFormat="false" ht="12.75" hidden="false" customHeight="true" outlineLevel="0" collapsed="false">
      <c r="A364" s="3"/>
      <c r="B364" s="145"/>
      <c r="C364" s="161"/>
      <c r="D364" s="3"/>
      <c r="E364" s="3"/>
      <c r="F364" s="145"/>
      <c r="G364" s="145"/>
      <c r="H364" s="3"/>
      <c r="I364" s="3"/>
      <c r="J364" s="3"/>
      <c r="K364" s="3"/>
      <c r="L364" s="3"/>
      <c r="M364" s="3"/>
      <c r="N364" s="3"/>
      <c r="O364" s="3"/>
      <c r="P364" s="3"/>
      <c r="Q364" s="3"/>
      <c r="R364" s="3"/>
      <c r="S364" s="3"/>
      <c r="T364" s="3"/>
      <c r="U364" s="3"/>
      <c r="V364" s="3"/>
      <c r="W364" s="3"/>
      <c r="X364" s="3"/>
      <c r="Y364" s="3"/>
      <c r="Z364" s="3"/>
      <c r="AA364" s="3"/>
      <c r="AB364" s="3"/>
    </row>
    <row r="365" customFormat="false" ht="12.75" hidden="false" customHeight="true" outlineLevel="0" collapsed="false">
      <c r="A365" s="3"/>
      <c r="B365" s="145"/>
      <c r="C365" s="161"/>
      <c r="D365" s="3"/>
      <c r="E365" s="3"/>
      <c r="F365" s="145"/>
      <c r="G365" s="145"/>
      <c r="H365" s="3"/>
      <c r="I365" s="3"/>
      <c r="J365" s="3"/>
      <c r="K365" s="3"/>
      <c r="L365" s="3"/>
      <c r="M365" s="3"/>
      <c r="N365" s="3"/>
      <c r="O365" s="3"/>
      <c r="P365" s="3"/>
      <c r="Q365" s="3"/>
      <c r="R365" s="3"/>
      <c r="S365" s="3"/>
      <c r="T365" s="3"/>
      <c r="U365" s="3"/>
      <c r="V365" s="3"/>
      <c r="W365" s="3"/>
      <c r="X365" s="3"/>
      <c r="Y365" s="3"/>
      <c r="Z365" s="3"/>
      <c r="AA365" s="3"/>
      <c r="AB365" s="3"/>
    </row>
    <row r="366" customFormat="false" ht="12.75" hidden="false" customHeight="true" outlineLevel="0" collapsed="false">
      <c r="A366" s="3"/>
      <c r="B366" s="145"/>
      <c r="C366" s="161"/>
      <c r="D366" s="3"/>
      <c r="E366" s="3"/>
      <c r="F366" s="145"/>
      <c r="G366" s="145"/>
      <c r="H366" s="3"/>
      <c r="I366" s="3"/>
      <c r="J366" s="3"/>
      <c r="K366" s="3"/>
      <c r="L366" s="3"/>
      <c r="M366" s="3"/>
      <c r="N366" s="3"/>
      <c r="O366" s="3"/>
      <c r="P366" s="3"/>
      <c r="Q366" s="3"/>
      <c r="R366" s="3"/>
      <c r="S366" s="3"/>
      <c r="T366" s="3"/>
      <c r="U366" s="3"/>
      <c r="V366" s="3"/>
      <c r="W366" s="3"/>
      <c r="X366" s="3"/>
      <c r="Y366" s="3"/>
      <c r="Z366" s="3"/>
      <c r="AA366" s="3"/>
      <c r="AB366" s="3"/>
    </row>
    <row r="367" customFormat="false" ht="12.75" hidden="false" customHeight="true" outlineLevel="0" collapsed="false">
      <c r="A367" s="3"/>
      <c r="B367" s="145"/>
      <c r="C367" s="161"/>
      <c r="D367" s="3"/>
      <c r="E367" s="3"/>
      <c r="F367" s="145"/>
      <c r="G367" s="145"/>
      <c r="H367" s="3"/>
      <c r="I367" s="3"/>
      <c r="J367" s="3"/>
      <c r="K367" s="3"/>
      <c r="L367" s="3"/>
      <c r="M367" s="3"/>
      <c r="N367" s="3"/>
      <c r="O367" s="3"/>
      <c r="P367" s="3"/>
      <c r="Q367" s="3"/>
      <c r="R367" s="3"/>
      <c r="S367" s="3"/>
      <c r="T367" s="3"/>
      <c r="U367" s="3"/>
      <c r="V367" s="3"/>
      <c r="W367" s="3"/>
      <c r="X367" s="3"/>
      <c r="Y367" s="3"/>
      <c r="Z367" s="3"/>
      <c r="AA367" s="3"/>
      <c r="AB367" s="3"/>
    </row>
    <row r="368" customFormat="false" ht="12.75" hidden="false" customHeight="true" outlineLevel="0" collapsed="false">
      <c r="A368" s="3"/>
      <c r="B368" s="145"/>
      <c r="C368" s="161"/>
      <c r="D368" s="3"/>
      <c r="E368" s="3"/>
      <c r="F368" s="145"/>
      <c r="G368" s="145"/>
      <c r="H368" s="3"/>
      <c r="I368" s="3"/>
      <c r="J368" s="3"/>
      <c r="K368" s="3"/>
      <c r="L368" s="3"/>
      <c r="M368" s="3"/>
      <c r="N368" s="3"/>
      <c r="O368" s="3"/>
      <c r="P368" s="3"/>
      <c r="Q368" s="3"/>
      <c r="R368" s="3"/>
      <c r="S368" s="3"/>
      <c r="T368" s="3"/>
      <c r="U368" s="3"/>
      <c r="V368" s="3"/>
      <c r="W368" s="3"/>
      <c r="X368" s="3"/>
      <c r="Y368" s="3"/>
      <c r="Z368" s="3"/>
      <c r="AA368" s="3"/>
      <c r="AB368" s="3"/>
    </row>
    <row r="369" customFormat="false" ht="12.75" hidden="false" customHeight="true" outlineLevel="0" collapsed="false">
      <c r="A369" s="3"/>
      <c r="B369" s="145"/>
      <c r="C369" s="161"/>
      <c r="D369" s="3"/>
      <c r="E369" s="3"/>
      <c r="F369" s="145"/>
      <c r="G369" s="145"/>
      <c r="H369" s="3"/>
      <c r="I369" s="3"/>
      <c r="J369" s="3"/>
      <c r="K369" s="3"/>
      <c r="L369" s="3"/>
      <c r="M369" s="3"/>
      <c r="N369" s="3"/>
      <c r="O369" s="3"/>
      <c r="P369" s="3"/>
      <c r="Q369" s="3"/>
      <c r="R369" s="3"/>
      <c r="S369" s="3"/>
      <c r="T369" s="3"/>
      <c r="U369" s="3"/>
      <c r="V369" s="3"/>
      <c r="W369" s="3"/>
      <c r="X369" s="3"/>
      <c r="Y369" s="3"/>
      <c r="Z369" s="3"/>
      <c r="AA369" s="3"/>
      <c r="AB369" s="3"/>
    </row>
    <row r="370" customFormat="false" ht="12.75" hidden="false" customHeight="true" outlineLevel="0" collapsed="false">
      <c r="A370" s="3"/>
      <c r="B370" s="145"/>
      <c r="C370" s="161"/>
      <c r="D370" s="3"/>
      <c r="E370" s="3"/>
      <c r="F370" s="145"/>
      <c r="G370" s="145"/>
      <c r="H370" s="3"/>
      <c r="I370" s="3"/>
      <c r="J370" s="3"/>
      <c r="K370" s="3"/>
      <c r="L370" s="3"/>
      <c r="M370" s="3"/>
      <c r="N370" s="3"/>
      <c r="O370" s="3"/>
      <c r="P370" s="3"/>
      <c r="Q370" s="3"/>
      <c r="R370" s="3"/>
      <c r="S370" s="3"/>
      <c r="T370" s="3"/>
      <c r="U370" s="3"/>
      <c r="V370" s="3"/>
      <c r="W370" s="3"/>
      <c r="X370" s="3"/>
      <c r="Y370" s="3"/>
      <c r="Z370" s="3"/>
      <c r="AA370" s="3"/>
      <c r="AB370" s="3"/>
    </row>
    <row r="371" customFormat="false" ht="12.75" hidden="false" customHeight="true" outlineLevel="0" collapsed="false">
      <c r="A371" s="3"/>
      <c r="B371" s="145"/>
      <c r="C371" s="161"/>
      <c r="D371" s="3"/>
      <c r="E371" s="3"/>
      <c r="F371" s="145"/>
      <c r="G371" s="145"/>
      <c r="H371" s="3"/>
      <c r="I371" s="3"/>
      <c r="J371" s="3"/>
      <c r="K371" s="3"/>
      <c r="L371" s="3"/>
      <c r="M371" s="3"/>
      <c r="N371" s="3"/>
      <c r="O371" s="3"/>
      <c r="P371" s="3"/>
      <c r="Q371" s="3"/>
      <c r="R371" s="3"/>
      <c r="S371" s="3"/>
      <c r="T371" s="3"/>
      <c r="U371" s="3"/>
      <c r="V371" s="3"/>
      <c r="W371" s="3"/>
      <c r="X371" s="3"/>
      <c r="Y371" s="3"/>
      <c r="Z371" s="3"/>
      <c r="AA371" s="3"/>
      <c r="AB371" s="3"/>
    </row>
    <row r="372" customFormat="false" ht="12.75" hidden="false" customHeight="true" outlineLevel="0" collapsed="false">
      <c r="A372" s="3"/>
      <c r="B372" s="145"/>
      <c r="C372" s="161"/>
      <c r="D372" s="3"/>
      <c r="E372" s="3"/>
      <c r="F372" s="145"/>
      <c r="G372" s="145"/>
      <c r="H372" s="3"/>
      <c r="I372" s="3"/>
      <c r="J372" s="3"/>
      <c r="K372" s="3"/>
      <c r="L372" s="3"/>
      <c r="M372" s="3"/>
      <c r="N372" s="3"/>
      <c r="O372" s="3"/>
      <c r="P372" s="3"/>
      <c r="Q372" s="3"/>
      <c r="R372" s="3"/>
      <c r="S372" s="3"/>
      <c r="T372" s="3"/>
      <c r="U372" s="3"/>
      <c r="V372" s="3"/>
      <c r="W372" s="3"/>
      <c r="X372" s="3"/>
      <c r="Y372" s="3"/>
      <c r="Z372" s="3"/>
      <c r="AA372" s="3"/>
      <c r="AB372" s="3"/>
    </row>
    <row r="373" customFormat="false" ht="12.75" hidden="false" customHeight="true" outlineLevel="0" collapsed="false">
      <c r="A373" s="3"/>
      <c r="B373" s="145"/>
      <c r="C373" s="161"/>
      <c r="D373" s="3"/>
      <c r="E373" s="3"/>
      <c r="F373" s="145"/>
      <c r="G373" s="145"/>
      <c r="H373" s="3"/>
      <c r="I373" s="3"/>
      <c r="J373" s="3"/>
      <c r="K373" s="3"/>
      <c r="L373" s="3"/>
      <c r="M373" s="3"/>
      <c r="N373" s="3"/>
      <c r="O373" s="3"/>
      <c r="P373" s="3"/>
      <c r="Q373" s="3"/>
      <c r="R373" s="3"/>
      <c r="S373" s="3"/>
      <c r="T373" s="3"/>
      <c r="U373" s="3"/>
      <c r="V373" s="3"/>
      <c r="W373" s="3"/>
      <c r="X373" s="3"/>
      <c r="Y373" s="3"/>
      <c r="Z373" s="3"/>
      <c r="AA373" s="3"/>
      <c r="AB373" s="3"/>
    </row>
    <row r="374" customFormat="false" ht="12.75" hidden="false" customHeight="true" outlineLevel="0" collapsed="false">
      <c r="A374" s="3"/>
      <c r="B374" s="145"/>
      <c r="C374" s="161"/>
      <c r="D374" s="3"/>
      <c r="E374" s="3"/>
      <c r="F374" s="145"/>
      <c r="G374" s="145"/>
      <c r="H374" s="3"/>
      <c r="I374" s="3"/>
      <c r="J374" s="3"/>
      <c r="K374" s="3"/>
      <c r="L374" s="3"/>
      <c r="M374" s="3"/>
      <c r="N374" s="3"/>
      <c r="O374" s="3"/>
      <c r="P374" s="3"/>
      <c r="Q374" s="3"/>
      <c r="R374" s="3"/>
      <c r="S374" s="3"/>
      <c r="T374" s="3"/>
      <c r="U374" s="3"/>
      <c r="V374" s="3"/>
      <c r="W374" s="3"/>
      <c r="X374" s="3"/>
      <c r="Y374" s="3"/>
      <c r="Z374" s="3"/>
      <c r="AA374" s="3"/>
      <c r="AB374" s="3"/>
    </row>
    <row r="375" customFormat="false" ht="12.75" hidden="false" customHeight="true" outlineLevel="0" collapsed="false">
      <c r="A375" s="3"/>
      <c r="B375" s="145"/>
      <c r="C375" s="161"/>
      <c r="D375" s="3"/>
      <c r="E375" s="3"/>
      <c r="F375" s="145"/>
      <c r="G375" s="145"/>
      <c r="H375" s="3"/>
      <c r="I375" s="3"/>
      <c r="J375" s="3"/>
      <c r="K375" s="3"/>
      <c r="L375" s="3"/>
      <c r="M375" s="3"/>
      <c r="N375" s="3"/>
      <c r="O375" s="3"/>
      <c r="P375" s="3"/>
      <c r="Q375" s="3"/>
      <c r="R375" s="3"/>
      <c r="S375" s="3"/>
      <c r="T375" s="3"/>
      <c r="U375" s="3"/>
      <c r="V375" s="3"/>
      <c r="W375" s="3"/>
      <c r="X375" s="3"/>
      <c r="Y375" s="3"/>
      <c r="Z375" s="3"/>
      <c r="AA375" s="3"/>
      <c r="AB375" s="3"/>
    </row>
    <row r="376" customFormat="false" ht="12.75" hidden="false" customHeight="true" outlineLevel="0" collapsed="false">
      <c r="A376" s="3"/>
      <c r="B376" s="145"/>
      <c r="C376" s="161"/>
      <c r="D376" s="3"/>
      <c r="E376" s="3"/>
      <c r="F376" s="145"/>
      <c r="G376" s="145"/>
      <c r="H376" s="3"/>
      <c r="I376" s="3"/>
      <c r="J376" s="3"/>
      <c r="K376" s="3"/>
      <c r="L376" s="3"/>
      <c r="M376" s="3"/>
      <c r="N376" s="3"/>
      <c r="O376" s="3"/>
      <c r="P376" s="3"/>
      <c r="Q376" s="3"/>
      <c r="R376" s="3"/>
      <c r="S376" s="3"/>
      <c r="T376" s="3"/>
      <c r="U376" s="3"/>
      <c r="V376" s="3"/>
      <c r="W376" s="3"/>
      <c r="X376" s="3"/>
      <c r="Y376" s="3"/>
      <c r="Z376" s="3"/>
      <c r="AA376" s="3"/>
      <c r="AB376" s="3"/>
    </row>
    <row r="377" customFormat="false" ht="12.75" hidden="false" customHeight="true" outlineLevel="0" collapsed="false">
      <c r="A377" s="3"/>
      <c r="B377" s="145"/>
      <c r="C377" s="161"/>
      <c r="D377" s="3"/>
      <c r="E377" s="3"/>
      <c r="F377" s="145"/>
      <c r="G377" s="145"/>
      <c r="H377" s="3"/>
      <c r="I377" s="3"/>
      <c r="J377" s="3"/>
      <c r="K377" s="3"/>
      <c r="L377" s="3"/>
      <c r="M377" s="3"/>
      <c r="N377" s="3"/>
      <c r="O377" s="3"/>
      <c r="P377" s="3"/>
      <c r="Q377" s="3"/>
      <c r="R377" s="3"/>
      <c r="S377" s="3"/>
      <c r="T377" s="3"/>
      <c r="U377" s="3"/>
      <c r="V377" s="3"/>
      <c r="W377" s="3"/>
      <c r="X377" s="3"/>
      <c r="Y377" s="3"/>
      <c r="Z377" s="3"/>
      <c r="AA377" s="3"/>
      <c r="AB377" s="3"/>
    </row>
    <row r="378" customFormat="false" ht="12.75" hidden="false" customHeight="true" outlineLevel="0" collapsed="false">
      <c r="A378" s="3"/>
      <c r="B378" s="145"/>
      <c r="C378" s="161"/>
      <c r="D378" s="3"/>
      <c r="E378" s="3"/>
      <c r="F378" s="145"/>
      <c r="G378" s="145"/>
      <c r="H378" s="3"/>
      <c r="I378" s="3"/>
      <c r="J378" s="3"/>
      <c r="K378" s="3"/>
      <c r="L378" s="3"/>
      <c r="M378" s="3"/>
      <c r="N378" s="3"/>
      <c r="O378" s="3"/>
      <c r="P378" s="3"/>
      <c r="Q378" s="3"/>
      <c r="R378" s="3"/>
      <c r="S378" s="3"/>
      <c r="T378" s="3"/>
      <c r="U378" s="3"/>
      <c r="V378" s="3"/>
      <c r="W378" s="3"/>
      <c r="X378" s="3"/>
      <c r="Y378" s="3"/>
      <c r="Z378" s="3"/>
      <c r="AA378" s="3"/>
      <c r="AB378" s="3"/>
    </row>
    <row r="379" customFormat="false" ht="12.75" hidden="false" customHeight="true" outlineLevel="0" collapsed="false">
      <c r="A379" s="3"/>
      <c r="B379" s="145"/>
      <c r="C379" s="161"/>
      <c r="D379" s="3"/>
      <c r="E379" s="3"/>
      <c r="F379" s="145"/>
      <c r="G379" s="145"/>
      <c r="H379" s="3"/>
      <c r="I379" s="3"/>
      <c r="J379" s="3"/>
      <c r="K379" s="3"/>
      <c r="L379" s="3"/>
      <c r="M379" s="3"/>
      <c r="N379" s="3"/>
      <c r="O379" s="3"/>
      <c r="P379" s="3"/>
      <c r="Q379" s="3"/>
      <c r="R379" s="3"/>
      <c r="S379" s="3"/>
      <c r="T379" s="3"/>
      <c r="U379" s="3"/>
      <c r="V379" s="3"/>
      <c r="W379" s="3"/>
      <c r="X379" s="3"/>
      <c r="Y379" s="3"/>
      <c r="Z379" s="3"/>
      <c r="AA379" s="3"/>
      <c r="AB379" s="3"/>
    </row>
    <row r="380" customFormat="false" ht="12.75" hidden="false" customHeight="true" outlineLevel="0" collapsed="false">
      <c r="A380" s="3"/>
      <c r="B380" s="145"/>
      <c r="C380" s="161"/>
      <c r="D380" s="3"/>
      <c r="E380" s="3"/>
      <c r="F380" s="145"/>
      <c r="G380" s="145"/>
      <c r="H380" s="3"/>
      <c r="I380" s="3"/>
      <c r="J380" s="3"/>
      <c r="K380" s="3"/>
      <c r="L380" s="3"/>
      <c r="M380" s="3"/>
      <c r="N380" s="3"/>
      <c r="O380" s="3"/>
      <c r="P380" s="3"/>
      <c r="Q380" s="3"/>
      <c r="R380" s="3"/>
      <c r="S380" s="3"/>
      <c r="T380" s="3"/>
      <c r="U380" s="3"/>
      <c r="V380" s="3"/>
      <c r="W380" s="3"/>
      <c r="X380" s="3"/>
      <c r="Y380" s="3"/>
      <c r="Z380" s="3"/>
      <c r="AA380" s="3"/>
      <c r="AB380" s="3"/>
    </row>
    <row r="381" customFormat="false" ht="12.75" hidden="false" customHeight="true" outlineLevel="0" collapsed="false">
      <c r="A381" s="3"/>
      <c r="B381" s="145"/>
      <c r="C381" s="161"/>
      <c r="D381" s="3"/>
      <c r="E381" s="3"/>
      <c r="F381" s="145"/>
      <c r="G381" s="145"/>
      <c r="H381" s="3"/>
      <c r="I381" s="3"/>
      <c r="J381" s="3"/>
      <c r="K381" s="3"/>
      <c r="L381" s="3"/>
      <c r="M381" s="3"/>
      <c r="N381" s="3"/>
      <c r="O381" s="3"/>
      <c r="P381" s="3"/>
      <c r="Q381" s="3"/>
      <c r="R381" s="3"/>
      <c r="S381" s="3"/>
      <c r="T381" s="3"/>
      <c r="U381" s="3"/>
      <c r="V381" s="3"/>
      <c r="W381" s="3"/>
      <c r="X381" s="3"/>
      <c r="Y381" s="3"/>
      <c r="Z381" s="3"/>
      <c r="AA381" s="3"/>
      <c r="AB381" s="3"/>
    </row>
    <row r="382" customFormat="false" ht="12.75" hidden="false" customHeight="true" outlineLevel="0" collapsed="false">
      <c r="A382" s="3"/>
      <c r="B382" s="145"/>
      <c r="C382" s="161"/>
      <c r="D382" s="3"/>
      <c r="E382" s="3"/>
      <c r="F382" s="145"/>
      <c r="G382" s="145"/>
      <c r="H382" s="3"/>
      <c r="I382" s="3"/>
      <c r="J382" s="3"/>
      <c r="K382" s="3"/>
      <c r="L382" s="3"/>
      <c r="M382" s="3"/>
      <c r="N382" s="3"/>
      <c r="O382" s="3"/>
      <c r="P382" s="3"/>
      <c r="Q382" s="3"/>
      <c r="R382" s="3"/>
      <c r="S382" s="3"/>
      <c r="T382" s="3"/>
      <c r="U382" s="3"/>
      <c r="V382" s="3"/>
      <c r="W382" s="3"/>
      <c r="X382" s="3"/>
      <c r="Y382" s="3"/>
      <c r="Z382" s="3"/>
      <c r="AA382" s="3"/>
      <c r="AB382" s="3"/>
    </row>
    <row r="383" customFormat="false" ht="12.75" hidden="false" customHeight="true" outlineLevel="0" collapsed="false">
      <c r="A383" s="3"/>
      <c r="B383" s="145"/>
      <c r="C383" s="161"/>
      <c r="D383" s="3"/>
      <c r="E383" s="3"/>
      <c r="F383" s="145"/>
      <c r="G383" s="145"/>
      <c r="H383" s="3"/>
      <c r="I383" s="3"/>
      <c r="J383" s="3"/>
      <c r="K383" s="3"/>
      <c r="L383" s="3"/>
      <c r="M383" s="3"/>
      <c r="N383" s="3"/>
      <c r="O383" s="3"/>
      <c r="P383" s="3"/>
      <c r="Q383" s="3"/>
      <c r="R383" s="3"/>
      <c r="S383" s="3"/>
      <c r="T383" s="3"/>
      <c r="U383" s="3"/>
      <c r="V383" s="3"/>
      <c r="W383" s="3"/>
      <c r="X383" s="3"/>
      <c r="Y383" s="3"/>
      <c r="Z383" s="3"/>
      <c r="AA383" s="3"/>
      <c r="AB383" s="3"/>
    </row>
    <row r="384" customFormat="false" ht="12.75" hidden="false" customHeight="true" outlineLevel="0" collapsed="false">
      <c r="A384" s="3"/>
      <c r="B384" s="145"/>
      <c r="C384" s="161"/>
      <c r="D384" s="3"/>
      <c r="E384" s="3"/>
      <c r="F384" s="145"/>
      <c r="G384" s="145"/>
      <c r="H384" s="3"/>
      <c r="I384" s="3"/>
      <c r="J384" s="3"/>
      <c r="K384" s="3"/>
      <c r="L384" s="3"/>
      <c r="M384" s="3"/>
      <c r="N384" s="3"/>
      <c r="O384" s="3"/>
      <c r="P384" s="3"/>
      <c r="Q384" s="3"/>
      <c r="R384" s="3"/>
      <c r="S384" s="3"/>
      <c r="T384" s="3"/>
      <c r="U384" s="3"/>
      <c r="V384" s="3"/>
      <c r="W384" s="3"/>
      <c r="X384" s="3"/>
      <c r="Y384" s="3"/>
      <c r="Z384" s="3"/>
      <c r="AA384" s="3"/>
      <c r="AB384" s="3"/>
    </row>
    <row r="385" customFormat="false" ht="12.75" hidden="false" customHeight="true" outlineLevel="0" collapsed="false">
      <c r="A385" s="3"/>
      <c r="B385" s="145"/>
      <c r="C385" s="161"/>
      <c r="D385" s="3"/>
      <c r="E385" s="3"/>
      <c r="F385" s="145"/>
      <c r="G385" s="145"/>
      <c r="H385" s="3"/>
      <c r="I385" s="3"/>
      <c r="J385" s="3"/>
      <c r="K385" s="3"/>
      <c r="L385" s="3"/>
      <c r="M385" s="3"/>
      <c r="N385" s="3"/>
      <c r="O385" s="3"/>
      <c r="P385" s="3"/>
      <c r="Q385" s="3"/>
      <c r="R385" s="3"/>
      <c r="S385" s="3"/>
      <c r="T385" s="3"/>
      <c r="U385" s="3"/>
      <c r="V385" s="3"/>
      <c r="W385" s="3"/>
      <c r="X385" s="3"/>
      <c r="Y385" s="3"/>
      <c r="Z385" s="3"/>
      <c r="AA385" s="3"/>
      <c r="AB385" s="3"/>
    </row>
    <row r="386" customFormat="false" ht="12.75" hidden="false" customHeight="true" outlineLevel="0" collapsed="false">
      <c r="A386" s="3"/>
      <c r="B386" s="145"/>
      <c r="C386" s="161"/>
      <c r="D386" s="3"/>
      <c r="E386" s="3"/>
      <c r="F386" s="145"/>
      <c r="G386" s="145"/>
      <c r="H386" s="3"/>
      <c r="I386" s="3"/>
      <c r="J386" s="3"/>
      <c r="K386" s="3"/>
      <c r="L386" s="3"/>
      <c r="M386" s="3"/>
      <c r="N386" s="3"/>
      <c r="O386" s="3"/>
      <c r="P386" s="3"/>
      <c r="Q386" s="3"/>
      <c r="R386" s="3"/>
      <c r="S386" s="3"/>
      <c r="T386" s="3"/>
      <c r="U386" s="3"/>
      <c r="V386" s="3"/>
      <c r="W386" s="3"/>
      <c r="X386" s="3"/>
      <c r="Y386" s="3"/>
      <c r="Z386" s="3"/>
      <c r="AA386" s="3"/>
      <c r="AB386" s="3"/>
    </row>
    <row r="387" customFormat="false" ht="12.75" hidden="false" customHeight="true" outlineLevel="0" collapsed="false">
      <c r="A387" s="3"/>
      <c r="B387" s="145"/>
      <c r="C387" s="161"/>
      <c r="D387" s="3"/>
      <c r="E387" s="3"/>
      <c r="F387" s="145"/>
      <c r="G387" s="145"/>
      <c r="H387" s="3"/>
      <c r="I387" s="3"/>
      <c r="J387" s="3"/>
      <c r="K387" s="3"/>
      <c r="L387" s="3"/>
      <c r="M387" s="3"/>
      <c r="N387" s="3"/>
      <c r="O387" s="3"/>
      <c r="P387" s="3"/>
      <c r="Q387" s="3"/>
      <c r="R387" s="3"/>
      <c r="S387" s="3"/>
      <c r="T387" s="3"/>
      <c r="U387" s="3"/>
      <c r="V387" s="3"/>
      <c r="W387" s="3"/>
      <c r="X387" s="3"/>
      <c r="Y387" s="3"/>
      <c r="Z387" s="3"/>
      <c r="AA387" s="3"/>
      <c r="AB387" s="3"/>
    </row>
    <row r="388" customFormat="false" ht="12.75" hidden="false" customHeight="true" outlineLevel="0" collapsed="false">
      <c r="A388" s="3"/>
      <c r="B388" s="145"/>
      <c r="C388" s="161"/>
      <c r="D388" s="3"/>
      <c r="E388" s="3"/>
      <c r="F388" s="145"/>
      <c r="G388" s="145"/>
      <c r="H388" s="3"/>
      <c r="I388" s="3"/>
      <c r="J388" s="3"/>
      <c r="K388" s="3"/>
      <c r="L388" s="3"/>
      <c r="M388" s="3"/>
      <c r="N388" s="3"/>
      <c r="O388" s="3"/>
      <c r="P388" s="3"/>
      <c r="Q388" s="3"/>
      <c r="R388" s="3"/>
      <c r="S388" s="3"/>
      <c r="T388" s="3"/>
      <c r="U388" s="3"/>
      <c r="V388" s="3"/>
      <c r="W388" s="3"/>
      <c r="X388" s="3"/>
      <c r="Y388" s="3"/>
      <c r="Z388" s="3"/>
      <c r="AA388" s="3"/>
      <c r="AB388" s="3"/>
    </row>
    <row r="389" customFormat="false" ht="12.75" hidden="false" customHeight="true" outlineLevel="0" collapsed="false">
      <c r="A389" s="3"/>
      <c r="B389" s="145"/>
      <c r="C389" s="161"/>
      <c r="D389" s="3"/>
      <c r="E389" s="3"/>
      <c r="F389" s="145"/>
      <c r="G389" s="145"/>
      <c r="H389" s="3"/>
      <c r="I389" s="3"/>
      <c r="J389" s="3"/>
      <c r="K389" s="3"/>
      <c r="L389" s="3"/>
      <c r="M389" s="3"/>
      <c r="N389" s="3"/>
      <c r="O389" s="3"/>
      <c r="P389" s="3"/>
      <c r="Q389" s="3"/>
      <c r="R389" s="3"/>
      <c r="S389" s="3"/>
      <c r="T389" s="3"/>
      <c r="U389" s="3"/>
      <c r="V389" s="3"/>
      <c r="W389" s="3"/>
      <c r="X389" s="3"/>
      <c r="Y389" s="3"/>
      <c r="Z389" s="3"/>
      <c r="AA389" s="3"/>
      <c r="AB389" s="3"/>
    </row>
    <row r="390" customFormat="false" ht="12.75" hidden="false" customHeight="true" outlineLevel="0" collapsed="false">
      <c r="A390" s="3"/>
      <c r="B390" s="145"/>
      <c r="C390" s="161"/>
      <c r="D390" s="3"/>
      <c r="E390" s="3"/>
      <c r="F390" s="145"/>
      <c r="G390" s="145"/>
      <c r="H390" s="3"/>
      <c r="I390" s="3"/>
      <c r="J390" s="3"/>
      <c r="K390" s="3"/>
      <c r="L390" s="3"/>
      <c r="M390" s="3"/>
      <c r="N390" s="3"/>
      <c r="O390" s="3"/>
      <c r="P390" s="3"/>
      <c r="Q390" s="3"/>
      <c r="R390" s="3"/>
      <c r="S390" s="3"/>
      <c r="T390" s="3"/>
      <c r="U390" s="3"/>
      <c r="V390" s="3"/>
      <c r="W390" s="3"/>
      <c r="X390" s="3"/>
      <c r="Y390" s="3"/>
      <c r="Z390" s="3"/>
      <c r="AA390" s="3"/>
      <c r="AB390" s="3"/>
    </row>
    <row r="391" customFormat="false" ht="12.75" hidden="false" customHeight="true" outlineLevel="0" collapsed="false">
      <c r="A391" s="3"/>
      <c r="B391" s="145"/>
      <c r="C391" s="161"/>
      <c r="D391" s="3"/>
      <c r="E391" s="3"/>
      <c r="F391" s="145"/>
      <c r="G391" s="145"/>
      <c r="H391" s="3"/>
      <c r="I391" s="3"/>
      <c r="J391" s="3"/>
      <c r="K391" s="3"/>
      <c r="L391" s="3"/>
      <c r="M391" s="3"/>
      <c r="N391" s="3"/>
      <c r="O391" s="3"/>
      <c r="P391" s="3"/>
      <c r="Q391" s="3"/>
      <c r="R391" s="3"/>
      <c r="S391" s="3"/>
      <c r="T391" s="3"/>
      <c r="U391" s="3"/>
      <c r="V391" s="3"/>
      <c r="W391" s="3"/>
      <c r="X391" s="3"/>
      <c r="Y391" s="3"/>
      <c r="Z391" s="3"/>
      <c r="AA391" s="3"/>
      <c r="AB391" s="3"/>
    </row>
    <row r="392" customFormat="false" ht="12.75" hidden="false" customHeight="true" outlineLevel="0" collapsed="false">
      <c r="A392" s="3"/>
      <c r="B392" s="145"/>
      <c r="C392" s="161"/>
      <c r="D392" s="3"/>
      <c r="E392" s="3"/>
      <c r="F392" s="145"/>
      <c r="G392" s="145"/>
      <c r="H392" s="3"/>
      <c r="I392" s="3"/>
      <c r="J392" s="3"/>
      <c r="K392" s="3"/>
      <c r="L392" s="3"/>
      <c r="M392" s="3"/>
      <c r="N392" s="3"/>
      <c r="O392" s="3"/>
      <c r="P392" s="3"/>
      <c r="Q392" s="3"/>
      <c r="R392" s="3"/>
      <c r="S392" s="3"/>
      <c r="T392" s="3"/>
      <c r="U392" s="3"/>
      <c r="V392" s="3"/>
      <c r="W392" s="3"/>
      <c r="X392" s="3"/>
      <c r="Y392" s="3"/>
      <c r="Z392" s="3"/>
      <c r="AA392" s="3"/>
      <c r="AB392" s="3"/>
    </row>
    <row r="393" customFormat="false" ht="12.75" hidden="false" customHeight="true" outlineLevel="0" collapsed="false">
      <c r="A393" s="3"/>
      <c r="B393" s="145"/>
      <c r="C393" s="161"/>
      <c r="D393" s="3"/>
      <c r="E393" s="3"/>
      <c r="F393" s="145"/>
      <c r="G393" s="145"/>
      <c r="H393" s="3"/>
      <c r="I393" s="3"/>
      <c r="J393" s="3"/>
      <c r="K393" s="3"/>
      <c r="L393" s="3"/>
      <c r="M393" s="3"/>
      <c r="N393" s="3"/>
      <c r="O393" s="3"/>
      <c r="P393" s="3"/>
      <c r="Q393" s="3"/>
      <c r="R393" s="3"/>
      <c r="S393" s="3"/>
      <c r="T393" s="3"/>
      <c r="U393" s="3"/>
      <c r="V393" s="3"/>
      <c r="W393" s="3"/>
      <c r="X393" s="3"/>
      <c r="Y393" s="3"/>
      <c r="Z393" s="3"/>
      <c r="AA393" s="3"/>
      <c r="AB393" s="3"/>
    </row>
    <row r="394" customFormat="false" ht="12.75" hidden="false" customHeight="true" outlineLevel="0" collapsed="false">
      <c r="A394" s="3"/>
      <c r="B394" s="145"/>
      <c r="C394" s="161"/>
      <c r="D394" s="3"/>
      <c r="E394" s="3"/>
      <c r="F394" s="145"/>
      <c r="G394" s="145"/>
      <c r="H394" s="3"/>
      <c r="I394" s="3"/>
      <c r="J394" s="3"/>
      <c r="K394" s="3"/>
      <c r="L394" s="3"/>
      <c r="M394" s="3"/>
      <c r="N394" s="3"/>
      <c r="O394" s="3"/>
      <c r="P394" s="3"/>
      <c r="Q394" s="3"/>
      <c r="R394" s="3"/>
      <c r="S394" s="3"/>
      <c r="T394" s="3"/>
      <c r="U394" s="3"/>
      <c r="V394" s="3"/>
      <c r="W394" s="3"/>
      <c r="X394" s="3"/>
      <c r="Y394" s="3"/>
      <c r="Z394" s="3"/>
      <c r="AA394" s="3"/>
      <c r="AB394" s="3"/>
    </row>
    <row r="395" customFormat="false" ht="12.75" hidden="false" customHeight="true" outlineLevel="0" collapsed="false">
      <c r="A395" s="3"/>
      <c r="B395" s="145"/>
      <c r="C395" s="161"/>
      <c r="D395" s="3"/>
      <c r="E395" s="3"/>
      <c r="F395" s="145"/>
      <c r="G395" s="145"/>
      <c r="H395" s="3"/>
      <c r="I395" s="3"/>
      <c r="J395" s="3"/>
      <c r="K395" s="3"/>
      <c r="L395" s="3"/>
      <c r="M395" s="3"/>
      <c r="N395" s="3"/>
      <c r="O395" s="3"/>
      <c r="P395" s="3"/>
      <c r="Q395" s="3"/>
      <c r="R395" s="3"/>
      <c r="S395" s="3"/>
      <c r="T395" s="3"/>
      <c r="U395" s="3"/>
      <c r="V395" s="3"/>
      <c r="W395" s="3"/>
      <c r="X395" s="3"/>
      <c r="Y395" s="3"/>
      <c r="Z395" s="3"/>
      <c r="AA395" s="3"/>
      <c r="AB395" s="3"/>
    </row>
    <row r="396" customFormat="false" ht="12.75" hidden="false" customHeight="true" outlineLevel="0" collapsed="false">
      <c r="A396" s="3"/>
      <c r="B396" s="145"/>
      <c r="C396" s="161"/>
      <c r="D396" s="3"/>
      <c r="E396" s="3"/>
      <c r="F396" s="145"/>
      <c r="G396" s="145"/>
      <c r="H396" s="3"/>
      <c r="I396" s="3"/>
      <c r="J396" s="3"/>
      <c r="K396" s="3"/>
      <c r="L396" s="3"/>
      <c r="M396" s="3"/>
      <c r="N396" s="3"/>
      <c r="O396" s="3"/>
      <c r="P396" s="3"/>
      <c r="Q396" s="3"/>
      <c r="R396" s="3"/>
      <c r="S396" s="3"/>
      <c r="T396" s="3"/>
      <c r="U396" s="3"/>
      <c r="V396" s="3"/>
      <c r="W396" s="3"/>
      <c r="X396" s="3"/>
      <c r="Y396" s="3"/>
      <c r="Z396" s="3"/>
      <c r="AA396" s="3"/>
      <c r="AB396" s="3"/>
    </row>
    <row r="397" customFormat="false" ht="12.75" hidden="false" customHeight="true" outlineLevel="0" collapsed="false">
      <c r="A397" s="3"/>
      <c r="B397" s="145"/>
      <c r="C397" s="161"/>
      <c r="D397" s="3"/>
      <c r="E397" s="3"/>
      <c r="F397" s="145"/>
      <c r="G397" s="145"/>
      <c r="H397" s="3"/>
      <c r="I397" s="3"/>
      <c r="J397" s="3"/>
      <c r="K397" s="3"/>
      <c r="L397" s="3"/>
      <c r="M397" s="3"/>
      <c r="N397" s="3"/>
      <c r="O397" s="3"/>
      <c r="P397" s="3"/>
      <c r="Q397" s="3"/>
      <c r="R397" s="3"/>
      <c r="S397" s="3"/>
      <c r="T397" s="3"/>
      <c r="U397" s="3"/>
      <c r="V397" s="3"/>
      <c r="W397" s="3"/>
      <c r="X397" s="3"/>
      <c r="Y397" s="3"/>
      <c r="Z397" s="3"/>
      <c r="AA397" s="3"/>
      <c r="AB397" s="3"/>
    </row>
    <row r="398" customFormat="false" ht="12.75" hidden="false" customHeight="true" outlineLevel="0" collapsed="false">
      <c r="A398" s="3"/>
      <c r="B398" s="145"/>
      <c r="C398" s="161"/>
      <c r="D398" s="3"/>
      <c r="E398" s="3"/>
      <c r="F398" s="145"/>
      <c r="G398" s="145"/>
      <c r="H398" s="3"/>
      <c r="I398" s="3"/>
      <c r="J398" s="3"/>
      <c r="K398" s="3"/>
      <c r="L398" s="3"/>
      <c r="M398" s="3"/>
      <c r="N398" s="3"/>
      <c r="O398" s="3"/>
      <c r="P398" s="3"/>
      <c r="Q398" s="3"/>
      <c r="R398" s="3"/>
      <c r="S398" s="3"/>
      <c r="T398" s="3"/>
      <c r="U398" s="3"/>
      <c r="V398" s="3"/>
      <c r="W398" s="3"/>
      <c r="X398" s="3"/>
      <c r="Y398" s="3"/>
      <c r="Z398" s="3"/>
      <c r="AA398" s="3"/>
      <c r="AB398" s="3"/>
    </row>
    <row r="399" customFormat="false" ht="12.75" hidden="false" customHeight="true" outlineLevel="0" collapsed="false">
      <c r="A399" s="3"/>
      <c r="B399" s="145"/>
      <c r="C399" s="161"/>
      <c r="D399" s="3"/>
      <c r="E399" s="3"/>
      <c r="F399" s="145"/>
      <c r="G399" s="145"/>
      <c r="H399" s="3"/>
      <c r="I399" s="3"/>
      <c r="J399" s="3"/>
      <c r="K399" s="3"/>
      <c r="L399" s="3"/>
      <c r="M399" s="3"/>
      <c r="N399" s="3"/>
      <c r="O399" s="3"/>
      <c r="P399" s="3"/>
      <c r="Q399" s="3"/>
      <c r="R399" s="3"/>
      <c r="S399" s="3"/>
      <c r="T399" s="3"/>
      <c r="U399" s="3"/>
      <c r="V399" s="3"/>
      <c r="W399" s="3"/>
      <c r="X399" s="3"/>
      <c r="Y399" s="3"/>
      <c r="Z399" s="3"/>
      <c r="AA399" s="3"/>
      <c r="AB399" s="3"/>
    </row>
    <row r="400" customFormat="false" ht="12.75" hidden="false" customHeight="true" outlineLevel="0" collapsed="false">
      <c r="A400" s="3"/>
      <c r="B400" s="145"/>
      <c r="C400" s="161"/>
      <c r="D400" s="3"/>
      <c r="E400" s="3"/>
      <c r="F400" s="145"/>
      <c r="G400" s="145"/>
      <c r="H400" s="3"/>
      <c r="I400" s="3"/>
      <c r="J400" s="3"/>
      <c r="K400" s="3"/>
      <c r="L400" s="3"/>
      <c r="M400" s="3"/>
      <c r="N400" s="3"/>
      <c r="O400" s="3"/>
      <c r="P400" s="3"/>
      <c r="Q400" s="3"/>
      <c r="R400" s="3"/>
      <c r="S400" s="3"/>
      <c r="T400" s="3"/>
      <c r="U400" s="3"/>
      <c r="V400" s="3"/>
      <c r="W400" s="3"/>
      <c r="X400" s="3"/>
      <c r="Y400" s="3"/>
      <c r="Z400" s="3"/>
      <c r="AA400" s="3"/>
      <c r="AB400" s="3"/>
    </row>
    <row r="401" customFormat="false" ht="12.75" hidden="false" customHeight="true" outlineLevel="0" collapsed="false">
      <c r="A401" s="3"/>
      <c r="B401" s="145"/>
      <c r="C401" s="161"/>
      <c r="D401" s="3"/>
      <c r="E401" s="3"/>
      <c r="F401" s="145"/>
      <c r="G401" s="145"/>
      <c r="H401" s="3"/>
      <c r="I401" s="3"/>
      <c r="J401" s="3"/>
      <c r="K401" s="3"/>
      <c r="L401" s="3"/>
      <c r="M401" s="3"/>
      <c r="N401" s="3"/>
      <c r="O401" s="3"/>
      <c r="P401" s="3"/>
      <c r="Q401" s="3"/>
      <c r="R401" s="3"/>
      <c r="S401" s="3"/>
      <c r="T401" s="3"/>
      <c r="U401" s="3"/>
      <c r="V401" s="3"/>
      <c r="W401" s="3"/>
      <c r="X401" s="3"/>
      <c r="Y401" s="3"/>
      <c r="Z401" s="3"/>
      <c r="AA401" s="3"/>
      <c r="AB401" s="3"/>
    </row>
    <row r="402" customFormat="false" ht="12.75" hidden="false" customHeight="true" outlineLevel="0" collapsed="false">
      <c r="A402" s="3"/>
      <c r="B402" s="145"/>
      <c r="C402" s="161"/>
      <c r="D402" s="3"/>
      <c r="E402" s="3"/>
      <c r="F402" s="145"/>
      <c r="G402" s="145"/>
      <c r="H402" s="3"/>
      <c r="I402" s="3"/>
      <c r="J402" s="3"/>
      <c r="K402" s="3"/>
      <c r="L402" s="3"/>
      <c r="M402" s="3"/>
      <c r="N402" s="3"/>
      <c r="O402" s="3"/>
      <c r="P402" s="3"/>
      <c r="Q402" s="3"/>
      <c r="R402" s="3"/>
      <c r="S402" s="3"/>
      <c r="T402" s="3"/>
      <c r="U402" s="3"/>
      <c r="V402" s="3"/>
      <c r="W402" s="3"/>
      <c r="X402" s="3"/>
      <c r="Y402" s="3"/>
      <c r="Z402" s="3"/>
      <c r="AA402" s="3"/>
      <c r="AB402" s="3"/>
    </row>
    <row r="403" customFormat="false" ht="12.75" hidden="false" customHeight="true" outlineLevel="0" collapsed="false">
      <c r="A403" s="3"/>
      <c r="B403" s="145"/>
      <c r="C403" s="161"/>
      <c r="D403" s="3"/>
      <c r="E403" s="3"/>
      <c r="F403" s="145"/>
      <c r="G403" s="145"/>
      <c r="H403" s="3"/>
      <c r="I403" s="3"/>
      <c r="J403" s="3"/>
      <c r="K403" s="3"/>
      <c r="L403" s="3"/>
      <c r="M403" s="3"/>
      <c r="N403" s="3"/>
      <c r="O403" s="3"/>
      <c r="P403" s="3"/>
      <c r="Q403" s="3"/>
      <c r="R403" s="3"/>
      <c r="S403" s="3"/>
      <c r="T403" s="3"/>
      <c r="U403" s="3"/>
      <c r="V403" s="3"/>
      <c r="W403" s="3"/>
      <c r="X403" s="3"/>
      <c r="Y403" s="3"/>
      <c r="Z403" s="3"/>
      <c r="AA403" s="3"/>
      <c r="AB403" s="3"/>
    </row>
    <row r="404" customFormat="false" ht="12.75" hidden="false" customHeight="true" outlineLevel="0" collapsed="false">
      <c r="A404" s="3"/>
      <c r="B404" s="145"/>
      <c r="C404" s="161"/>
      <c r="D404" s="3"/>
      <c r="E404" s="3"/>
      <c r="F404" s="145"/>
      <c r="G404" s="145"/>
      <c r="H404" s="3"/>
      <c r="I404" s="3"/>
      <c r="J404" s="3"/>
      <c r="K404" s="3"/>
      <c r="L404" s="3"/>
      <c r="M404" s="3"/>
      <c r="N404" s="3"/>
      <c r="O404" s="3"/>
      <c r="P404" s="3"/>
      <c r="Q404" s="3"/>
      <c r="R404" s="3"/>
      <c r="S404" s="3"/>
      <c r="T404" s="3"/>
      <c r="U404" s="3"/>
      <c r="V404" s="3"/>
      <c r="W404" s="3"/>
      <c r="X404" s="3"/>
      <c r="Y404" s="3"/>
      <c r="Z404" s="3"/>
      <c r="AA404" s="3"/>
      <c r="AB404" s="3"/>
    </row>
    <row r="405" customFormat="false" ht="12.75" hidden="false" customHeight="true" outlineLevel="0" collapsed="false">
      <c r="A405" s="3"/>
      <c r="B405" s="145"/>
      <c r="C405" s="161"/>
      <c r="D405" s="3"/>
      <c r="E405" s="3"/>
      <c r="F405" s="145"/>
      <c r="G405" s="145"/>
      <c r="H405" s="3"/>
      <c r="I405" s="3"/>
      <c r="J405" s="3"/>
      <c r="K405" s="3"/>
      <c r="L405" s="3"/>
      <c r="M405" s="3"/>
      <c r="N405" s="3"/>
      <c r="O405" s="3"/>
      <c r="P405" s="3"/>
      <c r="Q405" s="3"/>
      <c r="R405" s="3"/>
      <c r="S405" s="3"/>
      <c r="T405" s="3"/>
      <c r="U405" s="3"/>
      <c r="V405" s="3"/>
      <c r="W405" s="3"/>
      <c r="X405" s="3"/>
      <c r="Y405" s="3"/>
      <c r="Z405" s="3"/>
      <c r="AA405" s="3"/>
      <c r="AB405" s="3"/>
    </row>
    <row r="406" customFormat="false" ht="12.75" hidden="false" customHeight="true" outlineLevel="0" collapsed="false">
      <c r="A406" s="3"/>
      <c r="B406" s="145"/>
      <c r="C406" s="161"/>
      <c r="D406" s="3"/>
      <c r="E406" s="3"/>
      <c r="F406" s="145"/>
      <c r="G406" s="145"/>
      <c r="H406" s="3"/>
      <c r="I406" s="3"/>
      <c r="J406" s="3"/>
      <c r="K406" s="3"/>
      <c r="L406" s="3"/>
      <c r="M406" s="3"/>
      <c r="N406" s="3"/>
      <c r="O406" s="3"/>
      <c r="P406" s="3"/>
      <c r="Q406" s="3"/>
      <c r="R406" s="3"/>
      <c r="S406" s="3"/>
      <c r="T406" s="3"/>
      <c r="U406" s="3"/>
      <c r="V406" s="3"/>
      <c r="W406" s="3"/>
      <c r="X406" s="3"/>
      <c r="Y406" s="3"/>
      <c r="Z406" s="3"/>
      <c r="AA406" s="3"/>
      <c r="AB406" s="3"/>
    </row>
    <row r="407" customFormat="false" ht="12.75" hidden="false" customHeight="true" outlineLevel="0" collapsed="false">
      <c r="A407" s="3"/>
      <c r="B407" s="145"/>
      <c r="C407" s="161"/>
      <c r="D407" s="3"/>
      <c r="E407" s="3"/>
      <c r="F407" s="145"/>
      <c r="G407" s="145"/>
      <c r="H407" s="3"/>
      <c r="I407" s="3"/>
      <c r="J407" s="3"/>
      <c r="K407" s="3"/>
      <c r="L407" s="3"/>
      <c r="M407" s="3"/>
      <c r="N407" s="3"/>
      <c r="O407" s="3"/>
      <c r="P407" s="3"/>
      <c r="Q407" s="3"/>
      <c r="R407" s="3"/>
      <c r="S407" s="3"/>
      <c r="T407" s="3"/>
      <c r="U407" s="3"/>
      <c r="V407" s="3"/>
      <c r="W407" s="3"/>
      <c r="X407" s="3"/>
      <c r="Y407" s="3"/>
      <c r="Z407" s="3"/>
      <c r="AA407" s="3"/>
      <c r="AB407" s="3"/>
    </row>
    <row r="408" customFormat="false" ht="12.75" hidden="false" customHeight="true" outlineLevel="0" collapsed="false">
      <c r="A408" s="3"/>
      <c r="B408" s="145"/>
      <c r="C408" s="161"/>
      <c r="D408" s="3"/>
      <c r="E408" s="3"/>
      <c r="F408" s="145"/>
      <c r="G408" s="145"/>
      <c r="H408" s="3"/>
      <c r="I408" s="3"/>
      <c r="J408" s="3"/>
      <c r="K408" s="3"/>
      <c r="L408" s="3"/>
      <c r="M408" s="3"/>
      <c r="N408" s="3"/>
      <c r="O408" s="3"/>
      <c r="P408" s="3"/>
      <c r="Q408" s="3"/>
      <c r="R408" s="3"/>
      <c r="S408" s="3"/>
      <c r="T408" s="3"/>
      <c r="U408" s="3"/>
      <c r="V408" s="3"/>
      <c r="W408" s="3"/>
      <c r="X408" s="3"/>
      <c r="Y408" s="3"/>
      <c r="Z408" s="3"/>
      <c r="AA408" s="3"/>
      <c r="AB408" s="3"/>
    </row>
    <row r="409" customFormat="false" ht="12.75" hidden="false" customHeight="true" outlineLevel="0" collapsed="false">
      <c r="A409" s="3"/>
      <c r="B409" s="145"/>
      <c r="C409" s="161"/>
      <c r="D409" s="3"/>
      <c r="E409" s="3"/>
      <c r="F409" s="145"/>
      <c r="G409" s="145"/>
      <c r="H409" s="3"/>
      <c r="I409" s="3"/>
      <c r="J409" s="3"/>
      <c r="K409" s="3"/>
      <c r="L409" s="3"/>
      <c r="M409" s="3"/>
      <c r="N409" s="3"/>
      <c r="O409" s="3"/>
      <c r="P409" s="3"/>
      <c r="Q409" s="3"/>
      <c r="R409" s="3"/>
      <c r="S409" s="3"/>
      <c r="T409" s="3"/>
      <c r="U409" s="3"/>
      <c r="V409" s="3"/>
      <c r="W409" s="3"/>
      <c r="X409" s="3"/>
      <c r="Y409" s="3"/>
      <c r="Z409" s="3"/>
      <c r="AA409" s="3"/>
      <c r="AB409" s="3"/>
    </row>
    <row r="410" customFormat="false" ht="12.75" hidden="false" customHeight="true" outlineLevel="0" collapsed="false">
      <c r="A410" s="3"/>
      <c r="B410" s="145"/>
      <c r="C410" s="161"/>
      <c r="D410" s="3"/>
      <c r="E410" s="3"/>
      <c r="F410" s="145"/>
      <c r="G410" s="145"/>
      <c r="H410" s="3"/>
      <c r="I410" s="3"/>
      <c r="J410" s="3"/>
      <c r="K410" s="3"/>
      <c r="L410" s="3"/>
      <c r="M410" s="3"/>
      <c r="N410" s="3"/>
      <c r="O410" s="3"/>
      <c r="P410" s="3"/>
      <c r="Q410" s="3"/>
      <c r="R410" s="3"/>
      <c r="S410" s="3"/>
      <c r="T410" s="3"/>
      <c r="U410" s="3"/>
      <c r="V410" s="3"/>
      <c r="W410" s="3"/>
      <c r="X410" s="3"/>
      <c r="Y410" s="3"/>
      <c r="Z410" s="3"/>
      <c r="AA410" s="3"/>
      <c r="AB410" s="3"/>
    </row>
    <row r="411" customFormat="false" ht="12.75" hidden="false" customHeight="true" outlineLevel="0" collapsed="false">
      <c r="A411" s="3"/>
      <c r="B411" s="145"/>
      <c r="C411" s="161"/>
      <c r="D411" s="3"/>
      <c r="E411" s="3"/>
      <c r="F411" s="145"/>
      <c r="G411" s="145"/>
      <c r="H411" s="3"/>
      <c r="I411" s="3"/>
      <c r="J411" s="3"/>
      <c r="K411" s="3"/>
      <c r="L411" s="3"/>
      <c r="M411" s="3"/>
      <c r="N411" s="3"/>
      <c r="O411" s="3"/>
      <c r="P411" s="3"/>
      <c r="Q411" s="3"/>
      <c r="R411" s="3"/>
      <c r="S411" s="3"/>
      <c r="T411" s="3"/>
      <c r="U411" s="3"/>
      <c r="V411" s="3"/>
      <c r="W411" s="3"/>
      <c r="X411" s="3"/>
      <c r="Y411" s="3"/>
      <c r="Z411" s="3"/>
      <c r="AA411" s="3"/>
      <c r="AB411" s="3"/>
    </row>
    <row r="412" customFormat="false" ht="12.75" hidden="false" customHeight="true" outlineLevel="0" collapsed="false">
      <c r="A412" s="3"/>
      <c r="B412" s="145"/>
      <c r="C412" s="161"/>
      <c r="D412" s="3"/>
      <c r="E412" s="3"/>
      <c r="F412" s="145"/>
      <c r="G412" s="145"/>
      <c r="H412" s="3"/>
      <c r="I412" s="3"/>
      <c r="J412" s="3"/>
      <c r="K412" s="3"/>
      <c r="L412" s="3"/>
      <c r="M412" s="3"/>
      <c r="N412" s="3"/>
      <c r="O412" s="3"/>
      <c r="P412" s="3"/>
      <c r="Q412" s="3"/>
      <c r="R412" s="3"/>
      <c r="S412" s="3"/>
      <c r="T412" s="3"/>
      <c r="U412" s="3"/>
      <c r="V412" s="3"/>
      <c r="W412" s="3"/>
      <c r="X412" s="3"/>
      <c r="Y412" s="3"/>
      <c r="Z412" s="3"/>
      <c r="AA412" s="3"/>
      <c r="AB412" s="3"/>
    </row>
    <row r="413" customFormat="false" ht="12.75" hidden="false" customHeight="true" outlineLevel="0" collapsed="false">
      <c r="A413" s="3"/>
      <c r="B413" s="145"/>
      <c r="C413" s="161"/>
      <c r="D413" s="3"/>
      <c r="E413" s="3"/>
      <c r="F413" s="145"/>
      <c r="G413" s="145"/>
      <c r="H413" s="3"/>
      <c r="I413" s="3"/>
      <c r="J413" s="3"/>
      <c r="K413" s="3"/>
      <c r="L413" s="3"/>
      <c r="M413" s="3"/>
      <c r="N413" s="3"/>
      <c r="O413" s="3"/>
      <c r="P413" s="3"/>
      <c r="Q413" s="3"/>
      <c r="R413" s="3"/>
      <c r="S413" s="3"/>
      <c r="T413" s="3"/>
      <c r="U413" s="3"/>
      <c r="V413" s="3"/>
      <c r="W413" s="3"/>
      <c r="X413" s="3"/>
      <c r="Y413" s="3"/>
      <c r="Z413" s="3"/>
      <c r="AA413" s="3"/>
      <c r="AB413" s="3"/>
    </row>
    <row r="414" customFormat="false" ht="12.75" hidden="false" customHeight="true" outlineLevel="0" collapsed="false">
      <c r="A414" s="3"/>
      <c r="B414" s="145"/>
      <c r="C414" s="161"/>
      <c r="D414" s="3"/>
      <c r="E414" s="3"/>
      <c r="F414" s="145"/>
      <c r="G414" s="145"/>
      <c r="H414" s="3"/>
      <c r="I414" s="3"/>
      <c r="J414" s="3"/>
      <c r="K414" s="3"/>
      <c r="L414" s="3"/>
      <c r="M414" s="3"/>
      <c r="N414" s="3"/>
      <c r="O414" s="3"/>
      <c r="P414" s="3"/>
      <c r="Q414" s="3"/>
      <c r="R414" s="3"/>
      <c r="S414" s="3"/>
      <c r="T414" s="3"/>
      <c r="U414" s="3"/>
      <c r="V414" s="3"/>
      <c r="W414" s="3"/>
      <c r="X414" s="3"/>
      <c r="Y414" s="3"/>
      <c r="Z414" s="3"/>
      <c r="AA414" s="3"/>
      <c r="AB414" s="3"/>
    </row>
    <row r="415" customFormat="false" ht="12.75" hidden="false" customHeight="true" outlineLevel="0" collapsed="false">
      <c r="A415" s="3"/>
      <c r="B415" s="145"/>
      <c r="C415" s="161"/>
      <c r="D415" s="3"/>
      <c r="E415" s="3"/>
      <c r="F415" s="145"/>
      <c r="G415" s="145"/>
      <c r="H415" s="3"/>
      <c r="I415" s="3"/>
      <c r="J415" s="3"/>
      <c r="K415" s="3"/>
      <c r="L415" s="3"/>
      <c r="M415" s="3"/>
      <c r="N415" s="3"/>
      <c r="O415" s="3"/>
      <c r="P415" s="3"/>
      <c r="Q415" s="3"/>
      <c r="R415" s="3"/>
      <c r="S415" s="3"/>
      <c r="T415" s="3"/>
      <c r="U415" s="3"/>
      <c r="V415" s="3"/>
      <c r="W415" s="3"/>
      <c r="X415" s="3"/>
      <c r="Y415" s="3"/>
      <c r="Z415" s="3"/>
      <c r="AA415" s="3"/>
      <c r="AB415" s="3"/>
    </row>
    <row r="416" customFormat="false" ht="12.75" hidden="false" customHeight="true" outlineLevel="0" collapsed="false">
      <c r="A416" s="3"/>
      <c r="B416" s="145"/>
      <c r="C416" s="161"/>
      <c r="D416" s="3"/>
      <c r="E416" s="3"/>
      <c r="F416" s="145"/>
      <c r="G416" s="145"/>
      <c r="H416" s="3"/>
      <c r="I416" s="3"/>
      <c r="J416" s="3"/>
      <c r="K416" s="3"/>
      <c r="L416" s="3"/>
      <c r="M416" s="3"/>
      <c r="N416" s="3"/>
      <c r="O416" s="3"/>
      <c r="P416" s="3"/>
      <c r="Q416" s="3"/>
      <c r="R416" s="3"/>
      <c r="S416" s="3"/>
      <c r="T416" s="3"/>
      <c r="U416" s="3"/>
      <c r="V416" s="3"/>
      <c r="W416" s="3"/>
      <c r="X416" s="3"/>
      <c r="Y416" s="3"/>
      <c r="Z416" s="3"/>
      <c r="AA416" s="3"/>
      <c r="AB416" s="3"/>
    </row>
    <row r="417" customFormat="false" ht="12.75" hidden="false" customHeight="true" outlineLevel="0" collapsed="false">
      <c r="A417" s="3"/>
      <c r="B417" s="145"/>
      <c r="C417" s="161"/>
      <c r="D417" s="3"/>
      <c r="E417" s="3"/>
      <c r="F417" s="145"/>
      <c r="G417" s="145"/>
      <c r="H417" s="3"/>
      <c r="I417" s="3"/>
      <c r="J417" s="3"/>
      <c r="K417" s="3"/>
      <c r="L417" s="3"/>
      <c r="M417" s="3"/>
      <c r="N417" s="3"/>
      <c r="O417" s="3"/>
      <c r="P417" s="3"/>
      <c r="Q417" s="3"/>
      <c r="R417" s="3"/>
      <c r="S417" s="3"/>
      <c r="T417" s="3"/>
      <c r="U417" s="3"/>
      <c r="V417" s="3"/>
      <c r="W417" s="3"/>
      <c r="X417" s="3"/>
      <c r="Y417" s="3"/>
      <c r="Z417" s="3"/>
      <c r="AA417" s="3"/>
      <c r="AB417" s="3"/>
    </row>
    <row r="418" customFormat="false" ht="12.75" hidden="false" customHeight="true" outlineLevel="0" collapsed="false">
      <c r="A418" s="3"/>
      <c r="B418" s="145"/>
      <c r="C418" s="161"/>
      <c r="D418" s="3"/>
      <c r="E418" s="3"/>
      <c r="F418" s="145"/>
      <c r="G418" s="145"/>
      <c r="H418" s="3"/>
      <c r="I418" s="3"/>
      <c r="J418" s="3"/>
      <c r="K418" s="3"/>
      <c r="L418" s="3"/>
      <c r="M418" s="3"/>
      <c r="N418" s="3"/>
      <c r="O418" s="3"/>
      <c r="P418" s="3"/>
      <c r="Q418" s="3"/>
      <c r="R418" s="3"/>
      <c r="S418" s="3"/>
      <c r="T418" s="3"/>
      <c r="U418" s="3"/>
      <c r="V418" s="3"/>
      <c r="W418" s="3"/>
      <c r="X418" s="3"/>
      <c r="Y418" s="3"/>
      <c r="Z418" s="3"/>
      <c r="AA418" s="3"/>
      <c r="AB418" s="3"/>
    </row>
    <row r="419" customFormat="false" ht="12.75" hidden="false" customHeight="true" outlineLevel="0" collapsed="false">
      <c r="A419" s="3"/>
      <c r="B419" s="145"/>
      <c r="C419" s="161"/>
      <c r="D419" s="3"/>
      <c r="E419" s="3"/>
      <c r="F419" s="145"/>
      <c r="G419" s="145"/>
      <c r="H419" s="3"/>
      <c r="I419" s="3"/>
      <c r="J419" s="3"/>
      <c r="K419" s="3"/>
      <c r="L419" s="3"/>
      <c r="M419" s="3"/>
      <c r="N419" s="3"/>
      <c r="O419" s="3"/>
      <c r="P419" s="3"/>
      <c r="Q419" s="3"/>
      <c r="R419" s="3"/>
      <c r="S419" s="3"/>
      <c r="T419" s="3"/>
      <c r="U419" s="3"/>
      <c r="V419" s="3"/>
      <c r="W419" s="3"/>
      <c r="X419" s="3"/>
      <c r="Y419" s="3"/>
      <c r="Z419" s="3"/>
      <c r="AA419" s="3"/>
      <c r="AB419" s="3"/>
    </row>
    <row r="420" customFormat="false" ht="12.75" hidden="false" customHeight="true" outlineLevel="0" collapsed="false">
      <c r="A420" s="3"/>
      <c r="B420" s="145"/>
      <c r="C420" s="161"/>
      <c r="D420" s="3"/>
      <c r="E420" s="3"/>
      <c r="F420" s="145"/>
      <c r="G420" s="145"/>
      <c r="H420" s="3"/>
      <c r="I420" s="3"/>
      <c r="J420" s="3"/>
      <c r="K420" s="3"/>
      <c r="L420" s="3"/>
      <c r="M420" s="3"/>
      <c r="N420" s="3"/>
      <c r="O420" s="3"/>
      <c r="P420" s="3"/>
      <c r="Q420" s="3"/>
      <c r="R420" s="3"/>
      <c r="S420" s="3"/>
      <c r="T420" s="3"/>
      <c r="U420" s="3"/>
      <c r="V420" s="3"/>
      <c r="W420" s="3"/>
      <c r="X420" s="3"/>
      <c r="Y420" s="3"/>
      <c r="Z420" s="3"/>
      <c r="AA420" s="3"/>
      <c r="AB420" s="3"/>
    </row>
    <row r="421" customFormat="false" ht="12.75" hidden="false" customHeight="true" outlineLevel="0" collapsed="false">
      <c r="A421" s="3"/>
      <c r="B421" s="145"/>
      <c r="C421" s="161"/>
      <c r="D421" s="3"/>
      <c r="E421" s="3"/>
      <c r="F421" s="145"/>
      <c r="G421" s="145"/>
      <c r="H421" s="3"/>
      <c r="I421" s="3"/>
      <c r="J421" s="3"/>
      <c r="K421" s="3"/>
      <c r="L421" s="3"/>
      <c r="M421" s="3"/>
      <c r="N421" s="3"/>
      <c r="O421" s="3"/>
      <c r="P421" s="3"/>
      <c r="Q421" s="3"/>
      <c r="R421" s="3"/>
      <c r="S421" s="3"/>
      <c r="T421" s="3"/>
      <c r="U421" s="3"/>
      <c r="V421" s="3"/>
      <c r="W421" s="3"/>
      <c r="X421" s="3"/>
      <c r="Y421" s="3"/>
      <c r="Z421" s="3"/>
      <c r="AA421" s="3"/>
      <c r="AB421" s="3"/>
    </row>
    <row r="422" customFormat="false" ht="12.75" hidden="false" customHeight="true" outlineLevel="0" collapsed="false">
      <c r="A422" s="3"/>
      <c r="B422" s="145"/>
      <c r="C422" s="161"/>
      <c r="D422" s="3"/>
      <c r="E422" s="3"/>
      <c r="F422" s="145"/>
      <c r="G422" s="145"/>
      <c r="H422" s="3"/>
      <c r="I422" s="3"/>
      <c r="J422" s="3"/>
      <c r="K422" s="3"/>
      <c r="L422" s="3"/>
      <c r="M422" s="3"/>
      <c r="N422" s="3"/>
      <c r="O422" s="3"/>
      <c r="P422" s="3"/>
      <c r="Q422" s="3"/>
      <c r="R422" s="3"/>
      <c r="S422" s="3"/>
      <c r="T422" s="3"/>
      <c r="U422" s="3"/>
      <c r="V422" s="3"/>
      <c r="W422" s="3"/>
      <c r="X422" s="3"/>
      <c r="Y422" s="3"/>
      <c r="Z422" s="3"/>
      <c r="AA422" s="3"/>
      <c r="AB422" s="3"/>
    </row>
    <row r="423" customFormat="false" ht="12.75" hidden="false" customHeight="true" outlineLevel="0" collapsed="false">
      <c r="A423" s="3"/>
      <c r="B423" s="145"/>
      <c r="C423" s="161"/>
      <c r="D423" s="3"/>
      <c r="E423" s="3"/>
      <c r="F423" s="145"/>
      <c r="G423" s="145"/>
      <c r="H423" s="3"/>
      <c r="I423" s="3"/>
      <c r="J423" s="3"/>
      <c r="K423" s="3"/>
      <c r="L423" s="3"/>
      <c r="M423" s="3"/>
      <c r="N423" s="3"/>
      <c r="O423" s="3"/>
      <c r="P423" s="3"/>
      <c r="Q423" s="3"/>
      <c r="R423" s="3"/>
      <c r="S423" s="3"/>
      <c r="T423" s="3"/>
      <c r="U423" s="3"/>
      <c r="V423" s="3"/>
      <c r="W423" s="3"/>
      <c r="X423" s="3"/>
      <c r="Y423" s="3"/>
      <c r="Z423" s="3"/>
      <c r="AA423" s="3"/>
      <c r="AB423" s="3"/>
    </row>
    <row r="424" customFormat="false" ht="12.75" hidden="false" customHeight="true" outlineLevel="0" collapsed="false">
      <c r="A424" s="3"/>
      <c r="B424" s="145"/>
      <c r="C424" s="161"/>
      <c r="D424" s="3"/>
      <c r="E424" s="3"/>
      <c r="F424" s="145"/>
      <c r="G424" s="145"/>
      <c r="H424" s="3"/>
      <c r="I424" s="3"/>
      <c r="J424" s="3"/>
      <c r="K424" s="3"/>
      <c r="L424" s="3"/>
      <c r="M424" s="3"/>
      <c r="N424" s="3"/>
      <c r="O424" s="3"/>
      <c r="P424" s="3"/>
      <c r="Q424" s="3"/>
      <c r="R424" s="3"/>
      <c r="S424" s="3"/>
      <c r="T424" s="3"/>
      <c r="U424" s="3"/>
      <c r="V424" s="3"/>
      <c r="W424" s="3"/>
      <c r="X424" s="3"/>
      <c r="Y424" s="3"/>
      <c r="Z424" s="3"/>
      <c r="AA424" s="3"/>
      <c r="AB424" s="3"/>
    </row>
    <row r="425" customFormat="false" ht="12.75" hidden="false" customHeight="true" outlineLevel="0" collapsed="false">
      <c r="A425" s="3"/>
      <c r="B425" s="145"/>
      <c r="C425" s="161"/>
      <c r="D425" s="3"/>
      <c r="E425" s="3"/>
      <c r="F425" s="145"/>
      <c r="G425" s="145"/>
      <c r="H425" s="3"/>
      <c r="I425" s="3"/>
      <c r="J425" s="3"/>
      <c r="K425" s="3"/>
      <c r="L425" s="3"/>
      <c r="M425" s="3"/>
      <c r="N425" s="3"/>
      <c r="O425" s="3"/>
      <c r="P425" s="3"/>
      <c r="Q425" s="3"/>
      <c r="R425" s="3"/>
      <c r="S425" s="3"/>
      <c r="T425" s="3"/>
      <c r="U425" s="3"/>
      <c r="V425" s="3"/>
      <c r="W425" s="3"/>
      <c r="X425" s="3"/>
      <c r="Y425" s="3"/>
      <c r="Z425" s="3"/>
      <c r="AA425" s="3"/>
      <c r="AB425" s="3"/>
    </row>
    <row r="426" customFormat="false" ht="12.75" hidden="false" customHeight="true" outlineLevel="0" collapsed="false">
      <c r="A426" s="3"/>
      <c r="B426" s="145"/>
      <c r="C426" s="161"/>
      <c r="D426" s="3"/>
      <c r="E426" s="3"/>
      <c r="F426" s="145"/>
      <c r="G426" s="145"/>
      <c r="H426" s="3"/>
      <c r="I426" s="3"/>
      <c r="J426" s="3"/>
      <c r="K426" s="3"/>
      <c r="L426" s="3"/>
      <c r="M426" s="3"/>
      <c r="N426" s="3"/>
      <c r="O426" s="3"/>
      <c r="P426" s="3"/>
      <c r="Q426" s="3"/>
      <c r="R426" s="3"/>
      <c r="S426" s="3"/>
      <c r="T426" s="3"/>
      <c r="U426" s="3"/>
      <c r="V426" s="3"/>
      <c r="W426" s="3"/>
      <c r="X426" s="3"/>
      <c r="Y426" s="3"/>
      <c r="Z426" s="3"/>
      <c r="AA426" s="3"/>
      <c r="AB426" s="3"/>
    </row>
    <row r="427" customFormat="false" ht="12.75" hidden="false" customHeight="true" outlineLevel="0" collapsed="false">
      <c r="A427" s="3"/>
      <c r="B427" s="145"/>
      <c r="C427" s="161"/>
      <c r="D427" s="3"/>
      <c r="E427" s="3"/>
      <c r="F427" s="145"/>
      <c r="G427" s="145"/>
      <c r="H427" s="3"/>
      <c r="I427" s="3"/>
      <c r="J427" s="3"/>
      <c r="K427" s="3"/>
      <c r="L427" s="3"/>
      <c r="M427" s="3"/>
      <c r="N427" s="3"/>
      <c r="O427" s="3"/>
      <c r="P427" s="3"/>
      <c r="Q427" s="3"/>
      <c r="R427" s="3"/>
      <c r="S427" s="3"/>
      <c r="T427" s="3"/>
      <c r="U427" s="3"/>
      <c r="V427" s="3"/>
      <c r="W427" s="3"/>
      <c r="X427" s="3"/>
      <c r="Y427" s="3"/>
      <c r="Z427" s="3"/>
      <c r="AA427" s="3"/>
      <c r="AB427" s="3"/>
    </row>
    <row r="428" customFormat="false" ht="12.75" hidden="false" customHeight="true" outlineLevel="0" collapsed="false">
      <c r="A428" s="3"/>
      <c r="B428" s="145"/>
      <c r="C428" s="161"/>
      <c r="D428" s="3"/>
      <c r="E428" s="3"/>
      <c r="F428" s="145"/>
      <c r="G428" s="145"/>
      <c r="H428" s="3"/>
      <c r="I428" s="3"/>
      <c r="J428" s="3"/>
      <c r="K428" s="3"/>
      <c r="L428" s="3"/>
      <c r="M428" s="3"/>
      <c r="N428" s="3"/>
      <c r="O428" s="3"/>
      <c r="P428" s="3"/>
      <c r="Q428" s="3"/>
      <c r="R428" s="3"/>
      <c r="S428" s="3"/>
      <c r="T428" s="3"/>
      <c r="U428" s="3"/>
      <c r="V428" s="3"/>
      <c r="W428" s="3"/>
      <c r="X428" s="3"/>
      <c r="Y428" s="3"/>
      <c r="Z428" s="3"/>
      <c r="AA428" s="3"/>
      <c r="AB428" s="3"/>
    </row>
    <row r="429" customFormat="false" ht="12.75" hidden="false" customHeight="true" outlineLevel="0" collapsed="false">
      <c r="A429" s="3"/>
      <c r="B429" s="145"/>
      <c r="C429" s="161"/>
      <c r="D429" s="3"/>
      <c r="E429" s="3"/>
      <c r="F429" s="145"/>
      <c r="G429" s="145"/>
      <c r="H429" s="3"/>
      <c r="I429" s="3"/>
      <c r="J429" s="3"/>
      <c r="K429" s="3"/>
      <c r="L429" s="3"/>
      <c r="M429" s="3"/>
      <c r="N429" s="3"/>
      <c r="O429" s="3"/>
      <c r="P429" s="3"/>
      <c r="Q429" s="3"/>
      <c r="R429" s="3"/>
      <c r="S429" s="3"/>
      <c r="T429" s="3"/>
      <c r="U429" s="3"/>
      <c r="V429" s="3"/>
      <c r="W429" s="3"/>
      <c r="X429" s="3"/>
      <c r="Y429" s="3"/>
      <c r="Z429" s="3"/>
      <c r="AA429" s="3"/>
      <c r="AB429" s="3"/>
    </row>
    <row r="430" customFormat="false" ht="12.75" hidden="false" customHeight="true" outlineLevel="0" collapsed="false">
      <c r="A430" s="3"/>
      <c r="B430" s="145"/>
      <c r="C430" s="161"/>
      <c r="D430" s="3"/>
      <c r="E430" s="3"/>
      <c r="F430" s="145"/>
      <c r="G430" s="145"/>
      <c r="H430" s="3"/>
      <c r="I430" s="3"/>
      <c r="J430" s="3"/>
      <c r="K430" s="3"/>
      <c r="L430" s="3"/>
      <c r="M430" s="3"/>
      <c r="N430" s="3"/>
      <c r="O430" s="3"/>
      <c r="P430" s="3"/>
      <c r="Q430" s="3"/>
      <c r="R430" s="3"/>
      <c r="S430" s="3"/>
      <c r="T430" s="3"/>
      <c r="U430" s="3"/>
      <c r="V430" s="3"/>
      <c r="W430" s="3"/>
      <c r="X430" s="3"/>
      <c r="Y430" s="3"/>
      <c r="Z430" s="3"/>
      <c r="AA430" s="3"/>
      <c r="AB430" s="3"/>
    </row>
    <row r="431" customFormat="false" ht="12.75" hidden="false" customHeight="true" outlineLevel="0" collapsed="false">
      <c r="A431" s="3"/>
      <c r="B431" s="145"/>
      <c r="C431" s="161"/>
      <c r="D431" s="3"/>
      <c r="E431" s="3"/>
      <c r="F431" s="145"/>
      <c r="G431" s="145"/>
      <c r="H431" s="3"/>
      <c r="I431" s="3"/>
      <c r="J431" s="3"/>
      <c r="K431" s="3"/>
      <c r="L431" s="3"/>
      <c r="M431" s="3"/>
      <c r="N431" s="3"/>
      <c r="O431" s="3"/>
      <c r="P431" s="3"/>
      <c r="Q431" s="3"/>
      <c r="R431" s="3"/>
      <c r="S431" s="3"/>
      <c r="T431" s="3"/>
      <c r="U431" s="3"/>
      <c r="V431" s="3"/>
      <c r="W431" s="3"/>
      <c r="X431" s="3"/>
      <c r="Y431" s="3"/>
      <c r="Z431" s="3"/>
      <c r="AA431" s="3"/>
      <c r="AB431" s="3"/>
    </row>
    <row r="432" customFormat="false" ht="12.75" hidden="false" customHeight="true" outlineLevel="0" collapsed="false">
      <c r="A432" s="3"/>
      <c r="B432" s="145"/>
      <c r="C432" s="161"/>
      <c r="D432" s="3"/>
      <c r="E432" s="3"/>
      <c r="F432" s="145"/>
      <c r="G432" s="145"/>
      <c r="H432" s="3"/>
      <c r="I432" s="3"/>
      <c r="J432" s="3"/>
      <c r="K432" s="3"/>
      <c r="L432" s="3"/>
      <c r="M432" s="3"/>
      <c r="N432" s="3"/>
      <c r="O432" s="3"/>
      <c r="P432" s="3"/>
      <c r="Q432" s="3"/>
      <c r="R432" s="3"/>
      <c r="S432" s="3"/>
      <c r="T432" s="3"/>
      <c r="U432" s="3"/>
      <c r="V432" s="3"/>
      <c r="W432" s="3"/>
      <c r="X432" s="3"/>
      <c r="Y432" s="3"/>
      <c r="Z432" s="3"/>
      <c r="AA432" s="3"/>
      <c r="AB432" s="3"/>
    </row>
    <row r="433" customFormat="false" ht="12.75" hidden="false" customHeight="true" outlineLevel="0" collapsed="false">
      <c r="A433" s="3"/>
      <c r="B433" s="145"/>
      <c r="C433" s="161"/>
      <c r="D433" s="3"/>
      <c r="E433" s="3"/>
      <c r="F433" s="145"/>
      <c r="G433" s="145"/>
      <c r="H433" s="3"/>
      <c r="I433" s="3"/>
      <c r="J433" s="3"/>
      <c r="K433" s="3"/>
      <c r="L433" s="3"/>
      <c r="M433" s="3"/>
      <c r="N433" s="3"/>
      <c r="O433" s="3"/>
      <c r="P433" s="3"/>
      <c r="Q433" s="3"/>
      <c r="R433" s="3"/>
      <c r="S433" s="3"/>
      <c r="T433" s="3"/>
      <c r="U433" s="3"/>
      <c r="V433" s="3"/>
      <c r="W433" s="3"/>
      <c r="X433" s="3"/>
      <c r="Y433" s="3"/>
      <c r="Z433" s="3"/>
      <c r="AA433" s="3"/>
      <c r="AB433" s="3"/>
    </row>
    <row r="434" customFormat="false" ht="12.75" hidden="false" customHeight="true" outlineLevel="0" collapsed="false">
      <c r="A434" s="3"/>
      <c r="B434" s="145"/>
      <c r="C434" s="161"/>
      <c r="D434" s="3"/>
      <c r="E434" s="3"/>
      <c r="F434" s="145"/>
      <c r="G434" s="145"/>
      <c r="H434" s="3"/>
      <c r="I434" s="3"/>
      <c r="J434" s="3"/>
      <c r="K434" s="3"/>
      <c r="L434" s="3"/>
      <c r="M434" s="3"/>
      <c r="N434" s="3"/>
      <c r="O434" s="3"/>
      <c r="P434" s="3"/>
      <c r="Q434" s="3"/>
      <c r="R434" s="3"/>
      <c r="S434" s="3"/>
      <c r="T434" s="3"/>
      <c r="U434" s="3"/>
      <c r="V434" s="3"/>
      <c r="W434" s="3"/>
      <c r="X434" s="3"/>
      <c r="Y434" s="3"/>
      <c r="Z434" s="3"/>
      <c r="AA434" s="3"/>
      <c r="AB434" s="3"/>
    </row>
    <row r="435" customFormat="false" ht="12.75" hidden="false" customHeight="true" outlineLevel="0" collapsed="false">
      <c r="A435" s="3"/>
      <c r="B435" s="145"/>
      <c r="C435" s="161"/>
      <c r="D435" s="3"/>
      <c r="E435" s="3"/>
      <c r="F435" s="145"/>
      <c r="G435" s="145"/>
      <c r="H435" s="3"/>
      <c r="I435" s="3"/>
      <c r="J435" s="3"/>
      <c r="K435" s="3"/>
      <c r="L435" s="3"/>
      <c r="M435" s="3"/>
      <c r="N435" s="3"/>
      <c r="O435" s="3"/>
      <c r="P435" s="3"/>
      <c r="Q435" s="3"/>
      <c r="R435" s="3"/>
      <c r="S435" s="3"/>
      <c r="T435" s="3"/>
      <c r="U435" s="3"/>
      <c r="V435" s="3"/>
      <c r="W435" s="3"/>
      <c r="X435" s="3"/>
      <c r="Y435" s="3"/>
      <c r="Z435" s="3"/>
      <c r="AA435" s="3"/>
      <c r="AB435" s="3"/>
    </row>
    <row r="436" customFormat="false" ht="12.75" hidden="false" customHeight="true" outlineLevel="0" collapsed="false">
      <c r="A436" s="3"/>
      <c r="B436" s="145"/>
      <c r="C436" s="161"/>
      <c r="D436" s="3"/>
      <c r="E436" s="3"/>
      <c r="F436" s="145"/>
      <c r="G436" s="145"/>
      <c r="H436" s="3"/>
      <c r="I436" s="3"/>
      <c r="J436" s="3"/>
      <c r="K436" s="3"/>
      <c r="L436" s="3"/>
      <c r="M436" s="3"/>
      <c r="N436" s="3"/>
      <c r="O436" s="3"/>
      <c r="P436" s="3"/>
      <c r="Q436" s="3"/>
      <c r="R436" s="3"/>
      <c r="S436" s="3"/>
      <c r="T436" s="3"/>
      <c r="U436" s="3"/>
      <c r="V436" s="3"/>
      <c r="W436" s="3"/>
      <c r="X436" s="3"/>
      <c r="Y436" s="3"/>
      <c r="Z436" s="3"/>
      <c r="AA436" s="3"/>
      <c r="AB436" s="3"/>
    </row>
    <row r="437" customFormat="false" ht="12.75" hidden="false" customHeight="true" outlineLevel="0" collapsed="false">
      <c r="A437" s="3"/>
      <c r="B437" s="145"/>
      <c r="C437" s="161"/>
      <c r="D437" s="3"/>
      <c r="E437" s="3"/>
      <c r="F437" s="145"/>
      <c r="G437" s="145"/>
      <c r="H437" s="3"/>
      <c r="I437" s="3"/>
      <c r="J437" s="3"/>
      <c r="K437" s="3"/>
      <c r="L437" s="3"/>
      <c r="M437" s="3"/>
      <c r="N437" s="3"/>
      <c r="O437" s="3"/>
      <c r="P437" s="3"/>
      <c r="Q437" s="3"/>
      <c r="R437" s="3"/>
      <c r="S437" s="3"/>
      <c r="T437" s="3"/>
      <c r="U437" s="3"/>
      <c r="V437" s="3"/>
      <c r="W437" s="3"/>
      <c r="X437" s="3"/>
      <c r="Y437" s="3"/>
      <c r="Z437" s="3"/>
      <c r="AA437" s="3"/>
      <c r="AB437" s="3"/>
    </row>
    <row r="438" customFormat="false" ht="12.75" hidden="false" customHeight="true" outlineLevel="0" collapsed="false">
      <c r="A438" s="3"/>
      <c r="B438" s="145"/>
      <c r="C438" s="161"/>
      <c r="D438" s="3"/>
      <c r="E438" s="3"/>
      <c r="F438" s="145"/>
      <c r="G438" s="145"/>
      <c r="H438" s="3"/>
      <c r="I438" s="3"/>
      <c r="J438" s="3"/>
      <c r="K438" s="3"/>
      <c r="L438" s="3"/>
      <c r="M438" s="3"/>
      <c r="N438" s="3"/>
      <c r="O438" s="3"/>
      <c r="P438" s="3"/>
      <c r="Q438" s="3"/>
      <c r="R438" s="3"/>
      <c r="S438" s="3"/>
      <c r="T438" s="3"/>
      <c r="U438" s="3"/>
      <c r="V438" s="3"/>
      <c r="W438" s="3"/>
      <c r="X438" s="3"/>
      <c r="Y438" s="3"/>
      <c r="Z438" s="3"/>
      <c r="AA438" s="3"/>
      <c r="AB438" s="3"/>
    </row>
    <row r="439" customFormat="false" ht="12.75" hidden="false" customHeight="true" outlineLevel="0" collapsed="false">
      <c r="A439" s="3"/>
      <c r="B439" s="145"/>
      <c r="C439" s="161"/>
      <c r="D439" s="3"/>
      <c r="E439" s="3"/>
      <c r="F439" s="145"/>
      <c r="G439" s="145"/>
      <c r="H439" s="3"/>
      <c r="I439" s="3"/>
      <c r="J439" s="3"/>
      <c r="K439" s="3"/>
      <c r="L439" s="3"/>
      <c r="M439" s="3"/>
      <c r="N439" s="3"/>
      <c r="O439" s="3"/>
      <c r="P439" s="3"/>
      <c r="Q439" s="3"/>
      <c r="R439" s="3"/>
      <c r="S439" s="3"/>
      <c r="T439" s="3"/>
      <c r="U439" s="3"/>
      <c r="V439" s="3"/>
      <c r="W439" s="3"/>
      <c r="X439" s="3"/>
      <c r="Y439" s="3"/>
      <c r="Z439" s="3"/>
      <c r="AA439" s="3"/>
      <c r="AB439" s="3"/>
    </row>
    <row r="440" customFormat="false" ht="12.75" hidden="false" customHeight="true" outlineLevel="0" collapsed="false">
      <c r="A440" s="3"/>
      <c r="B440" s="145"/>
      <c r="C440" s="161"/>
      <c r="D440" s="3"/>
      <c r="E440" s="3"/>
      <c r="F440" s="145"/>
      <c r="G440" s="145"/>
      <c r="H440" s="3"/>
      <c r="I440" s="3"/>
      <c r="J440" s="3"/>
      <c r="K440" s="3"/>
      <c r="L440" s="3"/>
      <c r="M440" s="3"/>
      <c r="N440" s="3"/>
      <c r="O440" s="3"/>
      <c r="P440" s="3"/>
      <c r="Q440" s="3"/>
      <c r="R440" s="3"/>
      <c r="S440" s="3"/>
      <c r="T440" s="3"/>
      <c r="U440" s="3"/>
      <c r="V440" s="3"/>
      <c r="W440" s="3"/>
      <c r="X440" s="3"/>
      <c r="Y440" s="3"/>
      <c r="Z440" s="3"/>
      <c r="AA440" s="3"/>
      <c r="AB440" s="3"/>
    </row>
    <row r="441" customFormat="false" ht="12.75" hidden="false" customHeight="true" outlineLevel="0" collapsed="false">
      <c r="A441" s="3"/>
      <c r="B441" s="145"/>
      <c r="C441" s="161"/>
      <c r="D441" s="3"/>
      <c r="E441" s="3"/>
      <c r="F441" s="145"/>
      <c r="G441" s="145"/>
      <c r="H441" s="3"/>
      <c r="I441" s="3"/>
      <c r="J441" s="3"/>
      <c r="K441" s="3"/>
      <c r="L441" s="3"/>
      <c r="M441" s="3"/>
      <c r="N441" s="3"/>
      <c r="O441" s="3"/>
      <c r="P441" s="3"/>
      <c r="Q441" s="3"/>
      <c r="R441" s="3"/>
      <c r="S441" s="3"/>
      <c r="T441" s="3"/>
      <c r="U441" s="3"/>
      <c r="V441" s="3"/>
      <c r="W441" s="3"/>
      <c r="X441" s="3"/>
      <c r="Y441" s="3"/>
      <c r="Z441" s="3"/>
      <c r="AA441" s="3"/>
      <c r="AB441" s="3"/>
    </row>
    <row r="442" customFormat="false" ht="12.75" hidden="false" customHeight="true" outlineLevel="0" collapsed="false">
      <c r="A442" s="3"/>
      <c r="B442" s="145"/>
      <c r="C442" s="161"/>
      <c r="D442" s="3"/>
      <c r="E442" s="3"/>
      <c r="F442" s="145"/>
      <c r="G442" s="145"/>
      <c r="H442" s="3"/>
      <c r="I442" s="3"/>
      <c r="J442" s="3"/>
      <c r="K442" s="3"/>
      <c r="L442" s="3"/>
      <c r="M442" s="3"/>
      <c r="N442" s="3"/>
      <c r="O442" s="3"/>
      <c r="P442" s="3"/>
      <c r="Q442" s="3"/>
      <c r="R442" s="3"/>
      <c r="S442" s="3"/>
      <c r="T442" s="3"/>
      <c r="U442" s="3"/>
      <c r="V442" s="3"/>
      <c r="W442" s="3"/>
      <c r="X442" s="3"/>
      <c r="Y442" s="3"/>
      <c r="Z442" s="3"/>
      <c r="AA442" s="3"/>
      <c r="AB442" s="3"/>
    </row>
    <row r="443" customFormat="false" ht="12.75" hidden="false" customHeight="true" outlineLevel="0" collapsed="false">
      <c r="A443" s="3"/>
      <c r="B443" s="145"/>
      <c r="C443" s="161"/>
      <c r="D443" s="3"/>
      <c r="E443" s="3"/>
      <c r="F443" s="145"/>
      <c r="G443" s="145"/>
      <c r="H443" s="3"/>
      <c r="I443" s="3"/>
      <c r="J443" s="3"/>
      <c r="K443" s="3"/>
      <c r="L443" s="3"/>
      <c r="M443" s="3"/>
      <c r="N443" s="3"/>
      <c r="O443" s="3"/>
      <c r="P443" s="3"/>
      <c r="Q443" s="3"/>
      <c r="R443" s="3"/>
      <c r="S443" s="3"/>
      <c r="T443" s="3"/>
      <c r="U443" s="3"/>
      <c r="V443" s="3"/>
      <c r="W443" s="3"/>
      <c r="X443" s="3"/>
      <c r="Y443" s="3"/>
      <c r="Z443" s="3"/>
      <c r="AA443" s="3"/>
      <c r="AB443" s="3"/>
    </row>
    <row r="444" customFormat="false" ht="12.75" hidden="false" customHeight="true" outlineLevel="0" collapsed="false">
      <c r="A444" s="3"/>
      <c r="B444" s="145"/>
      <c r="C444" s="161"/>
      <c r="D444" s="3"/>
      <c r="E444" s="3"/>
      <c r="F444" s="145"/>
      <c r="G444" s="145"/>
      <c r="H444" s="3"/>
      <c r="I444" s="3"/>
      <c r="J444" s="3"/>
      <c r="K444" s="3"/>
      <c r="L444" s="3"/>
      <c r="M444" s="3"/>
      <c r="N444" s="3"/>
      <c r="O444" s="3"/>
      <c r="P444" s="3"/>
      <c r="Q444" s="3"/>
      <c r="R444" s="3"/>
      <c r="S444" s="3"/>
      <c r="T444" s="3"/>
      <c r="U444" s="3"/>
      <c r="V444" s="3"/>
      <c r="W444" s="3"/>
      <c r="X444" s="3"/>
      <c r="Y444" s="3"/>
      <c r="Z444" s="3"/>
      <c r="AA444" s="3"/>
      <c r="AB444" s="3"/>
    </row>
    <row r="445" customFormat="false" ht="12.75" hidden="false" customHeight="true" outlineLevel="0" collapsed="false">
      <c r="A445" s="3"/>
      <c r="B445" s="145"/>
      <c r="C445" s="161"/>
      <c r="D445" s="3"/>
      <c r="E445" s="3"/>
      <c r="F445" s="145"/>
      <c r="G445" s="145"/>
      <c r="H445" s="3"/>
      <c r="I445" s="3"/>
      <c r="J445" s="3"/>
      <c r="K445" s="3"/>
      <c r="L445" s="3"/>
      <c r="M445" s="3"/>
      <c r="N445" s="3"/>
      <c r="O445" s="3"/>
      <c r="P445" s="3"/>
      <c r="Q445" s="3"/>
      <c r="R445" s="3"/>
      <c r="S445" s="3"/>
      <c r="T445" s="3"/>
      <c r="U445" s="3"/>
      <c r="V445" s="3"/>
      <c r="W445" s="3"/>
      <c r="X445" s="3"/>
      <c r="Y445" s="3"/>
      <c r="Z445" s="3"/>
      <c r="AA445" s="3"/>
      <c r="AB445" s="3"/>
    </row>
    <row r="446" customFormat="false" ht="12.75" hidden="false" customHeight="true" outlineLevel="0" collapsed="false">
      <c r="A446" s="3"/>
      <c r="B446" s="145"/>
      <c r="C446" s="161"/>
      <c r="D446" s="3"/>
      <c r="E446" s="3"/>
      <c r="F446" s="145"/>
      <c r="G446" s="145"/>
      <c r="H446" s="3"/>
      <c r="I446" s="3"/>
      <c r="J446" s="3"/>
      <c r="K446" s="3"/>
      <c r="L446" s="3"/>
      <c r="M446" s="3"/>
      <c r="N446" s="3"/>
      <c r="O446" s="3"/>
      <c r="P446" s="3"/>
      <c r="Q446" s="3"/>
      <c r="R446" s="3"/>
      <c r="S446" s="3"/>
      <c r="T446" s="3"/>
      <c r="U446" s="3"/>
      <c r="V446" s="3"/>
      <c r="W446" s="3"/>
      <c r="X446" s="3"/>
      <c r="Y446" s="3"/>
      <c r="Z446" s="3"/>
      <c r="AA446" s="3"/>
      <c r="AB446" s="3"/>
    </row>
    <row r="447" customFormat="false" ht="12.75" hidden="false" customHeight="true" outlineLevel="0" collapsed="false">
      <c r="A447" s="3"/>
      <c r="B447" s="145"/>
      <c r="C447" s="161"/>
      <c r="D447" s="3"/>
      <c r="E447" s="3"/>
      <c r="F447" s="145"/>
      <c r="G447" s="145"/>
      <c r="H447" s="3"/>
      <c r="I447" s="3"/>
      <c r="J447" s="3"/>
      <c r="K447" s="3"/>
      <c r="L447" s="3"/>
      <c r="M447" s="3"/>
      <c r="N447" s="3"/>
      <c r="O447" s="3"/>
      <c r="P447" s="3"/>
      <c r="Q447" s="3"/>
      <c r="R447" s="3"/>
      <c r="S447" s="3"/>
      <c r="T447" s="3"/>
      <c r="U447" s="3"/>
      <c r="V447" s="3"/>
      <c r="W447" s="3"/>
      <c r="X447" s="3"/>
      <c r="Y447" s="3"/>
      <c r="Z447" s="3"/>
      <c r="AA447" s="3"/>
      <c r="AB447" s="3"/>
    </row>
    <row r="448" customFormat="false" ht="12.75" hidden="false" customHeight="true" outlineLevel="0" collapsed="false">
      <c r="A448" s="3"/>
      <c r="B448" s="145"/>
      <c r="C448" s="161"/>
      <c r="D448" s="3"/>
      <c r="E448" s="3"/>
      <c r="F448" s="145"/>
      <c r="G448" s="145"/>
      <c r="H448" s="3"/>
      <c r="I448" s="3"/>
      <c r="J448" s="3"/>
      <c r="K448" s="3"/>
      <c r="L448" s="3"/>
      <c r="M448" s="3"/>
      <c r="N448" s="3"/>
      <c r="O448" s="3"/>
      <c r="P448" s="3"/>
      <c r="Q448" s="3"/>
      <c r="R448" s="3"/>
      <c r="S448" s="3"/>
      <c r="T448" s="3"/>
      <c r="U448" s="3"/>
      <c r="V448" s="3"/>
      <c r="W448" s="3"/>
      <c r="X448" s="3"/>
      <c r="Y448" s="3"/>
      <c r="Z448" s="3"/>
      <c r="AA448" s="3"/>
      <c r="AB448" s="3"/>
    </row>
    <row r="449" customFormat="false" ht="12.75" hidden="false" customHeight="true" outlineLevel="0" collapsed="false">
      <c r="A449" s="3"/>
      <c r="B449" s="145"/>
      <c r="C449" s="161"/>
      <c r="D449" s="3"/>
      <c r="E449" s="3"/>
      <c r="F449" s="145"/>
      <c r="G449" s="145"/>
      <c r="H449" s="3"/>
      <c r="I449" s="3"/>
      <c r="J449" s="3"/>
      <c r="K449" s="3"/>
      <c r="L449" s="3"/>
      <c r="M449" s="3"/>
      <c r="N449" s="3"/>
      <c r="O449" s="3"/>
      <c r="P449" s="3"/>
      <c r="Q449" s="3"/>
      <c r="R449" s="3"/>
      <c r="S449" s="3"/>
      <c r="T449" s="3"/>
      <c r="U449" s="3"/>
      <c r="V449" s="3"/>
      <c r="W449" s="3"/>
      <c r="X449" s="3"/>
      <c r="Y449" s="3"/>
      <c r="Z449" s="3"/>
      <c r="AA449" s="3"/>
      <c r="AB449" s="3"/>
    </row>
    <row r="450" customFormat="false" ht="12.75" hidden="false" customHeight="true" outlineLevel="0" collapsed="false">
      <c r="A450" s="3"/>
      <c r="B450" s="145"/>
      <c r="C450" s="161"/>
      <c r="D450" s="3"/>
      <c r="E450" s="3"/>
      <c r="F450" s="145"/>
      <c r="G450" s="145"/>
      <c r="H450" s="3"/>
      <c r="I450" s="3"/>
      <c r="J450" s="3"/>
      <c r="K450" s="3"/>
      <c r="L450" s="3"/>
      <c r="M450" s="3"/>
      <c r="N450" s="3"/>
      <c r="O450" s="3"/>
      <c r="P450" s="3"/>
      <c r="Q450" s="3"/>
      <c r="R450" s="3"/>
      <c r="S450" s="3"/>
      <c r="T450" s="3"/>
      <c r="U450" s="3"/>
      <c r="V450" s="3"/>
      <c r="W450" s="3"/>
      <c r="X450" s="3"/>
      <c r="Y450" s="3"/>
      <c r="Z450" s="3"/>
      <c r="AA450" s="3"/>
      <c r="AB450" s="3"/>
    </row>
    <row r="451" customFormat="false" ht="12.75" hidden="false" customHeight="true" outlineLevel="0" collapsed="false">
      <c r="A451" s="3"/>
      <c r="B451" s="145"/>
      <c r="C451" s="161"/>
      <c r="D451" s="3"/>
      <c r="E451" s="3"/>
      <c r="F451" s="145"/>
      <c r="G451" s="145"/>
      <c r="H451" s="3"/>
      <c r="I451" s="3"/>
      <c r="J451" s="3"/>
      <c r="K451" s="3"/>
      <c r="L451" s="3"/>
      <c r="M451" s="3"/>
      <c r="N451" s="3"/>
      <c r="O451" s="3"/>
      <c r="P451" s="3"/>
      <c r="Q451" s="3"/>
      <c r="R451" s="3"/>
      <c r="S451" s="3"/>
      <c r="T451" s="3"/>
      <c r="U451" s="3"/>
      <c r="V451" s="3"/>
      <c r="W451" s="3"/>
      <c r="X451" s="3"/>
      <c r="Y451" s="3"/>
      <c r="Z451" s="3"/>
      <c r="AA451" s="3"/>
      <c r="AB451" s="3"/>
    </row>
    <row r="452" customFormat="false" ht="12.75" hidden="false" customHeight="true" outlineLevel="0" collapsed="false">
      <c r="A452" s="3"/>
      <c r="B452" s="145"/>
      <c r="C452" s="161"/>
      <c r="D452" s="3"/>
      <c r="E452" s="3"/>
      <c r="F452" s="145"/>
      <c r="G452" s="145"/>
      <c r="H452" s="3"/>
      <c r="I452" s="3"/>
      <c r="J452" s="3"/>
      <c r="K452" s="3"/>
      <c r="L452" s="3"/>
      <c r="M452" s="3"/>
      <c r="N452" s="3"/>
      <c r="O452" s="3"/>
      <c r="P452" s="3"/>
      <c r="Q452" s="3"/>
      <c r="R452" s="3"/>
      <c r="S452" s="3"/>
      <c r="T452" s="3"/>
      <c r="U452" s="3"/>
      <c r="V452" s="3"/>
      <c r="W452" s="3"/>
      <c r="X452" s="3"/>
      <c r="Y452" s="3"/>
      <c r="Z452" s="3"/>
      <c r="AA452" s="3"/>
      <c r="AB452" s="3"/>
    </row>
    <row r="453" customFormat="false" ht="12.75" hidden="false" customHeight="true" outlineLevel="0" collapsed="false">
      <c r="A453" s="3"/>
      <c r="B453" s="145"/>
      <c r="C453" s="161"/>
      <c r="D453" s="3"/>
      <c r="E453" s="3"/>
      <c r="F453" s="145"/>
      <c r="G453" s="145"/>
      <c r="H453" s="3"/>
      <c r="I453" s="3"/>
      <c r="J453" s="3"/>
      <c r="K453" s="3"/>
      <c r="L453" s="3"/>
      <c r="M453" s="3"/>
      <c r="N453" s="3"/>
      <c r="O453" s="3"/>
      <c r="P453" s="3"/>
      <c r="Q453" s="3"/>
      <c r="R453" s="3"/>
      <c r="S453" s="3"/>
      <c r="T453" s="3"/>
      <c r="U453" s="3"/>
      <c r="V453" s="3"/>
      <c r="W453" s="3"/>
      <c r="X453" s="3"/>
      <c r="Y453" s="3"/>
      <c r="Z453" s="3"/>
      <c r="AA453" s="3"/>
      <c r="AB453" s="3"/>
    </row>
    <row r="454" customFormat="false" ht="12.75" hidden="false" customHeight="true" outlineLevel="0" collapsed="false">
      <c r="A454" s="3"/>
      <c r="B454" s="145"/>
      <c r="C454" s="161"/>
      <c r="D454" s="3"/>
      <c r="E454" s="3"/>
      <c r="F454" s="145"/>
      <c r="G454" s="145"/>
      <c r="H454" s="3"/>
      <c r="I454" s="3"/>
      <c r="J454" s="3"/>
      <c r="K454" s="3"/>
      <c r="L454" s="3"/>
      <c r="M454" s="3"/>
      <c r="N454" s="3"/>
      <c r="O454" s="3"/>
      <c r="P454" s="3"/>
      <c r="Q454" s="3"/>
      <c r="R454" s="3"/>
      <c r="S454" s="3"/>
      <c r="T454" s="3"/>
      <c r="U454" s="3"/>
      <c r="V454" s="3"/>
      <c r="W454" s="3"/>
      <c r="X454" s="3"/>
      <c r="Y454" s="3"/>
      <c r="Z454" s="3"/>
      <c r="AA454" s="3"/>
      <c r="AB454" s="3"/>
    </row>
    <row r="455" customFormat="false" ht="12.75" hidden="false" customHeight="true" outlineLevel="0" collapsed="false">
      <c r="A455" s="3"/>
      <c r="B455" s="145"/>
      <c r="C455" s="161"/>
      <c r="D455" s="3"/>
      <c r="E455" s="3"/>
      <c r="F455" s="145"/>
      <c r="G455" s="145"/>
      <c r="H455" s="3"/>
      <c r="I455" s="3"/>
      <c r="J455" s="3"/>
      <c r="K455" s="3"/>
      <c r="L455" s="3"/>
      <c r="M455" s="3"/>
      <c r="N455" s="3"/>
      <c r="O455" s="3"/>
      <c r="P455" s="3"/>
      <c r="Q455" s="3"/>
      <c r="R455" s="3"/>
      <c r="S455" s="3"/>
      <c r="T455" s="3"/>
      <c r="U455" s="3"/>
      <c r="V455" s="3"/>
      <c r="W455" s="3"/>
      <c r="X455" s="3"/>
      <c r="Y455" s="3"/>
      <c r="Z455" s="3"/>
      <c r="AA455" s="3"/>
      <c r="AB455" s="3"/>
    </row>
    <row r="456" customFormat="false" ht="12.75" hidden="false" customHeight="true" outlineLevel="0" collapsed="false">
      <c r="A456" s="3"/>
      <c r="B456" s="145"/>
      <c r="C456" s="161"/>
      <c r="D456" s="3"/>
      <c r="E456" s="3"/>
      <c r="F456" s="145"/>
      <c r="G456" s="145"/>
      <c r="H456" s="3"/>
      <c r="I456" s="3"/>
      <c r="J456" s="3"/>
      <c r="K456" s="3"/>
      <c r="L456" s="3"/>
      <c r="M456" s="3"/>
      <c r="N456" s="3"/>
      <c r="O456" s="3"/>
      <c r="P456" s="3"/>
      <c r="Q456" s="3"/>
      <c r="R456" s="3"/>
      <c r="S456" s="3"/>
      <c r="T456" s="3"/>
      <c r="U456" s="3"/>
      <c r="V456" s="3"/>
      <c r="W456" s="3"/>
      <c r="X456" s="3"/>
      <c r="Y456" s="3"/>
      <c r="Z456" s="3"/>
      <c r="AA456" s="3"/>
      <c r="AB456" s="3"/>
    </row>
    <row r="457" customFormat="false" ht="12.75" hidden="false" customHeight="true" outlineLevel="0" collapsed="false">
      <c r="A457" s="3"/>
      <c r="B457" s="145"/>
      <c r="C457" s="161"/>
      <c r="D457" s="3"/>
      <c r="E457" s="3"/>
      <c r="F457" s="145"/>
      <c r="G457" s="145"/>
      <c r="H457" s="3"/>
      <c r="I457" s="3"/>
      <c r="J457" s="3"/>
      <c r="K457" s="3"/>
      <c r="L457" s="3"/>
      <c r="M457" s="3"/>
      <c r="N457" s="3"/>
      <c r="O457" s="3"/>
      <c r="P457" s="3"/>
      <c r="Q457" s="3"/>
      <c r="R457" s="3"/>
      <c r="S457" s="3"/>
      <c r="T457" s="3"/>
      <c r="U457" s="3"/>
      <c r="V457" s="3"/>
      <c r="W457" s="3"/>
      <c r="X457" s="3"/>
      <c r="Y457" s="3"/>
      <c r="Z457" s="3"/>
      <c r="AA457" s="3"/>
      <c r="AB457" s="3"/>
    </row>
    <row r="458" customFormat="false" ht="12.75" hidden="false" customHeight="true" outlineLevel="0" collapsed="false">
      <c r="A458" s="3"/>
      <c r="B458" s="145"/>
      <c r="C458" s="161"/>
      <c r="D458" s="3"/>
      <c r="E458" s="3"/>
      <c r="F458" s="145"/>
      <c r="G458" s="145"/>
      <c r="H458" s="3"/>
      <c r="I458" s="3"/>
      <c r="J458" s="3"/>
      <c r="K458" s="3"/>
      <c r="L458" s="3"/>
      <c r="M458" s="3"/>
      <c r="N458" s="3"/>
      <c r="O458" s="3"/>
      <c r="P458" s="3"/>
      <c r="Q458" s="3"/>
      <c r="R458" s="3"/>
      <c r="S458" s="3"/>
      <c r="T458" s="3"/>
      <c r="U458" s="3"/>
      <c r="V458" s="3"/>
      <c r="W458" s="3"/>
      <c r="X458" s="3"/>
      <c r="Y458" s="3"/>
      <c r="Z458" s="3"/>
      <c r="AA458" s="3"/>
      <c r="AB458" s="3"/>
    </row>
    <row r="459" customFormat="false" ht="12.75" hidden="false" customHeight="true" outlineLevel="0" collapsed="false">
      <c r="A459" s="3"/>
      <c r="B459" s="145"/>
      <c r="C459" s="161"/>
      <c r="D459" s="3"/>
      <c r="E459" s="3"/>
      <c r="F459" s="145"/>
      <c r="G459" s="145"/>
      <c r="H459" s="3"/>
      <c r="I459" s="3"/>
      <c r="J459" s="3"/>
      <c r="K459" s="3"/>
      <c r="L459" s="3"/>
      <c r="M459" s="3"/>
      <c r="N459" s="3"/>
      <c r="O459" s="3"/>
      <c r="P459" s="3"/>
      <c r="Q459" s="3"/>
      <c r="R459" s="3"/>
      <c r="S459" s="3"/>
      <c r="T459" s="3"/>
      <c r="U459" s="3"/>
      <c r="V459" s="3"/>
      <c r="W459" s="3"/>
      <c r="X459" s="3"/>
      <c r="Y459" s="3"/>
      <c r="Z459" s="3"/>
      <c r="AA459" s="3"/>
      <c r="AB459" s="3"/>
    </row>
    <row r="460" customFormat="false" ht="12.75" hidden="false" customHeight="true" outlineLevel="0" collapsed="false">
      <c r="A460" s="3"/>
      <c r="B460" s="145"/>
      <c r="C460" s="161"/>
      <c r="D460" s="3"/>
      <c r="E460" s="3"/>
      <c r="F460" s="145"/>
      <c r="G460" s="145"/>
      <c r="H460" s="3"/>
      <c r="I460" s="3"/>
      <c r="J460" s="3"/>
      <c r="K460" s="3"/>
      <c r="L460" s="3"/>
      <c r="M460" s="3"/>
      <c r="N460" s="3"/>
      <c r="O460" s="3"/>
      <c r="P460" s="3"/>
      <c r="Q460" s="3"/>
      <c r="R460" s="3"/>
      <c r="S460" s="3"/>
      <c r="T460" s="3"/>
      <c r="U460" s="3"/>
      <c r="V460" s="3"/>
      <c r="W460" s="3"/>
      <c r="X460" s="3"/>
      <c r="Y460" s="3"/>
      <c r="Z460" s="3"/>
      <c r="AA460" s="3"/>
      <c r="AB460" s="3"/>
    </row>
    <row r="461" customFormat="false" ht="12.75" hidden="false" customHeight="true" outlineLevel="0" collapsed="false">
      <c r="A461" s="3"/>
      <c r="B461" s="145"/>
      <c r="C461" s="161"/>
      <c r="D461" s="3"/>
      <c r="E461" s="3"/>
      <c r="F461" s="145"/>
      <c r="G461" s="145"/>
      <c r="H461" s="3"/>
      <c r="I461" s="3"/>
      <c r="J461" s="3"/>
      <c r="K461" s="3"/>
      <c r="L461" s="3"/>
      <c r="M461" s="3"/>
      <c r="N461" s="3"/>
      <c r="O461" s="3"/>
      <c r="P461" s="3"/>
      <c r="Q461" s="3"/>
      <c r="R461" s="3"/>
      <c r="S461" s="3"/>
      <c r="T461" s="3"/>
      <c r="U461" s="3"/>
      <c r="V461" s="3"/>
      <c r="W461" s="3"/>
      <c r="X461" s="3"/>
      <c r="Y461" s="3"/>
      <c r="Z461" s="3"/>
      <c r="AA461" s="3"/>
      <c r="AB461" s="3"/>
    </row>
    <row r="462" customFormat="false" ht="12.75" hidden="false" customHeight="true" outlineLevel="0" collapsed="false">
      <c r="A462" s="3"/>
      <c r="B462" s="145"/>
      <c r="C462" s="161"/>
      <c r="D462" s="3"/>
      <c r="E462" s="3"/>
      <c r="F462" s="145"/>
      <c r="G462" s="145"/>
      <c r="H462" s="3"/>
      <c r="I462" s="3"/>
      <c r="J462" s="3"/>
      <c r="K462" s="3"/>
      <c r="L462" s="3"/>
      <c r="M462" s="3"/>
      <c r="N462" s="3"/>
      <c r="O462" s="3"/>
      <c r="P462" s="3"/>
      <c r="Q462" s="3"/>
      <c r="R462" s="3"/>
      <c r="S462" s="3"/>
      <c r="T462" s="3"/>
      <c r="U462" s="3"/>
      <c r="V462" s="3"/>
      <c r="W462" s="3"/>
      <c r="X462" s="3"/>
      <c r="Y462" s="3"/>
      <c r="Z462" s="3"/>
      <c r="AA462" s="3"/>
      <c r="AB462" s="3"/>
    </row>
    <row r="463" customFormat="false" ht="12.75" hidden="false" customHeight="true" outlineLevel="0" collapsed="false">
      <c r="A463" s="3"/>
      <c r="B463" s="145"/>
      <c r="C463" s="161"/>
      <c r="D463" s="3"/>
      <c r="E463" s="3"/>
      <c r="F463" s="145"/>
      <c r="G463" s="145"/>
      <c r="H463" s="3"/>
      <c r="I463" s="3"/>
      <c r="J463" s="3"/>
      <c r="K463" s="3"/>
      <c r="L463" s="3"/>
      <c r="M463" s="3"/>
      <c r="N463" s="3"/>
      <c r="O463" s="3"/>
      <c r="P463" s="3"/>
      <c r="Q463" s="3"/>
      <c r="R463" s="3"/>
      <c r="S463" s="3"/>
      <c r="T463" s="3"/>
      <c r="U463" s="3"/>
      <c r="V463" s="3"/>
      <c r="W463" s="3"/>
      <c r="X463" s="3"/>
      <c r="Y463" s="3"/>
      <c r="Z463" s="3"/>
      <c r="AA463" s="3"/>
      <c r="AB463" s="3"/>
    </row>
    <row r="464" customFormat="false" ht="12.75" hidden="false" customHeight="true" outlineLevel="0" collapsed="false">
      <c r="A464" s="3"/>
      <c r="B464" s="145"/>
      <c r="C464" s="161"/>
      <c r="D464" s="3"/>
      <c r="E464" s="3"/>
      <c r="F464" s="145"/>
      <c r="G464" s="145"/>
      <c r="H464" s="3"/>
      <c r="I464" s="3"/>
      <c r="J464" s="3"/>
      <c r="K464" s="3"/>
      <c r="L464" s="3"/>
      <c r="M464" s="3"/>
      <c r="N464" s="3"/>
      <c r="O464" s="3"/>
      <c r="P464" s="3"/>
      <c r="Q464" s="3"/>
      <c r="R464" s="3"/>
      <c r="S464" s="3"/>
      <c r="T464" s="3"/>
      <c r="U464" s="3"/>
      <c r="V464" s="3"/>
      <c r="W464" s="3"/>
      <c r="X464" s="3"/>
      <c r="Y464" s="3"/>
      <c r="Z464" s="3"/>
      <c r="AA464" s="3"/>
      <c r="AB464" s="3"/>
    </row>
    <row r="465" customFormat="false" ht="12.75" hidden="false" customHeight="true" outlineLevel="0" collapsed="false">
      <c r="A465" s="3"/>
      <c r="B465" s="145"/>
      <c r="C465" s="161"/>
      <c r="D465" s="3"/>
      <c r="E465" s="3"/>
      <c r="F465" s="145"/>
      <c r="G465" s="145"/>
      <c r="H465" s="3"/>
      <c r="I465" s="3"/>
      <c r="J465" s="3"/>
      <c r="K465" s="3"/>
      <c r="L465" s="3"/>
      <c r="M465" s="3"/>
      <c r="N465" s="3"/>
      <c r="O465" s="3"/>
      <c r="P465" s="3"/>
      <c r="Q465" s="3"/>
      <c r="R465" s="3"/>
      <c r="S465" s="3"/>
      <c r="T465" s="3"/>
      <c r="U465" s="3"/>
      <c r="V465" s="3"/>
      <c r="W465" s="3"/>
      <c r="X465" s="3"/>
      <c r="Y465" s="3"/>
      <c r="Z465" s="3"/>
      <c r="AA465" s="3"/>
      <c r="AB465" s="3"/>
    </row>
    <row r="466" customFormat="false" ht="12.75" hidden="false" customHeight="true" outlineLevel="0" collapsed="false">
      <c r="A466" s="3"/>
      <c r="B466" s="145"/>
      <c r="C466" s="161"/>
      <c r="D466" s="3"/>
      <c r="E466" s="3"/>
      <c r="F466" s="145"/>
      <c r="G466" s="145"/>
      <c r="H466" s="3"/>
      <c r="I466" s="3"/>
      <c r="J466" s="3"/>
      <c r="K466" s="3"/>
      <c r="L466" s="3"/>
      <c r="M466" s="3"/>
      <c r="N466" s="3"/>
      <c r="O466" s="3"/>
      <c r="P466" s="3"/>
      <c r="Q466" s="3"/>
      <c r="R466" s="3"/>
      <c r="S466" s="3"/>
      <c r="T466" s="3"/>
      <c r="U466" s="3"/>
      <c r="V466" s="3"/>
      <c r="W466" s="3"/>
      <c r="X466" s="3"/>
      <c r="Y466" s="3"/>
      <c r="Z466" s="3"/>
      <c r="AA466" s="3"/>
      <c r="AB466" s="3"/>
    </row>
    <row r="467" customFormat="false" ht="12.75" hidden="false" customHeight="true" outlineLevel="0" collapsed="false">
      <c r="A467" s="3"/>
      <c r="B467" s="145"/>
      <c r="C467" s="161"/>
      <c r="D467" s="3"/>
      <c r="E467" s="3"/>
      <c r="F467" s="145"/>
      <c r="G467" s="145"/>
      <c r="H467" s="3"/>
      <c r="I467" s="3"/>
      <c r="J467" s="3"/>
      <c r="K467" s="3"/>
      <c r="L467" s="3"/>
      <c r="M467" s="3"/>
      <c r="N467" s="3"/>
      <c r="O467" s="3"/>
      <c r="P467" s="3"/>
      <c r="Q467" s="3"/>
      <c r="R467" s="3"/>
      <c r="S467" s="3"/>
      <c r="T467" s="3"/>
      <c r="U467" s="3"/>
      <c r="V467" s="3"/>
      <c r="W467" s="3"/>
      <c r="X467" s="3"/>
      <c r="Y467" s="3"/>
      <c r="Z467" s="3"/>
      <c r="AA467" s="3"/>
      <c r="AB467" s="3"/>
    </row>
    <row r="468" customFormat="false" ht="12.75" hidden="false" customHeight="true" outlineLevel="0" collapsed="false">
      <c r="A468" s="3"/>
      <c r="B468" s="145"/>
      <c r="C468" s="161"/>
      <c r="D468" s="3"/>
      <c r="E468" s="3"/>
      <c r="F468" s="145"/>
      <c r="G468" s="145"/>
      <c r="H468" s="3"/>
      <c r="I468" s="3"/>
      <c r="J468" s="3"/>
      <c r="K468" s="3"/>
      <c r="L468" s="3"/>
      <c r="M468" s="3"/>
      <c r="N468" s="3"/>
      <c r="O468" s="3"/>
      <c r="P468" s="3"/>
      <c r="Q468" s="3"/>
      <c r="R468" s="3"/>
      <c r="S468" s="3"/>
      <c r="T468" s="3"/>
      <c r="U468" s="3"/>
      <c r="V468" s="3"/>
      <c r="W468" s="3"/>
      <c r="X468" s="3"/>
      <c r="Y468" s="3"/>
      <c r="Z468" s="3"/>
      <c r="AA468" s="3"/>
      <c r="AB468" s="3"/>
    </row>
    <row r="469" customFormat="false" ht="12.75" hidden="false" customHeight="true" outlineLevel="0" collapsed="false">
      <c r="A469" s="3"/>
      <c r="B469" s="145"/>
      <c r="C469" s="161"/>
      <c r="D469" s="3"/>
      <c r="E469" s="3"/>
      <c r="F469" s="145"/>
      <c r="G469" s="145"/>
      <c r="H469" s="3"/>
      <c r="I469" s="3"/>
      <c r="J469" s="3"/>
      <c r="K469" s="3"/>
      <c r="L469" s="3"/>
      <c r="M469" s="3"/>
      <c r="N469" s="3"/>
      <c r="O469" s="3"/>
      <c r="P469" s="3"/>
      <c r="Q469" s="3"/>
      <c r="R469" s="3"/>
      <c r="S469" s="3"/>
      <c r="T469" s="3"/>
      <c r="U469" s="3"/>
      <c r="V469" s="3"/>
      <c r="W469" s="3"/>
      <c r="X469" s="3"/>
      <c r="Y469" s="3"/>
      <c r="Z469" s="3"/>
      <c r="AA469" s="3"/>
      <c r="AB469" s="3"/>
    </row>
    <row r="470" customFormat="false" ht="12.75" hidden="false" customHeight="true" outlineLevel="0" collapsed="false">
      <c r="A470" s="3"/>
      <c r="B470" s="145"/>
      <c r="C470" s="161"/>
      <c r="D470" s="3"/>
      <c r="E470" s="3"/>
      <c r="F470" s="145"/>
      <c r="G470" s="145"/>
      <c r="H470" s="3"/>
      <c r="I470" s="3"/>
      <c r="J470" s="3"/>
      <c r="K470" s="3"/>
      <c r="L470" s="3"/>
      <c r="M470" s="3"/>
      <c r="N470" s="3"/>
      <c r="O470" s="3"/>
      <c r="P470" s="3"/>
      <c r="Q470" s="3"/>
      <c r="R470" s="3"/>
      <c r="S470" s="3"/>
      <c r="T470" s="3"/>
      <c r="U470" s="3"/>
      <c r="V470" s="3"/>
      <c r="W470" s="3"/>
      <c r="X470" s="3"/>
      <c r="Y470" s="3"/>
      <c r="Z470" s="3"/>
      <c r="AA470" s="3"/>
      <c r="AB470" s="3"/>
    </row>
    <row r="471" customFormat="false" ht="12.75" hidden="false" customHeight="true" outlineLevel="0" collapsed="false">
      <c r="A471" s="3"/>
      <c r="B471" s="145"/>
      <c r="C471" s="161"/>
      <c r="D471" s="3"/>
      <c r="E471" s="3"/>
      <c r="F471" s="145"/>
      <c r="G471" s="145"/>
      <c r="H471" s="3"/>
      <c r="I471" s="3"/>
      <c r="J471" s="3"/>
      <c r="K471" s="3"/>
      <c r="L471" s="3"/>
      <c r="M471" s="3"/>
      <c r="N471" s="3"/>
      <c r="O471" s="3"/>
      <c r="P471" s="3"/>
      <c r="Q471" s="3"/>
      <c r="R471" s="3"/>
      <c r="S471" s="3"/>
      <c r="T471" s="3"/>
      <c r="U471" s="3"/>
      <c r="V471" s="3"/>
      <c r="W471" s="3"/>
      <c r="X471" s="3"/>
      <c r="Y471" s="3"/>
      <c r="Z471" s="3"/>
      <c r="AA471" s="3"/>
      <c r="AB471" s="3"/>
    </row>
    <row r="472" customFormat="false" ht="12.75" hidden="false" customHeight="true" outlineLevel="0" collapsed="false">
      <c r="A472" s="3"/>
      <c r="B472" s="145"/>
      <c r="C472" s="161"/>
      <c r="D472" s="3"/>
      <c r="E472" s="3"/>
      <c r="F472" s="145"/>
      <c r="G472" s="145"/>
      <c r="H472" s="3"/>
      <c r="I472" s="3"/>
      <c r="J472" s="3"/>
      <c r="K472" s="3"/>
      <c r="L472" s="3"/>
      <c r="M472" s="3"/>
      <c r="N472" s="3"/>
      <c r="O472" s="3"/>
      <c r="P472" s="3"/>
      <c r="Q472" s="3"/>
      <c r="R472" s="3"/>
      <c r="S472" s="3"/>
      <c r="T472" s="3"/>
      <c r="U472" s="3"/>
      <c r="V472" s="3"/>
      <c r="W472" s="3"/>
      <c r="X472" s="3"/>
      <c r="Y472" s="3"/>
      <c r="Z472" s="3"/>
      <c r="AA472" s="3"/>
      <c r="AB472" s="3"/>
    </row>
    <row r="473" customFormat="false" ht="12.75" hidden="false" customHeight="true" outlineLevel="0" collapsed="false">
      <c r="A473" s="3"/>
      <c r="B473" s="145"/>
      <c r="C473" s="161"/>
      <c r="D473" s="3"/>
      <c r="E473" s="3"/>
      <c r="F473" s="145"/>
      <c r="G473" s="145"/>
      <c r="H473" s="3"/>
      <c r="I473" s="3"/>
      <c r="J473" s="3"/>
      <c r="K473" s="3"/>
      <c r="L473" s="3"/>
      <c r="M473" s="3"/>
      <c r="N473" s="3"/>
      <c r="O473" s="3"/>
      <c r="P473" s="3"/>
      <c r="Q473" s="3"/>
      <c r="R473" s="3"/>
      <c r="S473" s="3"/>
      <c r="T473" s="3"/>
      <c r="U473" s="3"/>
      <c r="V473" s="3"/>
      <c r="W473" s="3"/>
      <c r="X473" s="3"/>
      <c r="Y473" s="3"/>
      <c r="Z473" s="3"/>
      <c r="AA473" s="3"/>
      <c r="AB473" s="3"/>
    </row>
    <row r="474" customFormat="false" ht="12.75" hidden="false" customHeight="true" outlineLevel="0" collapsed="false">
      <c r="A474" s="3"/>
      <c r="B474" s="145"/>
      <c r="C474" s="161"/>
      <c r="D474" s="3"/>
      <c r="E474" s="3"/>
      <c r="F474" s="145"/>
      <c r="G474" s="145"/>
      <c r="H474" s="3"/>
      <c r="I474" s="3"/>
      <c r="J474" s="3"/>
      <c r="K474" s="3"/>
      <c r="L474" s="3"/>
      <c r="M474" s="3"/>
      <c r="N474" s="3"/>
      <c r="O474" s="3"/>
      <c r="P474" s="3"/>
      <c r="Q474" s="3"/>
      <c r="R474" s="3"/>
      <c r="S474" s="3"/>
      <c r="T474" s="3"/>
      <c r="U474" s="3"/>
      <c r="V474" s="3"/>
      <c r="W474" s="3"/>
      <c r="X474" s="3"/>
      <c r="Y474" s="3"/>
      <c r="Z474" s="3"/>
      <c r="AA474" s="3"/>
      <c r="AB474" s="3"/>
    </row>
    <row r="475" customFormat="false" ht="12.75" hidden="false" customHeight="true" outlineLevel="0" collapsed="false">
      <c r="A475" s="3"/>
      <c r="B475" s="145"/>
      <c r="C475" s="161"/>
      <c r="D475" s="3"/>
      <c r="E475" s="3"/>
      <c r="F475" s="145"/>
      <c r="G475" s="145"/>
      <c r="H475" s="3"/>
      <c r="I475" s="3"/>
      <c r="J475" s="3"/>
      <c r="K475" s="3"/>
      <c r="L475" s="3"/>
      <c r="M475" s="3"/>
      <c r="N475" s="3"/>
      <c r="O475" s="3"/>
      <c r="P475" s="3"/>
      <c r="Q475" s="3"/>
      <c r="R475" s="3"/>
      <c r="S475" s="3"/>
      <c r="T475" s="3"/>
      <c r="U475" s="3"/>
      <c r="V475" s="3"/>
      <c r="W475" s="3"/>
      <c r="X475" s="3"/>
      <c r="Y475" s="3"/>
      <c r="Z475" s="3"/>
      <c r="AA475" s="3"/>
      <c r="AB475" s="3"/>
    </row>
    <row r="476" customFormat="false" ht="12.75" hidden="false" customHeight="true" outlineLevel="0" collapsed="false">
      <c r="A476" s="3"/>
      <c r="B476" s="145"/>
      <c r="C476" s="161"/>
      <c r="D476" s="3"/>
      <c r="E476" s="3"/>
      <c r="F476" s="145"/>
      <c r="G476" s="145"/>
      <c r="H476" s="3"/>
      <c r="I476" s="3"/>
      <c r="J476" s="3"/>
      <c r="K476" s="3"/>
      <c r="L476" s="3"/>
      <c r="M476" s="3"/>
      <c r="N476" s="3"/>
      <c r="O476" s="3"/>
      <c r="P476" s="3"/>
      <c r="Q476" s="3"/>
      <c r="R476" s="3"/>
      <c r="S476" s="3"/>
      <c r="T476" s="3"/>
      <c r="U476" s="3"/>
      <c r="V476" s="3"/>
      <c r="W476" s="3"/>
      <c r="X476" s="3"/>
      <c r="Y476" s="3"/>
      <c r="Z476" s="3"/>
      <c r="AA476" s="3"/>
      <c r="AB476" s="3"/>
    </row>
    <row r="477" customFormat="false" ht="12.75" hidden="false" customHeight="true" outlineLevel="0" collapsed="false">
      <c r="A477" s="3"/>
      <c r="B477" s="145"/>
      <c r="C477" s="161"/>
      <c r="D477" s="3"/>
      <c r="E477" s="3"/>
      <c r="F477" s="145"/>
      <c r="G477" s="145"/>
      <c r="H477" s="3"/>
      <c r="I477" s="3"/>
      <c r="J477" s="3"/>
      <c r="K477" s="3"/>
      <c r="L477" s="3"/>
      <c r="M477" s="3"/>
      <c r="N477" s="3"/>
      <c r="O477" s="3"/>
      <c r="P477" s="3"/>
      <c r="Q477" s="3"/>
      <c r="R477" s="3"/>
      <c r="S477" s="3"/>
      <c r="T477" s="3"/>
      <c r="U477" s="3"/>
      <c r="V477" s="3"/>
      <c r="W477" s="3"/>
      <c r="X477" s="3"/>
      <c r="Y477" s="3"/>
      <c r="Z477" s="3"/>
      <c r="AA477" s="3"/>
      <c r="AB477" s="3"/>
    </row>
    <row r="478" customFormat="false" ht="12.75" hidden="false" customHeight="true" outlineLevel="0" collapsed="false">
      <c r="A478" s="3"/>
      <c r="B478" s="145"/>
      <c r="C478" s="161"/>
      <c r="D478" s="3"/>
      <c r="E478" s="3"/>
      <c r="F478" s="145"/>
      <c r="G478" s="145"/>
      <c r="H478" s="3"/>
      <c r="I478" s="3"/>
      <c r="J478" s="3"/>
      <c r="K478" s="3"/>
      <c r="L478" s="3"/>
      <c r="M478" s="3"/>
      <c r="N478" s="3"/>
      <c r="O478" s="3"/>
      <c r="P478" s="3"/>
      <c r="Q478" s="3"/>
      <c r="R478" s="3"/>
      <c r="S478" s="3"/>
      <c r="T478" s="3"/>
      <c r="U478" s="3"/>
      <c r="V478" s="3"/>
      <c r="W478" s="3"/>
      <c r="X478" s="3"/>
      <c r="Y478" s="3"/>
      <c r="Z478" s="3"/>
      <c r="AA478" s="3"/>
      <c r="AB478" s="3"/>
    </row>
    <row r="479" customFormat="false" ht="12.75" hidden="false" customHeight="true" outlineLevel="0" collapsed="false">
      <c r="A479" s="3"/>
      <c r="B479" s="145"/>
      <c r="C479" s="161"/>
      <c r="D479" s="3"/>
      <c r="E479" s="3"/>
      <c r="F479" s="145"/>
      <c r="G479" s="145"/>
      <c r="H479" s="3"/>
      <c r="I479" s="3"/>
      <c r="J479" s="3"/>
      <c r="K479" s="3"/>
      <c r="L479" s="3"/>
      <c r="M479" s="3"/>
      <c r="N479" s="3"/>
      <c r="O479" s="3"/>
      <c r="P479" s="3"/>
      <c r="Q479" s="3"/>
      <c r="R479" s="3"/>
      <c r="S479" s="3"/>
      <c r="T479" s="3"/>
      <c r="U479" s="3"/>
      <c r="V479" s="3"/>
      <c r="W479" s="3"/>
      <c r="X479" s="3"/>
      <c r="Y479" s="3"/>
      <c r="Z479" s="3"/>
      <c r="AA479" s="3"/>
      <c r="AB479" s="3"/>
    </row>
    <row r="480" customFormat="false" ht="12.75" hidden="false" customHeight="true" outlineLevel="0" collapsed="false">
      <c r="A480" s="3"/>
      <c r="B480" s="145"/>
      <c r="C480" s="161"/>
      <c r="D480" s="3"/>
      <c r="E480" s="3"/>
      <c r="F480" s="145"/>
      <c r="G480" s="145"/>
      <c r="H480" s="3"/>
      <c r="I480" s="3"/>
      <c r="J480" s="3"/>
      <c r="K480" s="3"/>
      <c r="L480" s="3"/>
      <c r="M480" s="3"/>
      <c r="N480" s="3"/>
      <c r="O480" s="3"/>
      <c r="P480" s="3"/>
      <c r="Q480" s="3"/>
      <c r="R480" s="3"/>
      <c r="S480" s="3"/>
      <c r="T480" s="3"/>
      <c r="U480" s="3"/>
      <c r="V480" s="3"/>
      <c r="W480" s="3"/>
      <c r="X480" s="3"/>
      <c r="Y480" s="3"/>
      <c r="Z480" s="3"/>
      <c r="AA480" s="3"/>
      <c r="AB480" s="3"/>
    </row>
    <row r="481" customFormat="false" ht="12.75" hidden="false" customHeight="true" outlineLevel="0" collapsed="false">
      <c r="A481" s="3"/>
      <c r="B481" s="145"/>
      <c r="C481" s="161"/>
      <c r="D481" s="3"/>
      <c r="E481" s="3"/>
      <c r="F481" s="145"/>
      <c r="G481" s="145"/>
      <c r="H481" s="3"/>
      <c r="I481" s="3"/>
      <c r="J481" s="3"/>
      <c r="K481" s="3"/>
      <c r="L481" s="3"/>
      <c r="M481" s="3"/>
      <c r="N481" s="3"/>
      <c r="O481" s="3"/>
      <c r="P481" s="3"/>
      <c r="Q481" s="3"/>
      <c r="R481" s="3"/>
      <c r="S481" s="3"/>
      <c r="T481" s="3"/>
      <c r="U481" s="3"/>
      <c r="V481" s="3"/>
      <c r="W481" s="3"/>
      <c r="X481" s="3"/>
      <c r="Y481" s="3"/>
      <c r="Z481" s="3"/>
      <c r="AA481" s="3"/>
      <c r="AB481" s="3"/>
    </row>
    <row r="482" customFormat="false" ht="12.75" hidden="false" customHeight="true" outlineLevel="0" collapsed="false">
      <c r="A482" s="3"/>
      <c r="B482" s="145"/>
      <c r="C482" s="161"/>
      <c r="D482" s="3"/>
      <c r="E482" s="3"/>
      <c r="F482" s="145"/>
      <c r="G482" s="145"/>
      <c r="H482" s="3"/>
      <c r="I482" s="3"/>
      <c r="J482" s="3"/>
      <c r="K482" s="3"/>
      <c r="L482" s="3"/>
      <c r="M482" s="3"/>
      <c r="N482" s="3"/>
      <c r="O482" s="3"/>
      <c r="P482" s="3"/>
      <c r="Q482" s="3"/>
      <c r="R482" s="3"/>
      <c r="S482" s="3"/>
      <c r="T482" s="3"/>
      <c r="U482" s="3"/>
      <c r="V482" s="3"/>
      <c r="W482" s="3"/>
      <c r="X482" s="3"/>
      <c r="Y482" s="3"/>
      <c r="Z482" s="3"/>
      <c r="AA482" s="3"/>
      <c r="AB482" s="3"/>
    </row>
    <row r="483" customFormat="false" ht="12.75" hidden="false" customHeight="true" outlineLevel="0" collapsed="false">
      <c r="A483" s="3"/>
      <c r="B483" s="145"/>
      <c r="C483" s="161"/>
      <c r="D483" s="3"/>
      <c r="E483" s="3"/>
      <c r="F483" s="145"/>
      <c r="G483" s="145"/>
      <c r="H483" s="3"/>
      <c r="I483" s="3"/>
      <c r="J483" s="3"/>
      <c r="K483" s="3"/>
      <c r="L483" s="3"/>
      <c r="M483" s="3"/>
      <c r="N483" s="3"/>
      <c r="O483" s="3"/>
      <c r="P483" s="3"/>
      <c r="Q483" s="3"/>
      <c r="R483" s="3"/>
      <c r="S483" s="3"/>
      <c r="T483" s="3"/>
      <c r="U483" s="3"/>
      <c r="V483" s="3"/>
      <c r="W483" s="3"/>
      <c r="X483" s="3"/>
      <c r="Y483" s="3"/>
      <c r="Z483" s="3"/>
      <c r="AA483" s="3"/>
      <c r="AB483" s="3"/>
    </row>
    <row r="484" customFormat="false" ht="12.75" hidden="false" customHeight="true" outlineLevel="0" collapsed="false">
      <c r="A484" s="3"/>
      <c r="B484" s="145"/>
      <c r="C484" s="161"/>
      <c r="D484" s="3"/>
      <c r="E484" s="3"/>
      <c r="F484" s="145"/>
      <c r="G484" s="145"/>
      <c r="H484" s="3"/>
      <c r="I484" s="3"/>
      <c r="J484" s="3"/>
      <c r="K484" s="3"/>
      <c r="L484" s="3"/>
      <c r="M484" s="3"/>
      <c r="N484" s="3"/>
      <c r="O484" s="3"/>
      <c r="P484" s="3"/>
      <c r="Q484" s="3"/>
      <c r="R484" s="3"/>
      <c r="S484" s="3"/>
      <c r="T484" s="3"/>
      <c r="U484" s="3"/>
      <c r="V484" s="3"/>
      <c r="W484" s="3"/>
      <c r="X484" s="3"/>
      <c r="Y484" s="3"/>
      <c r="Z484" s="3"/>
      <c r="AA484" s="3"/>
      <c r="AB484" s="3"/>
    </row>
    <row r="485" customFormat="false" ht="12.75" hidden="false" customHeight="true" outlineLevel="0" collapsed="false">
      <c r="A485" s="3"/>
      <c r="B485" s="145"/>
      <c r="C485" s="161"/>
      <c r="D485" s="3"/>
      <c r="E485" s="3"/>
      <c r="F485" s="145"/>
      <c r="G485" s="145"/>
      <c r="H485" s="3"/>
      <c r="I485" s="3"/>
      <c r="J485" s="3"/>
      <c r="K485" s="3"/>
      <c r="L485" s="3"/>
      <c r="M485" s="3"/>
      <c r="N485" s="3"/>
      <c r="O485" s="3"/>
      <c r="P485" s="3"/>
      <c r="Q485" s="3"/>
      <c r="R485" s="3"/>
      <c r="S485" s="3"/>
      <c r="T485" s="3"/>
      <c r="U485" s="3"/>
      <c r="V485" s="3"/>
      <c r="W485" s="3"/>
      <c r="X485" s="3"/>
      <c r="Y485" s="3"/>
      <c r="Z485" s="3"/>
      <c r="AA485" s="3"/>
      <c r="AB485" s="3"/>
    </row>
    <row r="486" customFormat="false" ht="12.75" hidden="false" customHeight="true" outlineLevel="0" collapsed="false">
      <c r="A486" s="3"/>
      <c r="B486" s="145"/>
      <c r="C486" s="161"/>
      <c r="D486" s="3"/>
      <c r="E486" s="3"/>
      <c r="F486" s="145"/>
      <c r="G486" s="145"/>
      <c r="H486" s="3"/>
      <c r="I486" s="3"/>
      <c r="J486" s="3"/>
      <c r="K486" s="3"/>
      <c r="L486" s="3"/>
      <c r="M486" s="3"/>
      <c r="N486" s="3"/>
      <c r="O486" s="3"/>
      <c r="P486" s="3"/>
      <c r="Q486" s="3"/>
      <c r="R486" s="3"/>
      <c r="S486" s="3"/>
      <c r="T486" s="3"/>
      <c r="U486" s="3"/>
      <c r="V486" s="3"/>
      <c r="W486" s="3"/>
      <c r="X486" s="3"/>
      <c r="Y486" s="3"/>
      <c r="Z486" s="3"/>
      <c r="AA486" s="3"/>
      <c r="AB486" s="3"/>
    </row>
    <row r="487" customFormat="false" ht="12.75" hidden="false" customHeight="true" outlineLevel="0" collapsed="false">
      <c r="A487" s="3"/>
      <c r="B487" s="145"/>
      <c r="C487" s="161"/>
      <c r="D487" s="3"/>
      <c r="E487" s="3"/>
      <c r="F487" s="145"/>
      <c r="G487" s="145"/>
      <c r="H487" s="3"/>
      <c r="I487" s="3"/>
      <c r="J487" s="3"/>
      <c r="K487" s="3"/>
      <c r="L487" s="3"/>
      <c r="M487" s="3"/>
      <c r="N487" s="3"/>
      <c r="O487" s="3"/>
      <c r="P487" s="3"/>
      <c r="Q487" s="3"/>
      <c r="R487" s="3"/>
      <c r="S487" s="3"/>
      <c r="T487" s="3"/>
      <c r="U487" s="3"/>
      <c r="V487" s="3"/>
      <c r="W487" s="3"/>
      <c r="X487" s="3"/>
      <c r="Y487" s="3"/>
      <c r="Z487" s="3"/>
      <c r="AA487" s="3"/>
      <c r="AB487" s="3"/>
    </row>
    <row r="488" customFormat="false" ht="12.75" hidden="false" customHeight="true" outlineLevel="0" collapsed="false">
      <c r="A488" s="3"/>
      <c r="B488" s="145"/>
      <c r="C488" s="161"/>
      <c r="D488" s="3"/>
      <c r="E488" s="3"/>
      <c r="F488" s="145"/>
      <c r="G488" s="145"/>
      <c r="H488" s="3"/>
      <c r="I488" s="3"/>
      <c r="J488" s="3"/>
      <c r="K488" s="3"/>
      <c r="L488" s="3"/>
      <c r="M488" s="3"/>
      <c r="N488" s="3"/>
      <c r="O488" s="3"/>
      <c r="P488" s="3"/>
      <c r="Q488" s="3"/>
      <c r="R488" s="3"/>
      <c r="S488" s="3"/>
      <c r="T488" s="3"/>
      <c r="U488" s="3"/>
      <c r="V488" s="3"/>
      <c r="W488" s="3"/>
      <c r="X488" s="3"/>
      <c r="Y488" s="3"/>
      <c r="Z488" s="3"/>
      <c r="AA488" s="3"/>
      <c r="AB488" s="3"/>
    </row>
    <row r="489" customFormat="false" ht="12.75" hidden="false" customHeight="true" outlineLevel="0" collapsed="false">
      <c r="A489" s="3"/>
      <c r="B489" s="145"/>
      <c r="C489" s="161"/>
      <c r="D489" s="3"/>
      <c r="E489" s="3"/>
      <c r="F489" s="145"/>
      <c r="G489" s="145"/>
      <c r="H489" s="3"/>
      <c r="I489" s="3"/>
      <c r="J489" s="3"/>
      <c r="K489" s="3"/>
      <c r="L489" s="3"/>
      <c r="M489" s="3"/>
      <c r="N489" s="3"/>
      <c r="O489" s="3"/>
      <c r="P489" s="3"/>
      <c r="Q489" s="3"/>
      <c r="R489" s="3"/>
      <c r="S489" s="3"/>
      <c r="T489" s="3"/>
      <c r="U489" s="3"/>
      <c r="V489" s="3"/>
      <c r="W489" s="3"/>
      <c r="X489" s="3"/>
      <c r="Y489" s="3"/>
      <c r="Z489" s="3"/>
      <c r="AA489" s="3"/>
      <c r="AB489" s="3"/>
    </row>
    <row r="490" customFormat="false" ht="12.75" hidden="false" customHeight="true" outlineLevel="0" collapsed="false">
      <c r="A490" s="3"/>
      <c r="B490" s="145"/>
      <c r="C490" s="161"/>
      <c r="D490" s="3"/>
      <c r="E490" s="3"/>
      <c r="F490" s="145"/>
      <c r="G490" s="145"/>
      <c r="H490" s="3"/>
      <c r="I490" s="3"/>
      <c r="J490" s="3"/>
      <c r="K490" s="3"/>
      <c r="L490" s="3"/>
      <c r="M490" s="3"/>
      <c r="N490" s="3"/>
      <c r="O490" s="3"/>
      <c r="P490" s="3"/>
      <c r="Q490" s="3"/>
      <c r="R490" s="3"/>
      <c r="S490" s="3"/>
      <c r="T490" s="3"/>
      <c r="U490" s="3"/>
      <c r="V490" s="3"/>
      <c r="W490" s="3"/>
      <c r="X490" s="3"/>
      <c r="Y490" s="3"/>
      <c r="Z490" s="3"/>
      <c r="AA490" s="3"/>
      <c r="AB490" s="3"/>
    </row>
    <row r="491" customFormat="false" ht="12.75" hidden="false" customHeight="true" outlineLevel="0" collapsed="false">
      <c r="A491" s="3"/>
      <c r="B491" s="145"/>
      <c r="C491" s="161"/>
      <c r="D491" s="3"/>
      <c r="E491" s="3"/>
      <c r="F491" s="145"/>
      <c r="G491" s="145"/>
      <c r="H491" s="3"/>
      <c r="I491" s="3"/>
      <c r="J491" s="3"/>
      <c r="K491" s="3"/>
      <c r="L491" s="3"/>
      <c r="M491" s="3"/>
      <c r="N491" s="3"/>
      <c r="O491" s="3"/>
      <c r="P491" s="3"/>
      <c r="Q491" s="3"/>
      <c r="R491" s="3"/>
      <c r="S491" s="3"/>
      <c r="T491" s="3"/>
      <c r="U491" s="3"/>
      <c r="V491" s="3"/>
      <c r="W491" s="3"/>
      <c r="X491" s="3"/>
      <c r="Y491" s="3"/>
      <c r="Z491" s="3"/>
      <c r="AA491" s="3"/>
      <c r="AB491" s="3"/>
    </row>
    <row r="492" customFormat="false" ht="12.75" hidden="false" customHeight="true" outlineLevel="0" collapsed="false">
      <c r="A492" s="3"/>
      <c r="B492" s="145"/>
      <c r="C492" s="161"/>
      <c r="D492" s="3"/>
      <c r="E492" s="3"/>
      <c r="F492" s="145"/>
      <c r="G492" s="145"/>
      <c r="H492" s="3"/>
      <c r="I492" s="3"/>
      <c r="J492" s="3"/>
      <c r="K492" s="3"/>
      <c r="L492" s="3"/>
      <c r="M492" s="3"/>
      <c r="N492" s="3"/>
      <c r="O492" s="3"/>
      <c r="P492" s="3"/>
      <c r="Q492" s="3"/>
      <c r="R492" s="3"/>
      <c r="S492" s="3"/>
      <c r="T492" s="3"/>
      <c r="U492" s="3"/>
      <c r="V492" s="3"/>
      <c r="W492" s="3"/>
      <c r="X492" s="3"/>
      <c r="Y492" s="3"/>
      <c r="Z492" s="3"/>
      <c r="AA492" s="3"/>
      <c r="AB492" s="3"/>
    </row>
    <row r="493" customFormat="false" ht="12.75" hidden="false" customHeight="true" outlineLevel="0" collapsed="false">
      <c r="A493" s="3"/>
      <c r="B493" s="145"/>
      <c r="C493" s="161"/>
      <c r="D493" s="3"/>
      <c r="E493" s="3"/>
      <c r="F493" s="145"/>
      <c r="G493" s="145"/>
      <c r="H493" s="3"/>
      <c r="I493" s="3"/>
      <c r="J493" s="3"/>
      <c r="K493" s="3"/>
      <c r="L493" s="3"/>
      <c r="M493" s="3"/>
      <c r="N493" s="3"/>
      <c r="O493" s="3"/>
      <c r="P493" s="3"/>
      <c r="Q493" s="3"/>
      <c r="R493" s="3"/>
      <c r="S493" s="3"/>
      <c r="T493" s="3"/>
      <c r="U493" s="3"/>
      <c r="V493" s="3"/>
      <c r="W493" s="3"/>
      <c r="X493" s="3"/>
      <c r="Y493" s="3"/>
      <c r="Z493" s="3"/>
      <c r="AA493" s="3"/>
      <c r="AB493" s="3"/>
    </row>
    <row r="494" customFormat="false" ht="12.75" hidden="false" customHeight="true" outlineLevel="0" collapsed="false">
      <c r="A494" s="3"/>
      <c r="B494" s="145"/>
      <c r="C494" s="161"/>
      <c r="D494" s="3"/>
      <c r="E494" s="3"/>
      <c r="F494" s="145"/>
      <c r="G494" s="145"/>
      <c r="H494" s="3"/>
      <c r="I494" s="3"/>
      <c r="J494" s="3"/>
      <c r="K494" s="3"/>
      <c r="L494" s="3"/>
      <c r="M494" s="3"/>
      <c r="N494" s="3"/>
      <c r="O494" s="3"/>
      <c r="P494" s="3"/>
      <c r="Q494" s="3"/>
      <c r="R494" s="3"/>
      <c r="S494" s="3"/>
      <c r="T494" s="3"/>
      <c r="U494" s="3"/>
      <c r="V494" s="3"/>
      <c r="W494" s="3"/>
      <c r="X494" s="3"/>
      <c r="Y494" s="3"/>
      <c r="Z494" s="3"/>
      <c r="AA494" s="3"/>
      <c r="AB494" s="3"/>
    </row>
    <row r="495" customFormat="false" ht="12.75" hidden="false" customHeight="true" outlineLevel="0" collapsed="false">
      <c r="A495" s="3"/>
      <c r="B495" s="145"/>
      <c r="C495" s="161"/>
      <c r="D495" s="3"/>
      <c r="E495" s="3"/>
      <c r="F495" s="145"/>
      <c r="G495" s="145"/>
      <c r="H495" s="3"/>
      <c r="I495" s="3"/>
      <c r="J495" s="3"/>
      <c r="K495" s="3"/>
      <c r="L495" s="3"/>
      <c r="M495" s="3"/>
      <c r="N495" s="3"/>
      <c r="O495" s="3"/>
      <c r="P495" s="3"/>
      <c r="Q495" s="3"/>
      <c r="R495" s="3"/>
      <c r="S495" s="3"/>
      <c r="T495" s="3"/>
      <c r="U495" s="3"/>
      <c r="V495" s="3"/>
      <c r="W495" s="3"/>
      <c r="X495" s="3"/>
      <c r="Y495" s="3"/>
      <c r="Z495" s="3"/>
      <c r="AA495" s="3"/>
      <c r="AB495" s="3"/>
    </row>
    <row r="496" customFormat="false" ht="12.75" hidden="false" customHeight="true" outlineLevel="0" collapsed="false">
      <c r="A496" s="3"/>
      <c r="B496" s="145"/>
      <c r="C496" s="161"/>
      <c r="D496" s="3"/>
      <c r="E496" s="3"/>
      <c r="F496" s="145"/>
      <c r="G496" s="145"/>
      <c r="H496" s="3"/>
      <c r="I496" s="3"/>
      <c r="J496" s="3"/>
      <c r="K496" s="3"/>
      <c r="L496" s="3"/>
      <c r="M496" s="3"/>
      <c r="N496" s="3"/>
      <c r="O496" s="3"/>
      <c r="P496" s="3"/>
      <c r="Q496" s="3"/>
      <c r="R496" s="3"/>
      <c r="S496" s="3"/>
      <c r="T496" s="3"/>
      <c r="U496" s="3"/>
      <c r="V496" s="3"/>
      <c r="W496" s="3"/>
      <c r="X496" s="3"/>
      <c r="Y496" s="3"/>
      <c r="Z496" s="3"/>
      <c r="AA496" s="3"/>
      <c r="AB496" s="3"/>
    </row>
    <row r="497" customFormat="false" ht="12.75" hidden="false" customHeight="true" outlineLevel="0" collapsed="false">
      <c r="A497" s="3"/>
      <c r="B497" s="145"/>
      <c r="C497" s="161"/>
      <c r="D497" s="3"/>
      <c r="E497" s="3"/>
      <c r="F497" s="145"/>
      <c r="G497" s="145"/>
      <c r="H497" s="3"/>
      <c r="I497" s="3"/>
      <c r="J497" s="3"/>
      <c r="K497" s="3"/>
      <c r="L497" s="3"/>
      <c r="M497" s="3"/>
      <c r="N497" s="3"/>
      <c r="O497" s="3"/>
      <c r="P497" s="3"/>
      <c r="Q497" s="3"/>
      <c r="R497" s="3"/>
      <c r="S497" s="3"/>
      <c r="T497" s="3"/>
      <c r="U497" s="3"/>
      <c r="V497" s="3"/>
      <c r="W497" s="3"/>
      <c r="X497" s="3"/>
      <c r="Y497" s="3"/>
      <c r="Z497" s="3"/>
      <c r="AA497" s="3"/>
      <c r="AB497" s="3"/>
    </row>
    <row r="498" customFormat="false" ht="12.75" hidden="false" customHeight="true" outlineLevel="0" collapsed="false">
      <c r="A498" s="3"/>
      <c r="B498" s="145"/>
      <c r="C498" s="161"/>
      <c r="D498" s="3"/>
      <c r="E498" s="3"/>
      <c r="F498" s="145"/>
      <c r="G498" s="145"/>
      <c r="H498" s="3"/>
      <c r="I498" s="3"/>
      <c r="J498" s="3"/>
      <c r="K498" s="3"/>
      <c r="L498" s="3"/>
      <c r="M498" s="3"/>
      <c r="N498" s="3"/>
      <c r="O498" s="3"/>
      <c r="P498" s="3"/>
      <c r="Q498" s="3"/>
      <c r="R498" s="3"/>
      <c r="S498" s="3"/>
      <c r="T498" s="3"/>
      <c r="U498" s="3"/>
      <c r="V498" s="3"/>
      <c r="W498" s="3"/>
      <c r="X498" s="3"/>
      <c r="Y498" s="3"/>
      <c r="Z498" s="3"/>
      <c r="AA498" s="3"/>
      <c r="AB498" s="3"/>
    </row>
    <row r="499" customFormat="false" ht="12.75" hidden="false" customHeight="true" outlineLevel="0" collapsed="false">
      <c r="A499" s="3"/>
      <c r="B499" s="145"/>
      <c r="C499" s="161"/>
      <c r="D499" s="3"/>
      <c r="E499" s="3"/>
      <c r="F499" s="145"/>
      <c r="G499" s="145"/>
      <c r="H499" s="3"/>
      <c r="I499" s="3"/>
      <c r="J499" s="3"/>
      <c r="K499" s="3"/>
      <c r="L499" s="3"/>
      <c r="M499" s="3"/>
      <c r="N499" s="3"/>
      <c r="O499" s="3"/>
      <c r="P499" s="3"/>
      <c r="Q499" s="3"/>
      <c r="R499" s="3"/>
      <c r="S499" s="3"/>
      <c r="T499" s="3"/>
      <c r="U499" s="3"/>
      <c r="V499" s="3"/>
      <c r="W499" s="3"/>
      <c r="X499" s="3"/>
      <c r="Y499" s="3"/>
      <c r="Z499" s="3"/>
      <c r="AA499" s="3"/>
      <c r="AB499" s="3"/>
    </row>
    <row r="500" customFormat="false" ht="12.75" hidden="false" customHeight="true" outlineLevel="0" collapsed="false">
      <c r="A500" s="3"/>
      <c r="B500" s="145"/>
      <c r="C500" s="161"/>
      <c r="D500" s="3"/>
      <c r="E500" s="3"/>
      <c r="F500" s="145"/>
      <c r="G500" s="145"/>
      <c r="H500" s="3"/>
      <c r="I500" s="3"/>
      <c r="J500" s="3"/>
      <c r="K500" s="3"/>
      <c r="L500" s="3"/>
      <c r="M500" s="3"/>
      <c r="N500" s="3"/>
      <c r="O500" s="3"/>
      <c r="P500" s="3"/>
      <c r="Q500" s="3"/>
      <c r="R500" s="3"/>
      <c r="S500" s="3"/>
      <c r="T500" s="3"/>
      <c r="U500" s="3"/>
      <c r="V500" s="3"/>
      <c r="W500" s="3"/>
      <c r="X500" s="3"/>
      <c r="Y500" s="3"/>
      <c r="Z500" s="3"/>
      <c r="AA500" s="3"/>
      <c r="AB500" s="3"/>
    </row>
    <row r="501" customFormat="false" ht="12.75" hidden="false" customHeight="true" outlineLevel="0" collapsed="false">
      <c r="A501" s="3"/>
      <c r="B501" s="145"/>
      <c r="C501" s="161"/>
      <c r="D501" s="3"/>
      <c r="E501" s="3"/>
      <c r="F501" s="145"/>
      <c r="G501" s="145"/>
      <c r="H501" s="3"/>
      <c r="I501" s="3"/>
      <c r="J501" s="3"/>
      <c r="K501" s="3"/>
      <c r="L501" s="3"/>
      <c r="M501" s="3"/>
      <c r="N501" s="3"/>
      <c r="O501" s="3"/>
      <c r="P501" s="3"/>
      <c r="Q501" s="3"/>
      <c r="R501" s="3"/>
      <c r="S501" s="3"/>
      <c r="T501" s="3"/>
      <c r="U501" s="3"/>
      <c r="V501" s="3"/>
      <c r="W501" s="3"/>
      <c r="X501" s="3"/>
      <c r="Y501" s="3"/>
      <c r="Z501" s="3"/>
      <c r="AA501" s="3"/>
      <c r="AB501" s="3"/>
    </row>
    <row r="502" customFormat="false" ht="12.75" hidden="false" customHeight="true" outlineLevel="0" collapsed="false">
      <c r="A502" s="3"/>
      <c r="B502" s="145"/>
      <c r="C502" s="161"/>
      <c r="D502" s="3"/>
      <c r="E502" s="3"/>
      <c r="F502" s="145"/>
      <c r="G502" s="145"/>
      <c r="H502" s="3"/>
      <c r="I502" s="3"/>
      <c r="J502" s="3"/>
      <c r="K502" s="3"/>
      <c r="L502" s="3"/>
      <c r="M502" s="3"/>
      <c r="N502" s="3"/>
      <c r="O502" s="3"/>
      <c r="P502" s="3"/>
      <c r="Q502" s="3"/>
      <c r="R502" s="3"/>
      <c r="S502" s="3"/>
      <c r="T502" s="3"/>
      <c r="U502" s="3"/>
      <c r="V502" s="3"/>
      <c r="W502" s="3"/>
      <c r="X502" s="3"/>
      <c r="Y502" s="3"/>
      <c r="Z502" s="3"/>
      <c r="AA502" s="3"/>
      <c r="AB502" s="3"/>
    </row>
    <row r="503" customFormat="false" ht="12.75" hidden="false" customHeight="true" outlineLevel="0" collapsed="false">
      <c r="A503" s="3"/>
      <c r="B503" s="145"/>
      <c r="C503" s="161"/>
      <c r="D503" s="3"/>
      <c r="E503" s="3"/>
      <c r="F503" s="145"/>
      <c r="G503" s="145"/>
      <c r="H503" s="3"/>
      <c r="I503" s="3"/>
      <c r="J503" s="3"/>
      <c r="K503" s="3"/>
      <c r="L503" s="3"/>
      <c r="M503" s="3"/>
      <c r="N503" s="3"/>
      <c r="O503" s="3"/>
      <c r="P503" s="3"/>
      <c r="Q503" s="3"/>
      <c r="R503" s="3"/>
      <c r="S503" s="3"/>
      <c r="T503" s="3"/>
      <c r="U503" s="3"/>
      <c r="V503" s="3"/>
      <c r="W503" s="3"/>
      <c r="X503" s="3"/>
      <c r="Y503" s="3"/>
      <c r="Z503" s="3"/>
      <c r="AA503" s="3"/>
      <c r="AB503" s="3"/>
    </row>
    <row r="504" customFormat="false" ht="12.75" hidden="false" customHeight="true" outlineLevel="0" collapsed="false">
      <c r="A504" s="3"/>
      <c r="B504" s="145"/>
      <c r="C504" s="161"/>
      <c r="D504" s="3"/>
      <c r="E504" s="3"/>
      <c r="F504" s="145"/>
      <c r="G504" s="145"/>
      <c r="H504" s="3"/>
      <c r="I504" s="3"/>
      <c r="J504" s="3"/>
      <c r="K504" s="3"/>
      <c r="L504" s="3"/>
      <c r="M504" s="3"/>
      <c r="N504" s="3"/>
      <c r="O504" s="3"/>
      <c r="P504" s="3"/>
      <c r="Q504" s="3"/>
      <c r="R504" s="3"/>
      <c r="S504" s="3"/>
      <c r="T504" s="3"/>
      <c r="U504" s="3"/>
      <c r="V504" s="3"/>
      <c r="W504" s="3"/>
      <c r="X504" s="3"/>
      <c r="Y504" s="3"/>
      <c r="Z504" s="3"/>
      <c r="AA504" s="3"/>
      <c r="AB504" s="3"/>
    </row>
    <row r="505" customFormat="false" ht="12.75" hidden="false" customHeight="true" outlineLevel="0" collapsed="false">
      <c r="A505" s="3"/>
      <c r="B505" s="145"/>
      <c r="C505" s="161"/>
      <c r="D505" s="3"/>
      <c r="E505" s="3"/>
      <c r="F505" s="145"/>
      <c r="G505" s="145"/>
      <c r="H505" s="3"/>
      <c r="I505" s="3"/>
      <c r="J505" s="3"/>
      <c r="K505" s="3"/>
      <c r="L505" s="3"/>
      <c r="M505" s="3"/>
      <c r="N505" s="3"/>
      <c r="O505" s="3"/>
      <c r="P505" s="3"/>
      <c r="Q505" s="3"/>
      <c r="R505" s="3"/>
      <c r="S505" s="3"/>
      <c r="T505" s="3"/>
      <c r="U505" s="3"/>
      <c r="V505" s="3"/>
      <c r="W505" s="3"/>
      <c r="X505" s="3"/>
      <c r="Y505" s="3"/>
      <c r="Z505" s="3"/>
      <c r="AA505" s="3"/>
      <c r="AB505" s="3"/>
    </row>
    <row r="506" customFormat="false" ht="12.75" hidden="false" customHeight="true" outlineLevel="0" collapsed="false">
      <c r="A506" s="3"/>
      <c r="B506" s="145"/>
      <c r="C506" s="161"/>
      <c r="D506" s="3"/>
      <c r="E506" s="3"/>
      <c r="F506" s="145"/>
      <c r="G506" s="145"/>
      <c r="H506" s="3"/>
      <c r="I506" s="3"/>
      <c r="J506" s="3"/>
      <c r="K506" s="3"/>
      <c r="L506" s="3"/>
      <c r="M506" s="3"/>
      <c r="N506" s="3"/>
      <c r="O506" s="3"/>
      <c r="P506" s="3"/>
      <c r="Q506" s="3"/>
      <c r="R506" s="3"/>
      <c r="S506" s="3"/>
      <c r="T506" s="3"/>
      <c r="U506" s="3"/>
      <c r="V506" s="3"/>
      <c r="W506" s="3"/>
      <c r="X506" s="3"/>
      <c r="Y506" s="3"/>
      <c r="Z506" s="3"/>
      <c r="AA506" s="3"/>
      <c r="AB506" s="3"/>
    </row>
    <row r="507" customFormat="false" ht="12.75" hidden="false" customHeight="true" outlineLevel="0" collapsed="false">
      <c r="A507" s="3"/>
      <c r="B507" s="145"/>
      <c r="C507" s="161"/>
      <c r="D507" s="3"/>
      <c r="E507" s="3"/>
      <c r="F507" s="145"/>
      <c r="G507" s="145"/>
      <c r="H507" s="3"/>
      <c r="I507" s="3"/>
      <c r="J507" s="3"/>
      <c r="K507" s="3"/>
      <c r="L507" s="3"/>
      <c r="M507" s="3"/>
      <c r="N507" s="3"/>
      <c r="O507" s="3"/>
      <c r="P507" s="3"/>
      <c r="Q507" s="3"/>
      <c r="R507" s="3"/>
      <c r="S507" s="3"/>
      <c r="T507" s="3"/>
      <c r="U507" s="3"/>
      <c r="V507" s="3"/>
      <c r="W507" s="3"/>
      <c r="X507" s="3"/>
      <c r="Y507" s="3"/>
      <c r="Z507" s="3"/>
      <c r="AA507" s="3"/>
      <c r="AB507" s="3"/>
    </row>
    <row r="508" customFormat="false" ht="12.75" hidden="false" customHeight="true" outlineLevel="0" collapsed="false">
      <c r="A508" s="3"/>
      <c r="B508" s="145"/>
      <c r="C508" s="161"/>
      <c r="D508" s="3"/>
      <c r="E508" s="3"/>
      <c r="F508" s="145"/>
      <c r="G508" s="145"/>
      <c r="H508" s="3"/>
      <c r="I508" s="3"/>
      <c r="J508" s="3"/>
      <c r="K508" s="3"/>
      <c r="L508" s="3"/>
      <c r="M508" s="3"/>
      <c r="N508" s="3"/>
      <c r="O508" s="3"/>
      <c r="P508" s="3"/>
      <c r="Q508" s="3"/>
      <c r="R508" s="3"/>
      <c r="S508" s="3"/>
      <c r="T508" s="3"/>
      <c r="U508" s="3"/>
      <c r="V508" s="3"/>
      <c r="W508" s="3"/>
      <c r="X508" s="3"/>
      <c r="Y508" s="3"/>
      <c r="Z508" s="3"/>
      <c r="AA508" s="3"/>
      <c r="AB508" s="3"/>
    </row>
    <row r="509" customFormat="false" ht="12.75" hidden="false" customHeight="true" outlineLevel="0" collapsed="false">
      <c r="A509" s="3"/>
      <c r="B509" s="145"/>
      <c r="C509" s="161"/>
      <c r="D509" s="3"/>
      <c r="E509" s="3"/>
      <c r="F509" s="145"/>
      <c r="G509" s="145"/>
      <c r="H509" s="3"/>
      <c r="I509" s="3"/>
      <c r="J509" s="3"/>
      <c r="K509" s="3"/>
      <c r="L509" s="3"/>
      <c r="M509" s="3"/>
      <c r="N509" s="3"/>
      <c r="O509" s="3"/>
      <c r="P509" s="3"/>
      <c r="Q509" s="3"/>
      <c r="R509" s="3"/>
      <c r="S509" s="3"/>
      <c r="T509" s="3"/>
      <c r="U509" s="3"/>
      <c r="V509" s="3"/>
      <c r="W509" s="3"/>
      <c r="X509" s="3"/>
      <c r="Y509" s="3"/>
      <c r="Z509" s="3"/>
      <c r="AA509" s="3"/>
      <c r="AB509" s="3"/>
    </row>
    <row r="510" customFormat="false" ht="12.75" hidden="false" customHeight="true" outlineLevel="0" collapsed="false">
      <c r="A510" s="3"/>
      <c r="B510" s="145"/>
      <c r="C510" s="161"/>
      <c r="D510" s="3"/>
      <c r="E510" s="3"/>
      <c r="F510" s="145"/>
      <c r="G510" s="145"/>
      <c r="H510" s="3"/>
      <c r="I510" s="3"/>
      <c r="J510" s="3"/>
      <c r="K510" s="3"/>
      <c r="L510" s="3"/>
      <c r="M510" s="3"/>
      <c r="N510" s="3"/>
      <c r="O510" s="3"/>
      <c r="P510" s="3"/>
      <c r="Q510" s="3"/>
      <c r="R510" s="3"/>
      <c r="S510" s="3"/>
      <c r="T510" s="3"/>
      <c r="U510" s="3"/>
      <c r="V510" s="3"/>
      <c r="W510" s="3"/>
      <c r="X510" s="3"/>
      <c r="Y510" s="3"/>
      <c r="Z510" s="3"/>
      <c r="AA510" s="3"/>
      <c r="AB510" s="3"/>
    </row>
    <row r="511" customFormat="false" ht="12.75" hidden="false" customHeight="true" outlineLevel="0" collapsed="false">
      <c r="A511" s="3"/>
      <c r="B511" s="145"/>
      <c r="C511" s="161"/>
      <c r="D511" s="3"/>
      <c r="E511" s="3"/>
      <c r="F511" s="145"/>
      <c r="G511" s="145"/>
      <c r="H511" s="3"/>
      <c r="I511" s="3"/>
      <c r="J511" s="3"/>
      <c r="K511" s="3"/>
      <c r="L511" s="3"/>
      <c r="M511" s="3"/>
      <c r="N511" s="3"/>
      <c r="O511" s="3"/>
      <c r="P511" s="3"/>
      <c r="Q511" s="3"/>
      <c r="R511" s="3"/>
      <c r="S511" s="3"/>
      <c r="T511" s="3"/>
      <c r="U511" s="3"/>
      <c r="V511" s="3"/>
      <c r="W511" s="3"/>
      <c r="X511" s="3"/>
      <c r="Y511" s="3"/>
      <c r="Z511" s="3"/>
      <c r="AA511" s="3"/>
      <c r="AB511" s="3"/>
    </row>
    <row r="512" customFormat="false" ht="12.75" hidden="false" customHeight="true" outlineLevel="0" collapsed="false">
      <c r="A512" s="3"/>
      <c r="B512" s="145"/>
      <c r="C512" s="161"/>
      <c r="D512" s="3"/>
      <c r="E512" s="3"/>
      <c r="F512" s="145"/>
      <c r="G512" s="145"/>
      <c r="H512" s="3"/>
      <c r="I512" s="3"/>
      <c r="J512" s="3"/>
      <c r="K512" s="3"/>
      <c r="L512" s="3"/>
      <c r="M512" s="3"/>
      <c r="N512" s="3"/>
      <c r="O512" s="3"/>
      <c r="P512" s="3"/>
      <c r="Q512" s="3"/>
      <c r="R512" s="3"/>
      <c r="S512" s="3"/>
      <c r="T512" s="3"/>
      <c r="U512" s="3"/>
      <c r="V512" s="3"/>
      <c r="W512" s="3"/>
      <c r="X512" s="3"/>
      <c r="Y512" s="3"/>
      <c r="Z512" s="3"/>
      <c r="AA512" s="3"/>
      <c r="AB512" s="3"/>
    </row>
    <row r="513" customFormat="false" ht="12.75" hidden="false" customHeight="true" outlineLevel="0" collapsed="false">
      <c r="A513" s="3"/>
      <c r="B513" s="145"/>
      <c r="C513" s="161"/>
      <c r="D513" s="3"/>
      <c r="E513" s="3"/>
      <c r="F513" s="145"/>
      <c r="G513" s="145"/>
      <c r="H513" s="3"/>
      <c r="I513" s="3"/>
      <c r="J513" s="3"/>
      <c r="K513" s="3"/>
      <c r="L513" s="3"/>
      <c r="M513" s="3"/>
      <c r="N513" s="3"/>
      <c r="O513" s="3"/>
      <c r="P513" s="3"/>
      <c r="Q513" s="3"/>
      <c r="R513" s="3"/>
      <c r="S513" s="3"/>
      <c r="T513" s="3"/>
      <c r="U513" s="3"/>
      <c r="V513" s="3"/>
      <c r="W513" s="3"/>
      <c r="X513" s="3"/>
      <c r="Y513" s="3"/>
      <c r="Z513" s="3"/>
      <c r="AA513" s="3"/>
      <c r="AB513" s="3"/>
    </row>
    <row r="514" customFormat="false" ht="12.75" hidden="false" customHeight="true" outlineLevel="0" collapsed="false">
      <c r="A514" s="3"/>
      <c r="B514" s="145"/>
      <c r="C514" s="161"/>
      <c r="D514" s="3"/>
      <c r="E514" s="3"/>
      <c r="F514" s="145"/>
      <c r="G514" s="145"/>
      <c r="H514" s="3"/>
      <c r="I514" s="3"/>
      <c r="J514" s="3"/>
      <c r="K514" s="3"/>
      <c r="L514" s="3"/>
      <c r="M514" s="3"/>
      <c r="N514" s="3"/>
      <c r="O514" s="3"/>
      <c r="P514" s="3"/>
      <c r="Q514" s="3"/>
      <c r="R514" s="3"/>
      <c r="S514" s="3"/>
      <c r="T514" s="3"/>
      <c r="U514" s="3"/>
      <c r="V514" s="3"/>
      <c r="W514" s="3"/>
      <c r="X514" s="3"/>
      <c r="Y514" s="3"/>
      <c r="Z514" s="3"/>
      <c r="AA514" s="3"/>
      <c r="AB514" s="3"/>
    </row>
    <row r="515" customFormat="false" ht="12.75" hidden="false" customHeight="true" outlineLevel="0" collapsed="false">
      <c r="A515" s="3"/>
      <c r="B515" s="145"/>
      <c r="C515" s="161"/>
      <c r="D515" s="3"/>
      <c r="E515" s="3"/>
      <c r="F515" s="145"/>
      <c r="G515" s="145"/>
      <c r="H515" s="3"/>
      <c r="I515" s="3"/>
      <c r="J515" s="3"/>
      <c r="K515" s="3"/>
      <c r="L515" s="3"/>
      <c r="M515" s="3"/>
      <c r="N515" s="3"/>
      <c r="O515" s="3"/>
      <c r="P515" s="3"/>
      <c r="Q515" s="3"/>
      <c r="R515" s="3"/>
      <c r="S515" s="3"/>
      <c r="T515" s="3"/>
      <c r="U515" s="3"/>
      <c r="V515" s="3"/>
      <c r="W515" s="3"/>
      <c r="X515" s="3"/>
      <c r="Y515" s="3"/>
      <c r="Z515" s="3"/>
      <c r="AA515" s="3"/>
      <c r="AB515" s="3"/>
    </row>
    <row r="516" customFormat="false" ht="12.75" hidden="false" customHeight="true" outlineLevel="0" collapsed="false">
      <c r="A516" s="3"/>
      <c r="B516" s="145"/>
      <c r="C516" s="161"/>
      <c r="D516" s="3"/>
      <c r="E516" s="3"/>
      <c r="F516" s="145"/>
      <c r="G516" s="145"/>
      <c r="H516" s="3"/>
      <c r="I516" s="3"/>
      <c r="J516" s="3"/>
      <c r="K516" s="3"/>
      <c r="L516" s="3"/>
      <c r="M516" s="3"/>
      <c r="N516" s="3"/>
      <c r="O516" s="3"/>
      <c r="P516" s="3"/>
      <c r="Q516" s="3"/>
      <c r="R516" s="3"/>
      <c r="S516" s="3"/>
      <c r="T516" s="3"/>
      <c r="U516" s="3"/>
      <c r="V516" s="3"/>
      <c r="W516" s="3"/>
      <c r="X516" s="3"/>
      <c r="Y516" s="3"/>
      <c r="Z516" s="3"/>
      <c r="AA516" s="3"/>
      <c r="AB516" s="3"/>
    </row>
    <row r="517" customFormat="false" ht="12.75" hidden="false" customHeight="true" outlineLevel="0" collapsed="false">
      <c r="A517" s="3"/>
      <c r="B517" s="145"/>
      <c r="C517" s="161"/>
      <c r="D517" s="3"/>
      <c r="E517" s="3"/>
      <c r="F517" s="145"/>
      <c r="G517" s="145"/>
      <c r="H517" s="3"/>
      <c r="I517" s="3"/>
      <c r="J517" s="3"/>
      <c r="K517" s="3"/>
      <c r="L517" s="3"/>
      <c r="M517" s="3"/>
      <c r="N517" s="3"/>
      <c r="O517" s="3"/>
      <c r="P517" s="3"/>
      <c r="Q517" s="3"/>
      <c r="R517" s="3"/>
      <c r="S517" s="3"/>
      <c r="T517" s="3"/>
      <c r="U517" s="3"/>
      <c r="V517" s="3"/>
      <c r="W517" s="3"/>
      <c r="X517" s="3"/>
      <c r="Y517" s="3"/>
      <c r="Z517" s="3"/>
      <c r="AA517" s="3"/>
      <c r="AB517" s="3"/>
    </row>
    <row r="518" customFormat="false" ht="12.75" hidden="false" customHeight="true" outlineLevel="0" collapsed="false">
      <c r="A518" s="3"/>
      <c r="B518" s="145"/>
      <c r="C518" s="161"/>
      <c r="D518" s="3"/>
      <c r="E518" s="3"/>
      <c r="F518" s="145"/>
      <c r="G518" s="145"/>
      <c r="H518" s="3"/>
      <c r="I518" s="3"/>
      <c r="J518" s="3"/>
      <c r="K518" s="3"/>
      <c r="L518" s="3"/>
      <c r="M518" s="3"/>
      <c r="N518" s="3"/>
      <c r="O518" s="3"/>
      <c r="P518" s="3"/>
      <c r="Q518" s="3"/>
      <c r="R518" s="3"/>
      <c r="S518" s="3"/>
      <c r="T518" s="3"/>
      <c r="U518" s="3"/>
      <c r="V518" s="3"/>
      <c r="W518" s="3"/>
      <c r="X518" s="3"/>
      <c r="Y518" s="3"/>
      <c r="Z518" s="3"/>
      <c r="AA518" s="3"/>
      <c r="AB518" s="3"/>
    </row>
    <row r="519" customFormat="false" ht="12.75" hidden="false" customHeight="true" outlineLevel="0" collapsed="false">
      <c r="A519" s="3"/>
      <c r="B519" s="145"/>
      <c r="C519" s="161"/>
      <c r="D519" s="3"/>
      <c r="E519" s="3"/>
      <c r="F519" s="145"/>
      <c r="G519" s="145"/>
      <c r="H519" s="3"/>
      <c r="I519" s="3"/>
      <c r="J519" s="3"/>
      <c r="K519" s="3"/>
      <c r="L519" s="3"/>
      <c r="M519" s="3"/>
      <c r="N519" s="3"/>
      <c r="O519" s="3"/>
      <c r="P519" s="3"/>
      <c r="Q519" s="3"/>
      <c r="R519" s="3"/>
      <c r="S519" s="3"/>
      <c r="T519" s="3"/>
      <c r="U519" s="3"/>
      <c r="V519" s="3"/>
      <c r="W519" s="3"/>
      <c r="X519" s="3"/>
      <c r="Y519" s="3"/>
      <c r="Z519" s="3"/>
      <c r="AA519" s="3"/>
      <c r="AB519" s="3"/>
    </row>
    <row r="520" customFormat="false" ht="12.75" hidden="false" customHeight="true" outlineLevel="0" collapsed="false">
      <c r="A520" s="3"/>
      <c r="B520" s="145"/>
      <c r="C520" s="161"/>
      <c r="D520" s="3"/>
      <c r="E520" s="3"/>
      <c r="F520" s="145"/>
      <c r="G520" s="145"/>
      <c r="H520" s="3"/>
      <c r="I520" s="3"/>
      <c r="J520" s="3"/>
      <c r="K520" s="3"/>
      <c r="L520" s="3"/>
      <c r="M520" s="3"/>
      <c r="N520" s="3"/>
      <c r="O520" s="3"/>
      <c r="P520" s="3"/>
      <c r="Q520" s="3"/>
      <c r="R520" s="3"/>
      <c r="S520" s="3"/>
      <c r="T520" s="3"/>
      <c r="U520" s="3"/>
      <c r="V520" s="3"/>
      <c r="W520" s="3"/>
      <c r="X520" s="3"/>
      <c r="Y520" s="3"/>
      <c r="Z520" s="3"/>
      <c r="AA520" s="3"/>
      <c r="AB520" s="3"/>
    </row>
    <row r="521" customFormat="false" ht="12.75" hidden="false" customHeight="true" outlineLevel="0" collapsed="false">
      <c r="A521" s="3"/>
      <c r="B521" s="145"/>
      <c r="C521" s="161"/>
      <c r="D521" s="3"/>
      <c r="E521" s="3"/>
      <c r="F521" s="145"/>
      <c r="G521" s="145"/>
      <c r="H521" s="3"/>
      <c r="I521" s="3"/>
      <c r="J521" s="3"/>
      <c r="K521" s="3"/>
      <c r="L521" s="3"/>
      <c r="M521" s="3"/>
      <c r="N521" s="3"/>
      <c r="O521" s="3"/>
      <c r="P521" s="3"/>
      <c r="Q521" s="3"/>
      <c r="R521" s="3"/>
      <c r="S521" s="3"/>
      <c r="T521" s="3"/>
      <c r="U521" s="3"/>
      <c r="V521" s="3"/>
      <c r="W521" s="3"/>
      <c r="X521" s="3"/>
      <c r="Y521" s="3"/>
      <c r="Z521" s="3"/>
      <c r="AA521" s="3"/>
      <c r="AB521" s="3"/>
    </row>
    <row r="522" customFormat="false" ht="12.75" hidden="false" customHeight="true" outlineLevel="0" collapsed="false">
      <c r="A522" s="3"/>
      <c r="B522" s="145"/>
      <c r="C522" s="161"/>
      <c r="D522" s="3"/>
      <c r="E522" s="3"/>
      <c r="F522" s="145"/>
      <c r="G522" s="145"/>
      <c r="H522" s="3"/>
      <c r="I522" s="3"/>
      <c r="J522" s="3"/>
      <c r="K522" s="3"/>
      <c r="L522" s="3"/>
      <c r="M522" s="3"/>
      <c r="N522" s="3"/>
      <c r="O522" s="3"/>
      <c r="P522" s="3"/>
      <c r="Q522" s="3"/>
      <c r="R522" s="3"/>
      <c r="S522" s="3"/>
      <c r="T522" s="3"/>
      <c r="U522" s="3"/>
      <c r="V522" s="3"/>
      <c r="W522" s="3"/>
      <c r="X522" s="3"/>
      <c r="Y522" s="3"/>
      <c r="Z522" s="3"/>
      <c r="AA522" s="3"/>
      <c r="AB522" s="3"/>
    </row>
    <row r="523" customFormat="false" ht="12.75" hidden="false" customHeight="true" outlineLevel="0" collapsed="false">
      <c r="A523" s="3"/>
      <c r="B523" s="145"/>
      <c r="C523" s="161"/>
      <c r="D523" s="3"/>
      <c r="E523" s="3"/>
      <c r="F523" s="145"/>
      <c r="G523" s="145"/>
      <c r="H523" s="3"/>
      <c r="I523" s="3"/>
      <c r="J523" s="3"/>
      <c r="K523" s="3"/>
      <c r="L523" s="3"/>
      <c r="M523" s="3"/>
      <c r="N523" s="3"/>
      <c r="O523" s="3"/>
      <c r="P523" s="3"/>
      <c r="Q523" s="3"/>
      <c r="R523" s="3"/>
      <c r="S523" s="3"/>
      <c r="T523" s="3"/>
      <c r="U523" s="3"/>
      <c r="V523" s="3"/>
      <c r="W523" s="3"/>
      <c r="X523" s="3"/>
      <c r="Y523" s="3"/>
      <c r="Z523" s="3"/>
      <c r="AA523" s="3"/>
      <c r="AB523" s="3"/>
    </row>
    <row r="524" customFormat="false" ht="12.75" hidden="false" customHeight="true" outlineLevel="0" collapsed="false">
      <c r="A524" s="3"/>
      <c r="B524" s="145"/>
      <c r="C524" s="161"/>
      <c r="D524" s="3"/>
      <c r="E524" s="3"/>
      <c r="F524" s="145"/>
      <c r="G524" s="145"/>
      <c r="H524" s="3"/>
      <c r="I524" s="3"/>
      <c r="J524" s="3"/>
      <c r="K524" s="3"/>
      <c r="L524" s="3"/>
      <c r="M524" s="3"/>
      <c r="N524" s="3"/>
      <c r="O524" s="3"/>
      <c r="P524" s="3"/>
      <c r="Q524" s="3"/>
      <c r="R524" s="3"/>
      <c r="S524" s="3"/>
      <c r="T524" s="3"/>
      <c r="U524" s="3"/>
      <c r="V524" s="3"/>
      <c r="W524" s="3"/>
      <c r="X524" s="3"/>
      <c r="Y524" s="3"/>
      <c r="Z524" s="3"/>
      <c r="AA524" s="3"/>
      <c r="AB524" s="3"/>
    </row>
    <row r="525" customFormat="false" ht="12.75" hidden="false" customHeight="true" outlineLevel="0" collapsed="false">
      <c r="A525" s="3"/>
      <c r="B525" s="145"/>
      <c r="C525" s="161"/>
      <c r="D525" s="3"/>
      <c r="E525" s="3"/>
      <c r="F525" s="145"/>
      <c r="G525" s="145"/>
      <c r="H525" s="3"/>
      <c r="I525" s="3"/>
      <c r="J525" s="3"/>
      <c r="K525" s="3"/>
      <c r="L525" s="3"/>
      <c r="M525" s="3"/>
      <c r="N525" s="3"/>
      <c r="O525" s="3"/>
      <c r="P525" s="3"/>
      <c r="Q525" s="3"/>
      <c r="R525" s="3"/>
      <c r="S525" s="3"/>
      <c r="T525" s="3"/>
      <c r="U525" s="3"/>
      <c r="V525" s="3"/>
      <c r="W525" s="3"/>
      <c r="X525" s="3"/>
      <c r="Y525" s="3"/>
      <c r="Z525" s="3"/>
      <c r="AA525" s="3"/>
      <c r="AB525" s="3"/>
    </row>
    <row r="526" customFormat="false" ht="12.75" hidden="false" customHeight="true" outlineLevel="0" collapsed="false">
      <c r="A526" s="3"/>
      <c r="B526" s="145"/>
      <c r="C526" s="161"/>
      <c r="D526" s="3"/>
      <c r="E526" s="3"/>
      <c r="F526" s="145"/>
      <c r="G526" s="145"/>
      <c r="H526" s="3"/>
      <c r="I526" s="3"/>
      <c r="J526" s="3"/>
      <c r="K526" s="3"/>
      <c r="L526" s="3"/>
      <c r="M526" s="3"/>
      <c r="N526" s="3"/>
      <c r="O526" s="3"/>
      <c r="P526" s="3"/>
      <c r="Q526" s="3"/>
      <c r="R526" s="3"/>
      <c r="S526" s="3"/>
      <c r="T526" s="3"/>
      <c r="U526" s="3"/>
      <c r="V526" s="3"/>
      <c r="W526" s="3"/>
      <c r="X526" s="3"/>
      <c r="Y526" s="3"/>
      <c r="Z526" s="3"/>
      <c r="AA526" s="3"/>
      <c r="AB526" s="3"/>
    </row>
    <row r="527" customFormat="false" ht="12.75" hidden="false" customHeight="true" outlineLevel="0" collapsed="false">
      <c r="A527" s="3"/>
      <c r="B527" s="145"/>
      <c r="C527" s="161"/>
      <c r="D527" s="3"/>
      <c r="E527" s="3"/>
      <c r="F527" s="145"/>
      <c r="G527" s="145"/>
      <c r="H527" s="3"/>
      <c r="I527" s="3"/>
      <c r="J527" s="3"/>
      <c r="K527" s="3"/>
      <c r="L527" s="3"/>
      <c r="M527" s="3"/>
      <c r="N527" s="3"/>
      <c r="O527" s="3"/>
      <c r="P527" s="3"/>
      <c r="Q527" s="3"/>
      <c r="R527" s="3"/>
      <c r="S527" s="3"/>
      <c r="T527" s="3"/>
      <c r="U527" s="3"/>
      <c r="V527" s="3"/>
      <c r="W527" s="3"/>
      <c r="X527" s="3"/>
      <c r="Y527" s="3"/>
      <c r="Z527" s="3"/>
      <c r="AA527" s="3"/>
      <c r="AB527" s="3"/>
    </row>
    <row r="528" customFormat="false" ht="12.75" hidden="false" customHeight="true" outlineLevel="0" collapsed="false">
      <c r="A528" s="3"/>
      <c r="B528" s="145"/>
      <c r="C528" s="161"/>
      <c r="D528" s="3"/>
      <c r="E528" s="3"/>
      <c r="F528" s="145"/>
      <c r="G528" s="145"/>
      <c r="H528" s="3"/>
      <c r="I528" s="3"/>
      <c r="J528" s="3"/>
      <c r="K528" s="3"/>
      <c r="L528" s="3"/>
      <c r="M528" s="3"/>
      <c r="N528" s="3"/>
      <c r="O528" s="3"/>
      <c r="P528" s="3"/>
      <c r="Q528" s="3"/>
      <c r="R528" s="3"/>
      <c r="S528" s="3"/>
      <c r="T528" s="3"/>
      <c r="U528" s="3"/>
      <c r="V528" s="3"/>
      <c r="W528" s="3"/>
      <c r="X528" s="3"/>
      <c r="Y528" s="3"/>
      <c r="Z528" s="3"/>
      <c r="AA528" s="3"/>
      <c r="AB528" s="3"/>
    </row>
    <row r="529" customFormat="false" ht="12.75" hidden="false" customHeight="true" outlineLevel="0" collapsed="false">
      <c r="A529" s="3"/>
      <c r="B529" s="145"/>
      <c r="C529" s="161"/>
      <c r="D529" s="3"/>
      <c r="E529" s="3"/>
      <c r="F529" s="145"/>
      <c r="G529" s="145"/>
      <c r="H529" s="3"/>
      <c r="I529" s="3"/>
      <c r="J529" s="3"/>
      <c r="K529" s="3"/>
      <c r="L529" s="3"/>
      <c r="M529" s="3"/>
      <c r="N529" s="3"/>
      <c r="O529" s="3"/>
      <c r="P529" s="3"/>
      <c r="Q529" s="3"/>
      <c r="R529" s="3"/>
      <c r="S529" s="3"/>
      <c r="T529" s="3"/>
      <c r="U529" s="3"/>
      <c r="V529" s="3"/>
      <c r="W529" s="3"/>
      <c r="X529" s="3"/>
      <c r="Y529" s="3"/>
      <c r="Z529" s="3"/>
      <c r="AA529" s="3"/>
      <c r="AB529" s="3"/>
    </row>
    <row r="530" customFormat="false" ht="12.75" hidden="false" customHeight="true" outlineLevel="0" collapsed="false">
      <c r="A530" s="3"/>
      <c r="B530" s="145"/>
      <c r="C530" s="161"/>
      <c r="D530" s="3"/>
      <c r="E530" s="3"/>
      <c r="F530" s="145"/>
      <c r="G530" s="145"/>
      <c r="H530" s="3"/>
      <c r="I530" s="3"/>
      <c r="J530" s="3"/>
      <c r="K530" s="3"/>
      <c r="L530" s="3"/>
      <c r="M530" s="3"/>
      <c r="N530" s="3"/>
      <c r="O530" s="3"/>
      <c r="P530" s="3"/>
      <c r="Q530" s="3"/>
      <c r="R530" s="3"/>
      <c r="S530" s="3"/>
      <c r="T530" s="3"/>
      <c r="U530" s="3"/>
      <c r="V530" s="3"/>
      <c r="W530" s="3"/>
      <c r="X530" s="3"/>
      <c r="Y530" s="3"/>
      <c r="Z530" s="3"/>
      <c r="AA530" s="3"/>
      <c r="AB530" s="3"/>
    </row>
    <row r="531" customFormat="false" ht="12.75" hidden="false" customHeight="true" outlineLevel="0" collapsed="false">
      <c r="A531" s="3"/>
      <c r="B531" s="145"/>
      <c r="C531" s="161"/>
      <c r="D531" s="3"/>
      <c r="E531" s="3"/>
      <c r="F531" s="145"/>
      <c r="G531" s="145"/>
      <c r="H531" s="3"/>
      <c r="I531" s="3"/>
      <c r="J531" s="3"/>
      <c r="K531" s="3"/>
      <c r="L531" s="3"/>
      <c r="M531" s="3"/>
      <c r="N531" s="3"/>
      <c r="O531" s="3"/>
      <c r="P531" s="3"/>
      <c r="Q531" s="3"/>
      <c r="R531" s="3"/>
      <c r="S531" s="3"/>
      <c r="T531" s="3"/>
      <c r="U531" s="3"/>
      <c r="V531" s="3"/>
      <c r="W531" s="3"/>
      <c r="X531" s="3"/>
      <c r="Y531" s="3"/>
      <c r="Z531" s="3"/>
      <c r="AA531" s="3"/>
      <c r="AB531" s="3"/>
    </row>
    <row r="532" customFormat="false" ht="12.75" hidden="false" customHeight="true" outlineLevel="0" collapsed="false">
      <c r="A532" s="3"/>
      <c r="B532" s="145"/>
      <c r="C532" s="161"/>
      <c r="D532" s="3"/>
      <c r="E532" s="3"/>
      <c r="F532" s="145"/>
      <c r="G532" s="145"/>
      <c r="H532" s="3"/>
      <c r="I532" s="3"/>
      <c r="J532" s="3"/>
      <c r="K532" s="3"/>
      <c r="L532" s="3"/>
      <c r="M532" s="3"/>
      <c r="N532" s="3"/>
      <c r="O532" s="3"/>
      <c r="P532" s="3"/>
      <c r="Q532" s="3"/>
      <c r="R532" s="3"/>
      <c r="S532" s="3"/>
      <c r="T532" s="3"/>
      <c r="U532" s="3"/>
      <c r="V532" s="3"/>
      <c r="W532" s="3"/>
      <c r="X532" s="3"/>
      <c r="Y532" s="3"/>
      <c r="Z532" s="3"/>
      <c r="AA532" s="3"/>
      <c r="AB532" s="3"/>
    </row>
    <row r="533" customFormat="false" ht="12.75" hidden="false" customHeight="true" outlineLevel="0" collapsed="false">
      <c r="A533" s="3"/>
      <c r="B533" s="145"/>
      <c r="C533" s="161"/>
      <c r="D533" s="3"/>
      <c r="E533" s="3"/>
      <c r="F533" s="145"/>
      <c r="G533" s="145"/>
      <c r="H533" s="3"/>
      <c r="I533" s="3"/>
      <c r="J533" s="3"/>
      <c r="K533" s="3"/>
      <c r="L533" s="3"/>
      <c r="M533" s="3"/>
      <c r="N533" s="3"/>
      <c r="O533" s="3"/>
      <c r="P533" s="3"/>
      <c r="Q533" s="3"/>
      <c r="R533" s="3"/>
      <c r="S533" s="3"/>
      <c r="T533" s="3"/>
      <c r="U533" s="3"/>
      <c r="V533" s="3"/>
      <c r="W533" s="3"/>
      <c r="X533" s="3"/>
      <c r="Y533" s="3"/>
      <c r="Z533" s="3"/>
      <c r="AA533" s="3"/>
      <c r="AB533" s="3"/>
    </row>
    <row r="534" customFormat="false" ht="12.75" hidden="false" customHeight="true" outlineLevel="0" collapsed="false">
      <c r="A534" s="3"/>
      <c r="B534" s="145"/>
      <c r="C534" s="161"/>
      <c r="D534" s="3"/>
      <c r="E534" s="3"/>
      <c r="F534" s="145"/>
      <c r="G534" s="145"/>
      <c r="H534" s="3"/>
      <c r="I534" s="3"/>
      <c r="J534" s="3"/>
      <c r="K534" s="3"/>
      <c r="L534" s="3"/>
      <c r="M534" s="3"/>
      <c r="N534" s="3"/>
      <c r="O534" s="3"/>
      <c r="P534" s="3"/>
      <c r="Q534" s="3"/>
      <c r="R534" s="3"/>
      <c r="S534" s="3"/>
      <c r="T534" s="3"/>
      <c r="U534" s="3"/>
      <c r="V534" s="3"/>
      <c r="W534" s="3"/>
      <c r="X534" s="3"/>
      <c r="Y534" s="3"/>
      <c r="Z534" s="3"/>
      <c r="AA534" s="3"/>
      <c r="AB534" s="3"/>
    </row>
    <row r="535" customFormat="false" ht="12.75" hidden="false" customHeight="true" outlineLevel="0" collapsed="false">
      <c r="A535" s="3"/>
      <c r="B535" s="145"/>
      <c r="C535" s="161"/>
      <c r="D535" s="3"/>
      <c r="E535" s="3"/>
      <c r="F535" s="145"/>
      <c r="G535" s="145"/>
      <c r="H535" s="3"/>
      <c r="I535" s="3"/>
      <c r="J535" s="3"/>
      <c r="K535" s="3"/>
      <c r="L535" s="3"/>
      <c r="M535" s="3"/>
      <c r="N535" s="3"/>
      <c r="O535" s="3"/>
      <c r="P535" s="3"/>
      <c r="Q535" s="3"/>
      <c r="R535" s="3"/>
      <c r="S535" s="3"/>
      <c r="T535" s="3"/>
      <c r="U535" s="3"/>
      <c r="V535" s="3"/>
      <c r="W535" s="3"/>
      <c r="X535" s="3"/>
      <c r="Y535" s="3"/>
      <c r="Z535" s="3"/>
      <c r="AA535" s="3"/>
      <c r="AB535" s="3"/>
    </row>
    <row r="536" customFormat="false" ht="12.75" hidden="false" customHeight="true" outlineLevel="0" collapsed="false">
      <c r="A536" s="3"/>
      <c r="B536" s="145"/>
      <c r="C536" s="161"/>
      <c r="D536" s="3"/>
      <c r="E536" s="3"/>
      <c r="F536" s="145"/>
      <c r="G536" s="145"/>
      <c r="H536" s="3"/>
      <c r="I536" s="3"/>
      <c r="J536" s="3"/>
      <c r="K536" s="3"/>
      <c r="L536" s="3"/>
      <c r="M536" s="3"/>
      <c r="N536" s="3"/>
      <c r="O536" s="3"/>
      <c r="P536" s="3"/>
      <c r="Q536" s="3"/>
      <c r="R536" s="3"/>
      <c r="S536" s="3"/>
      <c r="T536" s="3"/>
      <c r="U536" s="3"/>
      <c r="V536" s="3"/>
      <c r="W536" s="3"/>
      <c r="X536" s="3"/>
      <c r="Y536" s="3"/>
      <c r="Z536" s="3"/>
      <c r="AA536" s="3"/>
      <c r="AB536" s="3"/>
    </row>
    <row r="537" customFormat="false" ht="12.75" hidden="false" customHeight="true" outlineLevel="0" collapsed="false">
      <c r="A537" s="3"/>
      <c r="B537" s="145"/>
      <c r="C537" s="161"/>
      <c r="D537" s="3"/>
      <c r="E537" s="3"/>
      <c r="F537" s="145"/>
      <c r="G537" s="145"/>
      <c r="H537" s="3"/>
      <c r="I537" s="3"/>
      <c r="J537" s="3"/>
      <c r="K537" s="3"/>
      <c r="L537" s="3"/>
      <c r="M537" s="3"/>
      <c r="N537" s="3"/>
      <c r="O537" s="3"/>
      <c r="P537" s="3"/>
      <c r="Q537" s="3"/>
      <c r="R537" s="3"/>
      <c r="S537" s="3"/>
      <c r="T537" s="3"/>
      <c r="U537" s="3"/>
      <c r="V537" s="3"/>
      <c r="W537" s="3"/>
      <c r="X537" s="3"/>
      <c r="Y537" s="3"/>
      <c r="Z537" s="3"/>
      <c r="AA537" s="3"/>
      <c r="AB537" s="3"/>
    </row>
    <row r="538" customFormat="false" ht="12.75" hidden="false" customHeight="true" outlineLevel="0" collapsed="false">
      <c r="A538" s="3"/>
      <c r="B538" s="145"/>
      <c r="C538" s="161"/>
      <c r="D538" s="3"/>
      <c r="E538" s="3"/>
      <c r="F538" s="145"/>
      <c r="G538" s="145"/>
      <c r="H538" s="3"/>
      <c r="I538" s="3"/>
      <c r="J538" s="3"/>
      <c r="K538" s="3"/>
      <c r="L538" s="3"/>
      <c r="M538" s="3"/>
      <c r="N538" s="3"/>
      <c r="O538" s="3"/>
      <c r="P538" s="3"/>
      <c r="Q538" s="3"/>
      <c r="R538" s="3"/>
      <c r="S538" s="3"/>
      <c r="T538" s="3"/>
      <c r="U538" s="3"/>
      <c r="V538" s="3"/>
      <c r="W538" s="3"/>
      <c r="X538" s="3"/>
      <c r="Y538" s="3"/>
      <c r="Z538" s="3"/>
      <c r="AA538" s="3"/>
      <c r="AB538" s="3"/>
    </row>
    <row r="539" customFormat="false" ht="12.75" hidden="false" customHeight="true" outlineLevel="0" collapsed="false">
      <c r="A539" s="3"/>
      <c r="B539" s="145"/>
      <c r="C539" s="161"/>
      <c r="D539" s="3"/>
      <c r="E539" s="3"/>
      <c r="F539" s="145"/>
      <c r="G539" s="145"/>
      <c r="H539" s="3"/>
      <c r="I539" s="3"/>
      <c r="J539" s="3"/>
      <c r="K539" s="3"/>
      <c r="L539" s="3"/>
      <c r="M539" s="3"/>
      <c r="N539" s="3"/>
      <c r="O539" s="3"/>
      <c r="P539" s="3"/>
      <c r="Q539" s="3"/>
      <c r="R539" s="3"/>
      <c r="S539" s="3"/>
      <c r="T539" s="3"/>
      <c r="U539" s="3"/>
      <c r="V539" s="3"/>
      <c r="W539" s="3"/>
      <c r="X539" s="3"/>
      <c r="Y539" s="3"/>
      <c r="Z539" s="3"/>
      <c r="AA539" s="3"/>
      <c r="AB539" s="3"/>
    </row>
    <row r="540" customFormat="false" ht="12.75" hidden="false" customHeight="true" outlineLevel="0" collapsed="false">
      <c r="A540" s="3"/>
      <c r="B540" s="145"/>
      <c r="C540" s="161"/>
      <c r="D540" s="3"/>
      <c r="E540" s="3"/>
      <c r="F540" s="145"/>
      <c r="G540" s="145"/>
      <c r="H540" s="3"/>
      <c r="I540" s="3"/>
      <c r="J540" s="3"/>
      <c r="K540" s="3"/>
      <c r="L540" s="3"/>
      <c r="M540" s="3"/>
      <c r="N540" s="3"/>
      <c r="O540" s="3"/>
      <c r="P540" s="3"/>
      <c r="Q540" s="3"/>
      <c r="R540" s="3"/>
      <c r="S540" s="3"/>
      <c r="T540" s="3"/>
      <c r="U540" s="3"/>
      <c r="V540" s="3"/>
      <c r="W540" s="3"/>
      <c r="X540" s="3"/>
      <c r="Y540" s="3"/>
      <c r="Z540" s="3"/>
      <c r="AA540" s="3"/>
      <c r="AB540" s="3"/>
    </row>
    <row r="541" customFormat="false" ht="12.75" hidden="false" customHeight="true" outlineLevel="0" collapsed="false">
      <c r="A541" s="3"/>
      <c r="B541" s="145"/>
      <c r="C541" s="161"/>
      <c r="D541" s="3"/>
      <c r="E541" s="3"/>
      <c r="F541" s="145"/>
      <c r="G541" s="145"/>
      <c r="H541" s="3"/>
      <c r="I541" s="3"/>
      <c r="J541" s="3"/>
      <c r="K541" s="3"/>
      <c r="L541" s="3"/>
      <c r="M541" s="3"/>
      <c r="N541" s="3"/>
      <c r="O541" s="3"/>
      <c r="P541" s="3"/>
      <c r="Q541" s="3"/>
      <c r="R541" s="3"/>
      <c r="S541" s="3"/>
      <c r="T541" s="3"/>
      <c r="U541" s="3"/>
      <c r="V541" s="3"/>
      <c r="W541" s="3"/>
      <c r="X541" s="3"/>
      <c r="Y541" s="3"/>
      <c r="Z541" s="3"/>
      <c r="AA541" s="3"/>
      <c r="AB541" s="3"/>
    </row>
    <row r="542" customFormat="false" ht="12.75" hidden="false" customHeight="true" outlineLevel="0" collapsed="false">
      <c r="A542" s="3"/>
      <c r="B542" s="145"/>
      <c r="C542" s="161"/>
      <c r="D542" s="3"/>
      <c r="E542" s="3"/>
      <c r="F542" s="145"/>
      <c r="G542" s="145"/>
      <c r="H542" s="3"/>
      <c r="I542" s="3"/>
      <c r="J542" s="3"/>
      <c r="K542" s="3"/>
      <c r="L542" s="3"/>
      <c r="M542" s="3"/>
      <c r="N542" s="3"/>
      <c r="O542" s="3"/>
      <c r="P542" s="3"/>
      <c r="Q542" s="3"/>
      <c r="R542" s="3"/>
      <c r="S542" s="3"/>
      <c r="T542" s="3"/>
      <c r="U542" s="3"/>
      <c r="V542" s="3"/>
      <c r="W542" s="3"/>
      <c r="X542" s="3"/>
      <c r="Y542" s="3"/>
      <c r="Z542" s="3"/>
      <c r="AA542" s="3"/>
      <c r="AB542" s="3"/>
    </row>
    <row r="543" customFormat="false" ht="12.75" hidden="false" customHeight="true" outlineLevel="0" collapsed="false">
      <c r="A543" s="3"/>
      <c r="B543" s="145"/>
      <c r="C543" s="161"/>
      <c r="D543" s="3"/>
      <c r="E543" s="3"/>
      <c r="F543" s="145"/>
      <c r="G543" s="145"/>
      <c r="H543" s="3"/>
      <c r="I543" s="3"/>
      <c r="J543" s="3"/>
      <c r="K543" s="3"/>
      <c r="L543" s="3"/>
      <c r="M543" s="3"/>
      <c r="N543" s="3"/>
      <c r="O543" s="3"/>
      <c r="P543" s="3"/>
      <c r="Q543" s="3"/>
      <c r="R543" s="3"/>
      <c r="S543" s="3"/>
      <c r="T543" s="3"/>
      <c r="U543" s="3"/>
      <c r="V543" s="3"/>
      <c r="W543" s="3"/>
      <c r="X543" s="3"/>
      <c r="Y543" s="3"/>
      <c r="Z543" s="3"/>
      <c r="AA543" s="3"/>
      <c r="AB543" s="3"/>
    </row>
    <row r="544" customFormat="false" ht="12.75" hidden="false" customHeight="true" outlineLevel="0" collapsed="false">
      <c r="A544" s="3"/>
      <c r="B544" s="145"/>
      <c r="C544" s="161"/>
      <c r="D544" s="3"/>
      <c r="E544" s="3"/>
      <c r="F544" s="145"/>
      <c r="G544" s="145"/>
      <c r="H544" s="3"/>
      <c r="I544" s="3"/>
      <c r="J544" s="3"/>
      <c r="K544" s="3"/>
      <c r="L544" s="3"/>
      <c r="M544" s="3"/>
      <c r="N544" s="3"/>
      <c r="O544" s="3"/>
      <c r="P544" s="3"/>
      <c r="Q544" s="3"/>
      <c r="R544" s="3"/>
      <c r="S544" s="3"/>
      <c r="T544" s="3"/>
      <c r="U544" s="3"/>
      <c r="V544" s="3"/>
      <c r="W544" s="3"/>
      <c r="X544" s="3"/>
      <c r="Y544" s="3"/>
      <c r="Z544" s="3"/>
      <c r="AA544" s="3"/>
      <c r="AB544" s="3"/>
    </row>
    <row r="545" customFormat="false" ht="12.75" hidden="false" customHeight="true" outlineLevel="0" collapsed="false">
      <c r="A545" s="3"/>
      <c r="B545" s="145"/>
      <c r="C545" s="161"/>
      <c r="D545" s="3"/>
      <c r="E545" s="3"/>
      <c r="F545" s="145"/>
      <c r="G545" s="145"/>
      <c r="H545" s="3"/>
      <c r="I545" s="3"/>
      <c r="J545" s="3"/>
      <c r="K545" s="3"/>
      <c r="L545" s="3"/>
      <c r="M545" s="3"/>
      <c r="N545" s="3"/>
      <c r="O545" s="3"/>
      <c r="P545" s="3"/>
      <c r="Q545" s="3"/>
      <c r="R545" s="3"/>
      <c r="S545" s="3"/>
      <c r="T545" s="3"/>
      <c r="U545" s="3"/>
      <c r="V545" s="3"/>
      <c r="W545" s="3"/>
      <c r="X545" s="3"/>
      <c r="Y545" s="3"/>
      <c r="Z545" s="3"/>
      <c r="AA545" s="3"/>
      <c r="AB545" s="3"/>
    </row>
    <row r="546" customFormat="false" ht="12.75" hidden="false" customHeight="true" outlineLevel="0" collapsed="false">
      <c r="A546" s="3"/>
      <c r="B546" s="145"/>
      <c r="C546" s="161"/>
      <c r="D546" s="3"/>
      <c r="E546" s="3"/>
      <c r="F546" s="145"/>
      <c r="G546" s="145"/>
      <c r="H546" s="3"/>
      <c r="I546" s="3"/>
      <c r="J546" s="3"/>
      <c r="K546" s="3"/>
      <c r="L546" s="3"/>
      <c r="M546" s="3"/>
      <c r="N546" s="3"/>
      <c r="O546" s="3"/>
      <c r="P546" s="3"/>
      <c r="Q546" s="3"/>
      <c r="R546" s="3"/>
      <c r="S546" s="3"/>
      <c r="T546" s="3"/>
      <c r="U546" s="3"/>
      <c r="V546" s="3"/>
      <c r="W546" s="3"/>
      <c r="X546" s="3"/>
      <c r="Y546" s="3"/>
      <c r="Z546" s="3"/>
      <c r="AA546" s="3"/>
      <c r="AB546" s="3"/>
    </row>
    <row r="547" customFormat="false" ht="12.75" hidden="false" customHeight="true" outlineLevel="0" collapsed="false">
      <c r="A547" s="3"/>
      <c r="B547" s="145"/>
      <c r="C547" s="161"/>
      <c r="D547" s="3"/>
      <c r="E547" s="3"/>
      <c r="F547" s="145"/>
      <c r="G547" s="145"/>
      <c r="H547" s="3"/>
      <c r="I547" s="3"/>
      <c r="J547" s="3"/>
      <c r="K547" s="3"/>
      <c r="L547" s="3"/>
      <c r="M547" s="3"/>
      <c r="N547" s="3"/>
      <c r="O547" s="3"/>
      <c r="P547" s="3"/>
      <c r="Q547" s="3"/>
      <c r="R547" s="3"/>
      <c r="S547" s="3"/>
      <c r="T547" s="3"/>
      <c r="U547" s="3"/>
      <c r="V547" s="3"/>
      <c r="W547" s="3"/>
      <c r="X547" s="3"/>
      <c r="Y547" s="3"/>
      <c r="Z547" s="3"/>
      <c r="AA547" s="3"/>
      <c r="AB547" s="3"/>
    </row>
    <row r="548" customFormat="false" ht="12.75" hidden="false" customHeight="true" outlineLevel="0" collapsed="false">
      <c r="A548" s="3"/>
      <c r="B548" s="145"/>
      <c r="C548" s="161"/>
      <c r="D548" s="3"/>
      <c r="E548" s="3"/>
      <c r="F548" s="145"/>
      <c r="G548" s="145"/>
      <c r="H548" s="3"/>
      <c r="I548" s="3"/>
      <c r="J548" s="3"/>
      <c r="K548" s="3"/>
      <c r="L548" s="3"/>
      <c r="M548" s="3"/>
      <c r="N548" s="3"/>
      <c r="O548" s="3"/>
      <c r="P548" s="3"/>
      <c r="Q548" s="3"/>
      <c r="R548" s="3"/>
      <c r="S548" s="3"/>
      <c r="T548" s="3"/>
      <c r="U548" s="3"/>
      <c r="V548" s="3"/>
      <c r="W548" s="3"/>
      <c r="X548" s="3"/>
      <c r="Y548" s="3"/>
      <c r="Z548" s="3"/>
      <c r="AA548" s="3"/>
      <c r="AB548" s="3"/>
    </row>
    <row r="549" customFormat="false" ht="12.75" hidden="false" customHeight="true" outlineLevel="0" collapsed="false">
      <c r="A549" s="3"/>
      <c r="B549" s="145"/>
      <c r="C549" s="161"/>
      <c r="D549" s="3"/>
      <c r="E549" s="3"/>
      <c r="F549" s="145"/>
      <c r="G549" s="145"/>
      <c r="H549" s="3"/>
      <c r="I549" s="3"/>
      <c r="J549" s="3"/>
      <c r="K549" s="3"/>
      <c r="L549" s="3"/>
      <c r="M549" s="3"/>
      <c r="N549" s="3"/>
      <c r="O549" s="3"/>
      <c r="P549" s="3"/>
      <c r="Q549" s="3"/>
      <c r="R549" s="3"/>
      <c r="S549" s="3"/>
      <c r="T549" s="3"/>
      <c r="U549" s="3"/>
      <c r="V549" s="3"/>
      <c r="W549" s="3"/>
      <c r="X549" s="3"/>
      <c r="Y549" s="3"/>
      <c r="Z549" s="3"/>
      <c r="AA549" s="3"/>
      <c r="AB549" s="3"/>
    </row>
    <row r="550" customFormat="false" ht="12.75" hidden="false" customHeight="true" outlineLevel="0" collapsed="false">
      <c r="A550" s="3"/>
      <c r="B550" s="145"/>
      <c r="C550" s="161"/>
      <c r="D550" s="3"/>
      <c r="E550" s="3"/>
      <c r="F550" s="145"/>
      <c r="G550" s="145"/>
      <c r="H550" s="3"/>
      <c r="I550" s="3"/>
      <c r="J550" s="3"/>
      <c r="K550" s="3"/>
      <c r="L550" s="3"/>
      <c r="M550" s="3"/>
      <c r="N550" s="3"/>
      <c r="O550" s="3"/>
      <c r="P550" s="3"/>
      <c r="Q550" s="3"/>
      <c r="R550" s="3"/>
      <c r="S550" s="3"/>
      <c r="T550" s="3"/>
      <c r="U550" s="3"/>
      <c r="V550" s="3"/>
      <c r="W550" s="3"/>
      <c r="X550" s="3"/>
      <c r="Y550" s="3"/>
      <c r="Z550" s="3"/>
      <c r="AA550" s="3"/>
      <c r="AB550" s="3"/>
    </row>
    <row r="551" customFormat="false" ht="12.75" hidden="false" customHeight="true" outlineLevel="0" collapsed="false">
      <c r="A551" s="3"/>
      <c r="B551" s="145"/>
      <c r="C551" s="161"/>
      <c r="D551" s="3"/>
      <c r="E551" s="3"/>
      <c r="F551" s="145"/>
      <c r="G551" s="145"/>
      <c r="H551" s="3"/>
      <c r="I551" s="3"/>
      <c r="J551" s="3"/>
      <c r="K551" s="3"/>
      <c r="L551" s="3"/>
      <c r="M551" s="3"/>
      <c r="N551" s="3"/>
      <c r="O551" s="3"/>
      <c r="P551" s="3"/>
      <c r="Q551" s="3"/>
      <c r="R551" s="3"/>
      <c r="S551" s="3"/>
      <c r="T551" s="3"/>
      <c r="U551" s="3"/>
      <c r="V551" s="3"/>
      <c r="W551" s="3"/>
      <c r="X551" s="3"/>
      <c r="Y551" s="3"/>
      <c r="Z551" s="3"/>
      <c r="AA551" s="3"/>
      <c r="AB551" s="3"/>
    </row>
    <row r="552" customFormat="false" ht="12.75" hidden="false" customHeight="true" outlineLevel="0" collapsed="false">
      <c r="A552" s="3"/>
      <c r="B552" s="145"/>
      <c r="C552" s="161"/>
      <c r="D552" s="3"/>
      <c r="E552" s="3"/>
      <c r="F552" s="145"/>
      <c r="G552" s="145"/>
      <c r="H552" s="3"/>
      <c r="I552" s="3"/>
      <c r="J552" s="3"/>
      <c r="K552" s="3"/>
      <c r="L552" s="3"/>
      <c r="M552" s="3"/>
      <c r="N552" s="3"/>
      <c r="O552" s="3"/>
      <c r="P552" s="3"/>
      <c r="Q552" s="3"/>
      <c r="R552" s="3"/>
      <c r="S552" s="3"/>
      <c r="T552" s="3"/>
      <c r="U552" s="3"/>
      <c r="V552" s="3"/>
      <c r="W552" s="3"/>
      <c r="X552" s="3"/>
      <c r="Y552" s="3"/>
      <c r="Z552" s="3"/>
      <c r="AA552" s="3"/>
      <c r="AB552" s="3"/>
    </row>
    <row r="553" customFormat="false" ht="12.75" hidden="false" customHeight="true" outlineLevel="0" collapsed="false">
      <c r="A553" s="3"/>
      <c r="B553" s="145"/>
      <c r="C553" s="161"/>
      <c r="D553" s="3"/>
      <c r="E553" s="3"/>
      <c r="F553" s="145"/>
      <c r="G553" s="145"/>
      <c r="H553" s="3"/>
      <c r="I553" s="3"/>
      <c r="J553" s="3"/>
      <c r="K553" s="3"/>
      <c r="L553" s="3"/>
      <c r="M553" s="3"/>
      <c r="N553" s="3"/>
      <c r="O553" s="3"/>
      <c r="P553" s="3"/>
      <c r="Q553" s="3"/>
      <c r="R553" s="3"/>
      <c r="S553" s="3"/>
      <c r="T553" s="3"/>
      <c r="U553" s="3"/>
      <c r="V553" s="3"/>
      <c r="W553" s="3"/>
      <c r="X553" s="3"/>
      <c r="Y553" s="3"/>
      <c r="Z553" s="3"/>
      <c r="AA553" s="3"/>
      <c r="AB553" s="3"/>
    </row>
    <row r="554" customFormat="false" ht="12.75" hidden="false" customHeight="true" outlineLevel="0" collapsed="false">
      <c r="A554" s="3"/>
      <c r="B554" s="145"/>
      <c r="C554" s="161"/>
      <c r="D554" s="3"/>
      <c r="E554" s="3"/>
      <c r="F554" s="145"/>
      <c r="G554" s="145"/>
      <c r="H554" s="3"/>
      <c r="I554" s="3"/>
      <c r="J554" s="3"/>
      <c r="K554" s="3"/>
      <c r="L554" s="3"/>
      <c r="M554" s="3"/>
      <c r="N554" s="3"/>
      <c r="O554" s="3"/>
      <c r="P554" s="3"/>
      <c r="Q554" s="3"/>
      <c r="R554" s="3"/>
      <c r="S554" s="3"/>
      <c r="T554" s="3"/>
      <c r="U554" s="3"/>
      <c r="V554" s="3"/>
      <c r="W554" s="3"/>
      <c r="X554" s="3"/>
      <c r="Y554" s="3"/>
      <c r="Z554" s="3"/>
      <c r="AA554" s="3"/>
      <c r="AB554" s="3"/>
    </row>
    <row r="555" customFormat="false" ht="12.75" hidden="false" customHeight="true" outlineLevel="0" collapsed="false">
      <c r="A555" s="3"/>
      <c r="B555" s="145"/>
      <c r="C555" s="161"/>
      <c r="D555" s="3"/>
      <c r="E555" s="3"/>
      <c r="F555" s="145"/>
      <c r="G555" s="145"/>
      <c r="H555" s="3"/>
      <c r="I555" s="3"/>
      <c r="J555" s="3"/>
      <c r="K555" s="3"/>
      <c r="L555" s="3"/>
      <c r="M555" s="3"/>
      <c r="N555" s="3"/>
      <c r="O555" s="3"/>
      <c r="P555" s="3"/>
      <c r="Q555" s="3"/>
      <c r="R555" s="3"/>
      <c r="S555" s="3"/>
      <c r="T555" s="3"/>
      <c r="U555" s="3"/>
      <c r="V555" s="3"/>
      <c r="W555" s="3"/>
      <c r="X555" s="3"/>
      <c r="Y555" s="3"/>
      <c r="Z555" s="3"/>
      <c r="AA555" s="3"/>
      <c r="AB555" s="3"/>
    </row>
    <row r="556" customFormat="false" ht="12.75" hidden="false" customHeight="true" outlineLevel="0" collapsed="false">
      <c r="A556" s="3"/>
      <c r="B556" s="145"/>
      <c r="C556" s="161"/>
      <c r="D556" s="3"/>
      <c r="E556" s="3"/>
      <c r="F556" s="145"/>
      <c r="G556" s="145"/>
      <c r="H556" s="3"/>
      <c r="I556" s="3"/>
      <c r="J556" s="3"/>
      <c r="K556" s="3"/>
      <c r="L556" s="3"/>
      <c r="M556" s="3"/>
      <c r="N556" s="3"/>
      <c r="O556" s="3"/>
      <c r="P556" s="3"/>
      <c r="Q556" s="3"/>
      <c r="R556" s="3"/>
      <c r="S556" s="3"/>
      <c r="T556" s="3"/>
      <c r="U556" s="3"/>
      <c r="V556" s="3"/>
      <c r="W556" s="3"/>
      <c r="X556" s="3"/>
      <c r="Y556" s="3"/>
      <c r="Z556" s="3"/>
      <c r="AA556" s="3"/>
      <c r="AB556" s="3"/>
    </row>
    <row r="557" customFormat="false" ht="12.75" hidden="false" customHeight="true" outlineLevel="0" collapsed="false">
      <c r="A557" s="3"/>
      <c r="B557" s="145"/>
      <c r="C557" s="161"/>
      <c r="D557" s="3"/>
      <c r="E557" s="3"/>
      <c r="F557" s="145"/>
      <c r="G557" s="145"/>
      <c r="H557" s="3"/>
      <c r="I557" s="3"/>
      <c r="J557" s="3"/>
      <c r="K557" s="3"/>
      <c r="L557" s="3"/>
      <c r="M557" s="3"/>
      <c r="N557" s="3"/>
      <c r="O557" s="3"/>
      <c r="P557" s="3"/>
      <c r="Q557" s="3"/>
      <c r="R557" s="3"/>
      <c r="S557" s="3"/>
      <c r="T557" s="3"/>
      <c r="U557" s="3"/>
      <c r="V557" s="3"/>
      <c r="W557" s="3"/>
      <c r="X557" s="3"/>
      <c r="Y557" s="3"/>
      <c r="Z557" s="3"/>
      <c r="AA557" s="3"/>
      <c r="AB557" s="3"/>
    </row>
    <row r="558" customFormat="false" ht="12.75" hidden="false" customHeight="true" outlineLevel="0" collapsed="false">
      <c r="A558" s="3"/>
      <c r="B558" s="145"/>
      <c r="C558" s="161"/>
      <c r="D558" s="3"/>
      <c r="E558" s="3"/>
      <c r="F558" s="145"/>
      <c r="G558" s="145"/>
      <c r="H558" s="3"/>
      <c r="I558" s="3"/>
      <c r="J558" s="3"/>
      <c r="K558" s="3"/>
      <c r="L558" s="3"/>
      <c r="M558" s="3"/>
      <c r="N558" s="3"/>
      <c r="O558" s="3"/>
      <c r="P558" s="3"/>
      <c r="Q558" s="3"/>
      <c r="R558" s="3"/>
      <c r="S558" s="3"/>
      <c r="T558" s="3"/>
      <c r="U558" s="3"/>
      <c r="V558" s="3"/>
      <c r="W558" s="3"/>
      <c r="X558" s="3"/>
      <c r="Y558" s="3"/>
      <c r="Z558" s="3"/>
      <c r="AA558" s="3"/>
      <c r="AB558" s="3"/>
    </row>
    <row r="559" customFormat="false" ht="12.75" hidden="false" customHeight="true" outlineLevel="0" collapsed="false">
      <c r="A559" s="3"/>
      <c r="B559" s="145"/>
      <c r="C559" s="161"/>
      <c r="D559" s="3"/>
      <c r="E559" s="3"/>
      <c r="F559" s="145"/>
      <c r="G559" s="145"/>
      <c r="H559" s="3"/>
      <c r="I559" s="3"/>
      <c r="J559" s="3"/>
      <c r="K559" s="3"/>
      <c r="L559" s="3"/>
      <c r="M559" s="3"/>
      <c r="N559" s="3"/>
      <c r="O559" s="3"/>
      <c r="P559" s="3"/>
      <c r="Q559" s="3"/>
      <c r="R559" s="3"/>
      <c r="S559" s="3"/>
      <c r="T559" s="3"/>
      <c r="U559" s="3"/>
      <c r="V559" s="3"/>
      <c r="W559" s="3"/>
      <c r="X559" s="3"/>
      <c r="Y559" s="3"/>
      <c r="Z559" s="3"/>
      <c r="AA559" s="3"/>
      <c r="AB559" s="3"/>
    </row>
    <row r="560" customFormat="false" ht="12.75" hidden="false" customHeight="true" outlineLevel="0" collapsed="false">
      <c r="A560" s="3"/>
      <c r="B560" s="145"/>
      <c r="C560" s="161"/>
      <c r="D560" s="3"/>
      <c r="E560" s="3"/>
      <c r="F560" s="145"/>
      <c r="G560" s="145"/>
      <c r="H560" s="3"/>
      <c r="I560" s="3"/>
      <c r="J560" s="3"/>
      <c r="K560" s="3"/>
      <c r="L560" s="3"/>
      <c r="M560" s="3"/>
      <c r="N560" s="3"/>
      <c r="O560" s="3"/>
      <c r="P560" s="3"/>
      <c r="Q560" s="3"/>
      <c r="R560" s="3"/>
      <c r="S560" s="3"/>
      <c r="T560" s="3"/>
      <c r="U560" s="3"/>
      <c r="V560" s="3"/>
      <c r="W560" s="3"/>
      <c r="X560" s="3"/>
      <c r="Y560" s="3"/>
      <c r="Z560" s="3"/>
      <c r="AA560" s="3"/>
      <c r="AB560" s="3"/>
    </row>
    <row r="561" customFormat="false" ht="12.75" hidden="false" customHeight="true" outlineLevel="0" collapsed="false">
      <c r="A561" s="3"/>
      <c r="B561" s="145"/>
      <c r="C561" s="161"/>
      <c r="D561" s="3"/>
      <c r="E561" s="3"/>
      <c r="F561" s="145"/>
      <c r="G561" s="145"/>
      <c r="H561" s="3"/>
      <c r="I561" s="3"/>
      <c r="J561" s="3"/>
      <c r="K561" s="3"/>
      <c r="L561" s="3"/>
      <c r="M561" s="3"/>
      <c r="N561" s="3"/>
      <c r="O561" s="3"/>
      <c r="P561" s="3"/>
      <c r="Q561" s="3"/>
      <c r="R561" s="3"/>
      <c r="S561" s="3"/>
      <c r="T561" s="3"/>
      <c r="U561" s="3"/>
      <c r="V561" s="3"/>
      <c r="W561" s="3"/>
      <c r="X561" s="3"/>
      <c r="Y561" s="3"/>
      <c r="Z561" s="3"/>
      <c r="AA561" s="3"/>
      <c r="AB561" s="3"/>
    </row>
    <row r="562" customFormat="false" ht="12.75" hidden="false" customHeight="true" outlineLevel="0" collapsed="false">
      <c r="A562" s="3"/>
      <c r="B562" s="145"/>
      <c r="C562" s="161"/>
      <c r="D562" s="3"/>
      <c r="E562" s="3"/>
      <c r="F562" s="145"/>
      <c r="G562" s="145"/>
      <c r="H562" s="3"/>
      <c r="I562" s="3"/>
      <c r="J562" s="3"/>
      <c r="K562" s="3"/>
      <c r="L562" s="3"/>
      <c r="M562" s="3"/>
      <c r="N562" s="3"/>
      <c r="O562" s="3"/>
      <c r="P562" s="3"/>
      <c r="Q562" s="3"/>
      <c r="R562" s="3"/>
      <c r="S562" s="3"/>
      <c r="T562" s="3"/>
      <c r="U562" s="3"/>
      <c r="V562" s="3"/>
      <c r="W562" s="3"/>
      <c r="X562" s="3"/>
      <c r="Y562" s="3"/>
      <c r="Z562" s="3"/>
      <c r="AA562" s="3"/>
      <c r="AB562" s="3"/>
    </row>
    <row r="563" customFormat="false" ht="12.75" hidden="false" customHeight="true" outlineLevel="0" collapsed="false">
      <c r="A563" s="3"/>
      <c r="B563" s="145"/>
      <c r="C563" s="161"/>
      <c r="D563" s="3"/>
      <c r="E563" s="3"/>
      <c r="F563" s="145"/>
      <c r="G563" s="145"/>
      <c r="H563" s="3"/>
      <c r="I563" s="3"/>
      <c r="J563" s="3"/>
      <c r="K563" s="3"/>
      <c r="L563" s="3"/>
      <c r="M563" s="3"/>
      <c r="N563" s="3"/>
      <c r="O563" s="3"/>
      <c r="P563" s="3"/>
      <c r="Q563" s="3"/>
      <c r="R563" s="3"/>
      <c r="S563" s="3"/>
      <c r="T563" s="3"/>
      <c r="U563" s="3"/>
      <c r="V563" s="3"/>
      <c r="W563" s="3"/>
      <c r="X563" s="3"/>
      <c r="Y563" s="3"/>
      <c r="Z563" s="3"/>
      <c r="AA563" s="3"/>
      <c r="AB563" s="3"/>
    </row>
    <row r="564" customFormat="false" ht="12.75" hidden="false" customHeight="true" outlineLevel="0" collapsed="false">
      <c r="A564" s="3"/>
      <c r="B564" s="145"/>
      <c r="C564" s="161"/>
      <c r="D564" s="3"/>
      <c r="E564" s="3"/>
      <c r="F564" s="145"/>
      <c r="G564" s="145"/>
      <c r="H564" s="3"/>
      <c r="I564" s="3"/>
      <c r="J564" s="3"/>
      <c r="K564" s="3"/>
      <c r="L564" s="3"/>
      <c r="M564" s="3"/>
      <c r="N564" s="3"/>
      <c r="O564" s="3"/>
      <c r="P564" s="3"/>
      <c r="Q564" s="3"/>
      <c r="R564" s="3"/>
      <c r="S564" s="3"/>
      <c r="T564" s="3"/>
      <c r="U564" s="3"/>
      <c r="V564" s="3"/>
      <c r="W564" s="3"/>
      <c r="X564" s="3"/>
      <c r="Y564" s="3"/>
      <c r="Z564" s="3"/>
      <c r="AA564" s="3"/>
      <c r="AB564" s="3"/>
    </row>
    <row r="565" customFormat="false" ht="12.75" hidden="false" customHeight="true" outlineLevel="0" collapsed="false">
      <c r="A565" s="3"/>
      <c r="B565" s="145"/>
      <c r="C565" s="161"/>
      <c r="D565" s="3"/>
      <c r="E565" s="3"/>
      <c r="F565" s="145"/>
      <c r="G565" s="145"/>
      <c r="H565" s="3"/>
      <c r="I565" s="3"/>
      <c r="J565" s="3"/>
      <c r="K565" s="3"/>
      <c r="L565" s="3"/>
      <c r="M565" s="3"/>
      <c r="N565" s="3"/>
      <c r="O565" s="3"/>
      <c r="P565" s="3"/>
      <c r="Q565" s="3"/>
      <c r="R565" s="3"/>
      <c r="S565" s="3"/>
      <c r="T565" s="3"/>
      <c r="U565" s="3"/>
      <c r="V565" s="3"/>
      <c r="W565" s="3"/>
      <c r="X565" s="3"/>
      <c r="Y565" s="3"/>
      <c r="Z565" s="3"/>
      <c r="AA565" s="3"/>
      <c r="AB565" s="3"/>
    </row>
    <row r="566" customFormat="false" ht="12.75" hidden="false" customHeight="true" outlineLevel="0" collapsed="false">
      <c r="A566" s="3"/>
      <c r="B566" s="145"/>
      <c r="C566" s="161"/>
      <c r="D566" s="3"/>
      <c r="E566" s="3"/>
      <c r="F566" s="145"/>
      <c r="G566" s="145"/>
      <c r="H566" s="3"/>
      <c r="I566" s="3"/>
      <c r="J566" s="3"/>
      <c r="K566" s="3"/>
      <c r="L566" s="3"/>
      <c r="M566" s="3"/>
      <c r="N566" s="3"/>
      <c r="O566" s="3"/>
      <c r="P566" s="3"/>
      <c r="Q566" s="3"/>
      <c r="R566" s="3"/>
      <c r="S566" s="3"/>
      <c r="T566" s="3"/>
      <c r="U566" s="3"/>
      <c r="V566" s="3"/>
      <c r="W566" s="3"/>
      <c r="X566" s="3"/>
      <c r="Y566" s="3"/>
      <c r="Z566" s="3"/>
      <c r="AA566" s="3"/>
      <c r="AB566" s="3"/>
    </row>
    <row r="567" customFormat="false" ht="12.75" hidden="false" customHeight="true" outlineLevel="0" collapsed="false">
      <c r="A567" s="3"/>
      <c r="B567" s="145"/>
      <c r="C567" s="161"/>
      <c r="D567" s="3"/>
      <c r="E567" s="3"/>
      <c r="F567" s="145"/>
      <c r="G567" s="145"/>
      <c r="H567" s="3"/>
      <c r="I567" s="3"/>
      <c r="J567" s="3"/>
      <c r="K567" s="3"/>
      <c r="L567" s="3"/>
      <c r="M567" s="3"/>
      <c r="N567" s="3"/>
      <c r="O567" s="3"/>
      <c r="P567" s="3"/>
      <c r="Q567" s="3"/>
      <c r="R567" s="3"/>
      <c r="S567" s="3"/>
      <c r="T567" s="3"/>
      <c r="U567" s="3"/>
      <c r="V567" s="3"/>
      <c r="W567" s="3"/>
      <c r="X567" s="3"/>
      <c r="Y567" s="3"/>
      <c r="Z567" s="3"/>
      <c r="AA567" s="3"/>
      <c r="AB567" s="3"/>
    </row>
    <row r="568" customFormat="false" ht="12.75" hidden="false" customHeight="true" outlineLevel="0" collapsed="false">
      <c r="A568" s="3"/>
      <c r="B568" s="145"/>
      <c r="C568" s="161"/>
      <c r="D568" s="3"/>
      <c r="E568" s="3"/>
      <c r="F568" s="145"/>
      <c r="G568" s="145"/>
      <c r="H568" s="3"/>
      <c r="I568" s="3"/>
      <c r="J568" s="3"/>
      <c r="K568" s="3"/>
      <c r="L568" s="3"/>
      <c r="M568" s="3"/>
      <c r="N568" s="3"/>
      <c r="O568" s="3"/>
      <c r="P568" s="3"/>
      <c r="Q568" s="3"/>
      <c r="R568" s="3"/>
      <c r="S568" s="3"/>
      <c r="T568" s="3"/>
      <c r="U568" s="3"/>
      <c r="V568" s="3"/>
      <c r="W568" s="3"/>
      <c r="X568" s="3"/>
      <c r="Y568" s="3"/>
      <c r="Z568" s="3"/>
      <c r="AA568" s="3"/>
      <c r="AB568" s="3"/>
    </row>
    <row r="569" customFormat="false" ht="12.75" hidden="false" customHeight="true" outlineLevel="0" collapsed="false">
      <c r="A569" s="3"/>
      <c r="B569" s="145"/>
      <c r="C569" s="161"/>
      <c r="D569" s="3"/>
      <c r="E569" s="3"/>
      <c r="F569" s="145"/>
      <c r="G569" s="145"/>
      <c r="H569" s="3"/>
      <c r="I569" s="3"/>
      <c r="J569" s="3"/>
      <c r="K569" s="3"/>
      <c r="L569" s="3"/>
      <c r="M569" s="3"/>
      <c r="N569" s="3"/>
      <c r="O569" s="3"/>
      <c r="P569" s="3"/>
      <c r="Q569" s="3"/>
      <c r="R569" s="3"/>
      <c r="S569" s="3"/>
      <c r="T569" s="3"/>
      <c r="U569" s="3"/>
      <c r="V569" s="3"/>
      <c r="W569" s="3"/>
      <c r="X569" s="3"/>
      <c r="Y569" s="3"/>
      <c r="Z569" s="3"/>
      <c r="AA569" s="3"/>
      <c r="AB569" s="3"/>
    </row>
    <row r="570" customFormat="false" ht="12.75" hidden="false" customHeight="true" outlineLevel="0" collapsed="false">
      <c r="A570" s="3"/>
      <c r="B570" s="145"/>
      <c r="C570" s="161"/>
      <c r="D570" s="3"/>
      <c r="E570" s="3"/>
      <c r="F570" s="145"/>
      <c r="G570" s="145"/>
      <c r="H570" s="3"/>
      <c r="I570" s="3"/>
      <c r="J570" s="3"/>
      <c r="K570" s="3"/>
      <c r="L570" s="3"/>
      <c r="M570" s="3"/>
      <c r="N570" s="3"/>
      <c r="O570" s="3"/>
      <c r="P570" s="3"/>
      <c r="Q570" s="3"/>
      <c r="R570" s="3"/>
      <c r="S570" s="3"/>
      <c r="T570" s="3"/>
      <c r="U570" s="3"/>
      <c r="V570" s="3"/>
      <c r="W570" s="3"/>
      <c r="X570" s="3"/>
      <c r="Y570" s="3"/>
      <c r="Z570" s="3"/>
      <c r="AA570" s="3"/>
      <c r="AB570" s="3"/>
    </row>
    <row r="571" customFormat="false" ht="12.75" hidden="false" customHeight="true" outlineLevel="0" collapsed="false">
      <c r="A571" s="3"/>
      <c r="B571" s="145"/>
      <c r="C571" s="161"/>
      <c r="D571" s="3"/>
      <c r="E571" s="3"/>
      <c r="F571" s="145"/>
      <c r="G571" s="145"/>
      <c r="H571" s="3"/>
      <c r="I571" s="3"/>
      <c r="J571" s="3"/>
      <c r="K571" s="3"/>
      <c r="L571" s="3"/>
      <c r="M571" s="3"/>
      <c r="N571" s="3"/>
      <c r="O571" s="3"/>
      <c r="P571" s="3"/>
      <c r="Q571" s="3"/>
      <c r="R571" s="3"/>
      <c r="S571" s="3"/>
      <c r="T571" s="3"/>
      <c r="U571" s="3"/>
      <c r="V571" s="3"/>
      <c r="W571" s="3"/>
      <c r="X571" s="3"/>
      <c r="Y571" s="3"/>
      <c r="Z571" s="3"/>
      <c r="AA571" s="3"/>
      <c r="AB571" s="3"/>
    </row>
    <row r="572" customFormat="false" ht="12.75" hidden="false" customHeight="true" outlineLevel="0" collapsed="false">
      <c r="A572" s="3"/>
      <c r="B572" s="145"/>
      <c r="C572" s="161"/>
      <c r="D572" s="3"/>
      <c r="E572" s="3"/>
      <c r="F572" s="145"/>
      <c r="G572" s="145"/>
      <c r="H572" s="3"/>
      <c r="I572" s="3"/>
      <c r="J572" s="3"/>
      <c r="K572" s="3"/>
      <c r="L572" s="3"/>
      <c r="M572" s="3"/>
      <c r="N572" s="3"/>
      <c r="O572" s="3"/>
      <c r="P572" s="3"/>
      <c r="Q572" s="3"/>
      <c r="R572" s="3"/>
      <c r="S572" s="3"/>
      <c r="T572" s="3"/>
      <c r="U572" s="3"/>
      <c r="V572" s="3"/>
      <c r="W572" s="3"/>
      <c r="X572" s="3"/>
      <c r="Y572" s="3"/>
      <c r="Z572" s="3"/>
      <c r="AA572" s="3"/>
      <c r="AB572" s="3"/>
    </row>
    <row r="573" customFormat="false" ht="12.75" hidden="false" customHeight="true" outlineLevel="0" collapsed="false">
      <c r="A573" s="3"/>
      <c r="B573" s="145"/>
      <c r="C573" s="161"/>
      <c r="D573" s="3"/>
      <c r="E573" s="3"/>
      <c r="F573" s="145"/>
      <c r="G573" s="145"/>
      <c r="H573" s="3"/>
      <c r="I573" s="3"/>
      <c r="J573" s="3"/>
      <c r="K573" s="3"/>
      <c r="L573" s="3"/>
      <c r="M573" s="3"/>
      <c r="N573" s="3"/>
      <c r="O573" s="3"/>
      <c r="P573" s="3"/>
      <c r="Q573" s="3"/>
      <c r="R573" s="3"/>
      <c r="S573" s="3"/>
      <c r="T573" s="3"/>
      <c r="U573" s="3"/>
      <c r="V573" s="3"/>
      <c r="W573" s="3"/>
      <c r="X573" s="3"/>
      <c r="Y573" s="3"/>
      <c r="Z573" s="3"/>
      <c r="AA573" s="3"/>
      <c r="AB573" s="3"/>
    </row>
    <row r="574" customFormat="false" ht="12.75" hidden="false" customHeight="true" outlineLevel="0" collapsed="false">
      <c r="A574" s="3"/>
      <c r="B574" s="145"/>
      <c r="C574" s="161"/>
      <c r="D574" s="3"/>
      <c r="E574" s="3"/>
      <c r="F574" s="145"/>
      <c r="G574" s="145"/>
      <c r="H574" s="3"/>
      <c r="I574" s="3"/>
      <c r="J574" s="3"/>
      <c r="K574" s="3"/>
      <c r="L574" s="3"/>
      <c r="M574" s="3"/>
      <c r="N574" s="3"/>
      <c r="O574" s="3"/>
      <c r="P574" s="3"/>
      <c r="Q574" s="3"/>
      <c r="R574" s="3"/>
      <c r="S574" s="3"/>
      <c r="T574" s="3"/>
      <c r="U574" s="3"/>
      <c r="V574" s="3"/>
      <c r="W574" s="3"/>
      <c r="X574" s="3"/>
      <c r="Y574" s="3"/>
      <c r="Z574" s="3"/>
      <c r="AA574" s="3"/>
      <c r="AB574" s="3"/>
    </row>
    <row r="575" customFormat="false" ht="12.75" hidden="false" customHeight="true" outlineLevel="0" collapsed="false">
      <c r="A575" s="3"/>
      <c r="B575" s="145"/>
      <c r="C575" s="161"/>
      <c r="D575" s="3"/>
      <c r="E575" s="3"/>
      <c r="F575" s="145"/>
      <c r="G575" s="145"/>
      <c r="H575" s="3"/>
      <c r="I575" s="3"/>
      <c r="J575" s="3"/>
      <c r="K575" s="3"/>
      <c r="L575" s="3"/>
      <c r="M575" s="3"/>
      <c r="N575" s="3"/>
      <c r="O575" s="3"/>
      <c r="P575" s="3"/>
      <c r="Q575" s="3"/>
      <c r="R575" s="3"/>
      <c r="S575" s="3"/>
      <c r="T575" s="3"/>
      <c r="U575" s="3"/>
      <c r="V575" s="3"/>
      <c r="W575" s="3"/>
      <c r="X575" s="3"/>
      <c r="Y575" s="3"/>
      <c r="Z575" s="3"/>
      <c r="AA575" s="3"/>
      <c r="AB575" s="3"/>
    </row>
    <row r="576" customFormat="false" ht="12.75" hidden="false" customHeight="true" outlineLevel="0" collapsed="false">
      <c r="A576" s="3"/>
      <c r="B576" s="145"/>
      <c r="C576" s="161"/>
      <c r="D576" s="3"/>
      <c r="E576" s="3"/>
      <c r="F576" s="145"/>
      <c r="G576" s="145"/>
      <c r="H576" s="3"/>
      <c r="I576" s="3"/>
      <c r="J576" s="3"/>
      <c r="K576" s="3"/>
      <c r="L576" s="3"/>
      <c r="M576" s="3"/>
      <c r="N576" s="3"/>
      <c r="O576" s="3"/>
      <c r="P576" s="3"/>
      <c r="Q576" s="3"/>
      <c r="R576" s="3"/>
      <c r="S576" s="3"/>
      <c r="T576" s="3"/>
      <c r="U576" s="3"/>
      <c r="V576" s="3"/>
      <c r="W576" s="3"/>
      <c r="X576" s="3"/>
      <c r="Y576" s="3"/>
      <c r="Z576" s="3"/>
      <c r="AA576" s="3"/>
      <c r="AB576" s="3"/>
    </row>
    <row r="577" customFormat="false" ht="12.75" hidden="false" customHeight="true" outlineLevel="0" collapsed="false">
      <c r="A577" s="3"/>
      <c r="B577" s="145"/>
      <c r="C577" s="161"/>
      <c r="D577" s="3"/>
      <c r="E577" s="3"/>
      <c r="F577" s="145"/>
      <c r="G577" s="145"/>
      <c r="H577" s="3"/>
      <c r="I577" s="3"/>
      <c r="J577" s="3"/>
      <c r="K577" s="3"/>
      <c r="L577" s="3"/>
      <c r="M577" s="3"/>
      <c r="N577" s="3"/>
      <c r="O577" s="3"/>
      <c r="P577" s="3"/>
      <c r="Q577" s="3"/>
      <c r="R577" s="3"/>
      <c r="S577" s="3"/>
      <c r="T577" s="3"/>
      <c r="U577" s="3"/>
      <c r="V577" s="3"/>
      <c r="W577" s="3"/>
      <c r="X577" s="3"/>
      <c r="Y577" s="3"/>
      <c r="Z577" s="3"/>
      <c r="AA577" s="3"/>
      <c r="AB577" s="3"/>
    </row>
    <row r="578" customFormat="false" ht="12.75" hidden="false" customHeight="true" outlineLevel="0" collapsed="false">
      <c r="A578" s="3"/>
      <c r="B578" s="145"/>
      <c r="C578" s="161"/>
      <c r="D578" s="3"/>
      <c r="E578" s="3"/>
      <c r="F578" s="145"/>
      <c r="G578" s="145"/>
      <c r="H578" s="3"/>
      <c r="I578" s="3"/>
      <c r="J578" s="3"/>
      <c r="K578" s="3"/>
      <c r="L578" s="3"/>
      <c r="M578" s="3"/>
      <c r="N578" s="3"/>
      <c r="O578" s="3"/>
      <c r="P578" s="3"/>
      <c r="Q578" s="3"/>
      <c r="R578" s="3"/>
      <c r="S578" s="3"/>
      <c r="T578" s="3"/>
      <c r="U578" s="3"/>
      <c r="V578" s="3"/>
      <c r="W578" s="3"/>
      <c r="X578" s="3"/>
      <c r="Y578" s="3"/>
      <c r="Z578" s="3"/>
      <c r="AA578" s="3"/>
      <c r="AB578" s="3"/>
    </row>
    <row r="579" customFormat="false" ht="12.75" hidden="false" customHeight="true" outlineLevel="0" collapsed="false">
      <c r="A579" s="3"/>
      <c r="B579" s="145"/>
      <c r="C579" s="161"/>
      <c r="D579" s="3"/>
      <c r="E579" s="3"/>
      <c r="F579" s="145"/>
      <c r="G579" s="145"/>
      <c r="H579" s="3"/>
      <c r="I579" s="3"/>
      <c r="J579" s="3"/>
      <c r="K579" s="3"/>
      <c r="L579" s="3"/>
      <c r="M579" s="3"/>
      <c r="N579" s="3"/>
      <c r="O579" s="3"/>
      <c r="P579" s="3"/>
      <c r="Q579" s="3"/>
      <c r="R579" s="3"/>
      <c r="S579" s="3"/>
      <c r="T579" s="3"/>
      <c r="U579" s="3"/>
      <c r="V579" s="3"/>
      <c r="W579" s="3"/>
      <c r="X579" s="3"/>
      <c r="Y579" s="3"/>
      <c r="Z579" s="3"/>
      <c r="AA579" s="3"/>
      <c r="AB579" s="3"/>
    </row>
    <row r="580" customFormat="false" ht="12.75" hidden="false" customHeight="true" outlineLevel="0" collapsed="false">
      <c r="A580" s="3"/>
      <c r="B580" s="145"/>
      <c r="C580" s="161"/>
      <c r="D580" s="3"/>
      <c r="E580" s="3"/>
      <c r="F580" s="145"/>
      <c r="G580" s="145"/>
      <c r="H580" s="3"/>
      <c r="I580" s="3"/>
      <c r="J580" s="3"/>
      <c r="K580" s="3"/>
      <c r="L580" s="3"/>
      <c r="M580" s="3"/>
      <c r="N580" s="3"/>
      <c r="O580" s="3"/>
      <c r="P580" s="3"/>
      <c r="Q580" s="3"/>
      <c r="R580" s="3"/>
      <c r="S580" s="3"/>
      <c r="T580" s="3"/>
      <c r="U580" s="3"/>
      <c r="V580" s="3"/>
      <c r="W580" s="3"/>
      <c r="X580" s="3"/>
      <c r="Y580" s="3"/>
      <c r="Z580" s="3"/>
      <c r="AA580" s="3"/>
      <c r="AB580" s="3"/>
    </row>
    <row r="581" customFormat="false" ht="12.75" hidden="false" customHeight="true" outlineLevel="0" collapsed="false">
      <c r="A581" s="3"/>
      <c r="B581" s="145"/>
      <c r="C581" s="161"/>
      <c r="D581" s="3"/>
      <c r="E581" s="3"/>
      <c r="F581" s="145"/>
      <c r="G581" s="145"/>
      <c r="H581" s="3"/>
      <c r="I581" s="3"/>
      <c r="J581" s="3"/>
      <c r="K581" s="3"/>
      <c r="L581" s="3"/>
      <c r="M581" s="3"/>
      <c r="N581" s="3"/>
      <c r="O581" s="3"/>
      <c r="P581" s="3"/>
      <c r="Q581" s="3"/>
      <c r="R581" s="3"/>
      <c r="S581" s="3"/>
      <c r="T581" s="3"/>
      <c r="U581" s="3"/>
      <c r="V581" s="3"/>
      <c r="W581" s="3"/>
      <c r="X581" s="3"/>
      <c r="Y581" s="3"/>
      <c r="Z581" s="3"/>
      <c r="AA581" s="3"/>
      <c r="AB581" s="3"/>
    </row>
    <row r="582" customFormat="false" ht="12.75" hidden="false" customHeight="true" outlineLevel="0" collapsed="false">
      <c r="A582" s="3"/>
      <c r="B582" s="145"/>
      <c r="C582" s="161"/>
      <c r="D582" s="3"/>
      <c r="E582" s="3"/>
      <c r="F582" s="145"/>
      <c r="G582" s="145"/>
      <c r="H582" s="3"/>
      <c r="I582" s="3"/>
      <c r="J582" s="3"/>
      <c r="K582" s="3"/>
      <c r="L582" s="3"/>
      <c r="M582" s="3"/>
      <c r="N582" s="3"/>
      <c r="O582" s="3"/>
      <c r="P582" s="3"/>
      <c r="Q582" s="3"/>
      <c r="R582" s="3"/>
      <c r="S582" s="3"/>
      <c r="T582" s="3"/>
      <c r="U582" s="3"/>
      <c r="V582" s="3"/>
      <c r="W582" s="3"/>
      <c r="X582" s="3"/>
      <c r="Y582" s="3"/>
      <c r="Z582" s="3"/>
      <c r="AA582" s="3"/>
      <c r="AB582" s="3"/>
    </row>
    <row r="583" customFormat="false" ht="12.75" hidden="false" customHeight="true" outlineLevel="0" collapsed="false">
      <c r="A583" s="3"/>
      <c r="B583" s="145"/>
      <c r="C583" s="161"/>
      <c r="D583" s="3"/>
      <c r="E583" s="3"/>
      <c r="F583" s="145"/>
      <c r="G583" s="145"/>
      <c r="H583" s="3"/>
      <c r="I583" s="3"/>
      <c r="J583" s="3"/>
      <c r="K583" s="3"/>
      <c r="L583" s="3"/>
      <c r="M583" s="3"/>
      <c r="N583" s="3"/>
      <c r="O583" s="3"/>
      <c r="P583" s="3"/>
      <c r="Q583" s="3"/>
      <c r="R583" s="3"/>
      <c r="S583" s="3"/>
      <c r="T583" s="3"/>
      <c r="U583" s="3"/>
      <c r="V583" s="3"/>
      <c r="W583" s="3"/>
      <c r="X583" s="3"/>
      <c r="Y583" s="3"/>
      <c r="Z583" s="3"/>
      <c r="AA583" s="3"/>
      <c r="AB583" s="3"/>
    </row>
    <row r="584" customFormat="false" ht="12.75" hidden="false" customHeight="true" outlineLevel="0" collapsed="false">
      <c r="A584" s="3"/>
      <c r="B584" s="145"/>
      <c r="C584" s="161"/>
      <c r="D584" s="3"/>
      <c r="E584" s="3"/>
      <c r="F584" s="145"/>
      <c r="G584" s="145"/>
      <c r="H584" s="3"/>
      <c r="I584" s="3"/>
      <c r="J584" s="3"/>
      <c r="K584" s="3"/>
      <c r="L584" s="3"/>
      <c r="M584" s="3"/>
      <c r="N584" s="3"/>
      <c r="O584" s="3"/>
      <c r="P584" s="3"/>
      <c r="Q584" s="3"/>
      <c r="R584" s="3"/>
      <c r="S584" s="3"/>
      <c r="T584" s="3"/>
      <c r="U584" s="3"/>
      <c r="V584" s="3"/>
      <c r="W584" s="3"/>
      <c r="X584" s="3"/>
      <c r="Y584" s="3"/>
      <c r="Z584" s="3"/>
      <c r="AA584" s="3"/>
      <c r="AB584" s="3"/>
    </row>
    <row r="585" customFormat="false" ht="12.75" hidden="false" customHeight="true" outlineLevel="0" collapsed="false">
      <c r="A585" s="3"/>
      <c r="B585" s="145"/>
      <c r="C585" s="161"/>
      <c r="D585" s="3"/>
      <c r="E585" s="3"/>
      <c r="F585" s="145"/>
      <c r="G585" s="145"/>
      <c r="H585" s="3"/>
      <c r="I585" s="3"/>
      <c r="J585" s="3"/>
      <c r="K585" s="3"/>
      <c r="L585" s="3"/>
      <c r="M585" s="3"/>
      <c r="N585" s="3"/>
      <c r="O585" s="3"/>
      <c r="P585" s="3"/>
      <c r="Q585" s="3"/>
      <c r="R585" s="3"/>
      <c r="S585" s="3"/>
      <c r="T585" s="3"/>
      <c r="U585" s="3"/>
      <c r="V585" s="3"/>
      <c r="W585" s="3"/>
      <c r="X585" s="3"/>
      <c r="Y585" s="3"/>
      <c r="Z585" s="3"/>
      <c r="AA585" s="3"/>
      <c r="AB585" s="3"/>
    </row>
    <row r="586" customFormat="false" ht="12.75" hidden="false" customHeight="true" outlineLevel="0" collapsed="false">
      <c r="A586" s="3"/>
      <c r="B586" s="145"/>
      <c r="C586" s="161"/>
      <c r="D586" s="3"/>
      <c r="E586" s="3"/>
      <c r="F586" s="145"/>
      <c r="G586" s="145"/>
      <c r="H586" s="3"/>
      <c r="I586" s="3"/>
      <c r="J586" s="3"/>
      <c r="K586" s="3"/>
      <c r="L586" s="3"/>
      <c r="M586" s="3"/>
      <c r="N586" s="3"/>
      <c r="O586" s="3"/>
      <c r="P586" s="3"/>
      <c r="Q586" s="3"/>
      <c r="R586" s="3"/>
      <c r="S586" s="3"/>
      <c r="T586" s="3"/>
      <c r="U586" s="3"/>
      <c r="V586" s="3"/>
      <c r="W586" s="3"/>
      <c r="X586" s="3"/>
      <c r="Y586" s="3"/>
      <c r="Z586" s="3"/>
      <c r="AA586" s="3"/>
      <c r="AB586" s="3"/>
    </row>
    <row r="587" customFormat="false" ht="12.75" hidden="false" customHeight="true" outlineLevel="0" collapsed="false">
      <c r="A587" s="3"/>
      <c r="B587" s="145"/>
      <c r="C587" s="161"/>
      <c r="D587" s="3"/>
      <c r="E587" s="3"/>
      <c r="F587" s="145"/>
      <c r="G587" s="145"/>
      <c r="H587" s="3"/>
      <c r="I587" s="3"/>
      <c r="J587" s="3"/>
      <c r="K587" s="3"/>
      <c r="L587" s="3"/>
      <c r="M587" s="3"/>
      <c r="N587" s="3"/>
      <c r="O587" s="3"/>
      <c r="P587" s="3"/>
      <c r="Q587" s="3"/>
      <c r="R587" s="3"/>
      <c r="S587" s="3"/>
      <c r="T587" s="3"/>
      <c r="U587" s="3"/>
      <c r="V587" s="3"/>
      <c r="W587" s="3"/>
      <c r="X587" s="3"/>
      <c r="Y587" s="3"/>
      <c r="Z587" s="3"/>
      <c r="AA587" s="3"/>
      <c r="AB587" s="3"/>
    </row>
    <row r="588" customFormat="false" ht="12.75" hidden="false" customHeight="true" outlineLevel="0" collapsed="false">
      <c r="A588" s="3"/>
      <c r="B588" s="145"/>
      <c r="C588" s="161"/>
      <c r="D588" s="3"/>
      <c r="E588" s="3"/>
      <c r="F588" s="145"/>
      <c r="G588" s="145"/>
      <c r="H588" s="3"/>
      <c r="I588" s="3"/>
      <c r="J588" s="3"/>
      <c r="K588" s="3"/>
      <c r="L588" s="3"/>
      <c r="M588" s="3"/>
      <c r="N588" s="3"/>
      <c r="O588" s="3"/>
      <c r="P588" s="3"/>
      <c r="Q588" s="3"/>
      <c r="R588" s="3"/>
      <c r="S588" s="3"/>
      <c r="T588" s="3"/>
      <c r="U588" s="3"/>
      <c r="V588" s="3"/>
      <c r="W588" s="3"/>
      <c r="X588" s="3"/>
      <c r="Y588" s="3"/>
      <c r="Z588" s="3"/>
      <c r="AA588" s="3"/>
      <c r="AB588" s="3"/>
    </row>
    <row r="589" customFormat="false" ht="12.75" hidden="false" customHeight="true" outlineLevel="0" collapsed="false">
      <c r="A589" s="3"/>
      <c r="B589" s="145"/>
      <c r="C589" s="161"/>
      <c r="D589" s="3"/>
      <c r="E589" s="3"/>
      <c r="F589" s="145"/>
      <c r="G589" s="145"/>
      <c r="H589" s="3"/>
      <c r="I589" s="3"/>
      <c r="J589" s="3"/>
      <c r="K589" s="3"/>
      <c r="L589" s="3"/>
      <c r="M589" s="3"/>
      <c r="N589" s="3"/>
      <c r="O589" s="3"/>
      <c r="P589" s="3"/>
      <c r="Q589" s="3"/>
      <c r="R589" s="3"/>
      <c r="S589" s="3"/>
      <c r="T589" s="3"/>
      <c r="U589" s="3"/>
      <c r="V589" s="3"/>
      <c r="W589" s="3"/>
      <c r="X589" s="3"/>
      <c r="Y589" s="3"/>
      <c r="Z589" s="3"/>
      <c r="AA589" s="3"/>
      <c r="AB589" s="3"/>
    </row>
    <row r="590" customFormat="false" ht="12.75" hidden="false" customHeight="true" outlineLevel="0" collapsed="false">
      <c r="A590" s="3"/>
      <c r="B590" s="145"/>
      <c r="C590" s="161"/>
      <c r="D590" s="3"/>
      <c r="E590" s="3"/>
      <c r="F590" s="145"/>
      <c r="G590" s="145"/>
      <c r="H590" s="3"/>
      <c r="I590" s="3"/>
      <c r="J590" s="3"/>
      <c r="K590" s="3"/>
      <c r="L590" s="3"/>
      <c r="M590" s="3"/>
      <c r="N590" s="3"/>
      <c r="O590" s="3"/>
      <c r="P590" s="3"/>
      <c r="Q590" s="3"/>
      <c r="R590" s="3"/>
      <c r="S590" s="3"/>
      <c r="T590" s="3"/>
      <c r="U590" s="3"/>
      <c r="V590" s="3"/>
      <c r="W590" s="3"/>
      <c r="X590" s="3"/>
      <c r="Y590" s="3"/>
      <c r="Z590" s="3"/>
      <c r="AA590" s="3"/>
      <c r="AB590" s="3"/>
    </row>
    <row r="591" customFormat="false" ht="12.75" hidden="false" customHeight="true" outlineLevel="0" collapsed="false">
      <c r="A591" s="3"/>
      <c r="B591" s="145"/>
      <c r="C591" s="161"/>
      <c r="D591" s="3"/>
      <c r="E591" s="3"/>
      <c r="F591" s="145"/>
      <c r="G591" s="145"/>
      <c r="H591" s="3"/>
      <c r="I591" s="3"/>
      <c r="J591" s="3"/>
      <c r="K591" s="3"/>
      <c r="L591" s="3"/>
      <c r="M591" s="3"/>
      <c r="N591" s="3"/>
      <c r="O591" s="3"/>
      <c r="P591" s="3"/>
      <c r="Q591" s="3"/>
      <c r="R591" s="3"/>
      <c r="S591" s="3"/>
      <c r="T591" s="3"/>
      <c r="U591" s="3"/>
      <c r="V591" s="3"/>
      <c r="W591" s="3"/>
      <c r="X591" s="3"/>
      <c r="Y591" s="3"/>
      <c r="Z591" s="3"/>
      <c r="AA591" s="3"/>
      <c r="AB591" s="3"/>
    </row>
    <row r="592" customFormat="false" ht="12.75" hidden="false" customHeight="true" outlineLevel="0" collapsed="false">
      <c r="A592" s="3"/>
      <c r="B592" s="145"/>
      <c r="C592" s="161"/>
      <c r="D592" s="3"/>
      <c r="E592" s="3"/>
      <c r="F592" s="145"/>
      <c r="G592" s="145"/>
      <c r="H592" s="3"/>
      <c r="I592" s="3"/>
      <c r="J592" s="3"/>
      <c r="K592" s="3"/>
      <c r="L592" s="3"/>
      <c r="M592" s="3"/>
      <c r="N592" s="3"/>
      <c r="O592" s="3"/>
      <c r="P592" s="3"/>
      <c r="Q592" s="3"/>
      <c r="R592" s="3"/>
      <c r="S592" s="3"/>
      <c r="T592" s="3"/>
      <c r="U592" s="3"/>
      <c r="V592" s="3"/>
      <c r="W592" s="3"/>
      <c r="X592" s="3"/>
      <c r="Y592" s="3"/>
      <c r="Z592" s="3"/>
      <c r="AA592" s="3"/>
      <c r="AB592" s="3"/>
    </row>
    <row r="593" customFormat="false" ht="12.75" hidden="false" customHeight="true" outlineLevel="0" collapsed="false">
      <c r="A593" s="3"/>
      <c r="B593" s="145"/>
      <c r="C593" s="161"/>
      <c r="D593" s="3"/>
      <c r="E593" s="3"/>
      <c r="F593" s="145"/>
      <c r="G593" s="145"/>
      <c r="H593" s="3"/>
      <c r="I593" s="3"/>
      <c r="J593" s="3"/>
      <c r="K593" s="3"/>
      <c r="L593" s="3"/>
      <c r="M593" s="3"/>
      <c r="N593" s="3"/>
      <c r="O593" s="3"/>
      <c r="P593" s="3"/>
      <c r="Q593" s="3"/>
      <c r="R593" s="3"/>
      <c r="S593" s="3"/>
      <c r="T593" s="3"/>
      <c r="U593" s="3"/>
      <c r="V593" s="3"/>
      <c r="W593" s="3"/>
      <c r="X593" s="3"/>
      <c r="Y593" s="3"/>
      <c r="Z593" s="3"/>
      <c r="AA593" s="3"/>
      <c r="AB593" s="3"/>
    </row>
    <row r="594" customFormat="false" ht="12.75" hidden="false" customHeight="true" outlineLevel="0" collapsed="false">
      <c r="A594" s="3"/>
      <c r="B594" s="145"/>
      <c r="C594" s="161"/>
      <c r="D594" s="3"/>
      <c r="E594" s="3"/>
      <c r="F594" s="145"/>
      <c r="G594" s="145"/>
      <c r="H594" s="3"/>
      <c r="I594" s="3"/>
      <c r="J594" s="3"/>
      <c r="K594" s="3"/>
      <c r="L594" s="3"/>
      <c r="M594" s="3"/>
      <c r="N594" s="3"/>
      <c r="O594" s="3"/>
      <c r="P594" s="3"/>
      <c r="Q594" s="3"/>
      <c r="R594" s="3"/>
      <c r="S594" s="3"/>
      <c r="T594" s="3"/>
      <c r="U594" s="3"/>
      <c r="V594" s="3"/>
      <c r="W594" s="3"/>
      <c r="X594" s="3"/>
      <c r="Y594" s="3"/>
      <c r="Z594" s="3"/>
      <c r="AA594" s="3"/>
      <c r="AB594" s="3"/>
    </row>
    <row r="595" customFormat="false" ht="12.75" hidden="false" customHeight="true" outlineLevel="0" collapsed="false">
      <c r="A595" s="3"/>
      <c r="B595" s="145"/>
      <c r="C595" s="161"/>
      <c r="D595" s="3"/>
      <c r="E595" s="3"/>
      <c r="F595" s="145"/>
      <c r="G595" s="145"/>
      <c r="H595" s="3"/>
      <c r="I595" s="3"/>
      <c r="J595" s="3"/>
      <c r="K595" s="3"/>
      <c r="L595" s="3"/>
      <c r="M595" s="3"/>
      <c r="N595" s="3"/>
      <c r="O595" s="3"/>
      <c r="P595" s="3"/>
      <c r="Q595" s="3"/>
      <c r="R595" s="3"/>
      <c r="S595" s="3"/>
      <c r="T595" s="3"/>
      <c r="U595" s="3"/>
      <c r="V595" s="3"/>
      <c r="W595" s="3"/>
      <c r="X595" s="3"/>
      <c r="Y595" s="3"/>
      <c r="Z595" s="3"/>
      <c r="AA595" s="3"/>
      <c r="AB595" s="3"/>
    </row>
    <row r="596" customFormat="false" ht="12.75" hidden="false" customHeight="true" outlineLevel="0" collapsed="false">
      <c r="A596" s="3"/>
      <c r="B596" s="145"/>
      <c r="C596" s="161"/>
      <c r="D596" s="3"/>
      <c r="E596" s="3"/>
      <c r="F596" s="145"/>
      <c r="G596" s="145"/>
      <c r="H596" s="3"/>
      <c r="I596" s="3"/>
      <c r="J596" s="3"/>
      <c r="K596" s="3"/>
      <c r="L596" s="3"/>
      <c r="M596" s="3"/>
      <c r="N596" s="3"/>
      <c r="O596" s="3"/>
      <c r="P596" s="3"/>
      <c r="Q596" s="3"/>
      <c r="R596" s="3"/>
      <c r="S596" s="3"/>
      <c r="T596" s="3"/>
      <c r="U596" s="3"/>
      <c r="V596" s="3"/>
      <c r="W596" s="3"/>
      <c r="X596" s="3"/>
      <c r="Y596" s="3"/>
      <c r="Z596" s="3"/>
      <c r="AA596" s="3"/>
      <c r="AB596" s="3"/>
    </row>
    <row r="597" customFormat="false" ht="12.75" hidden="false" customHeight="true" outlineLevel="0" collapsed="false">
      <c r="A597" s="3"/>
      <c r="B597" s="145"/>
      <c r="C597" s="161"/>
      <c r="D597" s="3"/>
      <c r="E597" s="3"/>
      <c r="F597" s="145"/>
      <c r="G597" s="145"/>
      <c r="H597" s="3"/>
      <c r="I597" s="3"/>
      <c r="J597" s="3"/>
      <c r="K597" s="3"/>
      <c r="L597" s="3"/>
      <c r="M597" s="3"/>
      <c r="N597" s="3"/>
      <c r="O597" s="3"/>
      <c r="P597" s="3"/>
      <c r="Q597" s="3"/>
      <c r="R597" s="3"/>
      <c r="S597" s="3"/>
      <c r="T597" s="3"/>
      <c r="U597" s="3"/>
      <c r="V597" s="3"/>
      <c r="W597" s="3"/>
      <c r="X597" s="3"/>
      <c r="Y597" s="3"/>
      <c r="Z597" s="3"/>
      <c r="AA597" s="3"/>
      <c r="AB597" s="3"/>
    </row>
    <row r="598" customFormat="false" ht="12.75" hidden="false" customHeight="true" outlineLevel="0" collapsed="false">
      <c r="A598" s="3"/>
      <c r="B598" s="145"/>
      <c r="C598" s="161"/>
      <c r="D598" s="3"/>
      <c r="E598" s="3"/>
      <c r="F598" s="145"/>
      <c r="G598" s="145"/>
      <c r="H598" s="3"/>
      <c r="I598" s="3"/>
      <c r="J598" s="3"/>
      <c r="K598" s="3"/>
      <c r="L598" s="3"/>
      <c r="M598" s="3"/>
      <c r="N598" s="3"/>
      <c r="O598" s="3"/>
      <c r="P598" s="3"/>
      <c r="Q598" s="3"/>
      <c r="R598" s="3"/>
      <c r="S598" s="3"/>
      <c r="T598" s="3"/>
      <c r="U598" s="3"/>
      <c r="V598" s="3"/>
      <c r="W598" s="3"/>
      <c r="X598" s="3"/>
      <c r="Y598" s="3"/>
      <c r="Z598" s="3"/>
      <c r="AA598" s="3"/>
      <c r="AB598" s="3"/>
    </row>
    <row r="599" customFormat="false" ht="12.75" hidden="false" customHeight="true" outlineLevel="0" collapsed="false">
      <c r="A599" s="3"/>
      <c r="B599" s="145"/>
      <c r="C599" s="161"/>
      <c r="D599" s="3"/>
      <c r="E599" s="3"/>
      <c r="F599" s="145"/>
      <c r="G599" s="145"/>
      <c r="H599" s="3"/>
      <c r="I599" s="3"/>
      <c r="J599" s="3"/>
      <c r="K599" s="3"/>
      <c r="L599" s="3"/>
      <c r="M599" s="3"/>
      <c r="N599" s="3"/>
      <c r="O599" s="3"/>
      <c r="P599" s="3"/>
      <c r="Q599" s="3"/>
      <c r="R599" s="3"/>
      <c r="S599" s="3"/>
      <c r="T599" s="3"/>
      <c r="U599" s="3"/>
      <c r="V599" s="3"/>
      <c r="W599" s="3"/>
      <c r="X599" s="3"/>
      <c r="Y599" s="3"/>
      <c r="Z599" s="3"/>
      <c r="AA599" s="3"/>
      <c r="AB599" s="3"/>
    </row>
    <row r="600" customFormat="false" ht="12.75" hidden="false" customHeight="true" outlineLevel="0" collapsed="false">
      <c r="A600" s="3"/>
      <c r="B600" s="145"/>
      <c r="C600" s="161"/>
      <c r="D600" s="3"/>
      <c r="E600" s="3"/>
      <c r="F600" s="145"/>
      <c r="G600" s="145"/>
      <c r="H600" s="3"/>
      <c r="I600" s="3"/>
      <c r="J600" s="3"/>
      <c r="K600" s="3"/>
      <c r="L600" s="3"/>
      <c r="M600" s="3"/>
      <c r="N600" s="3"/>
      <c r="O600" s="3"/>
      <c r="P600" s="3"/>
      <c r="Q600" s="3"/>
      <c r="R600" s="3"/>
      <c r="S600" s="3"/>
      <c r="T600" s="3"/>
      <c r="U600" s="3"/>
      <c r="V600" s="3"/>
      <c r="W600" s="3"/>
      <c r="X600" s="3"/>
      <c r="Y600" s="3"/>
      <c r="Z600" s="3"/>
      <c r="AA600" s="3"/>
      <c r="AB600" s="3"/>
    </row>
    <row r="601" customFormat="false" ht="12.75" hidden="false" customHeight="true" outlineLevel="0" collapsed="false">
      <c r="A601" s="3"/>
      <c r="B601" s="145"/>
      <c r="C601" s="161"/>
      <c r="D601" s="3"/>
      <c r="E601" s="3"/>
      <c r="F601" s="145"/>
      <c r="G601" s="145"/>
      <c r="H601" s="3"/>
      <c r="I601" s="3"/>
      <c r="J601" s="3"/>
      <c r="K601" s="3"/>
      <c r="L601" s="3"/>
      <c r="M601" s="3"/>
      <c r="N601" s="3"/>
      <c r="O601" s="3"/>
      <c r="P601" s="3"/>
      <c r="Q601" s="3"/>
      <c r="R601" s="3"/>
      <c r="S601" s="3"/>
      <c r="T601" s="3"/>
      <c r="U601" s="3"/>
      <c r="V601" s="3"/>
      <c r="W601" s="3"/>
      <c r="X601" s="3"/>
      <c r="Y601" s="3"/>
      <c r="Z601" s="3"/>
      <c r="AA601" s="3"/>
      <c r="AB601" s="3"/>
    </row>
    <row r="602" customFormat="false" ht="12.75" hidden="false" customHeight="true" outlineLevel="0" collapsed="false">
      <c r="A602" s="3"/>
      <c r="B602" s="145"/>
      <c r="C602" s="161"/>
      <c r="D602" s="3"/>
      <c r="E602" s="3"/>
      <c r="F602" s="145"/>
      <c r="G602" s="145"/>
      <c r="H602" s="3"/>
      <c r="I602" s="3"/>
      <c r="J602" s="3"/>
      <c r="K602" s="3"/>
      <c r="L602" s="3"/>
      <c r="M602" s="3"/>
      <c r="N602" s="3"/>
      <c r="O602" s="3"/>
      <c r="P602" s="3"/>
      <c r="Q602" s="3"/>
      <c r="R602" s="3"/>
      <c r="S602" s="3"/>
      <c r="T602" s="3"/>
      <c r="U602" s="3"/>
      <c r="V602" s="3"/>
      <c r="W602" s="3"/>
      <c r="X602" s="3"/>
      <c r="Y602" s="3"/>
      <c r="Z602" s="3"/>
      <c r="AA602" s="3"/>
      <c r="AB602" s="3"/>
    </row>
    <row r="603" customFormat="false" ht="12.75" hidden="false" customHeight="true" outlineLevel="0" collapsed="false">
      <c r="A603" s="3"/>
      <c r="B603" s="145"/>
      <c r="C603" s="161"/>
      <c r="D603" s="3"/>
      <c r="E603" s="3"/>
      <c r="F603" s="145"/>
      <c r="G603" s="145"/>
      <c r="H603" s="3"/>
      <c r="I603" s="3"/>
      <c r="J603" s="3"/>
      <c r="K603" s="3"/>
      <c r="L603" s="3"/>
      <c r="M603" s="3"/>
      <c r="N603" s="3"/>
      <c r="O603" s="3"/>
      <c r="P603" s="3"/>
      <c r="Q603" s="3"/>
      <c r="R603" s="3"/>
      <c r="S603" s="3"/>
      <c r="T603" s="3"/>
      <c r="U603" s="3"/>
      <c r="V603" s="3"/>
      <c r="W603" s="3"/>
      <c r="X603" s="3"/>
      <c r="Y603" s="3"/>
      <c r="Z603" s="3"/>
      <c r="AA603" s="3"/>
      <c r="AB603" s="3"/>
    </row>
    <row r="604" customFormat="false" ht="12.75" hidden="false" customHeight="true" outlineLevel="0" collapsed="false">
      <c r="A604" s="3"/>
      <c r="B604" s="145"/>
      <c r="C604" s="161"/>
      <c r="D604" s="3"/>
      <c r="E604" s="3"/>
      <c r="F604" s="145"/>
      <c r="G604" s="145"/>
      <c r="H604" s="3"/>
      <c r="I604" s="3"/>
      <c r="J604" s="3"/>
      <c r="K604" s="3"/>
      <c r="L604" s="3"/>
      <c r="M604" s="3"/>
      <c r="N604" s="3"/>
      <c r="O604" s="3"/>
      <c r="P604" s="3"/>
      <c r="Q604" s="3"/>
      <c r="R604" s="3"/>
      <c r="S604" s="3"/>
      <c r="T604" s="3"/>
      <c r="U604" s="3"/>
      <c r="V604" s="3"/>
      <c r="W604" s="3"/>
      <c r="X604" s="3"/>
      <c r="Y604" s="3"/>
      <c r="Z604" s="3"/>
      <c r="AA604" s="3"/>
      <c r="AB604" s="3"/>
    </row>
    <row r="605" customFormat="false" ht="12.75" hidden="false" customHeight="true" outlineLevel="0" collapsed="false">
      <c r="A605" s="3"/>
      <c r="B605" s="145"/>
      <c r="C605" s="161"/>
      <c r="D605" s="3"/>
      <c r="E605" s="3"/>
      <c r="F605" s="145"/>
      <c r="G605" s="145"/>
      <c r="H605" s="3"/>
      <c r="I605" s="3"/>
      <c r="J605" s="3"/>
      <c r="K605" s="3"/>
      <c r="L605" s="3"/>
      <c r="M605" s="3"/>
      <c r="N605" s="3"/>
      <c r="O605" s="3"/>
      <c r="P605" s="3"/>
      <c r="Q605" s="3"/>
      <c r="R605" s="3"/>
      <c r="S605" s="3"/>
      <c r="T605" s="3"/>
      <c r="U605" s="3"/>
      <c r="V605" s="3"/>
      <c r="W605" s="3"/>
      <c r="X605" s="3"/>
      <c r="Y605" s="3"/>
      <c r="Z605" s="3"/>
      <c r="AA605" s="3"/>
      <c r="AB605" s="3"/>
    </row>
    <row r="606" customFormat="false" ht="12.75" hidden="false" customHeight="true" outlineLevel="0" collapsed="false">
      <c r="A606" s="3"/>
      <c r="B606" s="145"/>
      <c r="C606" s="161"/>
      <c r="D606" s="3"/>
      <c r="E606" s="3"/>
      <c r="F606" s="145"/>
      <c r="G606" s="145"/>
      <c r="H606" s="3"/>
      <c r="I606" s="3"/>
      <c r="J606" s="3"/>
      <c r="K606" s="3"/>
      <c r="L606" s="3"/>
      <c r="M606" s="3"/>
      <c r="N606" s="3"/>
      <c r="O606" s="3"/>
      <c r="P606" s="3"/>
      <c r="Q606" s="3"/>
      <c r="R606" s="3"/>
      <c r="S606" s="3"/>
      <c r="T606" s="3"/>
      <c r="U606" s="3"/>
      <c r="V606" s="3"/>
      <c r="W606" s="3"/>
      <c r="X606" s="3"/>
      <c r="Y606" s="3"/>
      <c r="Z606" s="3"/>
      <c r="AA606" s="3"/>
      <c r="AB606" s="3"/>
    </row>
    <row r="607" customFormat="false" ht="12.75" hidden="false" customHeight="true" outlineLevel="0" collapsed="false">
      <c r="A607" s="3"/>
      <c r="B607" s="145"/>
      <c r="C607" s="161"/>
      <c r="D607" s="3"/>
      <c r="E607" s="3"/>
      <c r="F607" s="145"/>
      <c r="G607" s="145"/>
      <c r="H607" s="3"/>
      <c r="I607" s="3"/>
      <c r="J607" s="3"/>
      <c r="K607" s="3"/>
      <c r="L607" s="3"/>
      <c r="M607" s="3"/>
      <c r="N607" s="3"/>
      <c r="O607" s="3"/>
      <c r="P607" s="3"/>
      <c r="Q607" s="3"/>
      <c r="R607" s="3"/>
      <c r="S607" s="3"/>
      <c r="T607" s="3"/>
      <c r="U607" s="3"/>
      <c r="V607" s="3"/>
      <c r="W607" s="3"/>
      <c r="X607" s="3"/>
      <c r="Y607" s="3"/>
      <c r="Z607" s="3"/>
      <c r="AA607" s="3"/>
      <c r="AB607" s="3"/>
    </row>
    <row r="608" customFormat="false" ht="12.75" hidden="false" customHeight="true" outlineLevel="0" collapsed="false">
      <c r="A608" s="3"/>
      <c r="B608" s="145"/>
      <c r="C608" s="161"/>
      <c r="D608" s="3"/>
      <c r="E608" s="3"/>
      <c r="F608" s="145"/>
      <c r="G608" s="145"/>
      <c r="H608" s="3"/>
      <c r="I608" s="3"/>
      <c r="J608" s="3"/>
      <c r="K608" s="3"/>
      <c r="L608" s="3"/>
      <c r="M608" s="3"/>
      <c r="N608" s="3"/>
      <c r="O608" s="3"/>
      <c r="P608" s="3"/>
      <c r="Q608" s="3"/>
      <c r="R608" s="3"/>
      <c r="S608" s="3"/>
      <c r="T608" s="3"/>
      <c r="U608" s="3"/>
      <c r="V608" s="3"/>
      <c r="W608" s="3"/>
      <c r="X608" s="3"/>
      <c r="Y608" s="3"/>
      <c r="Z608" s="3"/>
      <c r="AA608" s="3"/>
      <c r="AB608" s="3"/>
    </row>
    <row r="609" customFormat="false" ht="12.75" hidden="false" customHeight="true" outlineLevel="0" collapsed="false">
      <c r="A609" s="3"/>
      <c r="B609" s="145"/>
      <c r="C609" s="161"/>
      <c r="D609" s="3"/>
      <c r="E609" s="3"/>
      <c r="F609" s="145"/>
      <c r="G609" s="145"/>
      <c r="H609" s="3"/>
      <c r="I609" s="3"/>
      <c r="J609" s="3"/>
      <c r="K609" s="3"/>
      <c r="L609" s="3"/>
      <c r="M609" s="3"/>
      <c r="N609" s="3"/>
      <c r="O609" s="3"/>
      <c r="P609" s="3"/>
      <c r="Q609" s="3"/>
      <c r="R609" s="3"/>
      <c r="S609" s="3"/>
      <c r="T609" s="3"/>
      <c r="U609" s="3"/>
      <c r="V609" s="3"/>
      <c r="W609" s="3"/>
      <c r="X609" s="3"/>
      <c r="Y609" s="3"/>
      <c r="Z609" s="3"/>
      <c r="AA609" s="3"/>
      <c r="AB609" s="3"/>
    </row>
    <row r="610" customFormat="false" ht="12.75" hidden="false" customHeight="true" outlineLevel="0" collapsed="false">
      <c r="A610" s="3"/>
      <c r="B610" s="145"/>
      <c r="C610" s="161"/>
      <c r="D610" s="3"/>
      <c r="E610" s="3"/>
      <c r="F610" s="145"/>
      <c r="G610" s="145"/>
      <c r="H610" s="3"/>
      <c r="I610" s="3"/>
      <c r="J610" s="3"/>
      <c r="K610" s="3"/>
      <c r="L610" s="3"/>
      <c r="M610" s="3"/>
      <c r="N610" s="3"/>
      <c r="O610" s="3"/>
      <c r="P610" s="3"/>
      <c r="Q610" s="3"/>
      <c r="R610" s="3"/>
      <c r="S610" s="3"/>
      <c r="T610" s="3"/>
      <c r="U610" s="3"/>
      <c r="V610" s="3"/>
      <c r="W610" s="3"/>
      <c r="X610" s="3"/>
      <c r="Y610" s="3"/>
      <c r="Z610" s="3"/>
      <c r="AA610" s="3"/>
      <c r="AB610" s="3"/>
    </row>
    <row r="611" customFormat="false" ht="12.75" hidden="false" customHeight="true" outlineLevel="0" collapsed="false">
      <c r="A611" s="3"/>
      <c r="B611" s="145"/>
      <c r="C611" s="161"/>
      <c r="D611" s="3"/>
      <c r="E611" s="3"/>
      <c r="F611" s="145"/>
      <c r="G611" s="145"/>
      <c r="H611" s="3"/>
      <c r="I611" s="3"/>
      <c r="J611" s="3"/>
      <c r="K611" s="3"/>
      <c r="L611" s="3"/>
      <c r="M611" s="3"/>
      <c r="N611" s="3"/>
      <c r="O611" s="3"/>
      <c r="P611" s="3"/>
      <c r="Q611" s="3"/>
      <c r="R611" s="3"/>
      <c r="S611" s="3"/>
      <c r="T611" s="3"/>
      <c r="U611" s="3"/>
      <c r="V611" s="3"/>
      <c r="W611" s="3"/>
      <c r="X611" s="3"/>
      <c r="Y611" s="3"/>
      <c r="Z611" s="3"/>
      <c r="AA611" s="3"/>
      <c r="AB611" s="3"/>
    </row>
    <row r="612" customFormat="false" ht="12.75" hidden="false" customHeight="true" outlineLevel="0" collapsed="false">
      <c r="A612" s="3"/>
      <c r="B612" s="145"/>
      <c r="C612" s="161"/>
      <c r="D612" s="3"/>
      <c r="E612" s="3"/>
      <c r="F612" s="145"/>
      <c r="G612" s="145"/>
      <c r="H612" s="3"/>
      <c r="I612" s="3"/>
      <c r="J612" s="3"/>
      <c r="K612" s="3"/>
      <c r="L612" s="3"/>
      <c r="M612" s="3"/>
      <c r="N612" s="3"/>
      <c r="O612" s="3"/>
      <c r="P612" s="3"/>
      <c r="Q612" s="3"/>
      <c r="R612" s="3"/>
      <c r="S612" s="3"/>
      <c r="T612" s="3"/>
      <c r="U612" s="3"/>
      <c r="V612" s="3"/>
      <c r="W612" s="3"/>
      <c r="X612" s="3"/>
      <c r="Y612" s="3"/>
      <c r="Z612" s="3"/>
      <c r="AA612" s="3"/>
      <c r="AB612" s="3"/>
    </row>
    <row r="613" customFormat="false" ht="12.75" hidden="false" customHeight="true" outlineLevel="0" collapsed="false">
      <c r="A613" s="3"/>
      <c r="B613" s="145"/>
      <c r="C613" s="161"/>
      <c r="D613" s="3"/>
      <c r="E613" s="3"/>
      <c r="F613" s="145"/>
      <c r="G613" s="145"/>
      <c r="H613" s="3"/>
      <c r="I613" s="3"/>
      <c r="J613" s="3"/>
      <c r="K613" s="3"/>
      <c r="L613" s="3"/>
      <c r="M613" s="3"/>
      <c r="N613" s="3"/>
      <c r="O613" s="3"/>
      <c r="P613" s="3"/>
      <c r="Q613" s="3"/>
      <c r="R613" s="3"/>
      <c r="S613" s="3"/>
      <c r="T613" s="3"/>
      <c r="U613" s="3"/>
      <c r="V613" s="3"/>
      <c r="W613" s="3"/>
      <c r="X613" s="3"/>
      <c r="Y613" s="3"/>
      <c r="Z613" s="3"/>
      <c r="AA613" s="3"/>
      <c r="AB613" s="3"/>
    </row>
    <row r="614" customFormat="false" ht="12.75" hidden="false" customHeight="true" outlineLevel="0" collapsed="false">
      <c r="A614" s="3"/>
      <c r="B614" s="145"/>
      <c r="C614" s="161"/>
      <c r="D614" s="3"/>
      <c r="E614" s="3"/>
      <c r="F614" s="145"/>
      <c r="G614" s="145"/>
      <c r="H614" s="3"/>
      <c r="I614" s="3"/>
      <c r="J614" s="3"/>
      <c r="K614" s="3"/>
      <c r="L614" s="3"/>
      <c r="M614" s="3"/>
      <c r="N614" s="3"/>
      <c r="O614" s="3"/>
      <c r="P614" s="3"/>
      <c r="Q614" s="3"/>
      <c r="R614" s="3"/>
      <c r="S614" s="3"/>
      <c r="T614" s="3"/>
      <c r="U614" s="3"/>
      <c r="V614" s="3"/>
      <c r="W614" s="3"/>
      <c r="X614" s="3"/>
      <c r="Y614" s="3"/>
      <c r="Z614" s="3"/>
      <c r="AA614" s="3"/>
      <c r="AB614" s="3"/>
    </row>
    <row r="615" customFormat="false" ht="12.75" hidden="false" customHeight="true" outlineLevel="0" collapsed="false">
      <c r="A615" s="3"/>
      <c r="B615" s="145"/>
      <c r="C615" s="161"/>
      <c r="D615" s="3"/>
      <c r="E615" s="3"/>
      <c r="F615" s="145"/>
      <c r="G615" s="145"/>
      <c r="H615" s="3"/>
      <c r="I615" s="3"/>
      <c r="J615" s="3"/>
      <c r="K615" s="3"/>
      <c r="L615" s="3"/>
      <c r="M615" s="3"/>
      <c r="N615" s="3"/>
      <c r="O615" s="3"/>
      <c r="P615" s="3"/>
      <c r="Q615" s="3"/>
      <c r="R615" s="3"/>
      <c r="S615" s="3"/>
      <c r="T615" s="3"/>
      <c r="U615" s="3"/>
      <c r="V615" s="3"/>
      <c r="W615" s="3"/>
      <c r="X615" s="3"/>
      <c r="Y615" s="3"/>
      <c r="Z615" s="3"/>
      <c r="AA615" s="3"/>
      <c r="AB615" s="3"/>
    </row>
    <row r="616" customFormat="false" ht="12.75" hidden="false" customHeight="true" outlineLevel="0" collapsed="false">
      <c r="A616" s="3"/>
      <c r="B616" s="145"/>
      <c r="C616" s="161"/>
      <c r="D616" s="3"/>
      <c r="E616" s="3"/>
      <c r="F616" s="145"/>
      <c r="G616" s="145"/>
      <c r="H616" s="3"/>
      <c r="I616" s="3"/>
      <c r="J616" s="3"/>
      <c r="K616" s="3"/>
      <c r="L616" s="3"/>
      <c r="M616" s="3"/>
      <c r="N616" s="3"/>
      <c r="O616" s="3"/>
      <c r="P616" s="3"/>
      <c r="Q616" s="3"/>
      <c r="R616" s="3"/>
      <c r="S616" s="3"/>
      <c r="T616" s="3"/>
      <c r="U616" s="3"/>
      <c r="V616" s="3"/>
      <c r="W616" s="3"/>
      <c r="X616" s="3"/>
      <c r="Y616" s="3"/>
      <c r="Z616" s="3"/>
      <c r="AA616" s="3"/>
      <c r="AB616" s="3"/>
    </row>
    <row r="617" customFormat="false" ht="12.75" hidden="false" customHeight="true" outlineLevel="0" collapsed="false">
      <c r="A617" s="3"/>
      <c r="B617" s="145"/>
      <c r="C617" s="161"/>
      <c r="D617" s="3"/>
      <c r="E617" s="3"/>
      <c r="F617" s="145"/>
      <c r="G617" s="145"/>
      <c r="H617" s="3"/>
      <c r="I617" s="3"/>
      <c r="J617" s="3"/>
      <c r="K617" s="3"/>
      <c r="L617" s="3"/>
      <c r="M617" s="3"/>
      <c r="N617" s="3"/>
      <c r="O617" s="3"/>
      <c r="P617" s="3"/>
      <c r="Q617" s="3"/>
      <c r="R617" s="3"/>
      <c r="S617" s="3"/>
      <c r="T617" s="3"/>
      <c r="U617" s="3"/>
      <c r="V617" s="3"/>
      <c r="W617" s="3"/>
      <c r="X617" s="3"/>
      <c r="Y617" s="3"/>
      <c r="Z617" s="3"/>
      <c r="AA617" s="3"/>
      <c r="AB617" s="3"/>
    </row>
    <row r="618" customFormat="false" ht="12.75" hidden="false" customHeight="true" outlineLevel="0" collapsed="false">
      <c r="A618" s="3"/>
      <c r="B618" s="145"/>
      <c r="C618" s="161"/>
      <c r="D618" s="3"/>
      <c r="E618" s="3"/>
      <c r="F618" s="145"/>
      <c r="G618" s="145"/>
      <c r="H618" s="3"/>
      <c r="I618" s="3"/>
      <c r="J618" s="3"/>
      <c r="K618" s="3"/>
      <c r="L618" s="3"/>
      <c r="M618" s="3"/>
      <c r="N618" s="3"/>
      <c r="O618" s="3"/>
      <c r="P618" s="3"/>
      <c r="Q618" s="3"/>
      <c r="R618" s="3"/>
      <c r="S618" s="3"/>
      <c r="T618" s="3"/>
      <c r="U618" s="3"/>
      <c r="V618" s="3"/>
      <c r="W618" s="3"/>
      <c r="X618" s="3"/>
      <c r="Y618" s="3"/>
      <c r="Z618" s="3"/>
      <c r="AA618" s="3"/>
      <c r="AB618" s="3"/>
    </row>
    <row r="619" customFormat="false" ht="12.75" hidden="false" customHeight="true" outlineLevel="0" collapsed="false">
      <c r="A619" s="3"/>
      <c r="B619" s="145"/>
      <c r="C619" s="161"/>
      <c r="D619" s="3"/>
      <c r="E619" s="3"/>
      <c r="F619" s="145"/>
      <c r="G619" s="145"/>
      <c r="H619" s="3"/>
      <c r="I619" s="3"/>
      <c r="J619" s="3"/>
      <c r="K619" s="3"/>
      <c r="L619" s="3"/>
      <c r="M619" s="3"/>
      <c r="N619" s="3"/>
      <c r="O619" s="3"/>
      <c r="P619" s="3"/>
      <c r="Q619" s="3"/>
      <c r="R619" s="3"/>
      <c r="S619" s="3"/>
      <c r="T619" s="3"/>
      <c r="U619" s="3"/>
      <c r="V619" s="3"/>
      <c r="W619" s="3"/>
      <c r="X619" s="3"/>
      <c r="Y619" s="3"/>
      <c r="Z619" s="3"/>
      <c r="AA619" s="3"/>
      <c r="AB619" s="3"/>
    </row>
    <row r="620" customFormat="false" ht="12.75" hidden="false" customHeight="true" outlineLevel="0" collapsed="false">
      <c r="A620" s="3"/>
      <c r="B620" s="145"/>
      <c r="C620" s="161"/>
      <c r="D620" s="3"/>
      <c r="E620" s="3"/>
      <c r="F620" s="145"/>
      <c r="G620" s="145"/>
      <c r="H620" s="3"/>
      <c r="I620" s="3"/>
      <c r="J620" s="3"/>
      <c r="K620" s="3"/>
      <c r="L620" s="3"/>
      <c r="M620" s="3"/>
      <c r="N620" s="3"/>
      <c r="O620" s="3"/>
      <c r="P620" s="3"/>
      <c r="Q620" s="3"/>
      <c r="R620" s="3"/>
      <c r="S620" s="3"/>
      <c r="T620" s="3"/>
      <c r="U620" s="3"/>
      <c r="V620" s="3"/>
      <c r="W620" s="3"/>
      <c r="X620" s="3"/>
      <c r="Y620" s="3"/>
      <c r="Z620" s="3"/>
      <c r="AA620" s="3"/>
      <c r="AB620" s="3"/>
    </row>
    <row r="621" customFormat="false" ht="12.75" hidden="false" customHeight="true" outlineLevel="0" collapsed="false">
      <c r="A621" s="3"/>
      <c r="B621" s="145"/>
      <c r="C621" s="161"/>
      <c r="D621" s="3"/>
      <c r="E621" s="3"/>
      <c r="F621" s="145"/>
      <c r="G621" s="145"/>
      <c r="H621" s="3"/>
      <c r="I621" s="3"/>
      <c r="J621" s="3"/>
      <c r="K621" s="3"/>
      <c r="L621" s="3"/>
      <c r="M621" s="3"/>
      <c r="N621" s="3"/>
      <c r="O621" s="3"/>
      <c r="P621" s="3"/>
      <c r="Q621" s="3"/>
      <c r="R621" s="3"/>
      <c r="S621" s="3"/>
      <c r="T621" s="3"/>
      <c r="U621" s="3"/>
      <c r="V621" s="3"/>
      <c r="W621" s="3"/>
      <c r="X621" s="3"/>
      <c r="Y621" s="3"/>
      <c r="Z621" s="3"/>
      <c r="AA621" s="3"/>
      <c r="AB621" s="3"/>
    </row>
    <row r="622" customFormat="false" ht="12.75" hidden="false" customHeight="true" outlineLevel="0" collapsed="false">
      <c r="A622" s="3"/>
      <c r="B622" s="145"/>
      <c r="C622" s="161"/>
      <c r="D622" s="3"/>
      <c r="E622" s="3"/>
      <c r="F622" s="145"/>
      <c r="G622" s="145"/>
      <c r="H622" s="3"/>
      <c r="I622" s="3"/>
      <c r="J622" s="3"/>
      <c r="K622" s="3"/>
      <c r="L622" s="3"/>
      <c r="M622" s="3"/>
      <c r="N622" s="3"/>
      <c r="O622" s="3"/>
      <c r="P622" s="3"/>
      <c r="Q622" s="3"/>
      <c r="R622" s="3"/>
      <c r="S622" s="3"/>
      <c r="T622" s="3"/>
      <c r="U622" s="3"/>
      <c r="V622" s="3"/>
      <c r="W622" s="3"/>
      <c r="X622" s="3"/>
      <c r="Y622" s="3"/>
      <c r="Z622" s="3"/>
      <c r="AA622" s="3"/>
      <c r="AB622" s="3"/>
    </row>
    <row r="623" customFormat="false" ht="12.75" hidden="false" customHeight="true" outlineLevel="0" collapsed="false">
      <c r="A623" s="3"/>
      <c r="B623" s="145"/>
      <c r="C623" s="161"/>
      <c r="D623" s="3"/>
      <c r="E623" s="3"/>
      <c r="F623" s="145"/>
      <c r="G623" s="145"/>
      <c r="H623" s="3"/>
      <c r="I623" s="3"/>
      <c r="J623" s="3"/>
      <c r="K623" s="3"/>
      <c r="L623" s="3"/>
      <c r="M623" s="3"/>
      <c r="N623" s="3"/>
      <c r="O623" s="3"/>
      <c r="P623" s="3"/>
      <c r="Q623" s="3"/>
      <c r="R623" s="3"/>
      <c r="S623" s="3"/>
      <c r="T623" s="3"/>
      <c r="U623" s="3"/>
      <c r="V623" s="3"/>
      <c r="W623" s="3"/>
      <c r="X623" s="3"/>
      <c r="Y623" s="3"/>
      <c r="Z623" s="3"/>
      <c r="AA623" s="3"/>
      <c r="AB623" s="3"/>
    </row>
    <row r="624" customFormat="false" ht="12.75" hidden="false" customHeight="true" outlineLevel="0" collapsed="false">
      <c r="A624" s="3"/>
      <c r="B624" s="145"/>
      <c r="C624" s="161"/>
      <c r="D624" s="3"/>
      <c r="E624" s="3"/>
      <c r="F624" s="145"/>
      <c r="G624" s="145"/>
      <c r="H624" s="3"/>
      <c r="I624" s="3"/>
      <c r="J624" s="3"/>
      <c r="K624" s="3"/>
      <c r="L624" s="3"/>
      <c r="M624" s="3"/>
      <c r="N624" s="3"/>
      <c r="O624" s="3"/>
      <c r="P624" s="3"/>
      <c r="Q624" s="3"/>
      <c r="R624" s="3"/>
      <c r="S624" s="3"/>
      <c r="T624" s="3"/>
      <c r="U624" s="3"/>
      <c r="V624" s="3"/>
      <c r="W624" s="3"/>
      <c r="X624" s="3"/>
      <c r="Y624" s="3"/>
      <c r="Z624" s="3"/>
      <c r="AA624" s="3"/>
      <c r="AB624" s="3"/>
    </row>
    <row r="625" customFormat="false" ht="12.75" hidden="false" customHeight="true" outlineLevel="0" collapsed="false">
      <c r="A625" s="3"/>
      <c r="B625" s="145"/>
      <c r="C625" s="161"/>
      <c r="D625" s="3"/>
      <c r="E625" s="3"/>
      <c r="F625" s="145"/>
      <c r="G625" s="145"/>
      <c r="H625" s="3"/>
      <c r="I625" s="3"/>
      <c r="J625" s="3"/>
      <c r="K625" s="3"/>
      <c r="L625" s="3"/>
      <c r="M625" s="3"/>
      <c r="N625" s="3"/>
      <c r="O625" s="3"/>
      <c r="P625" s="3"/>
      <c r="Q625" s="3"/>
      <c r="R625" s="3"/>
      <c r="S625" s="3"/>
      <c r="T625" s="3"/>
      <c r="U625" s="3"/>
      <c r="V625" s="3"/>
      <c r="W625" s="3"/>
      <c r="X625" s="3"/>
      <c r="Y625" s="3"/>
      <c r="Z625" s="3"/>
      <c r="AA625" s="3"/>
      <c r="AB625" s="3"/>
    </row>
    <row r="626" customFormat="false" ht="12.75" hidden="false" customHeight="true" outlineLevel="0" collapsed="false">
      <c r="A626" s="3"/>
      <c r="B626" s="145"/>
      <c r="C626" s="161"/>
      <c r="D626" s="3"/>
      <c r="E626" s="3"/>
      <c r="F626" s="145"/>
      <c r="G626" s="145"/>
      <c r="H626" s="3"/>
      <c r="I626" s="3"/>
      <c r="J626" s="3"/>
      <c r="K626" s="3"/>
      <c r="L626" s="3"/>
      <c r="M626" s="3"/>
      <c r="N626" s="3"/>
      <c r="O626" s="3"/>
      <c r="P626" s="3"/>
      <c r="Q626" s="3"/>
      <c r="R626" s="3"/>
      <c r="S626" s="3"/>
      <c r="T626" s="3"/>
      <c r="U626" s="3"/>
      <c r="V626" s="3"/>
      <c r="W626" s="3"/>
      <c r="X626" s="3"/>
      <c r="Y626" s="3"/>
      <c r="Z626" s="3"/>
      <c r="AA626" s="3"/>
      <c r="AB626" s="3"/>
    </row>
    <row r="627" customFormat="false" ht="12.75" hidden="false" customHeight="true" outlineLevel="0" collapsed="false">
      <c r="A627" s="3"/>
      <c r="B627" s="145"/>
      <c r="C627" s="161"/>
      <c r="D627" s="3"/>
      <c r="E627" s="3"/>
      <c r="F627" s="145"/>
      <c r="G627" s="145"/>
      <c r="H627" s="3"/>
      <c r="I627" s="3"/>
      <c r="J627" s="3"/>
      <c r="K627" s="3"/>
      <c r="L627" s="3"/>
      <c r="M627" s="3"/>
      <c r="N627" s="3"/>
      <c r="O627" s="3"/>
      <c r="P627" s="3"/>
      <c r="Q627" s="3"/>
      <c r="R627" s="3"/>
      <c r="S627" s="3"/>
      <c r="T627" s="3"/>
      <c r="U627" s="3"/>
      <c r="V627" s="3"/>
      <c r="W627" s="3"/>
      <c r="X627" s="3"/>
      <c r="Y627" s="3"/>
      <c r="Z627" s="3"/>
      <c r="AA627" s="3"/>
      <c r="AB627" s="3"/>
    </row>
    <row r="628" customFormat="false" ht="12.75" hidden="false" customHeight="true" outlineLevel="0" collapsed="false">
      <c r="A628" s="3"/>
      <c r="B628" s="145"/>
      <c r="C628" s="161"/>
      <c r="D628" s="3"/>
      <c r="E628" s="3"/>
      <c r="F628" s="145"/>
      <c r="G628" s="145"/>
      <c r="H628" s="3"/>
      <c r="I628" s="3"/>
      <c r="J628" s="3"/>
      <c r="K628" s="3"/>
      <c r="L628" s="3"/>
      <c r="M628" s="3"/>
      <c r="N628" s="3"/>
      <c r="O628" s="3"/>
      <c r="P628" s="3"/>
      <c r="Q628" s="3"/>
      <c r="R628" s="3"/>
      <c r="S628" s="3"/>
      <c r="T628" s="3"/>
      <c r="U628" s="3"/>
      <c r="V628" s="3"/>
      <c r="W628" s="3"/>
      <c r="X628" s="3"/>
      <c r="Y628" s="3"/>
      <c r="Z628" s="3"/>
      <c r="AA628" s="3"/>
      <c r="AB628" s="3"/>
    </row>
    <row r="629" customFormat="false" ht="12.75" hidden="false" customHeight="true" outlineLevel="0" collapsed="false">
      <c r="A629" s="3"/>
      <c r="B629" s="145"/>
      <c r="C629" s="161"/>
      <c r="D629" s="3"/>
      <c r="E629" s="3"/>
      <c r="F629" s="145"/>
      <c r="G629" s="145"/>
      <c r="H629" s="3"/>
      <c r="I629" s="3"/>
      <c r="J629" s="3"/>
      <c r="K629" s="3"/>
      <c r="L629" s="3"/>
      <c r="M629" s="3"/>
      <c r="N629" s="3"/>
      <c r="O629" s="3"/>
      <c r="P629" s="3"/>
      <c r="Q629" s="3"/>
      <c r="R629" s="3"/>
      <c r="S629" s="3"/>
      <c r="T629" s="3"/>
      <c r="U629" s="3"/>
      <c r="V629" s="3"/>
      <c r="W629" s="3"/>
      <c r="X629" s="3"/>
      <c r="Y629" s="3"/>
      <c r="Z629" s="3"/>
      <c r="AA629" s="3"/>
      <c r="AB629" s="3"/>
    </row>
    <row r="630" customFormat="false" ht="12.75" hidden="false" customHeight="true" outlineLevel="0" collapsed="false">
      <c r="A630" s="3"/>
      <c r="B630" s="145"/>
      <c r="C630" s="161"/>
      <c r="D630" s="3"/>
      <c r="E630" s="3"/>
      <c r="F630" s="145"/>
      <c r="G630" s="145"/>
      <c r="H630" s="3"/>
      <c r="I630" s="3"/>
      <c r="J630" s="3"/>
      <c r="K630" s="3"/>
      <c r="L630" s="3"/>
      <c r="M630" s="3"/>
      <c r="N630" s="3"/>
      <c r="O630" s="3"/>
      <c r="P630" s="3"/>
      <c r="Q630" s="3"/>
      <c r="R630" s="3"/>
      <c r="S630" s="3"/>
      <c r="T630" s="3"/>
      <c r="U630" s="3"/>
      <c r="V630" s="3"/>
      <c r="W630" s="3"/>
      <c r="X630" s="3"/>
      <c r="Y630" s="3"/>
      <c r="Z630" s="3"/>
      <c r="AA630" s="3"/>
      <c r="AB630" s="3"/>
    </row>
    <row r="631" customFormat="false" ht="12.75" hidden="false" customHeight="true" outlineLevel="0" collapsed="false">
      <c r="A631" s="3"/>
      <c r="B631" s="145"/>
      <c r="C631" s="161"/>
      <c r="D631" s="3"/>
      <c r="E631" s="3"/>
      <c r="F631" s="145"/>
      <c r="G631" s="145"/>
      <c r="H631" s="3"/>
      <c r="I631" s="3"/>
      <c r="J631" s="3"/>
      <c r="K631" s="3"/>
      <c r="L631" s="3"/>
      <c r="M631" s="3"/>
      <c r="N631" s="3"/>
      <c r="O631" s="3"/>
      <c r="P631" s="3"/>
      <c r="Q631" s="3"/>
      <c r="R631" s="3"/>
      <c r="S631" s="3"/>
      <c r="T631" s="3"/>
      <c r="U631" s="3"/>
      <c r="V631" s="3"/>
      <c r="W631" s="3"/>
      <c r="X631" s="3"/>
      <c r="Y631" s="3"/>
      <c r="Z631" s="3"/>
      <c r="AA631" s="3"/>
      <c r="AB631" s="3"/>
    </row>
    <row r="632" customFormat="false" ht="12.75" hidden="false" customHeight="true" outlineLevel="0" collapsed="false">
      <c r="A632" s="3"/>
      <c r="B632" s="145"/>
      <c r="C632" s="161"/>
      <c r="D632" s="3"/>
      <c r="E632" s="3"/>
      <c r="F632" s="145"/>
      <c r="G632" s="145"/>
      <c r="H632" s="3"/>
      <c r="I632" s="3"/>
      <c r="J632" s="3"/>
      <c r="K632" s="3"/>
      <c r="L632" s="3"/>
      <c r="M632" s="3"/>
      <c r="N632" s="3"/>
      <c r="O632" s="3"/>
      <c r="P632" s="3"/>
      <c r="Q632" s="3"/>
      <c r="R632" s="3"/>
      <c r="S632" s="3"/>
      <c r="T632" s="3"/>
      <c r="U632" s="3"/>
      <c r="V632" s="3"/>
      <c r="W632" s="3"/>
      <c r="X632" s="3"/>
      <c r="Y632" s="3"/>
      <c r="Z632" s="3"/>
      <c r="AA632" s="3"/>
      <c r="AB632" s="3"/>
    </row>
    <row r="633" customFormat="false" ht="12.75" hidden="false" customHeight="true" outlineLevel="0" collapsed="false">
      <c r="A633" s="3"/>
      <c r="B633" s="145"/>
      <c r="C633" s="161"/>
      <c r="D633" s="3"/>
      <c r="E633" s="3"/>
      <c r="F633" s="145"/>
      <c r="G633" s="145"/>
      <c r="H633" s="3"/>
      <c r="I633" s="3"/>
      <c r="J633" s="3"/>
      <c r="K633" s="3"/>
      <c r="L633" s="3"/>
      <c r="M633" s="3"/>
      <c r="N633" s="3"/>
      <c r="O633" s="3"/>
      <c r="P633" s="3"/>
      <c r="Q633" s="3"/>
      <c r="R633" s="3"/>
      <c r="S633" s="3"/>
      <c r="T633" s="3"/>
      <c r="U633" s="3"/>
      <c r="V633" s="3"/>
      <c r="W633" s="3"/>
      <c r="X633" s="3"/>
      <c r="Y633" s="3"/>
      <c r="Z633" s="3"/>
      <c r="AA633" s="3"/>
      <c r="AB633" s="3"/>
    </row>
    <row r="634" customFormat="false" ht="12.75" hidden="false" customHeight="true" outlineLevel="0" collapsed="false">
      <c r="A634" s="3"/>
      <c r="B634" s="145"/>
      <c r="C634" s="161"/>
      <c r="D634" s="3"/>
      <c r="E634" s="3"/>
      <c r="F634" s="145"/>
      <c r="G634" s="145"/>
      <c r="H634" s="3"/>
      <c r="I634" s="3"/>
      <c r="J634" s="3"/>
      <c r="K634" s="3"/>
      <c r="L634" s="3"/>
      <c r="M634" s="3"/>
      <c r="N634" s="3"/>
      <c r="O634" s="3"/>
      <c r="P634" s="3"/>
      <c r="Q634" s="3"/>
      <c r="R634" s="3"/>
      <c r="S634" s="3"/>
      <c r="T634" s="3"/>
      <c r="U634" s="3"/>
      <c r="V634" s="3"/>
      <c r="W634" s="3"/>
      <c r="X634" s="3"/>
      <c r="Y634" s="3"/>
      <c r="Z634" s="3"/>
      <c r="AA634" s="3"/>
      <c r="AB634" s="3"/>
    </row>
    <row r="635" customFormat="false" ht="12.75" hidden="false" customHeight="true" outlineLevel="0" collapsed="false">
      <c r="A635" s="3"/>
      <c r="B635" s="145"/>
      <c r="C635" s="161"/>
      <c r="D635" s="3"/>
      <c r="E635" s="3"/>
      <c r="F635" s="145"/>
      <c r="G635" s="145"/>
      <c r="H635" s="3"/>
      <c r="I635" s="3"/>
      <c r="J635" s="3"/>
      <c r="K635" s="3"/>
      <c r="L635" s="3"/>
      <c r="M635" s="3"/>
      <c r="N635" s="3"/>
      <c r="O635" s="3"/>
      <c r="P635" s="3"/>
      <c r="Q635" s="3"/>
      <c r="R635" s="3"/>
      <c r="S635" s="3"/>
      <c r="T635" s="3"/>
      <c r="U635" s="3"/>
      <c r="V635" s="3"/>
      <c r="W635" s="3"/>
      <c r="X635" s="3"/>
      <c r="Y635" s="3"/>
      <c r="Z635" s="3"/>
      <c r="AA635" s="3"/>
      <c r="AB635" s="3"/>
    </row>
    <row r="636" customFormat="false" ht="12.75" hidden="false" customHeight="true" outlineLevel="0" collapsed="false">
      <c r="A636" s="3"/>
      <c r="B636" s="145"/>
      <c r="C636" s="161"/>
      <c r="D636" s="3"/>
      <c r="E636" s="3"/>
      <c r="F636" s="145"/>
      <c r="G636" s="145"/>
      <c r="H636" s="3"/>
      <c r="I636" s="3"/>
      <c r="J636" s="3"/>
      <c r="K636" s="3"/>
      <c r="L636" s="3"/>
      <c r="M636" s="3"/>
      <c r="N636" s="3"/>
      <c r="O636" s="3"/>
      <c r="P636" s="3"/>
      <c r="Q636" s="3"/>
      <c r="R636" s="3"/>
      <c r="S636" s="3"/>
      <c r="T636" s="3"/>
      <c r="U636" s="3"/>
      <c r="V636" s="3"/>
      <c r="W636" s="3"/>
      <c r="X636" s="3"/>
      <c r="Y636" s="3"/>
      <c r="Z636" s="3"/>
      <c r="AA636" s="3"/>
      <c r="AB636" s="3"/>
    </row>
    <row r="637" customFormat="false" ht="12.75" hidden="false" customHeight="true" outlineLevel="0" collapsed="false">
      <c r="A637" s="3"/>
      <c r="B637" s="145"/>
      <c r="C637" s="161"/>
      <c r="D637" s="3"/>
      <c r="E637" s="3"/>
      <c r="F637" s="145"/>
      <c r="G637" s="145"/>
      <c r="H637" s="3"/>
      <c r="I637" s="3"/>
      <c r="J637" s="3"/>
      <c r="K637" s="3"/>
      <c r="L637" s="3"/>
      <c r="M637" s="3"/>
      <c r="N637" s="3"/>
      <c r="O637" s="3"/>
      <c r="P637" s="3"/>
      <c r="Q637" s="3"/>
      <c r="R637" s="3"/>
      <c r="S637" s="3"/>
      <c r="T637" s="3"/>
      <c r="U637" s="3"/>
      <c r="V637" s="3"/>
      <c r="W637" s="3"/>
      <c r="X637" s="3"/>
      <c r="Y637" s="3"/>
      <c r="Z637" s="3"/>
      <c r="AA637" s="3"/>
      <c r="AB637" s="3"/>
    </row>
    <row r="638" customFormat="false" ht="12.75" hidden="false" customHeight="true" outlineLevel="0" collapsed="false">
      <c r="A638" s="3"/>
      <c r="B638" s="145"/>
      <c r="C638" s="161"/>
      <c r="D638" s="3"/>
      <c r="E638" s="3"/>
      <c r="F638" s="145"/>
      <c r="G638" s="145"/>
      <c r="H638" s="3"/>
      <c r="I638" s="3"/>
      <c r="J638" s="3"/>
      <c r="K638" s="3"/>
      <c r="L638" s="3"/>
      <c r="M638" s="3"/>
      <c r="N638" s="3"/>
      <c r="O638" s="3"/>
      <c r="P638" s="3"/>
      <c r="Q638" s="3"/>
      <c r="R638" s="3"/>
      <c r="S638" s="3"/>
      <c r="T638" s="3"/>
      <c r="U638" s="3"/>
      <c r="V638" s="3"/>
      <c r="W638" s="3"/>
      <c r="X638" s="3"/>
      <c r="Y638" s="3"/>
      <c r="Z638" s="3"/>
      <c r="AA638" s="3"/>
      <c r="AB638" s="3"/>
    </row>
    <row r="639" customFormat="false" ht="12.75" hidden="false" customHeight="true" outlineLevel="0" collapsed="false">
      <c r="A639" s="3"/>
      <c r="B639" s="145"/>
      <c r="C639" s="161"/>
      <c r="D639" s="3"/>
      <c r="E639" s="3"/>
      <c r="F639" s="145"/>
      <c r="G639" s="145"/>
      <c r="H639" s="3"/>
      <c r="I639" s="3"/>
      <c r="J639" s="3"/>
      <c r="K639" s="3"/>
      <c r="L639" s="3"/>
      <c r="M639" s="3"/>
      <c r="N639" s="3"/>
      <c r="O639" s="3"/>
      <c r="P639" s="3"/>
      <c r="Q639" s="3"/>
      <c r="R639" s="3"/>
      <c r="S639" s="3"/>
      <c r="T639" s="3"/>
      <c r="U639" s="3"/>
      <c r="V639" s="3"/>
      <c r="W639" s="3"/>
      <c r="X639" s="3"/>
      <c r="Y639" s="3"/>
      <c r="Z639" s="3"/>
      <c r="AA639" s="3"/>
      <c r="AB639" s="3"/>
    </row>
    <row r="640" customFormat="false" ht="12.75" hidden="false" customHeight="true" outlineLevel="0" collapsed="false">
      <c r="A640" s="3"/>
      <c r="B640" s="145"/>
      <c r="C640" s="161"/>
      <c r="D640" s="3"/>
      <c r="E640" s="3"/>
      <c r="F640" s="145"/>
      <c r="G640" s="145"/>
      <c r="H640" s="3"/>
      <c r="I640" s="3"/>
      <c r="J640" s="3"/>
      <c r="K640" s="3"/>
      <c r="L640" s="3"/>
      <c r="M640" s="3"/>
      <c r="N640" s="3"/>
      <c r="O640" s="3"/>
      <c r="P640" s="3"/>
      <c r="Q640" s="3"/>
      <c r="R640" s="3"/>
      <c r="S640" s="3"/>
      <c r="T640" s="3"/>
      <c r="U640" s="3"/>
      <c r="V640" s="3"/>
      <c r="W640" s="3"/>
      <c r="X640" s="3"/>
      <c r="Y640" s="3"/>
      <c r="Z640" s="3"/>
      <c r="AA640" s="3"/>
      <c r="AB640" s="3"/>
    </row>
    <row r="641" customFormat="false" ht="12.75" hidden="false" customHeight="true" outlineLevel="0" collapsed="false">
      <c r="A641" s="3"/>
      <c r="B641" s="145"/>
      <c r="C641" s="161"/>
      <c r="D641" s="3"/>
      <c r="E641" s="3"/>
      <c r="F641" s="145"/>
      <c r="G641" s="145"/>
      <c r="H641" s="3"/>
      <c r="I641" s="3"/>
      <c r="J641" s="3"/>
      <c r="K641" s="3"/>
      <c r="L641" s="3"/>
      <c r="M641" s="3"/>
      <c r="N641" s="3"/>
      <c r="O641" s="3"/>
      <c r="P641" s="3"/>
      <c r="Q641" s="3"/>
      <c r="R641" s="3"/>
      <c r="S641" s="3"/>
      <c r="T641" s="3"/>
      <c r="U641" s="3"/>
      <c r="V641" s="3"/>
      <c r="W641" s="3"/>
      <c r="X641" s="3"/>
      <c r="Y641" s="3"/>
      <c r="Z641" s="3"/>
      <c r="AA641" s="3"/>
      <c r="AB641" s="3"/>
    </row>
    <row r="642" customFormat="false" ht="12.75" hidden="false" customHeight="true" outlineLevel="0" collapsed="false">
      <c r="A642" s="3"/>
      <c r="B642" s="145"/>
      <c r="C642" s="161"/>
      <c r="D642" s="3"/>
      <c r="E642" s="3"/>
      <c r="F642" s="145"/>
      <c r="G642" s="145"/>
      <c r="H642" s="3"/>
      <c r="I642" s="3"/>
      <c r="J642" s="3"/>
      <c r="K642" s="3"/>
      <c r="L642" s="3"/>
      <c r="M642" s="3"/>
      <c r="N642" s="3"/>
      <c r="O642" s="3"/>
      <c r="P642" s="3"/>
      <c r="Q642" s="3"/>
      <c r="R642" s="3"/>
      <c r="S642" s="3"/>
      <c r="T642" s="3"/>
      <c r="U642" s="3"/>
      <c r="V642" s="3"/>
      <c r="W642" s="3"/>
      <c r="X642" s="3"/>
      <c r="Y642" s="3"/>
      <c r="Z642" s="3"/>
      <c r="AA642" s="3"/>
      <c r="AB642" s="3"/>
    </row>
    <row r="643" customFormat="false" ht="12.75" hidden="false" customHeight="true" outlineLevel="0" collapsed="false">
      <c r="A643" s="3"/>
      <c r="B643" s="145"/>
      <c r="C643" s="161"/>
      <c r="D643" s="3"/>
      <c r="E643" s="3"/>
      <c r="F643" s="145"/>
      <c r="G643" s="145"/>
      <c r="H643" s="3"/>
      <c r="I643" s="3"/>
      <c r="J643" s="3"/>
      <c r="K643" s="3"/>
      <c r="L643" s="3"/>
      <c r="M643" s="3"/>
      <c r="N643" s="3"/>
      <c r="O643" s="3"/>
      <c r="P643" s="3"/>
      <c r="Q643" s="3"/>
      <c r="R643" s="3"/>
      <c r="S643" s="3"/>
      <c r="T643" s="3"/>
      <c r="U643" s="3"/>
      <c r="V643" s="3"/>
      <c r="W643" s="3"/>
      <c r="X643" s="3"/>
      <c r="Y643" s="3"/>
      <c r="Z643" s="3"/>
      <c r="AA643" s="3"/>
      <c r="AB643" s="3"/>
    </row>
    <row r="644" customFormat="false" ht="12.75" hidden="false" customHeight="true" outlineLevel="0" collapsed="false">
      <c r="A644" s="3"/>
      <c r="B644" s="145"/>
      <c r="C644" s="161"/>
      <c r="D644" s="3"/>
      <c r="E644" s="3"/>
      <c r="F644" s="145"/>
      <c r="G644" s="145"/>
      <c r="H644" s="3"/>
      <c r="I644" s="3"/>
      <c r="J644" s="3"/>
      <c r="K644" s="3"/>
      <c r="L644" s="3"/>
      <c r="M644" s="3"/>
      <c r="N644" s="3"/>
      <c r="O644" s="3"/>
      <c r="P644" s="3"/>
      <c r="Q644" s="3"/>
      <c r="R644" s="3"/>
      <c r="S644" s="3"/>
      <c r="T644" s="3"/>
      <c r="U644" s="3"/>
      <c r="V644" s="3"/>
      <c r="W644" s="3"/>
      <c r="X644" s="3"/>
      <c r="Y644" s="3"/>
      <c r="Z644" s="3"/>
      <c r="AA644" s="3"/>
      <c r="AB644" s="3"/>
    </row>
    <row r="645" customFormat="false" ht="12.75" hidden="false" customHeight="true" outlineLevel="0" collapsed="false">
      <c r="A645" s="3"/>
      <c r="B645" s="145"/>
      <c r="C645" s="161"/>
      <c r="D645" s="3"/>
      <c r="E645" s="3"/>
      <c r="F645" s="145"/>
      <c r="G645" s="145"/>
      <c r="H645" s="3"/>
      <c r="I645" s="3"/>
      <c r="J645" s="3"/>
      <c r="K645" s="3"/>
      <c r="L645" s="3"/>
      <c r="M645" s="3"/>
      <c r="N645" s="3"/>
      <c r="O645" s="3"/>
      <c r="P645" s="3"/>
      <c r="Q645" s="3"/>
      <c r="R645" s="3"/>
      <c r="S645" s="3"/>
      <c r="T645" s="3"/>
      <c r="U645" s="3"/>
      <c r="V645" s="3"/>
      <c r="W645" s="3"/>
      <c r="X645" s="3"/>
      <c r="Y645" s="3"/>
      <c r="Z645" s="3"/>
      <c r="AA645" s="3"/>
      <c r="AB645" s="3"/>
    </row>
    <row r="646" customFormat="false" ht="12.75" hidden="false" customHeight="true" outlineLevel="0" collapsed="false">
      <c r="A646" s="3"/>
      <c r="B646" s="145"/>
      <c r="C646" s="161"/>
      <c r="D646" s="3"/>
      <c r="E646" s="3"/>
      <c r="F646" s="145"/>
      <c r="G646" s="145"/>
      <c r="H646" s="3"/>
      <c r="I646" s="3"/>
      <c r="J646" s="3"/>
      <c r="K646" s="3"/>
      <c r="L646" s="3"/>
      <c r="M646" s="3"/>
      <c r="N646" s="3"/>
      <c r="O646" s="3"/>
      <c r="P646" s="3"/>
      <c r="Q646" s="3"/>
      <c r="R646" s="3"/>
      <c r="S646" s="3"/>
      <c r="T646" s="3"/>
      <c r="U646" s="3"/>
      <c r="V646" s="3"/>
      <c r="W646" s="3"/>
      <c r="X646" s="3"/>
      <c r="Y646" s="3"/>
      <c r="Z646" s="3"/>
      <c r="AA646" s="3"/>
      <c r="AB646" s="3"/>
    </row>
    <row r="647" customFormat="false" ht="12.75" hidden="false" customHeight="true" outlineLevel="0" collapsed="false">
      <c r="A647" s="3"/>
      <c r="B647" s="145"/>
      <c r="C647" s="161"/>
      <c r="D647" s="3"/>
      <c r="E647" s="3"/>
      <c r="F647" s="145"/>
      <c r="G647" s="145"/>
      <c r="H647" s="3"/>
      <c r="I647" s="3"/>
      <c r="J647" s="3"/>
      <c r="K647" s="3"/>
      <c r="L647" s="3"/>
      <c r="M647" s="3"/>
      <c r="N647" s="3"/>
      <c r="O647" s="3"/>
      <c r="P647" s="3"/>
      <c r="Q647" s="3"/>
      <c r="R647" s="3"/>
      <c r="S647" s="3"/>
      <c r="T647" s="3"/>
      <c r="U647" s="3"/>
      <c r="V647" s="3"/>
      <c r="W647" s="3"/>
      <c r="X647" s="3"/>
      <c r="Y647" s="3"/>
      <c r="Z647" s="3"/>
      <c r="AA647" s="3"/>
      <c r="AB647" s="3"/>
    </row>
    <row r="648" customFormat="false" ht="12.75" hidden="false" customHeight="true" outlineLevel="0" collapsed="false">
      <c r="A648" s="3"/>
      <c r="B648" s="145"/>
      <c r="C648" s="161"/>
      <c r="D648" s="3"/>
      <c r="E648" s="3"/>
      <c r="F648" s="145"/>
      <c r="G648" s="145"/>
      <c r="H648" s="3"/>
      <c r="I648" s="3"/>
      <c r="J648" s="3"/>
      <c r="K648" s="3"/>
      <c r="L648" s="3"/>
      <c r="M648" s="3"/>
      <c r="N648" s="3"/>
      <c r="O648" s="3"/>
      <c r="P648" s="3"/>
      <c r="Q648" s="3"/>
      <c r="R648" s="3"/>
      <c r="S648" s="3"/>
      <c r="T648" s="3"/>
      <c r="U648" s="3"/>
      <c r="V648" s="3"/>
      <c r="W648" s="3"/>
      <c r="X648" s="3"/>
      <c r="Y648" s="3"/>
      <c r="Z648" s="3"/>
      <c r="AA648" s="3"/>
      <c r="AB648" s="3"/>
    </row>
    <row r="649" customFormat="false" ht="12.75" hidden="false" customHeight="true" outlineLevel="0" collapsed="false">
      <c r="A649" s="3"/>
      <c r="B649" s="145"/>
      <c r="C649" s="161"/>
      <c r="D649" s="3"/>
      <c r="E649" s="3"/>
      <c r="F649" s="145"/>
      <c r="G649" s="145"/>
      <c r="H649" s="3"/>
      <c r="I649" s="3"/>
      <c r="J649" s="3"/>
      <c r="K649" s="3"/>
      <c r="L649" s="3"/>
      <c r="M649" s="3"/>
      <c r="N649" s="3"/>
      <c r="O649" s="3"/>
      <c r="P649" s="3"/>
      <c r="Q649" s="3"/>
      <c r="R649" s="3"/>
      <c r="S649" s="3"/>
      <c r="T649" s="3"/>
      <c r="U649" s="3"/>
      <c r="V649" s="3"/>
      <c r="W649" s="3"/>
      <c r="X649" s="3"/>
      <c r="Y649" s="3"/>
      <c r="Z649" s="3"/>
      <c r="AA649" s="3"/>
      <c r="AB649" s="3"/>
    </row>
    <row r="650" customFormat="false" ht="12.75" hidden="false" customHeight="true" outlineLevel="0" collapsed="false">
      <c r="A650" s="3"/>
      <c r="B650" s="145"/>
      <c r="C650" s="161"/>
      <c r="D650" s="3"/>
      <c r="E650" s="3"/>
      <c r="F650" s="145"/>
      <c r="G650" s="145"/>
      <c r="H650" s="3"/>
      <c r="I650" s="3"/>
      <c r="J650" s="3"/>
      <c r="K650" s="3"/>
      <c r="L650" s="3"/>
      <c r="M650" s="3"/>
      <c r="N650" s="3"/>
      <c r="O650" s="3"/>
      <c r="P650" s="3"/>
      <c r="Q650" s="3"/>
      <c r="R650" s="3"/>
      <c r="S650" s="3"/>
      <c r="T650" s="3"/>
      <c r="U650" s="3"/>
      <c r="V650" s="3"/>
      <c r="W650" s="3"/>
      <c r="X650" s="3"/>
      <c r="Y650" s="3"/>
      <c r="Z650" s="3"/>
      <c r="AA650" s="3"/>
      <c r="AB650" s="3"/>
    </row>
    <row r="651" customFormat="false" ht="12.75" hidden="false" customHeight="true" outlineLevel="0" collapsed="false">
      <c r="A651" s="3"/>
      <c r="B651" s="145"/>
      <c r="C651" s="161"/>
      <c r="D651" s="3"/>
      <c r="E651" s="3"/>
      <c r="F651" s="145"/>
      <c r="G651" s="145"/>
      <c r="H651" s="3"/>
      <c r="I651" s="3"/>
      <c r="J651" s="3"/>
      <c r="K651" s="3"/>
      <c r="L651" s="3"/>
      <c r="M651" s="3"/>
      <c r="N651" s="3"/>
      <c r="O651" s="3"/>
      <c r="P651" s="3"/>
      <c r="Q651" s="3"/>
      <c r="R651" s="3"/>
      <c r="S651" s="3"/>
      <c r="T651" s="3"/>
      <c r="U651" s="3"/>
      <c r="V651" s="3"/>
      <c r="W651" s="3"/>
      <c r="X651" s="3"/>
      <c r="Y651" s="3"/>
      <c r="Z651" s="3"/>
      <c r="AA651" s="3"/>
      <c r="AB651" s="3"/>
    </row>
    <row r="652" customFormat="false" ht="12.75" hidden="false" customHeight="true" outlineLevel="0" collapsed="false">
      <c r="A652" s="3"/>
      <c r="B652" s="145"/>
      <c r="C652" s="161"/>
      <c r="D652" s="3"/>
      <c r="E652" s="3"/>
      <c r="F652" s="145"/>
      <c r="G652" s="145"/>
      <c r="H652" s="3"/>
      <c r="I652" s="3"/>
      <c r="J652" s="3"/>
      <c r="K652" s="3"/>
      <c r="L652" s="3"/>
      <c r="M652" s="3"/>
      <c r="N652" s="3"/>
      <c r="O652" s="3"/>
      <c r="P652" s="3"/>
      <c r="Q652" s="3"/>
      <c r="R652" s="3"/>
      <c r="S652" s="3"/>
      <c r="T652" s="3"/>
      <c r="U652" s="3"/>
      <c r="V652" s="3"/>
      <c r="W652" s="3"/>
      <c r="X652" s="3"/>
      <c r="Y652" s="3"/>
      <c r="Z652" s="3"/>
      <c r="AA652" s="3"/>
      <c r="AB652" s="3"/>
    </row>
    <row r="653" customFormat="false" ht="12.75" hidden="false" customHeight="true" outlineLevel="0" collapsed="false">
      <c r="A653" s="3"/>
      <c r="B653" s="145"/>
      <c r="C653" s="161"/>
      <c r="D653" s="3"/>
      <c r="E653" s="3"/>
      <c r="F653" s="145"/>
      <c r="G653" s="145"/>
      <c r="H653" s="3"/>
      <c r="I653" s="3"/>
      <c r="J653" s="3"/>
      <c r="K653" s="3"/>
      <c r="L653" s="3"/>
      <c r="M653" s="3"/>
      <c r="N653" s="3"/>
      <c r="O653" s="3"/>
      <c r="P653" s="3"/>
      <c r="Q653" s="3"/>
      <c r="R653" s="3"/>
      <c r="S653" s="3"/>
      <c r="T653" s="3"/>
      <c r="U653" s="3"/>
      <c r="V653" s="3"/>
      <c r="W653" s="3"/>
      <c r="X653" s="3"/>
      <c r="Y653" s="3"/>
      <c r="Z653" s="3"/>
      <c r="AA653" s="3"/>
      <c r="AB653" s="3"/>
    </row>
    <row r="654" customFormat="false" ht="12.75" hidden="false" customHeight="true" outlineLevel="0" collapsed="false">
      <c r="A654" s="3"/>
      <c r="B654" s="145"/>
      <c r="C654" s="161"/>
      <c r="D654" s="3"/>
      <c r="E654" s="3"/>
      <c r="F654" s="145"/>
      <c r="G654" s="145"/>
      <c r="H654" s="3"/>
      <c r="I654" s="3"/>
      <c r="J654" s="3"/>
      <c r="K654" s="3"/>
      <c r="L654" s="3"/>
      <c r="M654" s="3"/>
      <c r="N654" s="3"/>
      <c r="O654" s="3"/>
      <c r="P654" s="3"/>
      <c r="Q654" s="3"/>
      <c r="R654" s="3"/>
      <c r="S654" s="3"/>
      <c r="T654" s="3"/>
      <c r="U654" s="3"/>
      <c r="V654" s="3"/>
      <c r="W654" s="3"/>
      <c r="X654" s="3"/>
      <c r="Y654" s="3"/>
      <c r="Z654" s="3"/>
      <c r="AA654" s="3"/>
      <c r="AB654" s="3"/>
    </row>
    <row r="655" customFormat="false" ht="12.75" hidden="false" customHeight="true" outlineLevel="0" collapsed="false">
      <c r="A655" s="3"/>
      <c r="B655" s="145"/>
      <c r="C655" s="161"/>
      <c r="D655" s="3"/>
      <c r="E655" s="3"/>
      <c r="F655" s="145"/>
      <c r="G655" s="145"/>
      <c r="H655" s="3"/>
      <c r="I655" s="3"/>
      <c r="J655" s="3"/>
      <c r="K655" s="3"/>
      <c r="L655" s="3"/>
      <c r="M655" s="3"/>
      <c r="N655" s="3"/>
      <c r="O655" s="3"/>
      <c r="P655" s="3"/>
      <c r="Q655" s="3"/>
      <c r="R655" s="3"/>
      <c r="S655" s="3"/>
      <c r="T655" s="3"/>
      <c r="U655" s="3"/>
      <c r="V655" s="3"/>
      <c r="W655" s="3"/>
      <c r="X655" s="3"/>
      <c r="Y655" s="3"/>
      <c r="Z655" s="3"/>
      <c r="AA655" s="3"/>
      <c r="AB655" s="3"/>
    </row>
    <row r="656" customFormat="false" ht="12.75" hidden="false" customHeight="true" outlineLevel="0" collapsed="false">
      <c r="A656" s="3"/>
      <c r="B656" s="145"/>
      <c r="C656" s="161"/>
      <c r="D656" s="3"/>
      <c r="E656" s="3"/>
      <c r="F656" s="145"/>
      <c r="G656" s="145"/>
      <c r="H656" s="3"/>
      <c r="I656" s="3"/>
      <c r="J656" s="3"/>
      <c r="K656" s="3"/>
      <c r="L656" s="3"/>
      <c r="M656" s="3"/>
      <c r="N656" s="3"/>
      <c r="O656" s="3"/>
      <c r="P656" s="3"/>
      <c r="Q656" s="3"/>
      <c r="R656" s="3"/>
      <c r="S656" s="3"/>
      <c r="T656" s="3"/>
      <c r="U656" s="3"/>
      <c r="V656" s="3"/>
      <c r="W656" s="3"/>
      <c r="X656" s="3"/>
      <c r="Y656" s="3"/>
      <c r="Z656" s="3"/>
      <c r="AA656" s="3"/>
      <c r="AB656" s="3"/>
    </row>
    <row r="657" customFormat="false" ht="12.75" hidden="false" customHeight="true" outlineLevel="0" collapsed="false">
      <c r="A657" s="3"/>
      <c r="B657" s="145"/>
      <c r="C657" s="161"/>
      <c r="D657" s="3"/>
      <c r="E657" s="3"/>
      <c r="F657" s="145"/>
      <c r="G657" s="145"/>
      <c r="H657" s="3"/>
      <c r="I657" s="3"/>
      <c r="J657" s="3"/>
      <c r="K657" s="3"/>
      <c r="L657" s="3"/>
      <c r="M657" s="3"/>
      <c r="N657" s="3"/>
      <c r="O657" s="3"/>
      <c r="P657" s="3"/>
      <c r="Q657" s="3"/>
      <c r="R657" s="3"/>
      <c r="S657" s="3"/>
      <c r="T657" s="3"/>
      <c r="U657" s="3"/>
      <c r="V657" s="3"/>
      <c r="W657" s="3"/>
      <c r="X657" s="3"/>
      <c r="Y657" s="3"/>
      <c r="Z657" s="3"/>
      <c r="AA657" s="3"/>
      <c r="AB657" s="3"/>
    </row>
    <row r="658" customFormat="false" ht="12.75" hidden="false" customHeight="true" outlineLevel="0" collapsed="false">
      <c r="A658" s="3"/>
      <c r="B658" s="145"/>
      <c r="C658" s="161"/>
      <c r="D658" s="3"/>
      <c r="E658" s="3"/>
      <c r="F658" s="145"/>
      <c r="G658" s="145"/>
      <c r="H658" s="3"/>
      <c r="I658" s="3"/>
      <c r="J658" s="3"/>
      <c r="K658" s="3"/>
      <c r="L658" s="3"/>
      <c r="M658" s="3"/>
      <c r="N658" s="3"/>
      <c r="O658" s="3"/>
      <c r="P658" s="3"/>
      <c r="Q658" s="3"/>
      <c r="R658" s="3"/>
      <c r="S658" s="3"/>
      <c r="T658" s="3"/>
      <c r="U658" s="3"/>
      <c r="V658" s="3"/>
      <c r="W658" s="3"/>
      <c r="X658" s="3"/>
      <c r="Y658" s="3"/>
      <c r="Z658" s="3"/>
      <c r="AA658" s="3"/>
      <c r="AB658" s="3"/>
    </row>
    <row r="659" customFormat="false" ht="12.75" hidden="false" customHeight="true" outlineLevel="0" collapsed="false">
      <c r="A659" s="3"/>
      <c r="B659" s="145"/>
      <c r="C659" s="161"/>
      <c r="D659" s="3"/>
      <c r="E659" s="3"/>
      <c r="F659" s="145"/>
      <c r="G659" s="145"/>
      <c r="H659" s="3"/>
      <c r="I659" s="3"/>
      <c r="J659" s="3"/>
      <c r="K659" s="3"/>
      <c r="L659" s="3"/>
      <c r="M659" s="3"/>
      <c r="N659" s="3"/>
      <c r="O659" s="3"/>
      <c r="P659" s="3"/>
      <c r="Q659" s="3"/>
      <c r="R659" s="3"/>
      <c r="S659" s="3"/>
      <c r="T659" s="3"/>
      <c r="U659" s="3"/>
      <c r="V659" s="3"/>
      <c r="W659" s="3"/>
      <c r="X659" s="3"/>
      <c r="Y659" s="3"/>
      <c r="Z659" s="3"/>
      <c r="AA659" s="3"/>
      <c r="AB659" s="3"/>
    </row>
    <row r="660" customFormat="false" ht="12.75" hidden="false" customHeight="true" outlineLevel="0" collapsed="false">
      <c r="A660" s="3"/>
      <c r="B660" s="145"/>
      <c r="C660" s="161"/>
      <c r="D660" s="3"/>
      <c r="E660" s="3"/>
      <c r="F660" s="145"/>
      <c r="G660" s="145"/>
      <c r="H660" s="3"/>
      <c r="I660" s="3"/>
      <c r="J660" s="3"/>
      <c r="K660" s="3"/>
      <c r="L660" s="3"/>
      <c r="M660" s="3"/>
      <c r="N660" s="3"/>
      <c r="O660" s="3"/>
      <c r="P660" s="3"/>
      <c r="Q660" s="3"/>
      <c r="R660" s="3"/>
      <c r="S660" s="3"/>
      <c r="T660" s="3"/>
      <c r="U660" s="3"/>
      <c r="V660" s="3"/>
      <c r="W660" s="3"/>
      <c r="X660" s="3"/>
      <c r="Y660" s="3"/>
      <c r="Z660" s="3"/>
      <c r="AA660" s="3"/>
      <c r="AB660" s="3"/>
    </row>
    <row r="661" customFormat="false" ht="12.75" hidden="false" customHeight="true" outlineLevel="0" collapsed="false">
      <c r="A661" s="3"/>
      <c r="B661" s="145"/>
      <c r="C661" s="161"/>
      <c r="D661" s="3"/>
      <c r="E661" s="3"/>
      <c r="F661" s="145"/>
      <c r="G661" s="145"/>
      <c r="H661" s="3"/>
      <c r="I661" s="3"/>
      <c r="J661" s="3"/>
      <c r="K661" s="3"/>
      <c r="L661" s="3"/>
      <c r="M661" s="3"/>
      <c r="N661" s="3"/>
      <c r="O661" s="3"/>
      <c r="P661" s="3"/>
      <c r="Q661" s="3"/>
      <c r="R661" s="3"/>
      <c r="S661" s="3"/>
      <c r="T661" s="3"/>
      <c r="U661" s="3"/>
      <c r="V661" s="3"/>
      <c r="W661" s="3"/>
      <c r="X661" s="3"/>
      <c r="Y661" s="3"/>
      <c r="Z661" s="3"/>
      <c r="AA661" s="3"/>
      <c r="AB661" s="3"/>
    </row>
    <row r="662" customFormat="false" ht="12.75" hidden="false" customHeight="true" outlineLevel="0" collapsed="false">
      <c r="A662" s="3"/>
      <c r="B662" s="145"/>
      <c r="C662" s="161"/>
      <c r="D662" s="3"/>
      <c r="E662" s="3"/>
      <c r="F662" s="145"/>
      <c r="G662" s="145"/>
      <c r="H662" s="3"/>
      <c r="I662" s="3"/>
      <c r="J662" s="3"/>
      <c r="K662" s="3"/>
      <c r="L662" s="3"/>
      <c r="M662" s="3"/>
      <c r="N662" s="3"/>
      <c r="O662" s="3"/>
      <c r="P662" s="3"/>
      <c r="Q662" s="3"/>
      <c r="R662" s="3"/>
      <c r="S662" s="3"/>
      <c r="T662" s="3"/>
      <c r="U662" s="3"/>
      <c r="V662" s="3"/>
      <c r="W662" s="3"/>
      <c r="X662" s="3"/>
      <c r="Y662" s="3"/>
      <c r="Z662" s="3"/>
      <c r="AA662" s="3"/>
      <c r="AB662" s="3"/>
    </row>
    <row r="663" customFormat="false" ht="12.75" hidden="false" customHeight="true" outlineLevel="0" collapsed="false">
      <c r="A663" s="3"/>
      <c r="B663" s="145"/>
      <c r="C663" s="161"/>
      <c r="D663" s="3"/>
      <c r="E663" s="3"/>
      <c r="F663" s="145"/>
      <c r="G663" s="145"/>
      <c r="H663" s="3"/>
      <c r="I663" s="3"/>
      <c r="J663" s="3"/>
      <c r="K663" s="3"/>
      <c r="L663" s="3"/>
      <c r="M663" s="3"/>
      <c r="N663" s="3"/>
      <c r="O663" s="3"/>
      <c r="P663" s="3"/>
      <c r="Q663" s="3"/>
      <c r="R663" s="3"/>
      <c r="S663" s="3"/>
      <c r="T663" s="3"/>
      <c r="U663" s="3"/>
      <c r="V663" s="3"/>
      <c r="W663" s="3"/>
      <c r="X663" s="3"/>
      <c r="Y663" s="3"/>
      <c r="Z663" s="3"/>
      <c r="AA663" s="3"/>
      <c r="AB663" s="3"/>
    </row>
    <row r="664" customFormat="false" ht="12.75" hidden="false" customHeight="true" outlineLevel="0" collapsed="false">
      <c r="A664" s="3"/>
      <c r="B664" s="145"/>
      <c r="C664" s="161"/>
      <c r="D664" s="3"/>
      <c r="E664" s="3"/>
      <c r="F664" s="145"/>
      <c r="G664" s="145"/>
      <c r="H664" s="3"/>
      <c r="I664" s="3"/>
      <c r="J664" s="3"/>
      <c r="K664" s="3"/>
      <c r="L664" s="3"/>
      <c r="M664" s="3"/>
      <c r="N664" s="3"/>
      <c r="O664" s="3"/>
      <c r="P664" s="3"/>
      <c r="Q664" s="3"/>
      <c r="R664" s="3"/>
      <c r="S664" s="3"/>
      <c r="T664" s="3"/>
      <c r="U664" s="3"/>
      <c r="V664" s="3"/>
      <c r="W664" s="3"/>
      <c r="X664" s="3"/>
      <c r="Y664" s="3"/>
      <c r="Z664" s="3"/>
      <c r="AA664" s="3"/>
      <c r="AB664" s="3"/>
    </row>
    <row r="665" customFormat="false" ht="12.75" hidden="false" customHeight="true" outlineLevel="0" collapsed="false">
      <c r="A665" s="3"/>
      <c r="B665" s="145"/>
      <c r="C665" s="161"/>
      <c r="D665" s="3"/>
      <c r="E665" s="3"/>
      <c r="F665" s="145"/>
      <c r="G665" s="145"/>
      <c r="H665" s="3"/>
      <c r="I665" s="3"/>
      <c r="J665" s="3"/>
      <c r="K665" s="3"/>
      <c r="L665" s="3"/>
      <c r="M665" s="3"/>
      <c r="N665" s="3"/>
      <c r="O665" s="3"/>
      <c r="P665" s="3"/>
      <c r="Q665" s="3"/>
      <c r="R665" s="3"/>
      <c r="S665" s="3"/>
      <c r="T665" s="3"/>
      <c r="U665" s="3"/>
      <c r="V665" s="3"/>
      <c r="W665" s="3"/>
      <c r="X665" s="3"/>
      <c r="Y665" s="3"/>
      <c r="Z665" s="3"/>
      <c r="AA665" s="3"/>
      <c r="AB665" s="3"/>
    </row>
    <row r="666" customFormat="false" ht="12.75" hidden="false" customHeight="true" outlineLevel="0" collapsed="false">
      <c r="A666" s="3"/>
      <c r="B666" s="145"/>
      <c r="C666" s="161"/>
      <c r="D666" s="3"/>
      <c r="E666" s="3"/>
      <c r="F666" s="145"/>
      <c r="G666" s="145"/>
      <c r="H666" s="3"/>
      <c r="I666" s="3"/>
      <c r="J666" s="3"/>
      <c r="K666" s="3"/>
      <c r="L666" s="3"/>
      <c r="M666" s="3"/>
      <c r="N666" s="3"/>
      <c r="O666" s="3"/>
      <c r="P666" s="3"/>
      <c r="Q666" s="3"/>
      <c r="R666" s="3"/>
      <c r="S666" s="3"/>
      <c r="T666" s="3"/>
      <c r="U666" s="3"/>
      <c r="V666" s="3"/>
      <c r="W666" s="3"/>
      <c r="X666" s="3"/>
      <c r="Y666" s="3"/>
      <c r="Z666" s="3"/>
      <c r="AA666" s="3"/>
      <c r="AB666" s="3"/>
    </row>
    <row r="667" customFormat="false" ht="12.75" hidden="false" customHeight="true" outlineLevel="0" collapsed="false">
      <c r="A667" s="3"/>
      <c r="B667" s="145"/>
      <c r="C667" s="161"/>
      <c r="D667" s="3"/>
      <c r="E667" s="3"/>
      <c r="F667" s="145"/>
      <c r="G667" s="145"/>
      <c r="H667" s="3"/>
      <c r="I667" s="3"/>
      <c r="J667" s="3"/>
      <c r="K667" s="3"/>
      <c r="L667" s="3"/>
      <c r="M667" s="3"/>
      <c r="N667" s="3"/>
      <c r="O667" s="3"/>
      <c r="P667" s="3"/>
      <c r="Q667" s="3"/>
      <c r="R667" s="3"/>
      <c r="S667" s="3"/>
      <c r="T667" s="3"/>
      <c r="U667" s="3"/>
      <c r="V667" s="3"/>
      <c r="W667" s="3"/>
      <c r="X667" s="3"/>
      <c r="Y667" s="3"/>
      <c r="Z667" s="3"/>
      <c r="AA667" s="3"/>
      <c r="AB667" s="3"/>
    </row>
    <row r="668" customFormat="false" ht="12.75" hidden="false" customHeight="true" outlineLevel="0" collapsed="false">
      <c r="A668" s="3"/>
      <c r="B668" s="145"/>
      <c r="C668" s="161"/>
      <c r="D668" s="3"/>
      <c r="E668" s="3"/>
      <c r="F668" s="145"/>
      <c r="G668" s="145"/>
      <c r="H668" s="3"/>
      <c r="I668" s="3"/>
      <c r="J668" s="3"/>
      <c r="K668" s="3"/>
      <c r="L668" s="3"/>
      <c r="M668" s="3"/>
      <c r="N668" s="3"/>
      <c r="O668" s="3"/>
      <c r="P668" s="3"/>
      <c r="Q668" s="3"/>
      <c r="R668" s="3"/>
      <c r="S668" s="3"/>
      <c r="T668" s="3"/>
      <c r="U668" s="3"/>
      <c r="V668" s="3"/>
      <c r="W668" s="3"/>
      <c r="X668" s="3"/>
      <c r="Y668" s="3"/>
      <c r="Z668" s="3"/>
      <c r="AA668" s="3"/>
      <c r="AB668" s="3"/>
    </row>
    <row r="669" customFormat="false" ht="12.75" hidden="false" customHeight="true" outlineLevel="0" collapsed="false">
      <c r="A669" s="3"/>
      <c r="B669" s="145"/>
      <c r="C669" s="161"/>
      <c r="D669" s="3"/>
      <c r="E669" s="3"/>
      <c r="F669" s="145"/>
      <c r="G669" s="145"/>
      <c r="H669" s="3"/>
      <c r="I669" s="3"/>
      <c r="J669" s="3"/>
      <c r="K669" s="3"/>
      <c r="L669" s="3"/>
      <c r="M669" s="3"/>
      <c r="N669" s="3"/>
      <c r="O669" s="3"/>
      <c r="P669" s="3"/>
      <c r="Q669" s="3"/>
      <c r="R669" s="3"/>
      <c r="S669" s="3"/>
      <c r="T669" s="3"/>
      <c r="U669" s="3"/>
      <c r="V669" s="3"/>
      <c r="W669" s="3"/>
      <c r="X669" s="3"/>
      <c r="Y669" s="3"/>
      <c r="Z669" s="3"/>
      <c r="AA669" s="3"/>
      <c r="AB669" s="3"/>
    </row>
    <row r="670" customFormat="false" ht="12.75" hidden="false" customHeight="true" outlineLevel="0" collapsed="false">
      <c r="A670" s="3"/>
      <c r="B670" s="145"/>
      <c r="C670" s="161"/>
      <c r="D670" s="3"/>
      <c r="E670" s="3"/>
      <c r="F670" s="145"/>
      <c r="G670" s="145"/>
      <c r="H670" s="3"/>
      <c r="I670" s="3"/>
      <c r="J670" s="3"/>
      <c r="K670" s="3"/>
      <c r="L670" s="3"/>
      <c r="M670" s="3"/>
      <c r="N670" s="3"/>
      <c r="O670" s="3"/>
      <c r="P670" s="3"/>
      <c r="Q670" s="3"/>
      <c r="R670" s="3"/>
      <c r="S670" s="3"/>
      <c r="T670" s="3"/>
      <c r="U670" s="3"/>
      <c r="V670" s="3"/>
      <c r="W670" s="3"/>
      <c r="X670" s="3"/>
      <c r="Y670" s="3"/>
      <c r="Z670" s="3"/>
      <c r="AA670" s="3"/>
      <c r="AB670" s="3"/>
    </row>
    <row r="671" customFormat="false" ht="12.75" hidden="false" customHeight="true" outlineLevel="0" collapsed="false">
      <c r="A671" s="3"/>
      <c r="B671" s="145"/>
      <c r="C671" s="161"/>
      <c r="D671" s="3"/>
      <c r="E671" s="3"/>
      <c r="F671" s="145"/>
      <c r="G671" s="145"/>
      <c r="H671" s="3"/>
      <c r="I671" s="3"/>
      <c r="J671" s="3"/>
      <c r="K671" s="3"/>
      <c r="L671" s="3"/>
      <c r="M671" s="3"/>
      <c r="N671" s="3"/>
      <c r="O671" s="3"/>
      <c r="P671" s="3"/>
      <c r="Q671" s="3"/>
      <c r="R671" s="3"/>
      <c r="S671" s="3"/>
      <c r="T671" s="3"/>
      <c r="U671" s="3"/>
      <c r="V671" s="3"/>
      <c r="W671" s="3"/>
      <c r="X671" s="3"/>
      <c r="Y671" s="3"/>
      <c r="Z671" s="3"/>
      <c r="AA671" s="3"/>
      <c r="AB671" s="3"/>
    </row>
    <row r="672" customFormat="false" ht="12.75" hidden="false" customHeight="true" outlineLevel="0" collapsed="false">
      <c r="A672" s="3"/>
      <c r="B672" s="145"/>
      <c r="C672" s="161"/>
      <c r="D672" s="3"/>
      <c r="E672" s="3"/>
      <c r="F672" s="145"/>
      <c r="G672" s="145"/>
      <c r="H672" s="3"/>
      <c r="I672" s="3"/>
      <c r="J672" s="3"/>
      <c r="K672" s="3"/>
      <c r="L672" s="3"/>
      <c r="M672" s="3"/>
      <c r="N672" s="3"/>
      <c r="O672" s="3"/>
      <c r="P672" s="3"/>
      <c r="Q672" s="3"/>
      <c r="R672" s="3"/>
      <c r="S672" s="3"/>
      <c r="T672" s="3"/>
      <c r="U672" s="3"/>
      <c r="V672" s="3"/>
      <c r="W672" s="3"/>
      <c r="X672" s="3"/>
      <c r="Y672" s="3"/>
      <c r="Z672" s="3"/>
      <c r="AA672" s="3"/>
      <c r="AB672" s="3"/>
    </row>
    <row r="673" customFormat="false" ht="12.75" hidden="false" customHeight="true" outlineLevel="0" collapsed="false">
      <c r="A673" s="3"/>
      <c r="B673" s="145"/>
      <c r="C673" s="161"/>
      <c r="D673" s="3"/>
      <c r="E673" s="3"/>
      <c r="F673" s="145"/>
      <c r="G673" s="145"/>
      <c r="H673" s="3"/>
      <c r="I673" s="3"/>
      <c r="J673" s="3"/>
      <c r="K673" s="3"/>
      <c r="L673" s="3"/>
      <c r="M673" s="3"/>
      <c r="N673" s="3"/>
      <c r="O673" s="3"/>
      <c r="P673" s="3"/>
      <c r="Q673" s="3"/>
      <c r="R673" s="3"/>
      <c r="S673" s="3"/>
      <c r="T673" s="3"/>
      <c r="U673" s="3"/>
      <c r="V673" s="3"/>
      <c r="W673" s="3"/>
      <c r="X673" s="3"/>
      <c r="Y673" s="3"/>
      <c r="Z673" s="3"/>
      <c r="AA673" s="3"/>
      <c r="AB673" s="3"/>
    </row>
    <row r="674" customFormat="false" ht="12.75" hidden="false" customHeight="true" outlineLevel="0" collapsed="false">
      <c r="A674" s="3"/>
      <c r="B674" s="145"/>
      <c r="C674" s="161"/>
      <c r="D674" s="3"/>
      <c r="E674" s="3"/>
      <c r="F674" s="145"/>
      <c r="G674" s="145"/>
      <c r="H674" s="3"/>
      <c r="I674" s="3"/>
      <c r="J674" s="3"/>
      <c r="K674" s="3"/>
      <c r="L674" s="3"/>
      <c r="M674" s="3"/>
      <c r="N674" s="3"/>
      <c r="O674" s="3"/>
      <c r="P674" s="3"/>
      <c r="Q674" s="3"/>
      <c r="R674" s="3"/>
      <c r="S674" s="3"/>
      <c r="T674" s="3"/>
      <c r="U674" s="3"/>
      <c r="V674" s="3"/>
      <c r="W674" s="3"/>
      <c r="X674" s="3"/>
      <c r="Y674" s="3"/>
      <c r="Z674" s="3"/>
      <c r="AA674" s="3"/>
      <c r="AB674" s="3"/>
    </row>
    <row r="675" customFormat="false" ht="12.75" hidden="false" customHeight="true" outlineLevel="0" collapsed="false">
      <c r="A675" s="3"/>
      <c r="B675" s="145"/>
      <c r="C675" s="161"/>
      <c r="D675" s="3"/>
      <c r="E675" s="3"/>
      <c r="F675" s="145"/>
      <c r="G675" s="145"/>
      <c r="H675" s="3"/>
      <c r="I675" s="3"/>
      <c r="J675" s="3"/>
      <c r="K675" s="3"/>
      <c r="L675" s="3"/>
      <c r="M675" s="3"/>
      <c r="N675" s="3"/>
      <c r="O675" s="3"/>
      <c r="P675" s="3"/>
      <c r="Q675" s="3"/>
      <c r="R675" s="3"/>
      <c r="S675" s="3"/>
      <c r="T675" s="3"/>
      <c r="U675" s="3"/>
      <c r="V675" s="3"/>
      <c r="W675" s="3"/>
      <c r="X675" s="3"/>
      <c r="Y675" s="3"/>
      <c r="Z675" s="3"/>
      <c r="AA675" s="3"/>
      <c r="AB675" s="3"/>
    </row>
    <row r="676" customFormat="false" ht="12.75" hidden="false" customHeight="true" outlineLevel="0" collapsed="false">
      <c r="A676" s="3"/>
      <c r="B676" s="145"/>
      <c r="C676" s="161"/>
      <c r="D676" s="3"/>
      <c r="E676" s="3"/>
      <c r="F676" s="145"/>
      <c r="G676" s="145"/>
      <c r="H676" s="3"/>
      <c r="I676" s="3"/>
      <c r="J676" s="3"/>
      <c r="K676" s="3"/>
      <c r="L676" s="3"/>
      <c r="M676" s="3"/>
      <c r="N676" s="3"/>
      <c r="O676" s="3"/>
      <c r="P676" s="3"/>
      <c r="Q676" s="3"/>
      <c r="R676" s="3"/>
      <c r="S676" s="3"/>
      <c r="T676" s="3"/>
      <c r="U676" s="3"/>
      <c r="V676" s="3"/>
      <c r="W676" s="3"/>
      <c r="X676" s="3"/>
      <c r="Y676" s="3"/>
      <c r="Z676" s="3"/>
      <c r="AA676" s="3"/>
      <c r="AB676" s="3"/>
    </row>
    <row r="677" customFormat="false" ht="12.75" hidden="false" customHeight="true" outlineLevel="0" collapsed="false">
      <c r="A677" s="3"/>
      <c r="B677" s="145"/>
      <c r="C677" s="161"/>
      <c r="D677" s="3"/>
      <c r="E677" s="3"/>
      <c r="F677" s="145"/>
      <c r="G677" s="145"/>
      <c r="H677" s="3"/>
      <c r="I677" s="3"/>
      <c r="J677" s="3"/>
      <c r="K677" s="3"/>
      <c r="L677" s="3"/>
      <c r="M677" s="3"/>
      <c r="N677" s="3"/>
      <c r="O677" s="3"/>
      <c r="P677" s="3"/>
      <c r="Q677" s="3"/>
      <c r="R677" s="3"/>
      <c r="S677" s="3"/>
      <c r="T677" s="3"/>
      <c r="U677" s="3"/>
      <c r="V677" s="3"/>
      <c r="W677" s="3"/>
      <c r="X677" s="3"/>
      <c r="Y677" s="3"/>
      <c r="Z677" s="3"/>
      <c r="AA677" s="3"/>
      <c r="AB677" s="3"/>
    </row>
    <row r="678" customFormat="false" ht="12.75" hidden="false" customHeight="true" outlineLevel="0" collapsed="false">
      <c r="A678" s="3"/>
      <c r="B678" s="145"/>
      <c r="C678" s="161"/>
      <c r="D678" s="3"/>
      <c r="E678" s="3"/>
      <c r="F678" s="145"/>
      <c r="G678" s="145"/>
      <c r="H678" s="3"/>
      <c r="I678" s="3"/>
      <c r="J678" s="3"/>
      <c r="K678" s="3"/>
      <c r="L678" s="3"/>
      <c r="M678" s="3"/>
      <c r="N678" s="3"/>
      <c r="O678" s="3"/>
      <c r="P678" s="3"/>
      <c r="Q678" s="3"/>
      <c r="R678" s="3"/>
      <c r="S678" s="3"/>
      <c r="T678" s="3"/>
      <c r="U678" s="3"/>
      <c r="V678" s="3"/>
      <c r="W678" s="3"/>
      <c r="X678" s="3"/>
      <c r="Y678" s="3"/>
      <c r="Z678" s="3"/>
      <c r="AA678" s="3"/>
      <c r="AB678" s="3"/>
    </row>
    <row r="679" customFormat="false" ht="12.75" hidden="false" customHeight="true" outlineLevel="0" collapsed="false">
      <c r="A679" s="3"/>
      <c r="B679" s="145"/>
      <c r="C679" s="161"/>
      <c r="D679" s="3"/>
      <c r="E679" s="3"/>
      <c r="F679" s="145"/>
      <c r="G679" s="145"/>
      <c r="H679" s="3"/>
      <c r="I679" s="3"/>
      <c r="J679" s="3"/>
      <c r="K679" s="3"/>
      <c r="L679" s="3"/>
      <c r="M679" s="3"/>
      <c r="N679" s="3"/>
      <c r="O679" s="3"/>
      <c r="P679" s="3"/>
      <c r="Q679" s="3"/>
      <c r="R679" s="3"/>
      <c r="S679" s="3"/>
      <c r="T679" s="3"/>
      <c r="U679" s="3"/>
      <c r="V679" s="3"/>
      <c r="W679" s="3"/>
      <c r="X679" s="3"/>
      <c r="Y679" s="3"/>
      <c r="Z679" s="3"/>
      <c r="AA679" s="3"/>
      <c r="AB679" s="3"/>
    </row>
    <row r="680" customFormat="false" ht="12.75" hidden="false" customHeight="true" outlineLevel="0" collapsed="false">
      <c r="A680" s="3"/>
      <c r="B680" s="145"/>
      <c r="C680" s="161"/>
      <c r="D680" s="3"/>
      <c r="E680" s="3"/>
      <c r="F680" s="145"/>
      <c r="G680" s="145"/>
      <c r="H680" s="3"/>
      <c r="I680" s="3"/>
      <c r="J680" s="3"/>
      <c r="K680" s="3"/>
      <c r="L680" s="3"/>
      <c r="M680" s="3"/>
      <c r="N680" s="3"/>
      <c r="O680" s="3"/>
      <c r="P680" s="3"/>
      <c r="Q680" s="3"/>
      <c r="R680" s="3"/>
      <c r="S680" s="3"/>
      <c r="T680" s="3"/>
      <c r="U680" s="3"/>
      <c r="V680" s="3"/>
      <c r="W680" s="3"/>
      <c r="X680" s="3"/>
      <c r="Y680" s="3"/>
      <c r="Z680" s="3"/>
      <c r="AA680" s="3"/>
      <c r="AB680" s="3"/>
    </row>
    <row r="681" customFormat="false" ht="12.75" hidden="false" customHeight="true" outlineLevel="0" collapsed="false">
      <c r="A681" s="3"/>
      <c r="B681" s="145"/>
      <c r="C681" s="161"/>
      <c r="D681" s="3"/>
      <c r="E681" s="3"/>
      <c r="F681" s="145"/>
      <c r="G681" s="145"/>
      <c r="H681" s="3"/>
      <c r="I681" s="3"/>
      <c r="J681" s="3"/>
      <c r="K681" s="3"/>
      <c r="L681" s="3"/>
      <c r="M681" s="3"/>
      <c r="N681" s="3"/>
      <c r="O681" s="3"/>
      <c r="P681" s="3"/>
      <c r="Q681" s="3"/>
      <c r="R681" s="3"/>
      <c r="S681" s="3"/>
      <c r="T681" s="3"/>
      <c r="U681" s="3"/>
      <c r="V681" s="3"/>
      <c r="W681" s="3"/>
      <c r="X681" s="3"/>
      <c r="Y681" s="3"/>
      <c r="Z681" s="3"/>
      <c r="AA681" s="3"/>
      <c r="AB681" s="3"/>
    </row>
    <row r="682" customFormat="false" ht="12.75" hidden="false" customHeight="true" outlineLevel="0" collapsed="false">
      <c r="A682" s="3"/>
      <c r="B682" s="145"/>
      <c r="C682" s="161"/>
      <c r="D682" s="3"/>
      <c r="E682" s="3"/>
      <c r="F682" s="145"/>
      <c r="G682" s="145"/>
      <c r="H682" s="3"/>
      <c r="I682" s="3"/>
      <c r="J682" s="3"/>
      <c r="K682" s="3"/>
      <c r="L682" s="3"/>
      <c r="M682" s="3"/>
      <c r="N682" s="3"/>
      <c r="O682" s="3"/>
      <c r="P682" s="3"/>
      <c r="Q682" s="3"/>
      <c r="R682" s="3"/>
      <c r="S682" s="3"/>
      <c r="T682" s="3"/>
      <c r="U682" s="3"/>
      <c r="V682" s="3"/>
      <c r="W682" s="3"/>
      <c r="X682" s="3"/>
      <c r="Y682" s="3"/>
      <c r="Z682" s="3"/>
      <c r="AA682" s="3"/>
      <c r="AB682" s="3"/>
    </row>
    <row r="683" customFormat="false" ht="12.75" hidden="false" customHeight="true" outlineLevel="0" collapsed="false">
      <c r="A683" s="3"/>
      <c r="B683" s="145"/>
      <c r="C683" s="161"/>
      <c r="D683" s="3"/>
      <c r="E683" s="3"/>
      <c r="F683" s="145"/>
      <c r="G683" s="145"/>
      <c r="H683" s="3"/>
      <c r="I683" s="3"/>
      <c r="J683" s="3"/>
      <c r="K683" s="3"/>
      <c r="L683" s="3"/>
      <c r="M683" s="3"/>
      <c r="N683" s="3"/>
      <c r="O683" s="3"/>
      <c r="P683" s="3"/>
      <c r="Q683" s="3"/>
      <c r="R683" s="3"/>
      <c r="S683" s="3"/>
      <c r="T683" s="3"/>
      <c r="U683" s="3"/>
      <c r="V683" s="3"/>
      <c r="W683" s="3"/>
      <c r="X683" s="3"/>
      <c r="Y683" s="3"/>
      <c r="Z683" s="3"/>
      <c r="AA683" s="3"/>
      <c r="AB683" s="3"/>
    </row>
    <row r="684" customFormat="false" ht="12.75" hidden="false" customHeight="true" outlineLevel="0" collapsed="false">
      <c r="A684" s="3"/>
      <c r="B684" s="145"/>
      <c r="C684" s="161"/>
      <c r="D684" s="3"/>
      <c r="E684" s="3"/>
      <c r="F684" s="145"/>
      <c r="G684" s="145"/>
      <c r="H684" s="3"/>
      <c r="I684" s="3"/>
      <c r="J684" s="3"/>
      <c r="K684" s="3"/>
      <c r="L684" s="3"/>
      <c r="M684" s="3"/>
      <c r="N684" s="3"/>
      <c r="O684" s="3"/>
      <c r="P684" s="3"/>
      <c r="Q684" s="3"/>
      <c r="R684" s="3"/>
      <c r="S684" s="3"/>
      <c r="T684" s="3"/>
      <c r="U684" s="3"/>
      <c r="V684" s="3"/>
      <c r="W684" s="3"/>
      <c r="X684" s="3"/>
      <c r="Y684" s="3"/>
      <c r="Z684" s="3"/>
      <c r="AA684" s="3"/>
      <c r="AB684" s="3"/>
    </row>
    <row r="685" customFormat="false" ht="12.75" hidden="false" customHeight="true" outlineLevel="0" collapsed="false">
      <c r="A685" s="3"/>
      <c r="B685" s="145"/>
      <c r="C685" s="161"/>
      <c r="D685" s="3"/>
      <c r="E685" s="3"/>
      <c r="F685" s="145"/>
      <c r="G685" s="145"/>
      <c r="H685" s="3"/>
      <c r="I685" s="3"/>
      <c r="J685" s="3"/>
      <c r="K685" s="3"/>
      <c r="L685" s="3"/>
      <c r="M685" s="3"/>
      <c r="N685" s="3"/>
      <c r="O685" s="3"/>
      <c r="P685" s="3"/>
      <c r="Q685" s="3"/>
      <c r="R685" s="3"/>
      <c r="S685" s="3"/>
      <c r="T685" s="3"/>
      <c r="U685" s="3"/>
      <c r="V685" s="3"/>
      <c r="W685" s="3"/>
      <c r="X685" s="3"/>
      <c r="Y685" s="3"/>
      <c r="Z685" s="3"/>
      <c r="AA685" s="3"/>
      <c r="AB685" s="3"/>
    </row>
    <row r="686" customFormat="false" ht="12.75" hidden="false" customHeight="true" outlineLevel="0" collapsed="false">
      <c r="A686" s="3"/>
      <c r="B686" s="145"/>
      <c r="C686" s="161"/>
      <c r="D686" s="3"/>
      <c r="E686" s="3"/>
      <c r="F686" s="145"/>
      <c r="G686" s="145"/>
      <c r="H686" s="3"/>
      <c r="I686" s="3"/>
      <c r="J686" s="3"/>
      <c r="K686" s="3"/>
      <c r="L686" s="3"/>
      <c r="M686" s="3"/>
      <c r="N686" s="3"/>
      <c r="O686" s="3"/>
      <c r="P686" s="3"/>
      <c r="Q686" s="3"/>
      <c r="R686" s="3"/>
      <c r="S686" s="3"/>
      <c r="T686" s="3"/>
      <c r="U686" s="3"/>
      <c r="V686" s="3"/>
      <c r="W686" s="3"/>
      <c r="X686" s="3"/>
      <c r="Y686" s="3"/>
      <c r="Z686" s="3"/>
      <c r="AA686" s="3"/>
      <c r="AB686" s="3"/>
    </row>
    <row r="687" customFormat="false" ht="12.75" hidden="false" customHeight="true" outlineLevel="0" collapsed="false">
      <c r="A687" s="3"/>
      <c r="B687" s="145"/>
      <c r="C687" s="161"/>
      <c r="D687" s="3"/>
      <c r="E687" s="3"/>
      <c r="F687" s="145"/>
      <c r="G687" s="145"/>
      <c r="H687" s="3"/>
      <c r="I687" s="3"/>
      <c r="J687" s="3"/>
      <c r="K687" s="3"/>
      <c r="L687" s="3"/>
      <c r="M687" s="3"/>
      <c r="N687" s="3"/>
      <c r="O687" s="3"/>
      <c r="P687" s="3"/>
      <c r="Q687" s="3"/>
      <c r="R687" s="3"/>
      <c r="S687" s="3"/>
      <c r="T687" s="3"/>
      <c r="U687" s="3"/>
      <c r="V687" s="3"/>
      <c r="W687" s="3"/>
      <c r="X687" s="3"/>
      <c r="Y687" s="3"/>
      <c r="Z687" s="3"/>
      <c r="AA687" s="3"/>
      <c r="AB687" s="3"/>
    </row>
    <row r="688" customFormat="false" ht="12.75" hidden="false" customHeight="true" outlineLevel="0" collapsed="false">
      <c r="A688" s="3"/>
      <c r="B688" s="145"/>
      <c r="C688" s="161"/>
      <c r="D688" s="3"/>
      <c r="E688" s="3"/>
      <c r="F688" s="145"/>
      <c r="G688" s="145"/>
      <c r="H688" s="3"/>
      <c r="I688" s="3"/>
      <c r="J688" s="3"/>
      <c r="K688" s="3"/>
      <c r="L688" s="3"/>
      <c r="M688" s="3"/>
      <c r="N688" s="3"/>
      <c r="O688" s="3"/>
      <c r="P688" s="3"/>
      <c r="Q688" s="3"/>
      <c r="R688" s="3"/>
      <c r="S688" s="3"/>
      <c r="T688" s="3"/>
      <c r="U688" s="3"/>
      <c r="V688" s="3"/>
      <c r="W688" s="3"/>
      <c r="X688" s="3"/>
      <c r="Y688" s="3"/>
      <c r="Z688" s="3"/>
      <c r="AA688" s="3"/>
      <c r="AB688" s="3"/>
    </row>
    <row r="689" customFormat="false" ht="12.75" hidden="false" customHeight="true" outlineLevel="0" collapsed="false">
      <c r="A689" s="3"/>
      <c r="B689" s="145"/>
      <c r="C689" s="161"/>
      <c r="D689" s="3"/>
      <c r="E689" s="3"/>
      <c r="F689" s="145"/>
      <c r="G689" s="145"/>
      <c r="H689" s="3"/>
      <c r="I689" s="3"/>
      <c r="J689" s="3"/>
      <c r="K689" s="3"/>
      <c r="L689" s="3"/>
      <c r="M689" s="3"/>
      <c r="N689" s="3"/>
      <c r="O689" s="3"/>
      <c r="P689" s="3"/>
      <c r="Q689" s="3"/>
      <c r="R689" s="3"/>
      <c r="S689" s="3"/>
      <c r="T689" s="3"/>
      <c r="U689" s="3"/>
      <c r="V689" s="3"/>
      <c r="W689" s="3"/>
      <c r="X689" s="3"/>
      <c r="Y689" s="3"/>
      <c r="Z689" s="3"/>
      <c r="AA689" s="3"/>
      <c r="AB689" s="3"/>
    </row>
    <row r="690" customFormat="false" ht="12.75" hidden="false" customHeight="true" outlineLevel="0" collapsed="false">
      <c r="A690" s="3"/>
      <c r="B690" s="145"/>
      <c r="C690" s="161"/>
      <c r="D690" s="3"/>
      <c r="E690" s="3"/>
      <c r="F690" s="145"/>
      <c r="G690" s="145"/>
      <c r="H690" s="3"/>
      <c r="I690" s="3"/>
      <c r="J690" s="3"/>
      <c r="K690" s="3"/>
      <c r="L690" s="3"/>
      <c r="M690" s="3"/>
      <c r="N690" s="3"/>
      <c r="O690" s="3"/>
      <c r="P690" s="3"/>
      <c r="Q690" s="3"/>
      <c r="R690" s="3"/>
      <c r="S690" s="3"/>
      <c r="T690" s="3"/>
      <c r="U690" s="3"/>
      <c r="V690" s="3"/>
      <c r="W690" s="3"/>
      <c r="X690" s="3"/>
      <c r="Y690" s="3"/>
      <c r="Z690" s="3"/>
      <c r="AA690" s="3"/>
      <c r="AB690" s="3"/>
    </row>
    <row r="691" customFormat="false" ht="12.75" hidden="false" customHeight="true" outlineLevel="0" collapsed="false">
      <c r="A691" s="3"/>
      <c r="B691" s="145"/>
      <c r="C691" s="161"/>
      <c r="D691" s="3"/>
      <c r="E691" s="3"/>
      <c r="F691" s="145"/>
      <c r="G691" s="145"/>
      <c r="H691" s="3"/>
      <c r="I691" s="3"/>
      <c r="J691" s="3"/>
      <c r="K691" s="3"/>
      <c r="L691" s="3"/>
      <c r="M691" s="3"/>
      <c r="N691" s="3"/>
      <c r="O691" s="3"/>
      <c r="P691" s="3"/>
      <c r="Q691" s="3"/>
      <c r="R691" s="3"/>
      <c r="S691" s="3"/>
      <c r="T691" s="3"/>
      <c r="U691" s="3"/>
      <c r="V691" s="3"/>
      <c r="W691" s="3"/>
      <c r="X691" s="3"/>
      <c r="Y691" s="3"/>
      <c r="Z691" s="3"/>
      <c r="AA691" s="3"/>
      <c r="AB691" s="3"/>
    </row>
    <row r="692" customFormat="false" ht="12.75" hidden="false" customHeight="true" outlineLevel="0" collapsed="false">
      <c r="A692" s="3"/>
      <c r="B692" s="145"/>
      <c r="C692" s="161"/>
      <c r="D692" s="3"/>
      <c r="E692" s="3"/>
      <c r="F692" s="145"/>
      <c r="G692" s="145"/>
      <c r="H692" s="3"/>
      <c r="I692" s="3"/>
      <c r="J692" s="3"/>
      <c r="K692" s="3"/>
      <c r="L692" s="3"/>
      <c r="M692" s="3"/>
      <c r="N692" s="3"/>
      <c r="O692" s="3"/>
      <c r="P692" s="3"/>
      <c r="Q692" s="3"/>
      <c r="R692" s="3"/>
      <c r="S692" s="3"/>
      <c r="T692" s="3"/>
      <c r="U692" s="3"/>
      <c r="V692" s="3"/>
      <c r="W692" s="3"/>
      <c r="X692" s="3"/>
      <c r="Y692" s="3"/>
      <c r="Z692" s="3"/>
      <c r="AA692" s="3"/>
      <c r="AB692" s="3"/>
    </row>
    <row r="693" customFormat="false" ht="12.75" hidden="false" customHeight="true" outlineLevel="0" collapsed="false">
      <c r="A693" s="3"/>
      <c r="B693" s="145"/>
      <c r="C693" s="161"/>
      <c r="D693" s="3"/>
      <c r="E693" s="3"/>
      <c r="F693" s="145"/>
      <c r="G693" s="145"/>
      <c r="H693" s="3"/>
      <c r="I693" s="3"/>
      <c r="J693" s="3"/>
      <c r="K693" s="3"/>
      <c r="L693" s="3"/>
      <c r="M693" s="3"/>
      <c r="N693" s="3"/>
      <c r="O693" s="3"/>
      <c r="P693" s="3"/>
      <c r="Q693" s="3"/>
      <c r="R693" s="3"/>
      <c r="S693" s="3"/>
      <c r="T693" s="3"/>
      <c r="U693" s="3"/>
      <c r="V693" s="3"/>
      <c r="W693" s="3"/>
      <c r="X693" s="3"/>
      <c r="Y693" s="3"/>
      <c r="Z693" s="3"/>
      <c r="AA693" s="3"/>
      <c r="AB693" s="3"/>
    </row>
    <row r="694" customFormat="false" ht="12.75" hidden="false" customHeight="true" outlineLevel="0" collapsed="false">
      <c r="A694" s="3"/>
      <c r="B694" s="145"/>
      <c r="C694" s="161"/>
      <c r="D694" s="3"/>
      <c r="E694" s="3"/>
      <c r="F694" s="145"/>
      <c r="G694" s="145"/>
      <c r="H694" s="3"/>
      <c r="I694" s="3"/>
      <c r="J694" s="3"/>
      <c r="K694" s="3"/>
      <c r="L694" s="3"/>
      <c r="M694" s="3"/>
      <c r="N694" s="3"/>
      <c r="O694" s="3"/>
      <c r="P694" s="3"/>
      <c r="Q694" s="3"/>
      <c r="R694" s="3"/>
      <c r="S694" s="3"/>
      <c r="T694" s="3"/>
      <c r="U694" s="3"/>
      <c r="V694" s="3"/>
      <c r="W694" s="3"/>
      <c r="X694" s="3"/>
      <c r="Y694" s="3"/>
      <c r="Z694" s="3"/>
      <c r="AA694" s="3"/>
      <c r="AB694" s="3"/>
    </row>
    <row r="695" customFormat="false" ht="12.75" hidden="false" customHeight="true" outlineLevel="0" collapsed="false">
      <c r="A695" s="3"/>
      <c r="B695" s="145"/>
      <c r="C695" s="161"/>
      <c r="D695" s="3"/>
      <c r="E695" s="3"/>
      <c r="F695" s="145"/>
      <c r="G695" s="145"/>
      <c r="H695" s="3"/>
      <c r="I695" s="3"/>
      <c r="J695" s="3"/>
      <c r="K695" s="3"/>
      <c r="L695" s="3"/>
      <c r="M695" s="3"/>
      <c r="N695" s="3"/>
      <c r="O695" s="3"/>
      <c r="P695" s="3"/>
      <c r="Q695" s="3"/>
      <c r="R695" s="3"/>
      <c r="S695" s="3"/>
      <c r="T695" s="3"/>
      <c r="U695" s="3"/>
      <c r="V695" s="3"/>
      <c r="W695" s="3"/>
      <c r="X695" s="3"/>
      <c r="Y695" s="3"/>
      <c r="Z695" s="3"/>
      <c r="AA695" s="3"/>
      <c r="AB695" s="3"/>
    </row>
    <row r="696" customFormat="false" ht="12.75" hidden="false" customHeight="true" outlineLevel="0" collapsed="false">
      <c r="A696" s="3"/>
      <c r="B696" s="145"/>
      <c r="C696" s="161"/>
      <c r="D696" s="3"/>
      <c r="E696" s="3"/>
      <c r="F696" s="145"/>
      <c r="G696" s="145"/>
      <c r="H696" s="3"/>
      <c r="I696" s="3"/>
      <c r="J696" s="3"/>
      <c r="K696" s="3"/>
      <c r="L696" s="3"/>
      <c r="M696" s="3"/>
      <c r="N696" s="3"/>
      <c r="O696" s="3"/>
      <c r="P696" s="3"/>
      <c r="Q696" s="3"/>
      <c r="R696" s="3"/>
      <c r="S696" s="3"/>
      <c r="T696" s="3"/>
      <c r="U696" s="3"/>
      <c r="V696" s="3"/>
      <c r="W696" s="3"/>
      <c r="X696" s="3"/>
      <c r="Y696" s="3"/>
      <c r="Z696" s="3"/>
      <c r="AA696" s="3"/>
      <c r="AB696" s="3"/>
    </row>
    <row r="697" customFormat="false" ht="12.75" hidden="false" customHeight="true" outlineLevel="0" collapsed="false">
      <c r="A697" s="3"/>
      <c r="B697" s="145"/>
      <c r="C697" s="161"/>
      <c r="D697" s="3"/>
      <c r="E697" s="3"/>
      <c r="F697" s="145"/>
      <c r="G697" s="145"/>
      <c r="H697" s="3"/>
      <c r="I697" s="3"/>
      <c r="J697" s="3"/>
      <c r="K697" s="3"/>
      <c r="L697" s="3"/>
      <c r="M697" s="3"/>
      <c r="N697" s="3"/>
      <c r="O697" s="3"/>
      <c r="P697" s="3"/>
      <c r="Q697" s="3"/>
      <c r="R697" s="3"/>
      <c r="S697" s="3"/>
      <c r="T697" s="3"/>
      <c r="U697" s="3"/>
      <c r="V697" s="3"/>
      <c r="W697" s="3"/>
      <c r="X697" s="3"/>
      <c r="Y697" s="3"/>
      <c r="Z697" s="3"/>
      <c r="AA697" s="3"/>
      <c r="AB697" s="3"/>
    </row>
    <row r="698" customFormat="false" ht="12.75" hidden="false" customHeight="true" outlineLevel="0" collapsed="false">
      <c r="A698" s="3"/>
      <c r="B698" s="145"/>
      <c r="C698" s="161"/>
      <c r="D698" s="3"/>
      <c r="E698" s="3"/>
      <c r="F698" s="145"/>
      <c r="G698" s="145"/>
      <c r="H698" s="3"/>
      <c r="I698" s="3"/>
      <c r="J698" s="3"/>
      <c r="K698" s="3"/>
      <c r="L698" s="3"/>
      <c r="M698" s="3"/>
      <c r="N698" s="3"/>
      <c r="O698" s="3"/>
      <c r="P698" s="3"/>
      <c r="Q698" s="3"/>
      <c r="R698" s="3"/>
      <c r="S698" s="3"/>
      <c r="T698" s="3"/>
      <c r="U698" s="3"/>
      <c r="V698" s="3"/>
      <c r="W698" s="3"/>
      <c r="X698" s="3"/>
      <c r="Y698" s="3"/>
      <c r="Z698" s="3"/>
      <c r="AA698" s="3"/>
      <c r="AB698" s="3"/>
    </row>
    <row r="699" customFormat="false" ht="12.75" hidden="false" customHeight="true" outlineLevel="0" collapsed="false">
      <c r="A699" s="3"/>
      <c r="B699" s="145"/>
      <c r="C699" s="161"/>
      <c r="D699" s="3"/>
      <c r="E699" s="3"/>
      <c r="F699" s="145"/>
      <c r="G699" s="145"/>
      <c r="H699" s="3"/>
      <c r="I699" s="3"/>
      <c r="J699" s="3"/>
      <c r="K699" s="3"/>
      <c r="L699" s="3"/>
      <c r="M699" s="3"/>
      <c r="N699" s="3"/>
      <c r="O699" s="3"/>
      <c r="P699" s="3"/>
      <c r="Q699" s="3"/>
      <c r="R699" s="3"/>
      <c r="S699" s="3"/>
      <c r="T699" s="3"/>
      <c r="U699" s="3"/>
      <c r="V699" s="3"/>
      <c r="W699" s="3"/>
      <c r="X699" s="3"/>
      <c r="Y699" s="3"/>
      <c r="Z699" s="3"/>
      <c r="AA699" s="3"/>
      <c r="AB699" s="3"/>
    </row>
    <row r="700" customFormat="false" ht="12.75" hidden="false" customHeight="true" outlineLevel="0" collapsed="false">
      <c r="A700" s="3"/>
      <c r="B700" s="145"/>
      <c r="C700" s="161"/>
      <c r="D700" s="3"/>
      <c r="E700" s="3"/>
      <c r="F700" s="145"/>
      <c r="G700" s="145"/>
      <c r="H700" s="3"/>
      <c r="I700" s="3"/>
      <c r="J700" s="3"/>
      <c r="K700" s="3"/>
      <c r="L700" s="3"/>
      <c r="M700" s="3"/>
      <c r="N700" s="3"/>
      <c r="O700" s="3"/>
      <c r="P700" s="3"/>
      <c r="Q700" s="3"/>
      <c r="R700" s="3"/>
      <c r="S700" s="3"/>
      <c r="T700" s="3"/>
      <c r="U700" s="3"/>
      <c r="V700" s="3"/>
      <c r="W700" s="3"/>
      <c r="X700" s="3"/>
      <c r="Y700" s="3"/>
      <c r="Z700" s="3"/>
      <c r="AA700" s="3"/>
      <c r="AB700" s="3"/>
    </row>
    <row r="701" customFormat="false" ht="12.75" hidden="false" customHeight="true" outlineLevel="0" collapsed="false">
      <c r="A701" s="3"/>
      <c r="B701" s="145"/>
      <c r="C701" s="161"/>
      <c r="D701" s="3"/>
      <c r="E701" s="3"/>
      <c r="F701" s="145"/>
      <c r="G701" s="145"/>
      <c r="H701" s="3"/>
      <c r="I701" s="3"/>
      <c r="J701" s="3"/>
      <c r="K701" s="3"/>
      <c r="L701" s="3"/>
      <c r="M701" s="3"/>
      <c r="N701" s="3"/>
      <c r="O701" s="3"/>
      <c r="P701" s="3"/>
      <c r="Q701" s="3"/>
      <c r="R701" s="3"/>
      <c r="S701" s="3"/>
      <c r="T701" s="3"/>
      <c r="U701" s="3"/>
      <c r="V701" s="3"/>
      <c r="W701" s="3"/>
      <c r="X701" s="3"/>
      <c r="Y701" s="3"/>
      <c r="Z701" s="3"/>
      <c r="AA701" s="3"/>
      <c r="AB701" s="3"/>
    </row>
    <row r="702" customFormat="false" ht="12.75" hidden="false" customHeight="true" outlineLevel="0" collapsed="false">
      <c r="A702" s="3"/>
      <c r="B702" s="145"/>
      <c r="C702" s="161"/>
      <c r="D702" s="3"/>
      <c r="E702" s="3"/>
      <c r="F702" s="145"/>
      <c r="G702" s="145"/>
      <c r="H702" s="3"/>
      <c r="I702" s="3"/>
      <c r="J702" s="3"/>
      <c r="K702" s="3"/>
      <c r="L702" s="3"/>
      <c r="M702" s="3"/>
      <c r="N702" s="3"/>
      <c r="O702" s="3"/>
      <c r="P702" s="3"/>
      <c r="Q702" s="3"/>
      <c r="R702" s="3"/>
      <c r="S702" s="3"/>
      <c r="T702" s="3"/>
      <c r="U702" s="3"/>
      <c r="V702" s="3"/>
      <c r="W702" s="3"/>
      <c r="X702" s="3"/>
      <c r="Y702" s="3"/>
      <c r="Z702" s="3"/>
      <c r="AA702" s="3"/>
      <c r="AB702" s="3"/>
    </row>
    <row r="703" customFormat="false" ht="12.75" hidden="false" customHeight="true" outlineLevel="0" collapsed="false">
      <c r="A703" s="3"/>
      <c r="B703" s="145"/>
      <c r="C703" s="161"/>
      <c r="D703" s="3"/>
      <c r="E703" s="3"/>
      <c r="F703" s="145"/>
      <c r="G703" s="145"/>
      <c r="H703" s="3"/>
      <c r="I703" s="3"/>
      <c r="J703" s="3"/>
      <c r="K703" s="3"/>
      <c r="L703" s="3"/>
      <c r="M703" s="3"/>
      <c r="N703" s="3"/>
      <c r="O703" s="3"/>
      <c r="P703" s="3"/>
      <c r="Q703" s="3"/>
      <c r="R703" s="3"/>
      <c r="S703" s="3"/>
      <c r="T703" s="3"/>
      <c r="U703" s="3"/>
      <c r="V703" s="3"/>
      <c r="W703" s="3"/>
      <c r="X703" s="3"/>
      <c r="Y703" s="3"/>
      <c r="Z703" s="3"/>
      <c r="AA703" s="3"/>
      <c r="AB703" s="3"/>
    </row>
    <row r="704" customFormat="false" ht="12.75" hidden="false" customHeight="true" outlineLevel="0" collapsed="false">
      <c r="A704" s="3"/>
      <c r="B704" s="145"/>
      <c r="C704" s="161"/>
      <c r="D704" s="3"/>
      <c r="E704" s="3"/>
      <c r="F704" s="145"/>
      <c r="G704" s="145"/>
      <c r="H704" s="3"/>
      <c r="I704" s="3"/>
      <c r="J704" s="3"/>
      <c r="K704" s="3"/>
      <c r="L704" s="3"/>
      <c r="M704" s="3"/>
      <c r="N704" s="3"/>
      <c r="O704" s="3"/>
      <c r="P704" s="3"/>
      <c r="Q704" s="3"/>
      <c r="R704" s="3"/>
      <c r="S704" s="3"/>
      <c r="T704" s="3"/>
      <c r="U704" s="3"/>
      <c r="V704" s="3"/>
      <c r="W704" s="3"/>
      <c r="X704" s="3"/>
      <c r="Y704" s="3"/>
      <c r="Z704" s="3"/>
      <c r="AA704" s="3"/>
      <c r="AB704" s="3"/>
    </row>
    <row r="705" customFormat="false" ht="12.75" hidden="false" customHeight="true" outlineLevel="0" collapsed="false">
      <c r="A705" s="3"/>
      <c r="B705" s="145"/>
      <c r="C705" s="161"/>
      <c r="D705" s="3"/>
      <c r="E705" s="3"/>
      <c r="F705" s="145"/>
      <c r="G705" s="145"/>
      <c r="H705" s="3"/>
      <c r="I705" s="3"/>
      <c r="J705" s="3"/>
      <c r="K705" s="3"/>
      <c r="L705" s="3"/>
      <c r="M705" s="3"/>
      <c r="N705" s="3"/>
      <c r="O705" s="3"/>
      <c r="P705" s="3"/>
      <c r="Q705" s="3"/>
      <c r="R705" s="3"/>
      <c r="S705" s="3"/>
      <c r="T705" s="3"/>
      <c r="U705" s="3"/>
      <c r="V705" s="3"/>
      <c r="W705" s="3"/>
      <c r="X705" s="3"/>
      <c r="Y705" s="3"/>
      <c r="Z705" s="3"/>
      <c r="AA705" s="3"/>
      <c r="AB705" s="3"/>
    </row>
    <row r="706" customFormat="false" ht="12.75" hidden="false" customHeight="true" outlineLevel="0" collapsed="false">
      <c r="A706" s="3"/>
      <c r="B706" s="145"/>
      <c r="C706" s="161"/>
      <c r="D706" s="3"/>
      <c r="E706" s="3"/>
      <c r="F706" s="145"/>
      <c r="G706" s="145"/>
      <c r="H706" s="3"/>
      <c r="I706" s="3"/>
      <c r="J706" s="3"/>
      <c r="K706" s="3"/>
      <c r="L706" s="3"/>
      <c r="M706" s="3"/>
      <c r="N706" s="3"/>
      <c r="O706" s="3"/>
      <c r="P706" s="3"/>
      <c r="Q706" s="3"/>
      <c r="R706" s="3"/>
      <c r="S706" s="3"/>
      <c r="T706" s="3"/>
      <c r="U706" s="3"/>
      <c r="V706" s="3"/>
      <c r="W706" s="3"/>
      <c r="X706" s="3"/>
      <c r="Y706" s="3"/>
      <c r="Z706" s="3"/>
      <c r="AA706" s="3"/>
      <c r="AB706" s="3"/>
    </row>
    <row r="707" customFormat="false" ht="12.75" hidden="false" customHeight="true" outlineLevel="0" collapsed="false">
      <c r="A707" s="3"/>
      <c r="B707" s="145"/>
      <c r="C707" s="161"/>
      <c r="D707" s="3"/>
      <c r="E707" s="3"/>
      <c r="F707" s="145"/>
      <c r="G707" s="145"/>
      <c r="H707" s="3"/>
      <c r="I707" s="3"/>
      <c r="J707" s="3"/>
      <c r="K707" s="3"/>
      <c r="L707" s="3"/>
      <c r="M707" s="3"/>
      <c r="N707" s="3"/>
      <c r="O707" s="3"/>
      <c r="P707" s="3"/>
      <c r="Q707" s="3"/>
      <c r="R707" s="3"/>
      <c r="S707" s="3"/>
      <c r="T707" s="3"/>
      <c r="U707" s="3"/>
      <c r="V707" s="3"/>
      <c r="W707" s="3"/>
      <c r="X707" s="3"/>
      <c r="Y707" s="3"/>
      <c r="Z707" s="3"/>
      <c r="AA707" s="3"/>
      <c r="AB707" s="3"/>
    </row>
    <row r="708" customFormat="false" ht="12.75" hidden="false" customHeight="true" outlineLevel="0" collapsed="false">
      <c r="A708" s="3"/>
      <c r="B708" s="145"/>
      <c r="C708" s="161"/>
      <c r="D708" s="3"/>
      <c r="E708" s="3"/>
      <c r="F708" s="145"/>
      <c r="G708" s="145"/>
      <c r="H708" s="3"/>
      <c r="I708" s="3"/>
      <c r="J708" s="3"/>
      <c r="K708" s="3"/>
      <c r="L708" s="3"/>
      <c r="M708" s="3"/>
      <c r="N708" s="3"/>
      <c r="O708" s="3"/>
      <c r="P708" s="3"/>
      <c r="Q708" s="3"/>
      <c r="R708" s="3"/>
      <c r="S708" s="3"/>
      <c r="T708" s="3"/>
      <c r="U708" s="3"/>
      <c r="V708" s="3"/>
      <c r="W708" s="3"/>
      <c r="X708" s="3"/>
      <c r="Y708" s="3"/>
      <c r="Z708" s="3"/>
      <c r="AA708" s="3"/>
      <c r="AB708" s="3"/>
    </row>
    <row r="709" customFormat="false" ht="12.75" hidden="false" customHeight="true" outlineLevel="0" collapsed="false">
      <c r="A709" s="3"/>
      <c r="B709" s="145"/>
      <c r="C709" s="161"/>
      <c r="D709" s="3"/>
      <c r="E709" s="3"/>
      <c r="F709" s="145"/>
      <c r="G709" s="145"/>
      <c r="H709" s="3"/>
      <c r="I709" s="3"/>
      <c r="J709" s="3"/>
      <c r="K709" s="3"/>
      <c r="L709" s="3"/>
      <c r="M709" s="3"/>
      <c r="N709" s="3"/>
      <c r="O709" s="3"/>
      <c r="P709" s="3"/>
      <c r="Q709" s="3"/>
      <c r="R709" s="3"/>
      <c r="S709" s="3"/>
      <c r="T709" s="3"/>
      <c r="U709" s="3"/>
      <c r="V709" s="3"/>
      <c r="W709" s="3"/>
      <c r="X709" s="3"/>
      <c r="Y709" s="3"/>
      <c r="Z709" s="3"/>
      <c r="AA709" s="3"/>
      <c r="AB709" s="3"/>
    </row>
    <row r="710" customFormat="false" ht="12.75" hidden="false" customHeight="true" outlineLevel="0" collapsed="false">
      <c r="A710" s="3"/>
      <c r="B710" s="145"/>
      <c r="C710" s="161"/>
      <c r="D710" s="3"/>
      <c r="E710" s="3"/>
      <c r="F710" s="145"/>
      <c r="G710" s="145"/>
      <c r="H710" s="3"/>
      <c r="I710" s="3"/>
      <c r="J710" s="3"/>
      <c r="K710" s="3"/>
      <c r="L710" s="3"/>
      <c r="M710" s="3"/>
      <c r="N710" s="3"/>
      <c r="O710" s="3"/>
      <c r="P710" s="3"/>
      <c r="Q710" s="3"/>
      <c r="R710" s="3"/>
      <c r="S710" s="3"/>
      <c r="T710" s="3"/>
      <c r="U710" s="3"/>
      <c r="V710" s="3"/>
      <c r="W710" s="3"/>
      <c r="X710" s="3"/>
      <c r="Y710" s="3"/>
      <c r="Z710" s="3"/>
      <c r="AA710" s="3"/>
      <c r="AB710" s="3"/>
    </row>
    <row r="711" customFormat="false" ht="12.75" hidden="false" customHeight="true" outlineLevel="0" collapsed="false">
      <c r="A711" s="3"/>
      <c r="B711" s="145"/>
      <c r="C711" s="161"/>
      <c r="D711" s="3"/>
      <c r="E711" s="3"/>
      <c r="F711" s="145"/>
      <c r="G711" s="145"/>
      <c r="H711" s="3"/>
      <c r="I711" s="3"/>
      <c r="J711" s="3"/>
      <c r="K711" s="3"/>
      <c r="L711" s="3"/>
      <c r="M711" s="3"/>
      <c r="N711" s="3"/>
      <c r="O711" s="3"/>
      <c r="P711" s="3"/>
      <c r="Q711" s="3"/>
      <c r="R711" s="3"/>
      <c r="S711" s="3"/>
      <c r="T711" s="3"/>
      <c r="U711" s="3"/>
      <c r="V711" s="3"/>
      <c r="W711" s="3"/>
      <c r="X711" s="3"/>
      <c r="Y711" s="3"/>
      <c r="Z711" s="3"/>
      <c r="AA711" s="3"/>
      <c r="AB711" s="3"/>
    </row>
    <row r="712" customFormat="false" ht="12.75" hidden="false" customHeight="true" outlineLevel="0" collapsed="false">
      <c r="A712" s="3"/>
      <c r="B712" s="145"/>
      <c r="C712" s="161"/>
      <c r="D712" s="3"/>
      <c r="E712" s="3"/>
      <c r="F712" s="145"/>
      <c r="G712" s="145"/>
      <c r="H712" s="3"/>
      <c r="I712" s="3"/>
      <c r="J712" s="3"/>
      <c r="K712" s="3"/>
      <c r="L712" s="3"/>
      <c r="M712" s="3"/>
      <c r="N712" s="3"/>
      <c r="O712" s="3"/>
      <c r="P712" s="3"/>
      <c r="Q712" s="3"/>
      <c r="R712" s="3"/>
      <c r="S712" s="3"/>
      <c r="T712" s="3"/>
      <c r="U712" s="3"/>
      <c r="V712" s="3"/>
      <c r="W712" s="3"/>
      <c r="X712" s="3"/>
      <c r="Y712" s="3"/>
      <c r="Z712" s="3"/>
      <c r="AA712" s="3"/>
      <c r="AB712" s="3"/>
    </row>
    <row r="713" customFormat="false" ht="12.75" hidden="false" customHeight="true" outlineLevel="0" collapsed="false">
      <c r="A713" s="3"/>
      <c r="B713" s="145"/>
      <c r="C713" s="161"/>
      <c r="D713" s="3"/>
      <c r="E713" s="3"/>
      <c r="F713" s="145"/>
      <c r="G713" s="145"/>
      <c r="H713" s="3"/>
      <c r="I713" s="3"/>
      <c r="J713" s="3"/>
      <c r="K713" s="3"/>
      <c r="L713" s="3"/>
      <c r="M713" s="3"/>
      <c r="N713" s="3"/>
      <c r="O713" s="3"/>
      <c r="P713" s="3"/>
      <c r="Q713" s="3"/>
      <c r="R713" s="3"/>
      <c r="S713" s="3"/>
      <c r="T713" s="3"/>
      <c r="U713" s="3"/>
      <c r="V713" s="3"/>
      <c r="W713" s="3"/>
      <c r="X713" s="3"/>
      <c r="Y713" s="3"/>
      <c r="Z713" s="3"/>
      <c r="AA713" s="3"/>
      <c r="AB713" s="3"/>
    </row>
    <row r="714" customFormat="false" ht="12.75" hidden="false" customHeight="true" outlineLevel="0" collapsed="false">
      <c r="A714" s="3"/>
      <c r="B714" s="145"/>
      <c r="C714" s="161"/>
      <c r="D714" s="3"/>
      <c r="E714" s="3"/>
      <c r="F714" s="145"/>
      <c r="G714" s="145"/>
      <c r="H714" s="3"/>
      <c r="I714" s="3"/>
      <c r="J714" s="3"/>
      <c r="K714" s="3"/>
      <c r="L714" s="3"/>
      <c r="M714" s="3"/>
      <c r="N714" s="3"/>
      <c r="O714" s="3"/>
      <c r="P714" s="3"/>
      <c r="Q714" s="3"/>
      <c r="R714" s="3"/>
      <c r="S714" s="3"/>
      <c r="T714" s="3"/>
      <c r="U714" s="3"/>
      <c r="V714" s="3"/>
      <c r="W714" s="3"/>
      <c r="X714" s="3"/>
      <c r="Y714" s="3"/>
      <c r="Z714" s="3"/>
      <c r="AA714" s="3"/>
      <c r="AB714" s="3"/>
    </row>
    <row r="715" customFormat="false" ht="12.75" hidden="false" customHeight="true" outlineLevel="0" collapsed="false">
      <c r="A715" s="3"/>
      <c r="B715" s="145"/>
      <c r="C715" s="161"/>
      <c r="D715" s="3"/>
      <c r="E715" s="3"/>
      <c r="F715" s="145"/>
      <c r="G715" s="145"/>
      <c r="H715" s="3"/>
      <c r="I715" s="3"/>
      <c r="J715" s="3"/>
      <c r="K715" s="3"/>
      <c r="L715" s="3"/>
      <c r="M715" s="3"/>
      <c r="N715" s="3"/>
      <c r="O715" s="3"/>
      <c r="P715" s="3"/>
      <c r="Q715" s="3"/>
      <c r="R715" s="3"/>
      <c r="S715" s="3"/>
      <c r="T715" s="3"/>
      <c r="U715" s="3"/>
      <c r="V715" s="3"/>
      <c r="W715" s="3"/>
      <c r="X715" s="3"/>
      <c r="Y715" s="3"/>
      <c r="Z715" s="3"/>
      <c r="AA715" s="3"/>
      <c r="AB715" s="3"/>
    </row>
    <row r="716" customFormat="false" ht="12.75" hidden="false" customHeight="true" outlineLevel="0" collapsed="false">
      <c r="A716" s="3"/>
      <c r="B716" s="145"/>
      <c r="C716" s="161"/>
      <c r="D716" s="3"/>
      <c r="E716" s="3"/>
      <c r="F716" s="145"/>
      <c r="G716" s="145"/>
      <c r="H716" s="3"/>
      <c r="I716" s="3"/>
      <c r="J716" s="3"/>
      <c r="K716" s="3"/>
      <c r="L716" s="3"/>
      <c r="M716" s="3"/>
      <c r="N716" s="3"/>
      <c r="O716" s="3"/>
      <c r="P716" s="3"/>
      <c r="Q716" s="3"/>
      <c r="R716" s="3"/>
      <c r="S716" s="3"/>
      <c r="T716" s="3"/>
      <c r="U716" s="3"/>
      <c r="V716" s="3"/>
      <c r="W716" s="3"/>
      <c r="X716" s="3"/>
      <c r="Y716" s="3"/>
      <c r="Z716" s="3"/>
      <c r="AA716" s="3"/>
      <c r="AB716" s="3"/>
    </row>
    <row r="717" customFormat="false" ht="12.75" hidden="false" customHeight="true" outlineLevel="0" collapsed="false">
      <c r="A717" s="3"/>
      <c r="B717" s="145"/>
      <c r="C717" s="161"/>
      <c r="D717" s="3"/>
      <c r="E717" s="3"/>
      <c r="F717" s="145"/>
      <c r="G717" s="145"/>
      <c r="H717" s="3"/>
      <c r="I717" s="3"/>
      <c r="J717" s="3"/>
      <c r="K717" s="3"/>
      <c r="L717" s="3"/>
      <c r="M717" s="3"/>
      <c r="N717" s="3"/>
      <c r="O717" s="3"/>
      <c r="P717" s="3"/>
      <c r="Q717" s="3"/>
      <c r="R717" s="3"/>
      <c r="S717" s="3"/>
      <c r="T717" s="3"/>
      <c r="U717" s="3"/>
      <c r="V717" s="3"/>
      <c r="W717" s="3"/>
      <c r="X717" s="3"/>
      <c r="Y717" s="3"/>
      <c r="Z717" s="3"/>
      <c r="AA717" s="3"/>
      <c r="AB717" s="3"/>
    </row>
    <row r="718" customFormat="false" ht="12.75" hidden="false" customHeight="true" outlineLevel="0" collapsed="false">
      <c r="A718" s="3"/>
      <c r="B718" s="145"/>
      <c r="C718" s="161"/>
      <c r="D718" s="3"/>
      <c r="E718" s="3"/>
      <c r="F718" s="145"/>
      <c r="G718" s="145"/>
      <c r="H718" s="3"/>
      <c r="I718" s="3"/>
      <c r="J718" s="3"/>
      <c r="K718" s="3"/>
      <c r="L718" s="3"/>
      <c r="M718" s="3"/>
      <c r="N718" s="3"/>
      <c r="O718" s="3"/>
      <c r="P718" s="3"/>
      <c r="Q718" s="3"/>
      <c r="R718" s="3"/>
      <c r="S718" s="3"/>
      <c r="T718" s="3"/>
      <c r="U718" s="3"/>
      <c r="V718" s="3"/>
      <c r="W718" s="3"/>
      <c r="X718" s="3"/>
      <c r="Y718" s="3"/>
      <c r="Z718" s="3"/>
      <c r="AA718" s="3"/>
      <c r="AB718" s="3"/>
    </row>
    <row r="719" customFormat="false" ht="12.75" hidden="false" customHeight="true" outlineLevel="0" collapsed="false">
      <c r="A719" s="3"/>
      <c r="B719" s="145"/>
      <c r="C719" s="161"/>
      <c r="D719" s="3"/>
      <c r="E719" s="3"/>
      <c r="F719" s="145"/>
      <c r="G719" s="145"/>
      <c r="H719" s="3"/>
      <c r="I719" s="3"/>
      <c r="J719" s="3"/>
      <c r="K719" s="3"/>
      <c r="L719" s="3"/>
      <c r="M719" s="3"/>
      <c r="N719" s="3"/>
      <c r="O719" s="3"/>
      <c r="P719" s="3"/>
      <c r="Q719" s="3"/>
      <c r="R719" s="3"/>
      <c r="S719" s="3"/>
      <c r="T719" s="3"/>
      <c r="U719" s="3"/>
      <c r="V719" s="3"/>
      <c r="W719" s="3"/>
      <c r="X719" s="3"/>
      <c r="Y719" s="3"/>
      <c r="Z719" s="3"/>
      <c r="AA719" s="3"/>
      <c r="AB719" s="3"/>
    </row>
    <row r="720" customFormat="false" ht="12.75" hidden="false" customHeight="true" outlineLevel="0" collapsed="false">
      <c r="A720" s="3"/>
      <c r="B720" s="145"/>
      <c r="C720" s="161"/>
      <c r="D720" s="3"/>
      <c r="E720" s="3"/>
      <c r="F720" s="145"/>
      <c r="G720" s="145"/>
      <c r="H720" s="3"/>
      <c r="I720" s="3"/>
      <c r="J720" s="3"/>
      <c r="K720" s="3"/>
      <c r="L720" s="3"/>
      <c r="M720" s="3"/>
      <c r="N720" s="3"/>
      <c r="O720" s="3"/>
      <c r="P720" s="3"/>
      <c r="Q720" s="3"/>
      <c r="R720" s="3"/>
      <c r="S720" s="3"/>
      <c r="T720" s="3"/>
      <c r="U720" s="3"/>
      <c r="V720" s="3"/>
      <c r="W720" s="3"/>
      <c r="X720" s="3"/>
      <c r="Y720" s="3"/>
      <c r="Z720" s="3"/>
      <c r="AA720" s="3"/>
      <c r="AB720" s="3"/>
    </row>
    <row r="721" customFormat="false" ht="12.75" hidden="false" customHeight="true" outlineLevel="0" collapsed="false">
      <c r="A721" s="3"/>
      <c r="B721" s="145"/>
      <c r="C721" s="161"/>
      <c r="D721" s="3"/>
      <c r="E721" s="3"/>
      <c r="F721" s="145"/>
      <c r="G721" s="145"/>
      <c r="H721" s="3"/>
      <c r="I721" s="3"/>
      <c r="J721" s="3"/>
      <c r="K721" s="3"/>
      <c r="L721" s="3"/>
      <c r="M721" s="3"/>
      <c r="N721" s="3"/>
      <c r="O721" s="3"/>
      <c r="P721" s="3"/>
      <c r="Q721" s="3"/>
      <c r="R721" s="3"/>
      <c r="S721" s="3"/>
      <c r="T721" s="3"/>
      <c r="U721" s="3"/>
      <c r="V721" s="3"/>
      <c r="W721" s="3"/>
      <c r="X721" s="3"/>
      <c r="Y721" s="3"/>
      <c r="Z721" s="3"/>
      <c r="AA721" s="3"/>
      <c r="AB721" s="3"/>
    </row>
    <row r="722" customFormat="false" ht="12.75" hidden="false" customHeight="true" outlineLevel="0" collapsed="false">
      <c r="A722" s="3"/>
      <c r="B722" s="145"/>
      <c r="C722" s="161"/>
      <c r="D722" s="3"/>
      <c r="E722" s="3"/>
      <c r="F722" s="145"/>
      <c r="G722" s="145"/>
      <c r="H722" s="3"/>
      <c r="I722" s="3"/>
      <c r="J722" s="3"/>
      <c r="K722" s="3"/>
      <c r="L722" s="3"/>
      <c r="M722" s="3"/>
      <c r="N722" s="3"/>
      <c r="O722" s="3"/>
      <c r="P722" s="3"/>
      <c r="Q722" s="3"/>
      <c r="R722" s="3"/>
      <c r="S722" s="3"/>
      <c r="T722" s="3"/>
      <c r="U722" s="3"/>
      <c r="V722" s="3"/>
      <c r="W722" s="3"/>
      <c r="X722" s="3"/>
      <c r="Y722" s="3"/>
      <c r="Z722" s="3"/>
      <c r="AA722" s="3"/>
      <c r="AB722" s="3"/>
    </row>
    <row r="723" customFormat="false" ht="12.75" hidden="false" customHeight="true" outlineLevel="0" collapsed="false">
      <c r="A723" s="3"/>
      <c r="B723" s="145"/>
      <c r="C723" s="161"/>
      <c r="D723" s="3"/>
      <c r="E723" s="3"/>
      <c r="F723" s="145"/>
      <c r="G723" s="145"/>
      <c r="H723" s="3"/>
      <c r="I723" s="3"/>
      <c r="J723" s="3"/>
      <c r="K723" s="3"/>
      <c r="L723" s="3"/>
      <c r="M723" s="3"/>
      <c r="N723" s="3"/>
      <c r="O723" s="3"/>
      <c r="P723" s="3"/>
      <c r="Q723" s="3"/>
      <c r="R723" s="3"/>
      <c r="S723" s="3"/>
      <c r="T723" s="3"/>
      <c r="U723" s="3"/>
      <c r="V723" s="3"/>
      <c r="W723" s="3"/>
      <c r="X723" s="3"/>
      <c r="Y723" s="3"/>
      <c r="Z723" s="3"/>
      <c r="AA723" s="3"/>
      <c r="AB723" s="3"/>
    </row>
    <row r="724" customFormat="false" ht="12.75" hidden="false" customHeight="true" outlineLevel="0" collapsed="false">
      <c r="A724" s="3"/>
      <c r="B724" s="145"/>
      <c r="C724" s="161"/>
      <c r="D724" s="3"/>
      <c r="E724" s="3"/>
      <c r="F724" s="145"/>
      <c r="G724" s="145"/>
      <c r="H724" s="3"/>
      <c r="I724" s="3"/>
      <c r="J724" s="3"/>
      <c r="K724" s="3"/>
      <c r="L724" s="3"/>
      <c r="M724" s="3"/>
      <c r="N724" s="3"/>
      <c r="O724" s="3"/>
      <c r="P724" s="3"/>
      <c r="Q724" s="3"/>
      <c r="R724" s="3"/>
      <c r="S724" s="3"/>
      <c r="T724" s="3"/>
      <c r="U724" s="3"/>
      <c r="V724" s="3"/>
      <c r="W724" s="3"/>
      <c r="X724" s="3"/>
      <c r="Y724" s="3"/>
      <c r="Z724" s="3"/>
      <c r="AA724" s="3"/>
      <c r="AB724" s="3"/>
    </row>
    <row r="725" customFormat="false" ht="12.75" hidden="false" customHeight="true" outlineLevel="0" collapsed="false">
      <c r="A725" s="3"/>
      <c r="B725" s="145"/>
      <c r="C725" s="161"/>
      <c r="D725" s="3"/>
      <c r="E725" s="3"/>
      <c r="F725" s="145"/>
      <c r="G725" s="145"/>
      <c r="H725" s="3"/>
      <c r="I725" s="3"/>
      <c r="J725" s="3"/>
      <c r="K725" s="3"/>
      <c r="L725" s="3"/>
      <c r="M725" s="3"/>
      <c r="N725" s="3"/>
      <c r="O725" s="3"/>
      <c r="P725" s="3"/>
      <c r="Q725" s="3"/>
      <c r="R725" s="3"/>
      <c r="S725" s="3"/>
      <c r="T725" s="3"/>
      <c r="U725" s="3"/>
      <c r="V725" s="3"/>
      <c r="W725" s="3"/>
      <c r="X725" s="3"/>
      <c r="Y725" s="3"/>
      <c r="Z725" s="3"/>
      <c r="AA725" s="3"/>
      <c r="AB725" s="3"/>
    </row>
    <row r="726" customFormat="false" ht="12.75" hidden="false" customHeight="true" outlineLevel="0" collapsed="false">
      <c r="A726" s="3"/>
      <c r="B726" s="145"/>
      <c r="C726" s="161"/>
      <c r="D726" s="3"/>
      <c r="E726" s="3"/>
      <c r="F726" s="145"/>
      <c r="G726" s="145"/>
      <c r="H726" s="3"/>
      <c r="I726" s="3"/>
      <c r="J726" s="3"/>
      <c r="K726" s="3"/>
      <c r="L726" s="3"/>
      <c r="M726" s="3"/>
      <c r="N726" s="3"/>
      <c r="O726" s="3"/>
      <c r="P726" s="3"/>
      <c r="Q726" s="3"/>
      <c r="R726" s="3"/>
      <c r="S726" s="3"/>
      <c r="T726" s="3"/>
      <c r="U726" s="3"/>
      <c r="V726" s="3"/>
      <c r="W726" s="3"/>
      <c r="X726" s="3"/>
      <c r="Y726" s="3"/>
      <c r="Z726" s="3"/>
      <c r="AA726" s="3"/>
      <c r="AB726" s="3"/>
    </row>
    <row r="727" customFormat="false" ht="12.75" hidden="false" customHeight="true" outlineLevel="0" collapsed="false">
      <c r="A727" s="3"/>
      <c r="B727" s="145"/>
      <c r="C727" s="161"/>
      <c r="D727" s="3"/>
      <c r="E727" s="3"/>
      <c r="F727" s="145"/>
      <c r="G727" s="145"/>
      <c r="H727" s="3"/>
      <c r="I727" s="3"/>
      <c r="J727" s="3"/>
      <c r="K727" s="3"/>
      <c r="L727" s="3"/>
      <c r="M727" s="3"/>
      <c r="N727" s="3"/>
      <c r="O727" s="3"/>
      <c r="P727" s="3"/>
      <c r="Q727" s="3"/>
      <c r="R727" s="3"/>
      <c r="S727" s="3"/>
      <c r="T727" s="3"/>
      <c r="U727" s="3"/>
      <c r="V727" s="3"/>
      <c r="W727" s="3"/>
      <c r="X727" s="3"/>
      <c r="Y727" s="3"/>
      <c r="Z727" s="3"/>
      <c r="AA727" s="3"/>
      <c r="AB727" s="3"/>
    </row>
    <row r="728" customFormat="false" ht="12.75" hidden="false" customHeight="true" outlineLevel="0" collapsed="false">
      <c r="A728" s="3"/>
      <c r="B728" s="145"/>
      <c r="C728" s="161"/>
      <c r="D728" s="3"/>
      <c r="E728" s="3"/>
      <c r="F728" s="145"/>
      <c r="G728" s="145"/>
      <c r="H728" s="3"/>
      <c r="I728" s="3"/>
      <c r="J728" s="3"/>
      <c r="K728" s="3"/>
      <c r="L728" s="3"/>
      <c r="M728" s="3"/>
      <c r="N728" s="3"/>
      <c r="O728" s="3"/>
      <c r="P728" s="3"/>
      <c r="Q728" s="3"/>
      <c r="R728" s="3"/>
      <c r="S728" s="3"/>
      <c r="T728" s="3"/>
      <c r="U728" s="3"/>
      <c r="V728" s="3"/>
      <c r="W728" s="3"/>
      <c r="X728" s="3"/>
      <c r="Y728" s="3"/>
      <c r="Z728" s="3"/>
      <c r="AA728" s="3"/>
      <c r="AB728" s="3"/>
    </row>
    <row r="729" customFormat="false" ht="12.75" hidden="false" customHeight="true" outlineLevel="0" collapsed="false">
      <c r="A729" s="3"/>
      <c r="B729" s="145"/>
      <c r="C729" s="161"/>
      <c r="D729" s="3"/>
      <c r="E729" s="3"/>
      <c r="F729" s="145"/>
      <c r="G729" s="145"/>
      <c r="H729" s="3"/>
      <c r="I729" s="3"/>
      <c r="J729" s="3"/>
      <c r="K729" s="3"/>
      <c r="L729" s="3"/>
      <c r="M729" s="3"/>
      <c r="N729" s="3"/>
      <c r="O729" s="3"/>
      <c r="P729" s="3"/>
      <c r="Q729" s="3"/>
      <c r="R729" s="3"/>
      <c r="S729" s="3"/>
      <c r="T729" s="3"/>
      <c r="U729" s="3"/>
      <c r="V729" s="3"/>
      <c r="W729" s="3"/>
      <c r="X729" s="3"/>
      <c r="Y729" s="3"/>
      <c r="Z729" s="3"/>
      <c r="AA729" s="3"/>
      <c r="AB729" s="3"/>
    </row>
    <row r="730" customFormat="false" ht="12.75" hidden="false" customHeight="true" outlineLevel="0" collapsed="false">
      <c r="A730" s="3"/>
      <c r="B730" s="145"/>
      <c r="C730" s="161"/>
      <c r="D730" s="3"/>
      <c r="E730" s="3"/>
      <c r="F730" s="145"/>
      <c r="G730" s="145"/>
      <c r="H730" s="3"/>
      <c r="I730" s="3"/>
      <c r="J730" s="3"/>
      <c r="K730" s="3"/>
      <c r="L730" s="3"/>
      <c r="M730" s="3"/>
      <c r="N730" s="3"/>
      <c r="O730" s="3"/>
      <c r="P730" s="3"/>
      <c r="Q730" s="3"/>
      <c r="R730" s="3"/>
      <c r="S730" s="3"/>
      <c r="T730" s="3"/>
      <c r="U730" s="3"/>
      <c r="V730" s="3"/>
      <c r="W730" s="3"/>
      <c r="X730" s="3"/>
      <c r="Y730" s="3"/>
      <c r="Z730" s="3"/>
      <c r="AA730" s="3"/>
      <c r="AB730" s="3"/>
    </row>
    <row r="731" customFormat="false" ht="12.75" hidden="false" customHeight="true" outlineLevel="0" collapsed="false">
      <c r="A731" s="3"/>
      <c r="B731" s="145"/>
      <c r="C731" s="161"/>
      <c r="D731" s="3"/>
      <c r="E731" s="3"/>
      <c r="F731" s="145"/>
      <c r="G731" s="145"/>
      <c r="H731" s="3"/>
      <c r="I731" s="3"/>
      <c r="J731" s="3"/>
      <c r="K731" s="3"/>
      <c r="L731" s="3"/>
      <c r="M731" s="3"/>
      <c r="N731" s="3"/>
      <c r="O731" s="3"/>
      <c r="P731" s="3"/>
      <c r="Q731" s="3"/>
      <c r="R731" s="3"/>
      <c r="S731" s="3"/>
      <c r="T731" s="3"/>
      <c r="U731" s="3"/>
      <c r="V731" s="3"/>
      <c r="W731" s="3"/>
      <c r="X731" s="3"/>
      <c r="Y731" s="3"/>
      <c r="Z731" s="3"/>
      <c r="AA731" s="3"/>
      <c r="AB731" s="3"/>
    </row>
    <row r="732" customFormat="false" ht="12.75" hidden="false" customHeight="true" outlineLevel="0" collapsed="false">
      <c r="A732" s="3"/>
      <c r="B732" s="145"/>
      <c r="C732" s="161"/>
      <c r="D732" s="3"/>
      <c r="E732" s="3"/>
      <c r="F732" s="145"/>
      <c r="G732" s="145"/>
      <c r="H732" s="3"/>
      <c r="I732" s="3"/>
      <c r="J732" s="3"/>
      <c r="K732" s="3"/>
      <c r="L732" s="3"/>
      <c r="M732" s="3"/>
      <c r="N732" s="3"/>
      <c r="O732" s="3"/>
      <c r="P732" s="3"/>
      <c r="Q732" s="3"/>
      <c r="R732" s="3"/>
      <c r="S732" s="3"/>
      <c r="T732" s="3"/>
      <c r="U732" s="3"/>
      <c r="V732" s="3"/>
      <c r="W732" s="3"/>
      <c r="X732" s="3"/>
      <c r="Y732" s="3"/>
      <c r="Z732" s="3"/>
      <c r="AA732" s="3"/>
      <c r="AB732" s="3"/>
    </row>
    <row r="733" customFormat="false" ht="12.75" hidden="false" customHeight="true" outlineLevel="0" collapsed="false">
      <c r="A733" s="3"/>
      <c r="B733" s="145"/>
      <c r="C733" s="161"/>
      <c r="D733" s="3"/>
      <c r="E733" s="3"/>
      <c r="F733" s="145"/>
      <c r="G733" s="145"/>
      <c r="H733" s="3"/>
      <c r="I733" s="3"/>
      <c r="J733" s="3"/>
      <c r="K733" s="3"/>
      <c r="L733" s="3"/>
      <c r="M733" s="3"/>
      <c r="N733" s="3"/>
      <c r="O733" s="3"/>
      <c r="P733" s="3"/>
      <c r="Q733" s="3"/>
      <c r="R733" s="3"/>
      <c r="S733" s="3"/>
      <c r="T733" s="3"/>
      <c r="U733" s="3"/>
      <c r="V733" s="3"/>
      <c r="W733" s="3"/>
      <c r="X733" s="3"/>
      <c r="Y733" s="3"/>
      <c r="Z733" s="3"/>
      <c r="AA733" s="3"/>
      <c r="AB733" s="3"/>
    </row>
    <row r="734" customFormat="false" ht="12.75" hidden="false" customHeight="true" outlineLevel="0" collapsed="false">
      <c r="A734" s="3"/>
      <c r="B734" s="145"/>
      <c r="C734" s="161"/>
      <c r="D734" s="3"/>
      <c r="E734" s="3"/>
      <c r="F734" s="145"/>
      <c r="G734" s="145"/>
      <c r="H734" s="3"/>
      <c r="I734" s="3"/>
      <c r="J734" s="3"/>
      <c r="K734" s="3"/>
      <c r="L734" s="3"/>
      <c r="M734" s="3"/>
      <c r="N734" s="3"/>
      <c r="O734" s="3"/>
      <c r="P734" s="3"/>
      <c r="Q734" s="3"/>
      <c r="R734" s="3"/>
      <c r="S734" s="3"/>
      <c r="T734" s="3"/>
      <c r="U734" s="3"/>
      <c r="V734" s="3"/>
      <c r="W734" s="3"/>
      <c r="X734" s="3"/>
      <c r="Y734" s="3"/>
      <c r="Z734" s="3"/>
      <c r="AA734" s="3"/>
      <c r="AB734" s="3"/>
    </row>
    <row r="735" customFormat="false" ht="12.75" hidden="false" customHeight="true" outlineLevel="0" collapsed="false">
      <c r="A735" s="3"/>
      <c r="B735" s="145"/>
      <c r="C735" s="161"/>
      <c r="D735" s="3"/>
      <c r="E735" s="3"/>
      <c r="F735" s="145"/>
      <c r="G735" s="145"/>
      <c r="H735" s="3"/>
      <c r="I735" s="3"/>
      <c r="J735" s="3"/>
      <c r="K735" s="3"/>
      <c r="L735" s="3"/>
      <c r="M735" s="3"/>
      <c r="N735" s="3"/>
      <c r="O735" s="3"/>
      <c r="P735" s="3"/>
      <c r="Q735" s="3"/>
      <c r="R735" s="3"/>
      <c r="S735" s="3"/>
      <c r="T735" s="3"/>
      <c r="U735" s="3"/>
      <c r="V735" s="3"/>
      <c r="W735" s="3"/>
      <c r="X735" s="3"/>
      <c r="Y735" s="3"/>
      <c r="Z735" s="3"/>
      <c r="AA735" s="3"/>
      <c r="AB735" s="3"/>
    </row>
    <row r="736" customFormat="false" ht="12.75" hidden="false" customHeight="true" outlineLevel="0" collapsed="false">
      <c r="A736" s="3"/>
      <c r="B736" s="145"/>
      <c r="C736" s="161"/>
      <c r="D736" s="3"/>
      <c r="E736" s="3"/>
      <c r="F736" s="145"/>
      <c r="G736" s="145"/>
      <c r="H736" s="3"/>
      <c r="I736" s="3"/>
      <c r="J736" s="3"/>
      <c r="K736" s="3"/>
      <c r="L736" s="3"/>
      <c r="M736" s="3"/>
      <c r="N736" s="3"/>
      <c r="O736" s="3"/>
      <c r="P736" s="3"/>
      <c r="Q736" s="3"/>
      <c r="R736" s="3"/>
      <c r="S736" s="3"/>
      <c r="T736" s="3"/>
      <c r="U736" s="3"/>
      <c r="V736" s="3"/>
      <c r="W736" s="3"/>
      <c r="X736" s="3"/>
      <c r="Y736" s="3"/>
      <c r="Z736" s="3"/>
      <c r="AA736" s="3"/>
      <c r="AB736" s="3"/>
    </row>
    <row r="737" customFormat="false" ht="12.75" hidden="false" customHeight="true" outlineLevel="0" collapsed="false">
      <c r="A737" s="3"/>
      <c r="B737" s="145"/>
      <c r="C737" s="161"/>
      <c r="D737" s="3"/>
      <c r="E737" s="3"/>
      <c r="F737" s="145"/>
      <c r="G737" s="145"/>
      <c r="H737" s="3"/>
      <c r="I737" s="3"/>
      <c r="J737" s="3"/>
      <c r="K737" s="3"/>
      <c r="L737" s="3"/>
      <c r="M737" s="3"/>
      <c r="N737" s="3"/>
      <c r="O737" s="3"/>
      <c r="P737" s="3"/>
      <c r="Q737" s="3"/>
      <c r="R737" s="3"/>
      <c r="S737" s="3"/>
      <c r="T737" s="3"/>
      <c r="U737" s="3"/>
      <c r="V737" s="3"/>
      <c r="W737" s="3"/>
      <c r="X737" s="3"/>
      <c r="Y737" s="3"/>
      <c r="Z737" s="3"/>
      <c r="AA737" s="3"/>
      <c r="AB737" s="3"/>
    </row>
    <row r="738" customFormat="false" ht="12.75" hidden="false" customHeight="true" outlineLevel="0" collapsed="false">
      <c r="A738" s="3"/>
      <c r="B738" s="145"/>
      <c r="C738" s="161"/>
      <c r="D738" s="3"/>
      <c r="E738" s="3"/>
      <c r="F738" s="145"/>
      <c r="G738" s="145"/>
      <c r="H738" s="3"/>
      <c r="I738" s="3"/>
      <c r="J738" s="3"/>
      <c r="K738" s="3"/>
      <c r="L738" s="3"/>
      <c r="M738" s="3"/>
      <c r="N738" s="3"/>
      <c r="O738" s="3"/>
      <c r="P738" s="3"/>
      <c r="Q738" s="3"/>
      <c r="R738" s="3"/>
      <c r="S738" s="3"/>
      <c r="T738" s="3"/>
      <c r="U738" s="3"/>
      <c r="V738" s="3"/>
      <c r="W738" s="3"/>
      <c r="X738" s="3"/>
      <c r="Y738" s="3"/>
      <c r="Z738" s="3"/>
      <c r="AA738" s="3"/>
      <c r="AB738" s="3"/>
    </row>
    <row r="739" customFormat="false" ht="12.75" hidden="false" customHeight="true" outlineLevel="0" collapsed="false">
      <c r="A739" s="3"/>
      <c r="B739" s="145"/>
      <c r="C739" s="161"/>
      <c r="D739" s="3"/>
      <c r="E739" s="3"/>
      <c r="F739" s="145"/>
      <c r="G739" s="145"/>
      <c r="H739" s="3"/>
      <c r="I739" s="3"/>
      <c r="J739" s="3"/>
      <c r="K739" s="3"/>
      <c r="L739" s="3"/>
      <c r="M739" s="3"/>
      <c r="N739" s="3"/>
      <c r="O739" s="3"/>
      <c r="P739" s="3"/>
      <c r="Q739" s="3"/>
      <c r="R739" s="3"/>
      <c r="S739" s="3"/>
      <c r="T739" s="3"/>
      <c r="U739" s="3"/>
      <c r="V739" s="3"/>
      <c r="W739" s="3"/>
      <c r="X739" s="3"/>
      <c r="Y739" s="3"/>
      <c r="Z739" s="3"/>
      <c r="AA739" s="3"/>
      <c r="AB739" s="3"/>
    </row>
    <row r="740" customFormat="false" ht="12.75" hidden="false" customHeight="true" outlineLevel="0" collapsed="false">
      <c r="A740" s="3"/>
      <c r="B740" s="145"/>
      <c r="C740" s="161"/>
      <c r="D740" s="3"/>
      <c r="E740" s="3"/>
      <c r="F740" s="145"/>
      <c r="G740" s="145"/>
      <c r="H740" s="3"/>
      <c r="I740" s="3"/>
      <c r="J740" s="3"/>
      <c r="K740" s="3"/>
      <c r="L740" s="3"/>
      <c r="M740" s="3"/>
      <c r="N740" s="3"/>
      <c r="O740" s="3"/>
      <c r="P740" s="3"/>
      <c r="Q740" s="3"/>
      <c r="R740" s="3"/>
      <c r="S740" s="3"/>
      <c r="T740" s="3"/>
      <c r="U740" s="3"/>
      <c r="V740" s="3"/>
      <c r="W740" s="3"/>
      <c r="X740" s="3"/>
      <c r="Y740" s="3"/>
      <c r="Z740" s="3"/>
      <c r="AA740" s="3"/>
      <c r="AB740" s="3"/>
    </row>
    <row r="741" customFormat="false" ht="12.75" hidden="false" customHeight="true" outlineLevel="0" collapsed="false">
      <c r="A741" s="3"/>
      <c r="B741" s="145"/>
      <c r="C741" s="161"/>
      <c r="D741" s="3"/>
      <c r="E741" s="3"/>
      <c r="F741" s="145"/>
      <c r="G741" s="145"/>
      <c r="H741" s="3"/>
      <c r="I741" s="3"/>
      <c r="J741" s="3"/>
      <c r="K741" s="3"/>
      <c r="L741" s="3"/>
      <c r="M741" s="3"/>
      <c r="N741" s="3"/>
      <c r="O741" s="3"/>
      <c r="P741" s="3"/>
      <c r="Q741" s="3"/>
      <c r="R741" s="3"/>
      <c r="S741" s="3"/>
      <c r="T741" s="3"/>
      <c r="U741" s="3"/>
      <c r="V741" s="3"/>
      <c r="W741" s="3"/>
      <c r="X741" s="3"/>
      <c r="Y741" s="3"/>
      <c r="Z741" s="3"/>
      <c r="AA741" s="3"/>
      <c r="AB741" s="3"/>
    </row>
    <row r="742" customFormat="false" ht="12.75" hidden="false" customHeight="true" outlineLevel="0" collapsed="false">
      <c r="A742" s="3"/>
      <c r="B742" s="145"/>
      <c r="C742" s="161"/>
      <c r="D742" s="3"/>
      <c r="E742" s="3"/>
      <c r="F742" s="145"/>
      <c r="G742" s="145"/>
      <c r="H742" s="3"/>
      <c r="I742" s="3"/>
      <c r="J742" s="3"/>
      <c r="K742" s="3"/>
      <c r="L742" s="3"/>
      <c r="M742" s="3"/>
      <c r="N742" s="3"/>
      <c r="O742" s="3"/>
      <c r="P742" s="3"/>
      <c r="Q742" s="3"/>
      <c r="R742" s="3"/>
      <c r="S742" s="3"/>
      <c r="T742" s="3"/>
      <c r="U742" s="3"/>
      <c r="V742" s="3"/>
      <c r="W742" s="3"/>
      <c r="X742" s="3"/>
      <c r="Y742" s="3"/>
      <c r="Z742" s="3"/>
      <c r="AA742" s="3"/>
      <c r="AB742" s="3"/>
    </row>
    <row r="743" customFormat="false" ht="12.75" hidden="false" customHeight="true" outlineLevel="0" collapsed="false">
      <c r="A743" s="3"/>
      <c r="B743" s="145"/>
      <c r="C743" s="161"/>
      <c r="D743" s="3"/>
      <c r="E743" s="3"/>
      <c r="F743" s="145"/>
      <c r="G743" s="145"/>
      <c r="H743" s="3"/>
      <c r="I743" s="3"/>
      <c r="J743" s="3"/>
      <c r="K743" s="3"/>
      <c r="L743" s="3"/>
      <c r="M743" s="3"/>
      <c r="N743" s="3"/>
      <c r="O743" s="3"/>
      <c r="P743" s="3"/>
      <c r="Q743" s="3"/>
      <c r="R743" s="3"/>
      <c r="S743" s="3"/>
      <c r="T743" s="3"/>
      <c r="U743" s="3"/>
      <c r="V743" s="3"/>
      <c r="W743" s="3"/>
      <c r="X743" s="3"/>
      <c r="Y743" s="3"/>
      <c r="Z743" s="3"/>
      <c r="AA743" s="3"/>
      <c r="AB743" s="3"/>
    </row>
    <row r="744" customFormat="false" ht="12.75" hidden="false" customHeight="true" outlineLevel="0" collapsed="false">
      <c r="A744" s="3"/>
      <c r="B744" s="145"/>
      <c r="C744" s="161"/>
      <c r="D744" s="3"/>
      <c r="E744" s="3"/>
      <c r="F744" s="145"/>
      <c r="G744" s="145"/>
      <c r="H744" s="3"/>
      <c r="I744" s="3"/>
      <c r="J744" s="3"/>
      <c r="K744" s="3"/>
      <c r="L744" s="3"/>
      <c r="M744" s="3"/>
      <c r="N744" s="3"/>
      <c r="O744" s="3"/>
      <c r="P744" s="3"/>
      <c r="Q744" s="3"/>
      <c r="R744" s="3"/>
      <c r="S744" s="3"/>
      <c r="T744" s="3"/>
      <c r="U744" s="3"/>
      <c r="V744" s="3"/>
      <c r="W744" s="3"/>
      <c r="X744" s="3"/>
      <c r="Y744" s="3"/>
      <c r="Z744" s="3"/>
      <c r="AA744" s="3"/>
      <c r="AB744" s="3"/>
    </row>
    <row r="745" customFormat="false" ht="12.75" hidden="false" customHeight="true" outlineLevel="0" collapsed="false">
      <c r="A745" s="3"/>
      <c r="B745" s="145"/>
      <c r="C745" s="161"/>
      <c r="D745" s="3"/>
      <c r="E745" s="3"/>
      <c r="F745" s="145"/>
      <c r="G745" s="145"/>
      <c r="H745" s="3"/>
      <c r="I745" s="3"/>
      <c r="J745" s="3"/>
      <c r="K745" s="3"/>
      <c r="L745" s="3"/>
      <c r="M745" s="3"/>
      <c r="N745" s="3"/>
      <c r="O745" s="3"/>
      <c r="P745" s="3"/>
      <c r="Q745" s="3"/>
      <c r="R745" s="3"/>
      <c r="S745" s="3"/>
      <c r="T745" s="3"/>
      <c r="U745" s="3"/>
      <c r="V745" s="3"/>
      <c r="W745" s="3"/>
      <c r="X745" s="3"/>
      <c r="Y745" s="3"/>
      <c r="Z745" s="3"/>
      <c r="AA745" s="3"/>
      <c r="AB745" s="3"/>
    </row>
    <row r="746" customFormat="false" ht="12.75" hidden="false" customHeight="true" outlineLevel="0" collapsed="false">
      <c r="A746" s="3"/>
      <c r="B746" s="145"/>
      <c r="C746" s="161"/>
      <c r="D746" s="3"/>
      <c r="E746" s="3"/>
      <c r="F746" s="145"/>
      <c r="G746" s="145"/>
      <c r="H746" s="3"/>
      <c r="I746" s="3"/>
      <c r="J746" s="3"/>
      <c r="K746" s="3"/>
      <c r="L746" s="3"/>
      <c r="M746" s="3"/>
      <c r="N746" s="3"/>
      <c r="O746" s="3"/>
      <c r="P746" s="3"/>
      <c r="Q746" s="3"/>
      <c r="R746" s="3"/>
      <c r="S746" s="3"/>
      <c r="T746" s="3"/>
      <c r="U746" s="3"/>
      <c r="V746" s="3"/>
      <c r="W746" s="3"/>
      <c r="X746" s="3"/>
      <c r="Y746" s="3"/>
      <c r="Z746" s="3"/>
      <c r="AA746" s="3"/>
      <c r="AB746" s="3"/>
    </row>
    <row r="747" customFormat="false" ht="12.75" hidden="false" customHeight="true" outlineLevel="0" collapsed="false">
      <c r="A747" s="3"/>
      <c r="B747" s="145"/>
      <c r="C747" s="161"/>
      <c r="D747" s="3"/>
      <c r="E747" s="3"/>
      <c r="F747" s="145"/>
      <c r="G747" s="145"/>
      <c r="H747" s="3"/>
      <c r="I747" s="3"/>
      <c r="J747" s="3"/>
      <c r="K747" s="3"/>
      <c r="L747" s="3"/>
      <c r="M747" s="3"/>
      <c r="N747" s="3"/>
      <c r="O747" s="3"/>
      <c r="P747" s="3"/>
      <c r="Q747" s="3"/>
      <c r="R747" s="3"/>
      <c r="S747" s="3"/>
      <c r="T747" s="3"/>
      <c r="U747" s="3"/>
      <c r="V747" s="3"/>
      <c r="W747" s="3"/>
      <c r="X747" s="3"/>
      <c r="Y747" s="3"/>
      <c r="Z747" s="3"/>
      <c r="AA747" s="3"/>
      <c r="AB747" s="3"/>
    </row>
    <row r="748" customFormat="false" ht="12.75" hidden="false" customHeight="true" outlineLevel="0" collapsed="false">
      <c r="A748" s="3"/>
      <c r="B748" s="145"/>
      <c r="C748" s="161"/>
      <c r="D748" s="3"/>
      <c r="E748" s="3"/>
      <c r="F748" s="145"/>
      <c r="G748" s="145"/>
      <c r="H748" s="3"/>
      <c r="I748" s="3"/>
      <c r="J748" s="3"/>
      <c r="K748" s="3"/>
      <c r="L748" s="3"/>
      <c r="M748" s="3"/>
      <c r="N748" s="3"/>
      <c r="O748" s="3"/>
      <c r="P748" s="3"/>
      <c r="Q748" s="3"/>
      <c r="R748" s="3"/>
      <c r="S748" s="3"/>
      <c r="T748" s="3"/>
      <c r="U748" s="3"/>
      <c r="V748" s="3"/>
      <c r="W748" s="3"/>
      <c r="X748" s="3"/>
      <c r="Y748" s="3"/>
      <c r="Z748" s="3"/>
      <c r="AA748" s="3"/>
      <c r="AB748" s="3"/>
    </row>
    <row r="749" customFormat="false" ht="12.75" hidden="false" customHeight="true" outlineLevel="0" collapsed="false">
      <c r="A749" s="3"/>
      <c r="B749" s="145"/>
      <c r="C749" s="161"/>
      <c r="D749" s="3"/>
      <c r="E749" s="3"/>
      <c r="F749" s="145"/>
      <c r="G749" s="145"/>
      <c r="H749" s="3"/>
      <c r="I749" s="3"/>
      <c r="J749" s="3"/>
      <c r="K749" s="3"/>
      <c r="L749" s="3"/>
      <c r="M749" s="3"/>
      <c r="N749" s="3"/>
      <c r="O749" s="3"/>
      <c r="P749" s="3"/>
      <c r="Q749" s="3"/>
      <c r="R749" s="3"/>
      <c r="S749" s="3"/>
      <c r="T749" s="3"/>
      <c r="U749" s="3"/>
      <c r="V749" s="3"/>
      <c r="W749" s="3"/>
      <c r="X749" s="3"/>
      <c r="Y749" s="3"/>
      <c r="Z749" s="3"/>
      <c r="AA749" s="3"/>
      <c r="AB749" s="3"/>
    </row>
    <row r="750" customFormat="false" ht="12.75" hidden="false" customHeight="true" outlineLevel="0" collapsed="false">
      <c r="A750" s="3"/>
      <c r="B750" s="145"/>
      <c r="C750" s="161"/>
      <c r="D750" s="3"/>
      <c r="E750" s="3"/>
      <c r="F750" s="145"/>
      <c r="G750" s="145"/>
      <c r="H750" s="3"/>
      <c r="I750" s="3"/>
      <c r="J750" s="3"/>
      <c r="K750" s="3"/>
      <c r="L750" s="3"/>
      <c r="M750" s="3"/>
      <c r="N750" s="3"/>
      <c r="O750" s="3"/>
      <c r="P750" s="3"/>
      <c r="Q750" s="3"/>
      <c r="R750" s="3"/>
      <c r="S750" s="3"/>
      <c r="T750" s="3"/>
      <c r="U750" s="3"/>
      <c r="V750" s="3"/>
      <c r="W750" s="3"/>
      <c r="X750" s="3"/>
      <c r="Y750" s="3"/>
      <c r="Z750" s="3"/>
      <c r="AA750" s="3"/>
      <c r="AB750" s="3"/>
    </row>
    <row r="751" customFormat="false" ht="12.75" hidden="false" customHeight="true" outlineLevel="0" collapsed="false">
      <c r="A751" s="3"/>
      <c r="B751" s="145"/>
      <c r="C751" s="161"/>
      <c r="D751" s="3"/>
      <c r="E751" s="3"/>
      <c r="F751" s="145"/>
      <c r="G751" s="145"/>
      <c r="H751" s="3"/>
      <c r="I751" s="3"/>
      <c r="J751" s="3"/>
      <c r="K751" s="3"/>
      <c r="L751" s="3"/>
      <c r="M751" s="3"/>
      <c r="N751" s="3"/>
      <c r="O751" s="3"/>
      <c r="P751" s="3"/>
      <c r="Q751" s="3"/>
      <c r="R751" s="3"/>
      <c r="S751" s="3"/>
      <c r="T751" s="3"/>
      <c r="U751" s="3"/>
      <c r="V751" s="3"/>
      <c r="W751" s="3"/>
      <c r="X751" s="3"/>
      <c r="Y751" s="3"/>
      <c r="Z751" s="3"/>
      <c r="AA751" s="3"/>
      <c r="AB751" s="3"/>
    </row>
    <row r="752" customFormat="false" ht="12.75" hidden="false" customHeight="true" outlineLevel="0" collapsed="false">
      <c r="A752" s="3"/>
      <c r="B752" s="145"/>
      <c r="C752" s="161"/>
      <c r="D752" s="3"/>
      <c r="E752" s="3"/>
      <c r="F752" s="145"/>
      <c r="G752" s="145"/>
      <c r="H752" s="3"/>
      <c r="I752" s="3"/>
      <c r="J752" s="3"/>
      <c r="K752" s="3"/>
      <c r="L752" s="3"/>
      <c r="M752" s="3"/>
      <c r="N752" s="3"/>
      <c r="O752" s="3"/>
      <c r="P752" s="3"/>
      <c r="Q752" s="3"/>
      <c r="R752" s="3"/>
      <c r="S752" s="3"/>
      <c r="T752" s="3"/>
      <c r="U752" s="3"/>
      <c r="V752" s="3"/>
      <c r="W752" s="3"/>
      <c r="X752" s="3"/>
      <c r="Y752" s="3"/>
      <c r="Z752" s="3"/>
      <c r="AA752" s="3"/>
      <c r="AB752" s="3"/>
    </row>
    <row r="753" customFormat="false" ht="12.75" hidden="false" customHeight="true" outlineLevel="0" collapsed="false">
      <c r="A753" s="3"/>
      <c r="B753" s="145"/>
      <c r="C753" s="161"/>
      <c r="D753" s="3"/>
      <c r="E753" s="3"/>
      <c r="F753" s="145"/>
      <c r="G753" s="145"/>
      <c r="H753" s="3"/>
      <c r="I753" s="3"/>
      <c r="J753" s="3"/>
      <c r="K753" s="3"/>
      <c r="L753" s="3"/>
      <c r="M753" s="3"/>
      <c r="N753" s="3"/>
      <c r="O753" s="3"/>
      <c r="P753" s="3"/>
      <c r="Q753" s="3"/>
      <c r="R753" s="3"/>
      <c r="S753" s="3"/>
      <c r="T753" s="3"/>
      <c r="U753" s="3"/>
      <c r="V753" s="3"/>
      <c r="W753" s="3"/>
      <c r="X753" s="3"/>
      <c r="Y753" s="3"/>
      <c r="Z753" s="3"/>
      <c r="AA753" s="3"/>
      <c r="AB753" s="3"/>
    </row>
  </sheetData>
  <mergeCells count="34">
    <mergeCell ref="A1:K1"/>
    <mergeCell ref="A3:A9"/>
    <mergeCell ref="B3:C9"/>
    <mergeCell ref="D3:H3"/>
    <mergeCell ref="D4:H4"/>
    <mergeCell ref="D5:H5"/>
    <mergeCell ref="L5:M5"/>
    <mergeCell ref="D6:H6"/>
    <mergeCell ref="D7:H7"/>
    <mergeCell ref="D8:H8"/>
    <mergeCell ref="D9:F9"/>
    <mergeCell ref="G9:H9"/>
    <mergeCell ref="A11:K11"/>
    <mergeCell ref="A14:K14"/>
    <mergeCell ref="B15:G15"/>
    <mergeCell ref="A23:K23"/>
    <mergeCell ref="B24:G24"/>
    <mergeCell ref="A31:K31"/>
    <mergeCell ref="B32:E32"/>
    <mergeCell ref="A41:K41"/>
    <mergeCell ref="B42:E42"/>
    <mergeCell ref="A51:K51"/>
    <mergeCell ref="B52:E52"/>
    <mergeCell ref="A64:K64"/>
    <mergeCell ref="A76:K76"/>
    <mergeCell ref="A84:K84"/>
    <mergeCell ref="A95:K95"/>
    <mergeCell ref="B96:G96"/>
    <mergeCell ref="A102:K102"/>
    <mergeCell ref="B103:G103"/>
    <mergeCell ref="A109:K109"/>
    <mergeCell ref="A118:K118"/>
    <mergeCell ref="A125:K125"/>
    <mergeCell ref="A137:K137"/>
  </mergeCells>
  <printOptions headings="false" gridLines="false" gridLinesSet="true" horizontalCentered="false" verticalCentered="false"/>
  <pageMargins left="0.25" right="0.25" top="0.75" bottom="0.75"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A2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4296875" defaultRowHeight="15" zeroHeight="false" outlineLevelRow="0" outlineLevelCol="0"/>
  <cols>
    <col collapsed="false" customWidth="true" hidden="false" outlineLevel="0" max="3" min="3" style="0" width="19"/>
    <col collapsed="false" customWidth="true" hidden="false" outlineLevel="0" max="4" min="4" style="0" width="18.43"/>
    <col collapsed="false" customWidth="true" hidden="false" outlineLevel="0" max="5" min="5" style="0" width="17.42"/>
  </cols>
  <sheetData>
    <row r="1" customFormat="false" ht="17.35" hidden="false" customHeight="false" outlineLevel="0" collapsed="false">
      <c r="A1" s="198"/>
      <c r="B1" s="198"/>
      <c r="C1" s="198"/>
      <c r="D1" s="198"/>
      <c r="E1" s="198"/>
      <c r="F1" s="198"/>
      <c r="G1" s="198"/>
      <c r="H1" s="198"/>
    </row>
    <row r="2" customFormat="false" ht="15" hidden="false" customHeight="false" outlineLevel="0" collapsed="false">
      <c r="A2" s="199"/>
      <c r="B2" s="199"/>
      <c r="C2" s="199"/>
      <c r="D2" s="199"/>
      <c r="E2" s="199"/>
      <c r="F2" s="199"/>
      <c r="G2" s="199"/>
    </row>
    <row r="3" customFormat="false" ht="15" hidden="false" customHeight="true" outlineLevel="0" collapsed="false">
      <c r="A3" s="199"/>
      <c r="B3" s="199"/>
      <c r="C3" s="6" t="s">
        <v>1</v>
      </c>
      <c r="D3" s="6"/>
      <c r="E3" s="6"/>
      <c r="F3" s="6"/>
      <c r="G3" s="6"/>
    </row>
    <row r="4" customFormat="false" ht="15" hidden="false" customHeight="true" outlineLevel="0" collapsed="false">
      <c r="A4" s="199"/>
      <c r="B4" s="199"/>
      <c r="C4" s="11" t="s">
        <v>2</v>
      </c>
      <c r="D4" s="11"/>
      <c r="E4" s="11"/>
      <c r="F4" s="11"/>
      <c r="G4" s="11"/>
    </row>
    <row r="5" customFormat="false" ht="15" hidden="false" customHeight="true" outlineLevel="0" collapsed="false">
      <c r="A5" s="199"/>
      <c r="B5" s="199"/>
      <c r="C5" s="16" t="s">
        <v>6</v>
      </c>
      <c r="D5" s="16"/>
      <c r="E5" s="16"/>
      <c r="F5" s="16"/>
      <c r="G5" s="16"/>
    </row>
    <row r="6" customFormat="false" ht="15" hidden="false" customHeight="true" outlineLevel="0" collapsed="false">
      <c r="A6" s="199"/>
      <c r="B6" s="199"/>
      <c r="C6" s="18" t="s">
        <v>8</v>
      </c>
      <c r="D6" s="18"/>
      <c r="E6" s="18"/>
      <c r="F6" s="18"/>
      <c r="G6" s="18"/>
    </row>
    <row r="7" customFormat="false" ht="15" hidden="false" customHeight="true" outlineLevel="0" collapsed="false">
      <c r="A7" s="199"/>
      <c r="B7" s="199"/>
      <c r="C7" s="11" t="s">
        <v>817</v>
      </c>
      <c r="D7" s="11"/>
      <c r="E7" s="11"/>
      <c r="F7" s="11"/>
      <c r="G7" s="11"/>
    </row>
    <row r="8" customFormat="false" ht="15" hidden="false" customHeight="true" outlineLevel="0" collapsed="false">
      <c r="A8" s="199"/>
      <c r="B8" s="199"/>
      <c r="C8" s="11" t="s">
        <v>818</v>
      </c>
      <c r="D8" s="11"/>
      <c r="E8" s="11"/>
      <c r="F8" s="11"/>
      <c r="G8" s="11"/>
    </row>
    <row r="9" customFormat="false" ht="24.65" hidden="false" customHeight="true" outlineLevel="0" collapsed="false">
      <c r="A9" s="199"/>
      <c r="B9" s="199"/>
      <c r="C9" s="27" t="s">
        <v>13</v>
      </c>
      <c r="D9" s="27"/>
      <c r="E9" s="27"/>
      <c r="F9" s="28" t="s">
        <v>14</v>
      </c>
      <c r="G9" s="28"/>
    </row>
    <row r="10" customFormat="false" ht="15" hidden="false" customHeight="false" outlineLevel="0" collapsed="false">
      <c r="A10" s="199"/>
      <c r="B10" s="199"/>
      <c r="C10" s="199"/>
      <c r="D10" s="199"/>
      <c r="E10" s="199"/>
      <c r="F10" s="199"/>
      <c r="G10" s="199"/>
    </row>
    <row r="11" customFormat="false" ht="17.35" hidden="false" customHeight="false" outlineLevel="0" collapsed="false">
      <c r="A11" s="198" t="s">
        <v>819</v>
      </c>
      <c r="B11" s="198"/>
      <c r="C11" s="198"/>
      <c r="D11" s="198"/>
      <c r="E11" s="198"/>
      <c r="F11" s="198"/>
      <c r="G11" s="198"/>
      <c r="H11" s="198"/>
    </row>
    <row r="12" customFormat="false" ht="15" hidden="false" customHeight="false" outlineLevel="0" collapsed="false">
      <c r="A12" s="200"/>
      <c r="B12" s="200"/>
      <c r="C12" s="200"/>
      <c r="D12" s="200"/>
      <c r="E12" s="200"/>
      <c r="F12" s="200"/>
      <c r="G12" s="200"/>
    </row>
    <row r="13" customFormat="false" ht="15" hidden="false" customHeight="true" outlineLevel="0" collapsed="false">
      <c r="A13" s="201" t="s">
        <v>820</v>
      </c>
      <c r="B13" s="202" t="s">
        <v>821</v>
      </c>
      <c r="C13" s="202"/>
      <c r="D13" s="202"/>
      <c r="E13" s="202"/>
      <c r="F13" s="202"/>
      <c r="G13" s="202"/>
      <c r="H13" s="202"/>
    </row>
    <row r="14" customFormat="false" ht="15" hidden="false" customHeight="false" outlineLevel="0" collapsed="false">
      <c r="A14" s="203" t="s">
        <v>713</v>
      </c>
      <c r="B14" s="204"/>
      <c r="C14" s="204"/>
      <c r="D14" s="204"/>
      <c r="E14" s="204"/>
      <c r="F14" s="204"/>
      <c r="G14" s="204"/>
      <c r="H14" s="204"/>
    </row>
    <row r="15" customFormat="false" ht="15" hidden="false" customHeight="true" outlineLevel="0" collapsed="false">
      <c r="A15" s="205"/>
      <c r="B15" s="206" t="s">
        <v>822</v>
      </c>
      <c r="C15" s="206"/>
      <c r="D15" s="206" t="s">
        <v>823</v>
      </c>
      <c r="E15" s="206" t="s">
        <v>824</v>
      </c>
      <c r="F15" s="206" t="s">
        <v>825</v>
      </c>
      <c r="G15" s="206" t="s">
        <v>826</v>
      </c>
      <c r="H15" s="206"/>
      <c r="I15" s="155"/>
      <c r="J15" s="155"/>
      <c r="K15" s="155"/>
      <c r="L15" s="155"/>
      <c r="M15" s="155"/>
      <c r="N15" s="155"/>
      <c r="O15" s="155"/>
      <c r="P15" s="155"/>
      <c r="Q15" s="155"/>
      <c r="R15" s="155"/>
      <c r="S15" s="155"/>
      <c r="T15" s="155"/>
      <c r="U15" s="155"/>
      <c r="V15" s="155"/>
      <c r="W15" s="155"/>
      <c r="X15" s="155"/>
      <c r="Y15" s="155"/>
      <c r="Z15" s="155"/>
      <c r="AA15" s="155"/>
    </row>
    <row r="16" customFormat="false" ht="24.65" hidden="false" customHeight="true" outlineLevel="0" collapsed="false">
      <c r="A16" s="207" t="s">
        <v>827</v>
      </c>
      <c r="B16" s="208" t="s">
        <v>828</v>
      </c>
      <c r="C16" s="208"/>
      <c r="D16" s="209" t="s">
        <v>829</v>
      </c>
      <c r="E16" s="210" t="s">
        <v>830</v>
      </c>
      <c r="F16" s="211" t="n">
        <v>9.56</v>
      </c>
      <c r="G16" s="211" t="n">
        <f aca="false">AVERAGE(F16:F17)</f>
        <v>4.78</v>
      </c>
      <c r="H16" s="212"/>
    </row>
    <row r="17" customFormat="false" ht="15" hidden="false" customHeight="false" outlineLevel="0" collapsed="false">
      <c r="A17" s="207" t="s">
        <v>831</v>
      </c>
      <c r="B17" s="208"/>
      <c r="C17" s="208"/>
      <c r="D17" s="209"/>
      <c r="E17" s="209"/>
      <c r="F17" s="211" t="n">
        <v>0</v>
      </c>
      <c r="G17" s="211"/>
      <c r="H17" s="212"/>
    </row>
    <row r="18" customFormat="false" ht="15" hidden="false" customHeight="false" outlineLevel="0" collapsed="false">
      <c r="A18" s="204"/>
      <c r="B18" s="208"/>
      <c r="C18" s="208"/>
      <c r="D18" s="204"/>
      <c r="E18" s="204"/>
      <c r="F18" s="204"/>
      <c r="G18" s="204"/>
      <c r="H18" s="204"/>
    </row>
    <row r="20" customFormat="false" ht="17.35" hidden="false" customHeight="false" outlineLevel="0" collapsed="false">
      <c r="A20" s="198"/>
      <c r="B20" s="198"/>
      <c r="C20" s="198"/>
      <c r="D20" s="198"/>
      <c r="E20" s="198"/>
      <c r="F20" s="198"/>
      <c r="G20" s="198"/>
      <c r="H20" s="198"/>
    </row>
  </sheetData>
  <mergeCells count="19">
    <mergeCell ref="A1:H1"/>
    <mergeCell ref="C3:G3"/>
    <mergeCell ref="C4:G4"/>
    <mergeCell ref="C5:G5"/>
    <mergeCell ref="C6:G6"/>
    <mergeCell ref="C7:G7"/>
    <mergeCell ref="C8:G8"/>
    <mergeCell ref="C9:E9"/>
    <mergeCell ref="F9:G9"/>
    <mergeCell ref="A11:H11"/>
    <mergeCell ref="A12:G12"/>
    <mergeCell ref="B13:H13"/>
    <mergeCell ref="B14:H14"/>
    <mergeCell ref="B15:C15"/>
    <mergeCell ref="B16:C16"/>
    <mergeCell ref="G16:G17"/>
    <mergeCell ref="B17:C17"/>
    <mergeCell ref="B18:C18"/>
    <mergeCell ref="A20:H20"/>
  </mergeCells>
  <hyperlinks>
    <hyperlink ref="E16" r:id="rId1" display="Lojas Kingspan"/>
  </hyperlinks>
  <printOptions headings="false" gridLines="false" gridLinesSet="true" horizontalCentered="false" verticalCentered="false"/>
  <pageMargins left="0.747916666666667" right="0.747916666666667" top="0.984027777777778" bottom="0.984027777777778"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A64D79"/>
    <pageSetUpPr fitToPage="true"/>
  </sheetPr>
  <dimension ref="A1:AT100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4296875" defaultRowHeight="15" zeroHeight="false" outlineLevelRow="0" outlineLevelCol="0"/>
  <cols>
    <col collapsed="false" customWidth="true" hidden="false" outlineLevel="0" max="2" min="2" style="0" width="37.14"/>
    <col collapsed="false" customWidth="true" hidden="false" outlineLevel="0" max="3" min="3" style="0" width="13.57"/>
    <col collapsed="false" customWidth="true" hidden="false" outlineLevel="0" max="4" min="4" style="0" width="8.43"/>
    <col collapsed="false" customWidth="false" hidden="true" outlineLevel="0" max="45" min="19" style="0" width="14.43"/>
  </cols>
  <sheetData>
    <row r="1" customFormat="false" ht="15" hidden="false" customHeight="false" outlineLevel="0" collapsed="false">
      <c r="A1" s="213"/>
      <c r="B1" s="214"/>
      <c r="C1" s="214"/>
      <c r="D1" s="214"/>
      <c r="E1" s="214"/>
      <c r="F1" s="214"/>
      <c r="G1" s="214"/>
      <c r="H1" s="214"/>
      <c r="I1" s="214"/>
      <c r="J1" s="214"/>
      <c r="K1" s="214"/>
      <c r="L1" s="214"/>
      <c r="M1" s="214"/>
      <c r="N1" s="214"/>
      <c r="O1" s="214"/>
      <c r="P1" s="214"/>
      <c r="Q1" s="214"/>
      <c r="R1" s="214"/>
      <c r="S1" s="214"/>
      <c r="T1" s="214"/>
      <c r="U1" s="214"/>
      <c r="V1" s="214"/>
      <c r="W1" s="214"/>
      <c r="X1" s="214"/>
      <c r="Y1" s="214"/>
      <c r="Z1" s="214"/>
      <c r="AA1" s="214"/>
      <c r="AB1" s="214"/>
      <c r="AC1" s="214"/>
      <c r="AD1" s="214"/>
      <c r="AE1" s="214"/>
      <c r="AF1" s="214"/>
      <c r="AG1" s="214"/>
      <c r="AH1" s="214"/>
      <c r="AI1" s="214"/>
      <c r="AJ1" s="214"/>
      <c r="AK1" s="214"/>
      <c r="AL1" s="214"/>
      <c r="AM1" s="214"/>
      <c r="AN1" s="214"/>
      <c r="AO1" s="214"/>
      <c r="AP1" s="214"/>
      <c r="AQ1" s="214"/>
      <c r="AR1" s="214"/>
      <c r="AS1" s="214"/>
      <c r="AT1" s="214"/>
    </row>
    <row r="2" customFormat="false" ht="15" hidden="false" customHeight="false" outlineLevel="0" collapsed="false">
      <c r="A2" s="215"/>
      <c r="B2" s="216"/>
      <c r="C2" s="216"/>
      <c r="D2" s="216"/>
      <c r="E2" s="216"/>
      <c r="F2" s="216"/>
      <c r="G2" s="216"/>
      <c r="H2" s="216"/>
      <c r="I2" s="216"/>
      <c r="J2" s="216"/>
      <c r="K2" s="216"/>
      <c r="L2" s="216"/>
      <c r="M2" s="216"/>
      <c r="N2" s="216"/>
      <c r="O2" s="216"/>
      <c r="P2" s="216"/>
      <c r="Q2" s="216"/>
      <c r="R2" s="216"/>
      <c r="S2" s="216"/>
      <c r="T2" s="216"/>
      <c r="U2" s="216"/>
      <c r="V2" s="216"/>
      <c r="W2" s="216"/>
      <c r="X2" s="216"/>
      <c r="Y2" s="216"/>
      <c r="Z2" s="216"/>
      <c r="AA2" s="216"/>
      <c r="AB2" s="216"/>
      <c r="AC2" s="216"/>
      <c r="AD2" s="216"/>
      <c r="AE2" s="216"/>
      <c r="AF2" s="216"/>
      <c r="AG2" s="216"/>
      <c r="AH2" s="216"/>
      <c r="AI2" s="216"/>
      <c r="AJ2" s="216"/>
      <c r="AK2" s="216"/>
      <c r="AL2" s="216"/>
      <c r="AM2" s="216"/>
      <c r="AN2" s="216"/>
      <c r="AO2" s="216"/>
      <c r="AP2" s="216"/>
      <c r="AQ2" s="216"/>
      <c r="AR2" s="216"/>
      <c r="AS2" s="216"/>
      <c r="AT2" s="216"/>
    </row>
    <row r="3" customFormat="false" ht="15" hidden="false" customHeight="true" outlineLevel="0" collapsed="false">
      <c r="A3" s="217"/>
      <c r="B3" s="4"/>
      <c r="C3" s="4"/>
      <c r="D3" s="6" t="s">
        <v>1</v>
      </c>
      <c r="E3" s="6"/>
      <c r="F3" s="6"/>
      <c r="G3" s="6"/>
      <c r="H3" s="6"/>
      <c r="I3" s="218"/>
      <c r="J3" s="218"/>
      <c r="K3" s="218"/>
      <c r="L3" s="218"/>
      <c r="M3" s="218"/>
      <c r="N3" s="218"/>
      <c r="O3" s="218"/>
      <c r="P3" s="218"/>
      <c r="Q3" s="199"/>
      <c r="R3" s="199"/>
      <c r="S3" s="199"/>
      <c r="T3" s="199"/>
      <c r="U3" s="199"/>
      <c r="V3" s="199"/>
      <c r="W3" s="199"/>
      <c r="X3" s="199"/>
      <c r="Y3" s="199"/>
      <c r="Z3" s="199"/>
      <c r="AA3" s="199"/>
      <c r="AB3" s="199"/>
      <c r="AC3" s="199"/>
      <c r="AD3" s="199"/>
      <c r="AE3" s="199"/>
      <c r="AF3" s="199"/>
      <c r="AG3" s="199"/>
      <c r="AH3" s="199"/>
      <c r="AI3" s="199"/>
      <c r="AJ3" s="199"/>
      <c r="AK3" s="199"/>
      <c r="AL3" s="199"/>
      <c r="AM3" s="199"/>
      <c r="AN3" s="199"/>
      <c r="AO3" s="199"/>
      <c r="AP3" s="199"/>
      <c r="AQ3" s="199"/>
      <c r="AR3" s="199"/>
      <c r="AS3" s="199"/>
      <c r="AT3" s="199"/>
    </row>
    <row r="4" customFormat="false" ht="15" hidden="false" customHeight="true" outlineLevel="0" collapsed="false">
      <c r="A4" s="217"/>
      <c r="B4" s="4"/>
      <c r="C4" s="4"/>
      <c r="D4" s="11" t="s">
        <v>2</v>
      </c>
      <c r="E4" s="11"/>
      <c r="F4" s="11"/>
      <c r="G4" s="11"/>
      <c r="H4" s="11"/>
      <c r="I4" s="218"/>
      <c r="J4" s="218"/>
      <c r="K4" s="218"/>
      <c r="L4" s="218"/>
      <c r="M4" s="218"/>
      <c r="N4" s="218"/>
      <c r="O4" s="218"/>
      <c r="P4" s="218"/>
      <c r="Q4" s="199"/>
      <c r="R4" s="199"/>
      <c r="S4" s="199"/>
      <c r="T4" s="199"/>
      <c r="U4" s="199"/>
      <c r="V4" s="199"/>
      <c r="W4" s="199"/>
      <c r="X4" s="199"/>
      <c r="Y4" s="199"/>
      <c r="Z4" s="199"/>
      <c r="AA4" s="199"/>
      <c r="AB4" s="199"/>
      <c r="AC4" s="199"/>
      <c r="AD4" s="199"/>
      <c r="AE4" s="199"/>
      <c r="AF4" s="199"/>
      <c r="AG4" s="199"/>
      <c r="AH4" s="199"/>
      <c r="AI4" s="199"/>
      <c r="AJ4" s="199"/>
      <c r="AK4" s="199"/>
      <c r="AL4" s="199"/>
      <c r="AM4" s="199"/>
      <c r="AN4" s="199"/>
      <c r="AO4" s="199"/>
      <c r="AP4" s="199"/>
      <c r="AQ4" s="199"/>
      <c r="AR4" s="199"/>
      <c r="AS4" s="199"/>
      <c r="AT4" s="199"/>
    </row>
    <row r="5" customFormat="false" ht="25.3" hidden="false" customHeight="true" outlineLevel="0" collapsed="false">
      <c r="A5" s="217"/>
      <c r="B5" s="4"/>
      <c r="C5" s="4"/>
      <c r="D5" s="16" t="s">
        <v>6</v>
      </c>
      <c r="E5" s="16"/>
      <c r="F5" s="16"/>
      <c r="G5" s="16"/>
      <c r="H5" s="16"/>
      <c r="I5" s="218"/>
      <c r="J5" s="218"/>
      <c r="K5" s="218"/>
      <c r="L5" s="218"/>
      <c r="M5" s="218"/>
      <c r="N5" s="218"/>
      <c r="O5" s="218"/>
      <c r="P5" s="218"/>
      <c r="Q5" s="199"/>
      <c r="R5" s="199"/>
      <c r="S5" s="199"/>
      <c r="T5" s="199"/>
      <c r="U5" s="199"/>
      <c r="V5" s="199"/>
      <c r="W5" s="199"/>
      <c r="X5" s="199"/>
      <c r="Y5" s="199"/>
      <c r="Z5" s="199"/>
      <c r="AA5" s="199"/>
      <c r="AB5" s="199"/>
      <c r="AC5" s="199"/>
      <c r="AD5" s="199"/>
      <c r="AE5" s="199"/>
      <c r="AF5" s="199"/>
      <c r="AG5" s="199"/>
      <c r="AH5" s="199"/>
      <c r="AI5" s="199"/>
      <c r="AJ5" s="199"/>
      <c r="AK5" s="199"/>
      <c r="AL5" s="199"/>
      <c r="AM5" s="199"/>
      <c r="AN5" s="199"/>
      <c r="AO5" s="199"/>
      <c r="AP5" s="199"/>
      <c r="AQ5" s="199"/>
      <c r="AR5" s="199"/>
      <c r="AS5" s="199"/>
      <c r="AT5" s="199"/>
    </row>
    <row r="6" customFormat="false" ht="15" hidden="false" customHeight="true" outlineLevel="0" collapsed="false">
      <c r="A6" s="217"/>
      <c r="B6" s="4"/>
      <c r="C6" s="4"/>
      <c r="D6" s="18" t="s">
        <v>8</v>
      </c>
      <c r="E6" s="18"/>
      <c r="F6" s="18"/>
      <c r="G6" s="18"/>
      <c r="H6" s="18"/>
      <c r="I6" s="218"/>
      <c r="J6" s="218"/>
      <c r="K6" s="218"/>
      <c r="L6" s="218"/>
      <c r="M6" s="218"/>
      <c r="N6" s="218"/>
      <c r="O6" s="218"/>
      <c r="P6" s="218"/>
      <c r="Q6" s="199"/>
      <c r="R6" s="199"/>
      <c r="S6" s="199"/>
      <c r="T6" s="199"/>
      <c r="U6" s="199"/>
      <c r="V6" s="199"/>
      <c r="W6" s="199"/>
      <c r="X6" s="199"/>
      <c r="Y6" s="199"/>
      <c r="Z6" s="199"/>
      <c r="AA6" s="199"/>
      <c r="AB6" s="199"/>
      <c r="AC6" s="199"/>
      <c r="AD6" s="199"/>
      <c r="AE6" s="199"/>
      <c r="AF6" s="199"/>
      <c r="AG6" s="199"/>
      <c r="AH6" s="199"/>
      <c r="AI6" s="199"/>
      <c r="AJ6" s="199"/>
      <c r="AK6" s="199"/>
      <c r="AL6" s="199"/>
      <c r="AM6" s="199"/>
      <c r="AN6" s="199"/>
      <c r="AO6" s="199"/>
      <c r="AP6" s="199"/>
      <c r="AQ6" s="199"/>
      <c r="AR6" s="199"/>
      <c r="AS6" s="199"/>
      <c r="AT6" s="199"/>
    </row>
    <row r="7" customFormat="false" ht="15" hidden="false" customHeight="true" outlineLevel="0" collapsed="false">
      <c r="A7" s="217"/>
      <c r="B7" s="4"/>
      <c r="C7" s="4"/>
      <c r="D7" s="11" t="s">
        <v>10</v>
      </c>
      <c r="E7" s="11"/>
      <c r="F7" s="11"/>
      <c r="G7" s="11"/>
      <c r="H7" s="11"/>
      <c r="I7" s="218"/>
      <c r="J7" s="218"/>
      <c r="K7" s="218"/>
      <c r="L7" s="218"/>
      <c r="M7" s="218"/>
      <c r="N7" s="218"/>
      <c r="O7" s="218"/>
      <c r="P7" s="218"/>
      <c r="Q7" s="199"/>
      <c r="R7" s="199"/>
      <c r="S7" s="199"/>
      <c r="T7" s="199"/>
      <c r="U7" s="199"/>
      <c r="V7" s="199"/>
      <c r="W7" s="199"/>
      <c r="X7" s="199"/>
      <c r="Y7" s="199"/>
      <c r="Z7" s="199"/>
      <c r="AA7" s="199"/>
      <c r="AB7" s="199"/>
      <c r="AC7" s="199"/>
      <c r="AD7" s="199"/>
      <c r="AE7" s="199"/>
      <c r="AF7" s="199"/>
      <c r="AG7" s="199"/>
      <c r="AH7" s="199"/>
      <c r="AI7" s="199"/>
      <c r="AJ7" s="199"/>
      <c r="AK7" s="199"/>
      <c r="AL7" s="199"/>
      <c r="AM7" s="199"/>
      <c r="AN7" s="199"/>
      <c r="AO7" s="199"/>
      <c r="AP7" s="199"/>
      <c r="AQ7" s="199"/>
      <c r="AR7" s="199"/>
      <c r="AS7" s="199"/>
      <c r="AT7" s="199"/>
    </row>
    <row r="8" customFormat="false" ht="15" hidden="false" customHeight="true" outlineLevel="0" collapsed="false">
      <c r="A8" s="217"/>
      <c r="B8" s="4"/>
      <c r="C8" s="4"/>
      <c r="D8" s="11" t="s">
        <v>12</v>
      </c>
      <c r="E8" s="11"/>
      <c r="F8" s="11"/>
      <c r="G8" s="11"/>
      <c r="H8" s="11"/>
      <c r="I8" s="218"/>
      <c r="J8" s="218"/>
      <c r="K8" s="218"/>
      <c r="L8" s="218"/>
      <c r="M8" s="218"/>
      <c r="N8" s="218"/>
      <c r="O8" s="218"/>
      <c r="P8" s="218"/>
      <c r="Q8" s="199"/>
      <c r="R8" s="199"/>
      <c r="S8" s="199"/>
      <c r="T8" s="199"/>
      <c r="U8" s="199"/>
      <c r="V8" s="199"/>
      <c r="W8" s="199"/>
      <c r="X8" s="199"/>
      <c r="Y8" s="199"/>
      <c r="Z8" s="199"/>
      <c r="AA8" s="199"/>
      <c r="AB8" s="199"/>
      <c r="AC8" s="199"/>
      <c r="AD8" s="199"/>
      <c r="AE8" s="199"/>
      <c r="AF8" s="199"/>
      <c r="AG8" s="199"/>
      <c r="AH8" s="199"/>
      <c r="AI8" s="199"/>
      <c r="AJ8" s="199"/>
      <c r="AK8" s="199"/>
      <c r="AL8" s="199"/>
      <c r="AM8" s="199"/>
      <c r="AN8" s="199"/>
      <c r="AO8" s="199"/>
      <c r="AP8" s="199"/>
      <c r="AQ8" s="199"/>
      <c r="AR8" s="199"/>
      <c r="AS8" s="199"/>
      <c r="AT8" s="199"/>
    </row>
    <row r="9" customFormat="false" ht="24.65" hidden="false" customHeight="true" outlineLevel="0" collapsed="false">
      <c r="A9" s="217"/>
      <c r="B9" s="4"/>
      <c r="C9" s="4"/>
      <c r="D9" s="27" t="s">
        <v>13</v>
      </c>
      <c r="E9" s="27"/>
      <c r="F9" s="27"/>
      <c r="G9" s="28" t="s">
        <v>14</v>
      </c>
      <c r="H9" s="28"/>
      <c r="I9" s="218"/>
      <c r="J9" s="218"/>
      <c r="K9" s="218"/>
      <c r="L9" s="218"/>
      <c r="M9" s="218"/>
      <c r="N9" s="218"/>
      <c r="O9" s="218"/>
      <c r="P9" s="218"/>
      <c r="Q9" s="199"/>
      <c r="R9" s="199"/>
      <c r="S9" s="199"/>
      <c r="T9" s="199"/>
      <c r="U9" s="199"/>
      <c r="V9" s="199"/>
      <c r="W9" s="199"/>
      <c r="X9" s="199"/>
      <c r="Y9" s="199"/>
      <c r="Z9" s="199"/>
      <c r="AA9" s="199"/>
      <c r="AB9" s="199"/>
      <c r="AC9" s="199"/>
      <c r="AD9" s="199"/>
      <c r="AE9" s="199"/>
      <c r="AF9" s="199"/>
      <c r="AG9" s="199"/>
      <c r="AH9" s="199"/>
      <c r="AI9" s="199"/>
      <c r="AJ9" s="199"/>
      <c r="AK9" s="199"/>
      <c r="AL9" s="199"/>
      <c r="AM9" s="199"/>
      <c r="AN9" s="199"/>
      <c r="AO9" s="199"/>
      <c r="AP9" s="199"/>
      <c r="AQ9" s="199"/>
      <c r="AR9" s="199"/>
      <c r="AS9" s="199"/>
      <c r="AT9" s="199"/>
    </row>
    <row r="10" customFormat="false" ht="15" hidden="true" customHeight="false" outlineLevel="0" collapsed="false">
      <c r="A10" s="215"/>
      <c r="B10" s="141"/>
      <c r="C10" s="219"/>
      <c r="D10" s="216"/>
      <c r="E10" s="216" t="n">
        <v>1</v>
      </c>
      <c r="F10" s="216" t="n">
        <v>30</v>
      </c>
      <c r="G10" s="216" t="n">
        <v>2</v>
      </c>
      <c r="H10" s="216" t="n">
        <f aca="false">F10+30</f>
        <v>60</v>
      </c>
      <c r="I10" s="216" t="n">
        <v>3</v>
      </c>
      <c r="J10" s="216" t="n">
        <f aca="false">H10+30</f>
        <v>90</v>
      </c>
      <c r="K10" s="216" t="n">
        <v>3</v>
      </c>
      <c r="L10" s="216" t="n">
        <f aca="false">J10+30</f>
        <v>120</v>
      </c>
      <c r="M10" s="216" t="n">
        <v>4</v>
      </c>
      <c r="N10" s="216" t="n">
        <f aca="false">L10+30</f>
        <v>150</v>
      </c>
      <c r="O10" s="216" t="n">
        <v>4</v>
      </c>
      <c r="P10" s="216" t="n">
        <f aca="false">N10+30</f>
        <v>180</v>
      </c>
      <c r="Q10" s="216" t="n">
        <v>5</v>
      </c>
      <c r="R10" s="216" t="n">
        <f aca="false">P10+30</f>
        <v>210</v>
      </c>
      <c r="S10" s="216" t="n">
        <v>5</v>
      </c>
      <c r="T10" s="216" t="n">
        <f aca="false">R10+30</f>
        <v>240</v>
      </c>
      <c r="U10" s="216"/>
      <c r="V10" s="216" t="n">
        <v>6</v>
      </c>
      <c r="W10" s="216" t="n">
        <f aca="false">T10+30</f>
        <v>270</v>
      </c>
      <c r="X10" s="216" t="n">
        <v>6</v>
      </c>
      <c r="Y10" s="216" t="n">
        <f aca="false">W10+30</f>
        <v>300</v>
      </c>
      <c r="Z10" s="216" t="n">
        <v>7</v>
      </c>
      <c r="AA10" s="216" t="n">
        <f aca="false">Y10+30</f>
        <v>330</v>
      </c>
      <c r="AB10" s="216" t="n">
        <v>7</v>
      </c>
      <c r="AC10" s="216" t="n">
        <f aca="false">AA10+30</f>
        <v>360</v>
      </c>
      <c r="AD10" s="216" t="n">
        <v>8</v>
      </c>
      <c r="AE10" s="216" t="n">
        <f aca="false">AC10+30</f>
        <v>390</v>
      </c>
      <c r="AF10" s="216" t="n">
        <v>8</v>
      </c>
      <c r="AG10" s="216" t="n">
        <f aca="false">AE10+30</f>
        <v>420</v>
      </c>
      <c r="AH10" s="216" t="n">
        <v>9</v>
      </c>
      <c r="AI10" s="216" t="n">
        <f aca="false">AG10+30</f>
        <v>450</v>
      </c>
      <c r="AJ10" s="216" t="n">
        <v>9</v>
      </c>
      <c r="AK10" s="216" t="n">
        <f aca="false">AI10+30</f>
        <v>480</v>
      </c>
      <c r="AL10" s="216" t="n">
        <v>10</v>
      </c>
      <c r="AM10" s="216" t="n">
        <f aca="false">AK10+30</f>
        <v>510</v>
      </c>
      <c r="AN10" s="216" t="n">
        <v>10</v>
      </c>
      <c r="AO10" s="216" t="n">
        <f aca="false">AM10+30</f>
        <v>540</v>
      </c>
      <c r="AP10" s="216" t="n">
        <v>11</v>
      </c>
      <c r="AQ10" s="216" t="n">
        <f aca="false">AO10+30</f>
        <v>570</v>
      </c>
      <c r="AR10" s="216" t="n">
        <v>11</v>
      </c>
      <c r="AS10" s="216" t="n">
        <f aca="false">AQ10+30</f>
        <v>600</v>
      </c>
      <c r="AT10" s="216"/>
    </row>
    <row r="11" customFormat="false" ht="15" hidden="false" customHeight="false" outlineLevel="0" collapsed="false">
      <c r="A11" s="220"/>
      <c r="B11" s="220"/>
      <c r="C11" s="220"/>
      <c r="D11" s="220"/>
      <c r="E11" s="220"/>
      <c r="F11" s="220"/>
      <c r="G11" s="220"/>
      <c r="H11" s="220"/>
      <c r="I11" s="220"/>
      <c r="J11" s="220"/>
      <c r="K11" s="220"/>
      <c r="L11" s="220"/>
      <c r="M11" s="220"/>
      <c r="N11" s="220"/>
      <c r="O11" s="220"/>
      <c r="P11" s="220"/>
      <c r="Q11" s="220"/>
      <c r="R11" s="220"/>
      <c r="S11" s="220"/>
      <c r="T11" s="220"/>
      <c r="U11" s="220"/>
      <c r="V11" s="220"/>
      <c r="W11" s="220"/>
      <c r="X11" s="220"/>
      <c r="Y11" s="220"/>
      <c r="Z11" s="220"/>
      <c r="AA11" s="220"/>
      <c r="AB11" s="220"/>
      <c r="AC11" s="220"/>
      <c r="AD11" s="220"/>
      <c r="AE11" s="220"/>
      <c r="AF11" s="220"/>
      <c r="AG11" s="220"/>
      <c r="AH11" s="220"/>
      <c r="AI11" s="220"/>
      <c r="AJ11" s="220"/>
      <c r="AK11" s="220"/>
      <c r="AL11" s="220"/>
      <c r="AM11" s="220"/>
      <c r="AN11" s="220"/>
      <c r="AO11" s="220"/>
      <c r="AP11" s="220"/>
      <c r="AQ11" s="220"/>
      <c r="AR11" s="220"/>
      <c r="AS11" s="220"/>
      <c r="AT11" s="220"/>
    </row>
    <row r="12" customFormat="false" ht="15" hidden="false" customHeight="true" outlineLevel="0" collapsed="false">
      <c r="A12" s="221" t="s">
        <v>832</v>
      </c>
      <c r="B12" s="221"/>
      <c r="C12" s="221"/>
      <c r="D12" s="221"/>
      <c r="E12" s="221"/>
      <c r="F12" s="221"/>
      <c r="G12" s="221"/>
      <c r="H12" s="221"/>
      <c r="I12" s="221"/>
      <c r="J12" s="221"/>
      <c r="K12" s="221"/>
      <c r="L12" s="221"/>
      <c r="M12" s="221"/>
      <c r="N12" s="221"/>
      <c r="O12" s="221"/>
      <c r="P12" s="221"/>
      <c r="Q12" s="221"/>
      <c r="R12" s="221"/>
      <c r="S12" s="221"/>
      <c r="T12" s="221"/>
      <c r="U12" s="221"/>
      <c r="V12" s="221"/>
      <c r="W12" s="221"/>
      <c r="X12" s="221"/>
      <c r="Y12" s="221"/>
      <c r="Z12" s="221"/>
      <c r="AA12" s="221"/>
      <c r="AB12" s="221"/>
      <c r="AC12" s="221"/>
      <c r="AD12" s="221"/>
      <c r="AE12" s="221"/>
      <c r="AF12" s="221"/>
      <c r="AG12" s="221"/>
      <c r="AH12" s="221"/>
      <c r="AI12" s="221"/>
      <c r="AJ12" s="221"/>
      <c r="AK12" s="221"/>
      <c r="AL12" s="221"/>
      <c r="AM12" s="221"/>
      <c r="AN12" s="221"/>
      <c r="AO12" s="221"/>
      <c r="AP12" s="221"/>
      <c r="AQ12" s="221"/>
      <c r="AR12" s="221"/>
      <c r="AS12" s="221"/>
      <c r="AT12" s="222"/>
    </row>
    <row r="13" customFormat="false" ht="15" hidden="false" customHeight="true" outlineLevel="0" collapsed="false">
      <c r="A13" s="223"/>
      <c r="B13" s="224" t="s">
        <v>833</v>
      </c>
      <c r="C13" s="117" t="s">
        <v>834</v>
      </c>
      <c r="D13" s="225" t="s">
        <v>835</v>
      </c>
      <c r="E13" s="226" t="s">
        <v>836</v>
      </c>
      <c r="F13" s="226"/>
      <c r="G13" s="226" t="s">
        <v>837</v>
      </c>
      <c r="H13" s="226"/>
      <c r="I13" s="226" t="s">
        <v>838</v>
      </c>
      <c r="J13" s="226"/>
      <c r="K13" s="226" t="s">
        <v>839</v>
      </c>
      <c r="L13" s="226"/>
      <c r="M13" s="226" t="s">
        <v>840</v>
      </c>
      <c r="N13" s="226"/>
      <c r="O13" s="226" t="s">
        <v>841</v>
      </c>
      <c r="P13" s="226"/>
      <c r="Q13" s="226" t="s">
        <v>842</v>
      </c>
      <c r="R13" s="226"/>
      <c r="S13" s="226" t="s">
        <v>843</v>
      </c>
      <c r="T13" s="226"/>
      <c r="U13" s="227"/>
      <c r="V13" s="226" t="s">
        <v>844</v>
      </c>
      <c r="W13" s="226"/>
      <c r="X13" s="226" t="s">
        <v>845</v>
      </c>
      <c r="Y13" s="226"/>
      <c r="Z13" s="226" t="s">
        <v>846</v>
      </c>
      <c r="AA13" s="226"/>
      <c r="AB13" s="226" t="s">
        <v>847</v>
      </c>
      <c r="AC13" s="226"/>
      <c r="AD13" s="226" t="s">
        <v>848</v>
      </c>
      <c r="AE13" s="226"/>
      <c r="AF13" s="226" t="s">
        <v>849</v>
      </c>
      <c r="AG13" s="226"/>
      <c r="AH13" s="226" t="s">
        <v>850</v>
      </c>
      <c r="AI13" s="226"/>
      <c r="AJ13" s="226" t="s">
        <v>851</v>
      </c>
      <c r="AK13" s="226"/>
      <c r="AL13" s="226" t="s">
        <v>852</v>
      </c>
      <c r="AM13" s="226"/>
      <c r="AN13" s="226" t="s">
        <v>853</v>
      </c>
      <c r="AO13" s="226"/>
      <c r="AP13" s="226" t="s">
        <v>854</v>
      </c>
      <c r="AQ13" s="226"/>
      <c r="AR13" s="226" t="s">
        <v>855</v>
      </c>
      <c r="AS13" s="226"/>
      <c r="AT13" s="15"/>
    </row>
    <row r="14" customFormat="false" ht="15" hidden="false" customHeight="false" outlineLevel="0" collapsed="false">
      <c r="A14" s="223"/>
      <c r="B14" s="223"/>
      <c r="C14" s="223"/>
      <c r="D14" s="223"/>
      <c r="E14" s="228" t="s">
        <v>835</v>
      </c>
      <c r="F14" s="228" t="s">
        <v>856</v>
      </c>
      <c r="G14" s="228" t="s">
        <v>835</v>
      </c>
      <c r="H14" s="228" t="s">
        <v>856</v>
      </c>
      <c r="I14" s="228" t="s">
        <v>835</v>
      </c>
      <c r="J14" s="228" t="s">
        <v>856</v>
      </c>
      <c r="K14" s="228" t="s">
        <v>835</v>
      </c>
      <c r="L14" s="228" t="s">
        <v>856</v>
      </c>
      <c r="M14" s="228" t="s">
        <v>835</v>
      </c>
      <c r="N14" s="228" t="s">
        <v>856</v>
      </c>
      <c r="O14" s="228" t="s">
        <v>835</v>
      </c>
      <c r="P14" s="228" t="s">
        <v>856</v>
      </c>
      <c r="Q14" s="228" t="s">
        <v>835</v>
      </c>
      <c r="R14" s="228" t="s">
        <v>856</v>
      </c>
      <c r="S14" s="228" t="s">
        <v>835</v>
      </c>
      <c r="T14" s="228" t="s">
        <v>856</v>
      </c>
      <c r="U14" s="228"/>
      <c r="V14" s="228" t="s">
        <v>835</v>
      </c>
      <c r="W14" s="228" t="s">
        <v>856</v>
      </c>
      <c r="X14" s="228" t="s">
        <v>835</v>
      </c>
      <c r="Y14" s="228" t="s">
        <v>856</v>
      </c>
      <c r="Z14" s="228" t="s">
        <v>835</v>
      </c>
      <c r="AA14" s="228" t="s">
        <v>856</v>
      </c>
      <c r="AB14" s="228" t="s">
        <v>835</v>
      </c>
      <c r="AC14" s="228" t="s">
        <v>856</v>
      </c>
      <c r="AD14" s="228" t="s">
        <v>835</v>
      </c>
      <c r="AE14" s="228" t="s">
        <v>856</v>
      </c>
      <c r="AF14" s="228" t="s">
        <v>835</v>
      </c>
      <c r="AG14" s="228" t="s">
        <v>856</v>
      </c>
      <c r="AH14" s="228" t="s">
        <v>835</v>
      </c>
      <c r="AI14" s="228" t="s">
        <v>856</v>
      </c>
      <c r="AJ14" s="228" t="s">
        <v>835</v>
      </c>
      <c r="AK14" s="228" t="s">
        <v>856</v>
      </c>
      <c r="AL14" s="228" t="s">
        <v>835</v>
      </c>
      <c r="AM14" s="228" t="s">
        <v>856</v>
      </c>
      <c r="AN14" s="228" t="s">
        <v>835</v>
      </c>
      <c r="AO14" s="228" t="s">
        <v>856</v>
      </c>
      <c r="AP14" s="228" t="s">
        <v>835</v>
      </c>
      <c r="AQ14" s="228" t="s">
        <v>856</v>
      </c>
      <c r="AR14" s="228" t="s">
        <v>835</v>
      </c>
      <c r="AS14" s="228" t="s">
        <v>856</v>
      </c>
      <c r="AT14" s="229"/>
    </row>
    <row r="15" customFormat="false" ht="15" hidden="false" customHeight="false" outlineLevel="0" collapsed="false">
      <c r="A15" s="230" t="s">
        <v>26</v>
      </c>
      <c r="B15" s="231" t="str">
        <f aca="false">VLOOKUP(A15,ORÇAMENTO!$A$2:$M$312,2,FALSE())</f>
        <v>ADMINISTRAÇÃO DA OBRA</v>
      </c>
      <c r="C15" s="232" t="n">
        <f aca="false">VLOOKUP(A15,ORÇAMENTO!$A$2:$M$312,13,FALSE())</f>
        <v>6955.036032</v>
      </c>
      <c r="D15" s="233" t="n">
        <f aca="false">C15/$C$37</f>
        <v>0.0219558203735026</v>
      </c>
      <c r="E15" s="234" t="n">
        <v>0.15</v>
      </c>
      <c r="F15" s="235" t="n">
        <f aca="false">IF(E15&gt;0,E15*$C15,"  ")</f>
        <v>1043.2554048</v>
      </c>
      <c r="G15" s="234" t="n">
        <v>0.14</v>
      </c>
      <c r="H15" s="235" t="n">
        <f aca="false">IF(G15&gt;0,G15*$C15,"  ")</f>
        <v>973.70504448</v>
      </c>
      <c r="I15" s="234" t="n">
        <v>0.14</v>
      </c>
      <c r="J15" s="235" t="n">
        <f aca="false">IF(I15&gt;0,I15*$C15,"  ")</f>
        <v>973.70504448</v>
      </c>
      <c r="K15" s="234" t="n">
        <v>0.14</v>
      </c>
      <c r="L15" s="235" t="n">
        <f aca="false">IF(K15&gt;0,K15*$C15,"  ")</f>
        <v>973.70504448</v>
      </c>
      <c r="M15" s="234" t="n">
        <v>0.14</v>
      </c>
      <c r="N15" s="235" t="n">
        <f aca="false">IF(M15&gt;0,M15*$C15,"  ")</f>
        <v>973.70504448</v>
      </c>
      <c r="O15" s="234" t="n">
        <v>0.14</v>
      </c>
      <c r="P15" s="235" t="n">
        <f aca="false">IF(O15&gt;0,O15*$C15,"  ")</f>
        <v>973.70504448</v>
      </c>
      <c r="Q15" s="234" t="n">
        <v>0.15</v>
      </c>
      <c r="R15" s="235" t="n">
        <f aca="false">IF(Q15&gt;0,Q15*$C15,"  ")</f>
        <v>1043.2554048</v>
      </c>
      <c r="S15" s="234" t="n">
        <v>0.05</v>
      </c>
      <c r="T15" s="235" t="n">
        <f aca="false">IF(S15&gt;0,S15*$C15,"  ")</f>
        <v>347.7518016</v>
      </c>
      <c r="U15" s="235"/>
      <c r="V15" s="234" t="n">
        <v>0.05</v>
      </c>
      <c r="W15" s="235" t="n">
        <f aca="false">IF(V15&gt;0,V15*$C15,"  ")</f>
        <v>347.7518016</v>
      </c>
      <c r="X15" s="234" t="n">
        <v>0.05</v>
      </c>
      <c r="Y15" s="235" t="n">
        <f aca="false">IF(X15&gt;0,X15*$C15,"  ")</f>
        <v>347.7518016</v>
      </c>
      <c r="Z15" s="234" t="n">
        <v>0.05</v>
      </c>
      <c r="AA15" s="235" t="n">
        <f aca="false">IF(Z15&gt;0,Z15*$C15,"  ")</f>
        <v>347.7518016</v>
      </c>
      <c r="AB15" s="234" t="n">
        <v>0.05</v>
      </c>
      <c r="AC15" s="235" t="n">
        <f aca="false">IF(AB15&gt;0,AB15*$C15,"  ")</f>
        <v>347.7518016</v>
      </c>
      <c r="AD15" s="234" t="n">
        <v>0.05</v>
      </c>
      <c r="AE15" s="235" t="n">
        <f aca="false">IF(AD15&gt;0,AD15*$C15,"  ")</f>
        <v>347.7518016</v>
      </c>
      <c r="AF15" s="234" t="n">
        <v>0.05</v>
      </c>
      <c r="AG15" s="235" t="n">
        <f aca="false">IF(AF15&gt;0,AF15*$C15,"  ")</f>
        <v>347.7518016</v>
      </c>
      <c r="AH15" s="234" t="n">
        <v>0.05</v>
      </c>
      <c r="AI15" s="235" t="n">
        <f aca="false">IF(AH15&gt;0,AH15*$C15,"  ")</f>
        <v>347.7518016</v>
      </c>
      <c r="AJ15" s="234" t="n">
        <v>0.05</v>
      </c>
      <c r="AK15" s="235" t="n">
        <f aca="false">IF(AJ15&gt;0,AJ15*$C15,"  ")</f>
        <v>347.7518016</v>
      </c>
      <c r="AL15" s="234" t="n">
        <v>0.05</v>
      </c>
      <c r="AM15" s="235" t="n">
        <f aca="false">IF(AL15&gt;0,AL15*$C15,"  ")</f>
        <v>347.7518016</v>
      </c>
      <c r="AN15" s="234" t="n">
        <v>0.05</v>
      </c>
      <c r="AO15" s="235" t="n">
        <f aca="false">IF(AN15&gt;0,AN15*$C15,"  ")</f>
        <v>347.7518016</v>
      </c>
      <c r="AP15" s="234" t="n">
        <v>0.05</v>
      </c>
      <c r="AQ15" s="235" t="n">
        <f aca="false">IF(AP15&gt;0,AP15*$C15,"  ")</f>
        <v>347.7518016</v>
      </c>
      <c r="AR15" s="234" t="n">
        <v>0.05</v>
      </c>
      <c r="AS15" s="235" t="n">
        <f aca="false">IF(AR15&gt;0,AR15*$C15,"  ")</f>
        <v>347.7518016</v>
      </c>
      <c r="AT15" s="236" t="n">
        <f aca="false">Q15+O15+M15+K15+I15+G15+E15</f>
        <v>1</v>
      </c>
    </row>
    <row r="16" customFormat="false" ht="15" hidden="false" customHeight="false" outlineLevel="0" collapsed="false">
      <c r="A16" s="230" t="s">
        <v>33</v>
      </c>
      <c r="B16" s="237" t="str">
        <f aca="false">VLOOKUP(A16,ORÇAMENTO!$A$2:$M$312,2,FALSE())</f>
        <v>CANTEIRO DE OBRAS </v>
      </c>
      <c r="C16" s="232" t="n">
        <f aca="false">VLOOKUP(A16,ORÇAMENTO!$A$2:$M$312,13,FALSE())</f>
        <v>9910.7883138052</v>
      </c>
      <c r="D16" s="233" t="n">
        <f aca="false">C16/$C$37</f>
        <v>0.0312866082902439</v>
      </c>
      <c r="E16" s="234" t="n">
        <v>0.55</v>
      </c>
      <c r="F16" s="235" t="n">
        <f aca="false">IF(E16&gt;0,E16*$C16,"  ")</f>
        <v>5450.93357259286</v>
      </c>
      <c r="G16" s="234" t="n">
        <v>0.45</v>
      </c>
      <c r="H16" s="235" t="n">
        <f aca="false">IF(G16&gt;0,G16*$C16,"  ")</f>
        <v>4459.85474121234</v>
      </c>
      <c r="I16" s="234" t="n">
        <v>0</v>
      </c>
      <c r="J16" s="235" t="str">
        <f aca="false">IF(I16&gt;0,I16*$C16,"  ")</f>
        <v>  </v>
      </c>
      <c r="K16" s="234" t="n">
        <v>0</v>
      </c>
      <c r="L16" s="235" t="str">
        <f aca="false">IF(K16&gt;0,K16*$C16,"  ")</f>
        <v>  </v>
      </c>
      <c r="M16" s="234" t="n">
        <v>0</v>
      </c>
      <c r="N16" s="235" t="str">
        <f aca="false">IF(M16&gt;0,M16*$C16,"  ")</f>
        <v>  </v>
      </c>
      <c r="O16" s="234" t="n">
        <v>0</v>
      </c>
      <c r="P16" s="235" t="str">
        <f aca="false">IF(O16&gt;0,O16*$C16,"  ")</f>
        <v>  </v>
      </c>
      <c r="Q16" s="234" t="n">
        <v>0</v>
      </c>
      <c r="R16" s="235" t="str">
        <f aca="false">IF(Q16&gt;0,Q16*$C16,"  ")</f>
        <v>  </v>
      </c>
      <c r="S16" s="238"/>
      <c r="T16" s="235" t="str">
        <f aca="false">IF(S16&gt;0,S16*$C16,"  ")</f>
        <v>  </v>
      </c>
      <c r="U16" s="235"/>
      <c r="V16" s="238"/>
      <c r="W16" s="235" t="str">
        <f aca="false">IF(V16&gt;0,V16*$C16,"  ")</f>
        <v>  </v>
      </c>
      <c r="X16" s="238"/>
      <c r="Y16" s="235" t="str">
        <f aca="false">IF(X16&gt;0,X16*$C16,"  ")</f>
        <v>  </v>
      </c>
      <c r="Z16" s="238"/>
      <c r="AA16" s="235" t="str">
        <f aca="false">IF(Z16&gt;0,Z16*$C16,"  ")</f>
        <v>  </v>
      </c>
      <c r="AB16" s="238"/>
      <c r="AC16" s="235" t="str">
        <f aca="false">IF(AB16&gt;0,AB16*$C16,"  ")</f>
        <v>  </v>
      </c>
      <c r="AD16" s="234"/>
      <c r="AE16" s="235" t="str">
        <f aca="false">IF(AD16&gt;0,AD16*$C16,"  ")</f>
        <v>  </v>
      </c>
      <c r="AF16" s="238"/>
      <c r="AG16" s="235" t="str">
        <f aca="false">IF(AF16&gt;0,AF16*$C16,"  ")</f>
        <v>  </v>
      </c>
      <c r="AH16" s="238"/>
      <c r="AI16" s="235" t="str">
        <f aca="false">IF(AH16&gt;0,AH16*$C16,"  ")</f>
        <v>  </v>
      </c>
      <c r="AJ16" s="238"/>
      <c r="AK16" s="235" t="str">
        <f aca="false">IF(AJ16&gt;0,AJ16*$C16,"  ")</f>
        <v>  </v>
      </c>
      <c r="AL16" s="238"/>
      <c r="AM16" s="235" t="str">
        <f aca="false">IF(AL16&gt;0,AL16*$C16,"  ")</f>
        <v>  </v>
      </c>
      <c r="AN16" s="238"/>
      <c r="AO16" s="235" t="str">
        <f aca="false">IF(AN16&gt;0,AN16*$C16,"  ")</f>
        <v>  </v>
      </c>
      <c r="AP16" s="238"/>
      <c r="AQ16" s="235" t="str">
        <f aca="false">IF(AP16&gt;0,AP16*$C16,"  ")</f>
        <v>  </v>
      </c>
      <c r="AR16" s="238"/>
      <c r="AS16" s="235" t="str">
        <f aca="false">IF(AR16&gt;0,AR16*$C16,"  ")</f>
        <v>  </v>
      </c>
      <c r="AT16" s="236" t="n">
        <f aca="false">Q16+O16+M16+K16+I16+G16+E16</f>
        <v>1</v>
      </c>
    </row>
    <row r="17" customFormat="false" ht="15" hidden="false" customHeight="false" outlineLevel="0" collapsed="false">
      <c r="A17" s="230" t="s">
        <v>62</v>
      </c>
      <c r="B17" s="237" t="str">
        <f aca="false">VLOOKUP(A17,ORÇAMENTO!$A$2:$M$312,2,FALSE())</f>
        <v>TERRAPLANAGEM E SERVIÇOS PRELIMINARES</v>
      </c>
      <c r="C17" s="232" t="n">
        <f aca="false">VLOOKUP(A17,ORÇAMENTO!$A$2:$M$312,13,FALSE())</f>
        <v>7492.5671416</v>
      </c>
      <c r="D17" s="233" t="n">
        <f aca="false">C17/$C$37</f>
        <v>0.0236527111492293</v>
      </c>
      <c r="E17" s="234" t="n">
        <v>0.65</v>
      </c>
      <c r="F17" s="235" t="n">
        <f aca="false">IF(E17&gt;0,E17*$C17,"  ")</f>
        <v>4870.16864204</v>
      </c>
      <c r="G17" s="234" t="n">
        <v>0.35</v>
      </c>
      <c r="H17" s="235" t="n">
        <f aca="false">IF(G17&gt;0,G17*$C17,"  ")</f>
        <v>2622.39849956</v>
      </c>
      <c r="I17" s="234" t="n">
        <v>0</v>
      </c>
      <c r="J17" s="235" t="str">
        <f aca="false">IF(I17&gt;0,I17*$C17,"  ")</f>
        <v>  </v>
      </c>
      <c r="K17" s="234" t="n">
        <v>0</v>
      </c>
      <c r="L17" s="235" t="str">
        <f aca="false">IF(K17&gt;0,K17*$C17,"  ")</f>
        <v>  </v>
      </c>
      <c r="M17" s="234" t="n">
        <v>0</v>
      </c>
      <c r="N17" s="235" t="str">
        <f aca="false">IF(M17&gt;0,M17*$C17,"  ")</f>
        <v>  </v>
      </c>
      <c r="O17" s="234" t="n">
        <v>0</v>
      </c>
      <c r="P17" s="235" t="str">
        <f aca="false">IF(O17&gt;0,O17*$C17,"  ")</f>
        <v>  </v>
      </c>
      <c r="Q17" s="234" t="n">
        <v>0</v>
      </c>
      <c r="R17" s="235" t="str">
        <f aca="false">IF(Q17&gt;0,Q17*$C17,"  ")</f>
        <v>  </v>
      </c>
      <c r="S17" s="238"/>
      <c r="T17" s="235"/>
      <c r="U17" s="235"/>
      <c r="V17" s="238"/>
      <c r="W17" s="235"/>
      <c r="X17" s="238"/>
      <c r="Y17" s="235"/>
      <c r="Z17" s="238"/>
      <c r="AA17" s="235"/>
      <c r="AB17" s="238"/>
      <c r="AC17" s="235"/>
      <c r="AD17" s="238"/>
      <c r="AE17" s="235"/>
      <c r="AF17" s="238"/>
      <c r="AG17" s="235"/>
      <c r="AH17" s="238"/>
      <c r="AI17" s="235"/>
      <c r="AJ17" s="238"/>
      <c r="AK17" s="235"/>
      <c r="AL17" s="238"/>
      <c r="AM17" s="235"/>
      <c r="AN17" s="238"/>
      <c r="AO17" s="235"/>
      <c r="AP17" s="238"/>
      <c r="AQ17" s="235"/>
      <c r="AR17" s="238"/>
      <c r="AS17" s="235"/>
      <c r="AT17" s="236" t="n">
        <f aca="false">Q17+O17+M17+K17+I17+G17+E17</f>
        <v>1</v>
      </c>
    </row>
    <row r="18" customFormat="false" ht="15" hidden="false" customHeight="false" outlineLevel="0" collapsed="false">
      <c r="A18" s="230" t="s">
        <v>93</v>
      </c>
      <c r="B18" s="237" t="str">
        <f aca="false">VLOOKUP(A18,ORÇAMENTO!$A$2:$M$312,2,FALSE())</f>
        <v> FUNDAÇÃO E INFRAESTRUTURA</v>
      </c>
      <c r="C18" s="232" t="n">
        <f aca="false">VLOOKUP(A18,ORÇAMENTO!$A$2:$M$312,13,FALSE())</f>
        <v>29211.1969392</v>
      </c>
      <c r="D18" s="233" t="n">
        <f aca="false">C18/$C$37</f>
        <v>0.0922145895350101</v>
      </c>
      <c r="E18" s="234" t="n">
        <v>0.4</v>
      </c>
      <c r="F18" s="235" t="n">
        <f aca="false">IF(E18&gt;0,E18*$C18,"  ")</f>
        <v>11684.47877568</v>
      </c>
      <c r="G18" s="234" t="n">
        <v>0.3</v>
      </c>
      <c r="H18" s="235" t="n">
        <f aca="false">IF(G18&gt;0,G18*$C18,"  ")</f>
        <v>8763.35908176</v>
      </c>
      <c r="I18" s="234" t="n">
        <v>0.3</v>
      </c>
      <c r="J18" s="235" t="n">
        <f aca="false">IF(I18&gt;0,I18*$C18,"  ")</f>
        <v>8763.35908176</v>
      </c>
      <c r="K18" s="234" t="n">
        <v>0</v>
      </c>
      <c r="L18" s="235" t="str">
        <f aca="false">IF(K18&gt;0,K18*$C18,"  ")</f>
        <v>  </v>
      </c>
      <c r="M18" s="234" t="n">
        <v>0</v>
      </c>
      <c r="N18" s="235" t="str">
        <f aca="false">IF(M18&gt;0,M18*$C18,"  ")</f>
        <v>  </v>
      </c>
      <c r="O18" s="234" t="n">
        <v>0</v>
      </c>
      <c r="P18" s="235" t="str">
        <f aca="false">IF(O18&gt;0,O18*$C18,"  ")</f>
        <v>  </v>
      </c>
      <c r="Q18" s="234" t="n">
        <v>0</v>
      </c>
      <c r="R18" s="235" t="str">
        <f aca="false">IF(Q18&gt;0,Q18*$C18,"  ")</f>
        <v>  </v>
      </c>
      <c r="S18" s="238"/>
      <c r="T18" s="235"/>
      <c r="U18" s="235"/>
      <c r="V18" s="238"/>
      <c r="W18" s="235"/>
      <c r="X18" s="238"/>
      <c r="Y18" s="235"/>
      <c r="Z18" s="238"/>
      <c r="AA18" s="235"/>
      <c r="AB18" s="238"/>
      <c r="AC18" s="235"/>
      <c r="AD18" s="238"/>
      <c r="AE18" s="235"/>
      <c r="AF18" s="238"/>
      <c r="AG18" s="235"/>
      <c r="AH18" s="238"/>
      <c r="AI18" s="235"/>
      <c r="AJ18" s="238"/>
      <c r="AK18" s="235"/>
      <c r="AL18" s="238"/>
      <c r="AM18" s="235"/>
      <c r="AN18" s="238"/>
      <c r="AO18" s="235"/>
      <c r="AP18" s="238"/>
      <c r="AQ18" s="235"/>
      <c r="AR18" s="238"/>
      <c r="AS18" s="235"/>
      <c r="AT18" s="236" t="n">
        <f aca="false">Q18+O18+M18+K18+I18+G18+E18</f>
        <v>1</v>
      </c>
    </row>
    <row r="19" customFormat="false" ht="15" hidden="false" customHeight="false" outlineLevel="0" collapsed="false">
      <c r="A19" s="230" t="s">
        <v>158</v>
      </c>
      <c r="B19" s="237" t="str">
        <f aca="false">VLOOKUP(A19,ORÇAMENTO!$A$2:$M$312,2,FALSE())</f>
        <v>SUPERESTRUTURA</v>
      </c>
      <c r="C19" s="232" t="n">
        <f aca="false">VLOOKUP(A19,ORÇAMENTO!$A$2:$M$312,13,FALSE())</f>
        <v>18685.09313156</v>
      </c>
      <c r="D19" s="233" t="n">
        <f aca="false">C19/$C$37</f>
        <v>0.0589855389060764</v>
      </c>
      <c r="E19" s="234" t="n">
        <v>0.1</v>
      </c>
      <c r="F19" s="235" t="n">
        <f aca="false">IF(E19&gt;0,E19*$C19,"  ")</f>
        <v>1868.509313156</v>
      </c>
      <c r="G19" s="234" t="n">
        <v>0.1</v>
      </c>
      <c r="H19" s="235" t="n">
        <f aca="false">IF(G19&gt;0,G19*$C19,"  ")</f>
        <v>1868.509313156</v>
      </c>
      <c r="I19" s="234" t="n">
        <v>0.3</v>
      </c>
      <c r="J19" s="235" t="n">
        <f aca="false">IF(I19&gt;0,I19*$C19,"  ")</f>
        <v>5605.527939468</v>
      </c>
      <c r="K19" s="234" t="n">
        <v>0.3</v>
      </c>
      <c r="L19" s="235" t="n">
        <f aca="false">IF(K19&gt;0,K19*$C19,"  ")</f>
        <v>5605.527939468</v>
      </c>
      <c r="M19" s="234" t="n">
        <v>0.2</v>
      </c>
      <c r="N19" s="235" t="n">
        <f aca="false">IF(M19&gt;0,M19*$C19,"  ")</f>
        <v>3737.018626312</v>
      </c>
      <c r="O19" s="234" t="n">
        <v>0</v>
      </c>
      <c r="P19" s="235" t="str">
        <f aca="false">IF(O19&gt;0,O19*$C19,"  ")</f>
        <v>  </v>
      </c>
      <c r="Q19" s="234" t="n">
        <v>0</v>
      </c>
      <c r="R19" s="235" t="str">
        <f aca="false">IF(Q19&gt;0,Q19*$C19,"  ")</f>
        <v>  </v>
      </c>
      <c r="S19" s="239"/>
      <c r="T19" s="235"/>
      <c r="U19" s="235"/>
      <c r="V19" s="239"/>
      <c r="W19" s="235"/>
      <c r="X19" s="239"/>
      <c r="Y19" s="235"/>
      <c r="Z19" s="239"/>
      <c r="AA19" s="235"/>
      <c r="AB19" s="239"/>
      <c r="AC19" s="235"/>
      <c r="AD19" s="239"/>
      <c r="AE19" s="235"/>
      <c r="AF19" s="239"/>
      <c r="AG19" s="235"/>
      <c r="AH19" s="239"/>
      <c r="AI19" s="235"/>
      <c r="AJ19" s="239"/>
      <c r="AK19" s="235"/>
      <c r="AL19" s="239"/>
      <c r="AM19" s="235"/>
      <c r="AN19" s="239"/>
      <c r="AO19" s="235"/>
      <c r="AP19" s="239"/>
      <c r="AQ19" s="235"/>
      <c r="AR19" s="239"/>
      <c r="AS19" s="235"/>
      <c r="AT19" s="236" t="n">
        <f aca="false">Q19+O19+M19+K19+I19+G19+E19</f>
        <v>1</v>
      </c>
    </row>
    <row r="20" customFormat="false" ht="15" hidden="false" customHeight="false" outlineLevel="0" collapsed="false">
      <c r="A20" s="230" t="s">
        <v>182</v>
      </c>
      <c r="B20" s="237" t="str">
        <f aca="false">VLOOKUP(A20,ORÇAMENTO!$A$2:$M$312,2,FALSE())</f>
        <v>COBERTURA</v>
      </c>
      <c r="C20" s="232" t="n">
        <f aca="false">VLOOKUP(A20,ORÇAMENTO!$A$2:$M$312,13,FALSE())</f>
        <v>57643.1281924</v>
      </c>
      <c r="D20" s="233" t="n">
        <f aca="false">C20/$C$37</f>
        <v>0.181969174931101</v>
      </c>
      <c r="E20" s="234" t="n">
        <v>0</v>
      </c>
      <c r="F20" s="235" t="str">
        <f aca="false">IF(E20&gt;0,E20*$C20,"  ")</f>
        <v>  </v>
      </c>
      <c r="G20" s="234" t="n">
        <v>0</v>
      </c>
      <c r="H20" s="235" t="str">
        <f aca="false">IF(G20&gt;0,G20*$C20,"  ")</f>
        <v>  </v>
      </c>
      <c r="I20" s="234" t="n">
        <v>0</v>
      </c>
      <c r="J20" s="235" t="str">
        <f aca="false">IF(I20&gt;0,I20*$C20,"  ")</f>
        <v>  </v>
      </c>
      <c r="K20" s="234" t="n">
        <v>0.15</v>
      </c>
      <c r="L20" s="235" t="n">
        <f aca="false">IF(K20&gt;0,K20*$C20,"  ")</f>
        <v>8646.46922886</v>
      </c>
      <c r="M20" s="234" t="n">
        <v>0.25</v>
      </c>
      <c r="N20" s="235" t="n">
        <f aca="false">IF(M20&gt;0,M20*$C20,"  ")</f>
        <v>14410.7820481</v>
      </c>
      <c r="O20" s="234" t="n">
        <v>0.25</v>
      </c>
      <c r="P20" s="235" t="n">
        <f aca="false">IF(O20&gt;0,O20*$C20,"  ")</f>
        <v>14410.7820481</v>
      </c>
      <c r="Q20" s="234" t="n">
        <v>0.35</v>
      </c>
      <c r="R20" s="235" t="n">
        <f aca="false">IF(Q20&gt;0,Q20*$C20,"  ")</f>
        <v>20175.09486734</v>
      </c>
      <c r="S20" s="238"/>
      <c r="T20" s="235"/>
      <c r="U20" s="235"/>
      <c r="V20" s="238"/>
      <c r="W20" s="235"/>
      <c r="X20" s="238"/>
      <c r="Y20" s="235"/>
      <c r="Z20" s="238"/>
      <c r="AA20" s="235"/>
      <c r="AB20" s="238"/>
      <c r="AC20" s="235"/>
      <c r="AD20" s="238"/>
      <c r="AE20" s="235"/>
      <c r="AF20" s="238"/>
      <c r="AG20" s="235"/>
      <c r="AH20" s="238"/>
      <c r="AI20" s="235"/>
      <c r="AJ20" s="238"/>
      <c r="AK20" s="235"/>
      <c r="AL20" s="238"/>
      <c r="AM20" s="235"/>
      <c r="AN20" s="238"/>
      <c r="AO20" s="235"/>
      <c r="AP20" s="238"/>
      <c r="AQ20" s="235"/>
      <c r="AR20" s="238"/>
      <c r="AS20" s="235"/>
      <c r="AT20" s="236" t="n">
        <f aca="false">Q20+O20+M20+K20+I20+G20+E20</f>
        <v>1</v>
      </c>
    </row>
    <row r="21" customFormat="false" ht="15" hidden="false" customHeight="false" outlineLevel="0" collapsed="false">
      <c r="A21" s="230" t="s">
        <v>225</v>
      </c>
      <c r="B21" s="237" t="str">
        <f aca="false">VLOOKUP(A21,ORÇAMENTO!$A$2:$M$312,2,FALSE())</f>
        <v>ALVENARIA E OUTRAS VEDAÇÕES</v>
      </c>
      <c r="C21" s="232" t="n">
        <f aca="false">VLOOKUP(A21,ORÇAMENTO!$A$2:$M$312,13,FALSE())</f>
        <v>45211.0082526</v>
      </c>
      <c r="D21" s="233" t="n">
        <f aca="false">C21/$C$37</f>
        <v>0.142723168008317</v>
      </c>
      <c r="E21" s="234" t="n">
        <v>0</v>
      </c>
      <c r="F21" s="235" t="str">
        <f aca="false">IF(E21&gt;0,E21*$C21,"  ")</f>
        <v>  </v>
      </c>
      <c r="G21" s="234" t="n">
        <v>0.35</v>
      </c>
      <c r="H21" s="235" t="n">
        <f aca="false">IF(G21&gt;0,G21*$C21,"  ")</f>
        <v>15823.85288841</v>
      </c>
      <c r="I21" s="234" t="n">
        <v>0.35</v>
      </c>
      <c r="J21" s="235" t="n">
        <f aca="false">IF(I21&gt;0,I21*$C21,"  ")</f>
        <v>15823.85288841</v>
      </c>
      <c r="K21" s="234" t="n">
        <v>0.3</v>
      </c>
      <c r="L21" s="235" t="n">
        <f aca="false">IF(K21&gt;0,K21*$C21,"  ")</f>
        <v>13563.30247578</v>
      </c>
      <c r="M21" s="234" t="n">
        <v>0</v>
      </c>
      <c r="N21" s="235" t="str">
        <f aca="false">IF(M21&gt;0,M21*$C21,"  ")</f>
        <v>  </v>
      </c>
      <c r="O21" s="234" t="n">
        <v>0</v>
      </c>
      <c r="P21" s="235" t="str">
        <f aca="false">IF(O21&gt;0,O21*$C21,"  ")</f>
        <v>  </v>
      </c>
      <c r="Q21" s="234" t="n">
        <v>0</v>
      </c>
      <c r="R21" s="235" t="str">
        <f aca="false">IF(Q21&gt;0,Q21*$C21,"  ")</f>
        <v>  </v>
      </c>
      <c r="S21" s="238"/>
      <c r="T21" s="235"/>
      <c r="U21" s="235"/>
      <c r="V21" s="238"/>
      <c r="W21" s="235"/>
      <c r="X21" s="238"/>
      <c r="Y21" s="235"/>
      <c r="Z21" s="238"/>
      <c r="AA21" s="235"/>
      <c r="AB21" s="238"/>
      <c r="AC21" s="235"/>
      <c r="AD21" s="238"/>
      <c r="AE21" s="235"/>
      <c r="AF21" s="238"/>
      <c r="AG21" s="235"/>
      <c r="AH21" s="238"/>
      <c r="AI21" s="235"/>
      <c r="AJ21" s="238"/>
      <c r="AK21" s="235"/>
      <c r="AL21" s="238"/>
      <c r="AM21" s="235"/>
      <c r="AN21" s="238"/>
      <c r="AO21" s="235"/>
      <c r="AP21" s="238"/>
      <c r="AQ21" s="235"/>
      <c r="AR21" s="238"/>
      <c r="AS21" s="235"/>
      <c r="AT21" s="236" t="n">
        <f aca="false">Q21+O21+M21+K21+I21+G21+E21</f>
        <v>1</v>
      </c>
    </row>
    <row r="22" customFormat="false" ht="15" hidden="false" customHeight="false" outlineLevel="0" collapsed="false">
      <c r="A22" s="230" t="s">
        <v>243</v>
      </c>
      <c r="B22" s="237" t="str">
        <f aca="false">VLOOKUP(A22,ORÇAMENTO!$A$2:$M$312,2,FALSE())</f>
        <v>INSTALAÇÕES HIDROSSANITÁRIAS</v>
      </c>
      <c r="C22" s="232" t="n">
        <f aca="false">VLOOKUP(A22,ORÇAMENTO!$A$2:$M$312,13,FALSE())</f>
        <v>9950.6505282528</v>
      </c>
      <c r="D22" s="233" t="n">
        <f aca="false">C22/$C$37</f>
        <v>0.0314124462608992</v>
      </c>
      <c r="E22" s="234" t="n">
        <v>0</v>
      </c>
      <c r="F22" s="235" t="str">
        <f aca="false">IF(E22&gt;0,E22*$C22,"  ")</f>
        <v>  </v>
      </c>
      <c r="G22" s="234" t="n">
        <v>0.35</v>
      </c>
      <c r="H22" s="235" t="n">
        <f aca="false">IF(G22&gt;0,G22*$C22,"  ")</f>
        <v>3482.72768488848</v>
      </c>
      <c r="I22" s="234" t="n">
        <v>0.3</v>
      </c>
      <c r="J22" s="235" t="n">
        <f aca="false">IF(I22&gt;0,I22*$C22,"  ")</f>
        <v>2985.19515847584</v>
      </c>
      <c r="K22" s="234" t="n">
        <v>0.25</v>
      </c>
      <c r="L22" s="235" t="n">
        <f aca="false">IF(K22&gt;0,K22*$C22,"  ")</f>
        <v>2487.6626320632</v>
      </c>
      <c r="M22" s="234" t="n">
        <v>0.1</v>
      </c>
      <c r="N22" s="235" t="n">
        <f aca="false">IF(M22&gt;0,M22*$C22,"  ")</f>
        <v>995.06505282528</v>
      </c>
      <c r="O22" s="234" t="n">
        <v>0</v>
      </c>
      <c r="P22" s="235" t="str">
        <f aca="false">IF(O22&gt;0,O22*$C22,"  ")</f>
        <v>  </v>
      </c>
      <c r="Q22" s="234" t="n">
        <v>0</v>
      </c>
      <c r="R22" s="235" t="str">
        <f aca="false">IF(Q22&gt;0,Q22*$C22,"  ")</f>
        <v>  </v>
      </c>
      <c r="S22" s="238"/>
      <c r="T22" s="235"/>
      <c r="U22" s="235"/>
      <c r="V22" s="238"/>
      <c r="W22" s="235"/>
      <c r="X22" s="238"/>
      <c r="Y22" s="235"/>
      <c r="Z22" s="238"/>
      <c r="AA22" s="235"/>
      <c r="AB22" s="238"/>
      <c r="AC22" s="235"/>
      <c r="AD22" s="238"/>
      <c r="AE22" s="235"/>
      <c r="AF22" s="238"/>
      <c r="AG22" s="235"/>
      <c r="AH22" s="238"/>
      <c r="AI22" s="235"/>
      <c r="AJ22" s="238"/>
      <c r="AK22" s="235"/>
      <c r="AL22" s="238"/>
      <c r="AM22" s="235"/>
      <c r="AN22" s="238"/>
      <c r="AO22" s="235"/>
      <c r="AP22" s="238"/>
      <c r="AQ22" s="235"/>
      <c r="AR22" s="238"/>
      <c r="AS22" s="235"/>
      <c r="AT22" s="236" t="n">
        <f aca="false">Q22+O22+M22+K22+I22+G22+E22</f>
        <v>1</v>
      </c>
    </row>
    <row r="23" customFormat="false" ht="15" hidden="false" customHeight="false" outlineLevel="0" collapsed="false">
      <c r="A23" s="230" t="s">
        <v>377</v>
      </c>
      <c r="B23" s="237" t="str">
        <f aca="false">VLOOKUP(A23,ORÇAMENTO!$A$2:$M$312,2,FALSE())</f>
        <v>INSTALAÇÕES ELÉTRICAS</v>
      </c>
      <c r="C23" s="232" t="n">
        <f aca="false">VLOOKUP(A23,ORÇAMENTO!$A$2:$M$312,13,FALSE())</f>
        <v>17004.7349337</v>
      </c>
      <c r="D23" s="233" t="n">
        <f aca="false">C23/$C$37</f>
        <v>0.0536809448557207</v>
      </c>
      <c r="E23" s="234" t="n">
        <v>0</v>
      </c>
      <c r="F23" s="235" t="str">
        <f aca="false">IF(E23&gt;0,E23*$C23,"  ")</f>
        <v>  </v>
      </c>
      <c r="G23" s="234" t="n">
        <v>0.15</v>
      </c>
      <c r="H23" s="235" t="n">
        <f aca="false">IF(G23&gt;0,G23*$C23,"  ")</f>
        <v>2550.710240055</v>
      </c>
      <c r="I23" s="234" t="n">
        <v>0.2</v>
      </c>
      <c r="J23" s="235" t="n">
        <f aca="false">IF(I23&gt;0,I23*$C23,"  ")</f>
        <v>3400.94698674</v>
      </c>
      <c r="K23" s="234" t="n">
        <v>0.25</v>
      </c>
      <c r="L23" s="235" t="n">
        <f aca="false">IF(K23&gt;0,K23*$C23,"  ")</f>
        <v>4251.183733425</v>
      </c>
      <c r="M23" s="234" t="n">
        <v>0.25</v>
      </c>
      <c r="N23" s="235" t="n">
        <f aca="false">IF(M23&gt;0,M23*$C23,"  ")</f>
        <v>4251.183733425</v>
      </c>
      <c r="O23" s="234" t="n">
        <v>0.15</v>
      </c>
      <c r="P23" s="235" t="n">
        <f aca="false">IF(O23&gt;0,O23*$C23,"  ")</f>
        <v>2550.710240055</v>
      </c>
      <c r="Q23" s="234" t="n">
        <v>0</v>
      </c>
      <c r="R23" s="235" t="str">
        <f aca="false">IF(Q23&gt;0,Q23*$C23,"  ")</f>
        <v>  </v>
      </c>
      <c r="S23" s="238"/>
      <c r="T23" s="235"/>
      <c r="U23" s="235"/>
      <c r="V23" s="238"/>
      <c r="W23" s="235"/>
      <c r="X23" s="238"/>
      <c r="Y23" s="235"/>
      <c r="Z23" s="238"/>
      <c r="AA23" s="235"/>
      <c r="AB23" s="238"/>
      <c r="AC23" s="235"/>
      <c r="AD23" s="238"/>
      <c r="AE23" s="235"/>
      <c r="AF23" s="238"/>
      <c r="AG23" s="235"/>
      <c r="AH23" s="238"/>
      <c r="AI23" s="235"/>
      <c r="AJ23" s="238"/>
      <c r="AK23" s="235"/>
      <c r="AL23" s="238"/>
      <c r="AM23" s="235"/>
      <c r="AN23" s="238"/>
      <c r="AO23" s="235"/>
      <c r="AP23" s="238"/>
      <c r="AQ23" s="235"/>
      <c r="AR23" s="238"/>
      <c r="AS23" s="235"/>
      <c r="AT23" s="236" t="n">
        <f aca="false">Q23+O23+M23+K23+I23+G23+E23</f>
        <v>1</v>
      </c>
    </row>
    <row r="24" customFormat="false" ht="15" hidden="false" customHeight="false" outlineLevel="0" collapsed="false">
      <c r="A24" s="230" t="s">
        <v>476</v>
      </c>
      <c r="B24" s="237" t="str">
        <f aca="false">VLOOKUP(A24,ORÇAMENTO!$A$2:$M$312,2,FALSE())</f>
        <v>REMOÇÕES E DEMOLIÇÕES</v>
      </c>
      <c r="C24" s="232" t="n">
        <f aca="false">VLOOKUP(A24,ORÇAMENTO!$A$2:$M$312,13,FALSE())</f>
        <v>232.1835378</v>
      </c>
      <c r="D24" s="233" t="n">
        <f aca="false">C24/$C$37</f>
        <v>0.000732962421210525</v>
      </c>
      <c r="E24" s="234" t="n">
        <v>0</v>
      </c>
      <c r="F24" s="235" t="str">
        <f aca="false">IF(E24&gt;0,E24*$C24,"  ")</f>
        <v>  </v>
      </c>
      <c r="G24" s="234" t="n">
        <v>0</v>
      </c>
      <c r="H24" s="235" t="str">
        <f aca="false">IF(G24&gt;0,G24*$C24,"  ")</f>
        <v>  </v>
      </c>
      <c r="I24" s="234" t="n">
        <v>0</v>
      </c>
      <c r="J24" s="235" t="str">
        <f aca="false">IF(I24&gt;0,I24*$C24,"  ")</f>
        <v>  </v>
      </c>
      <c r="K24" s="234" t="n">
        <v>1</v>
      </c>
      <c r="L24" s="235" t="n">
        <f aca="false">IF(K24&gt;0,K24*$C24,"  ")</f>
        <v>232.1835378</v>
      </c>
      <c r="M24" s="234" t="n">
        <v>0</v>
      </c>
      <c r="N24" s="235" t="str">
        <f aca="false">IF(M24&gt;0,M24*$C24,"  ")</f>
        <v>  </v>
      </c>
      <c r="O24" s="234" t="n">
        <v>0</v>
      </c>
      <c r="P24" s="235" t="str">
        <f aca="false">IF(O24&gt;0,O24*$C24,"  ")</f>
        <v>  </v>
      </c>
      <c r="Q24" s="234" t="n">
        <v>0</v>
      </c>
      <c r="R24" s="235" t="str">
        <f aca="false">IF(Q24&gt;0,Q24*$C24,"  ")</f>
        <v>  </v>
      </c>
      <c r="S24" s="238"/>
      <c r="T24" s="235"/>
      <c r="U24" s="235"/>
      <c r="V24" s="238"/>
      <c r="W24" s="235"/>
      <c r="X24" s="238"/>
      <c r="Y24" s="235"/>
      <c r="Z24" s="238"/>
      <c r="AA24" s="235"/>
      <c r="AB24" s="238"/>
      <c r="AC24" s="235"/>
      <c r="AD24" s="238"/>
      <c r="AE24" s="235"/>
      <c r="AF24" s="238"/>
      <c r="AG24" s="235"/>
      <c r="AH24" s="238"/>
      <c r="AI24" s="235"/>
      <c r="AJ24" s="238"/>
      <c r="AK24" s="235"/>
      <c r="AL24" s="238"/>
      <c r="AM24" s="235"/>
      <c r="AN24" s="238"/>
      <c r="AO24" s="235"/>
      <c r="AP24" s="238"/>
      <c r="AQ24" s="235"/>
      <c r="AR24" s="238"/>
      <c r="AS24" s="235"/>
      <c r="AT24" s="236" t="n">
        <f aca="false">Q24+O24+M24+K24+I24+G24+E24</f>
        <v>1</v>
      </c>
    </row>
    <row r="25" customFormat="false" ht="15" hidden="false" customHeight="false" outlineLevel="0" collapsed="false">
      <c r="A25" s="230" t="s">
        <v>492</v>
      </c>
      <c r="B25" s="237" t="str">
        <f aca="false">VLOOKUP(A25,ORÇAMENTO!$A$2:$M$312,2,FALSE())</f>
        <v>ESQUADRIAS</v>
      </c>
      <c r="C25" s="232" t="n">
        <f aca="false">VLOOKUP(A25,ORÇAMENTO!$A$2:$M$312,13,FALSE())</f>
        <v>25903.66980176</v>
      </c>
      <c r="D25" s="233" t="n">
        <f aca="false">C25/$C$37</f>
        <v>0.0817733105285467</v>
      </c>
      <c r="E25" s="234" t="n">
        <v>0</v>
      </c>
      <c r="F25" s="235" t="str">
        <f aca="false">IF(E25&gt;0,E25*$C25,"  ")</f>
        <v>  </v>
      </c>
      <c r="G25" s="234" t="n">
        <v>0</v>
      </c>
      <c r="H25" s="235" t="str">
        <f aca="false">IF(G25&gt;0,G25*$C25,"  ")</f>
        <v>  </v>
      </c>
      <c r="I25" s="234" t="n">
        <v>0</v>
      </c>
      <c r="J25" s="235" t="str">
        <f aca="false">IF(I25&gt;0,I25*$C25,"  ")</f>
        <v>  </v>
      </c>
      <c r="K25" s="234" t="n">
        <v>0</v>
      </c>
      <c r="L25" s="235" t="str">
        <f aca="false">IF(K25&gt;0,K25*$C25,"  ")</f>
        <v>  </v>
      </c>
      <c r="M25" s="234" t="n">
        <v>0.1</v>
      </c>
      <c r="N25" s="235" t="n">
        <f aca="false">IF(M25&gt;0,M25*$C25,"  ")</f>
        <v>2590.366980176</v>
      </c>
      <c r="O25" s="234" t="n">
        <v>0.45</v>
      </c>
      <c r="P25" s="235" t="n">
        <f aca="false">IF(O25&gt;0,O25*$C25,"  ")</f>
        <v>11656.651410792</v>
      </c>
      <c r="Q25" s="234" t="n">
        <v>0.45</v>
      </c>
      <c r="R25" s="235" t="n">
        <f aca="false">IF(Q25&gt;0,Q25*$C25,"  ")</f>
        <v>11656.651410792</v>
      </c>
      <c r="S25" s="238"/>
      <c r="T25" s="235"/>
      <c r="U25" s="235"/>
      <c r="V25" s="238"/>
      <c r="W25" s="235"/>
      <c r="X25" s="238"/>
      <c r="Y25" s="235"/>
      <c r="Z25" s="238"/>
      <c r="AA25" s="235"/>
      <c r="AB25" s="238"/>
      <c r="AC25" s="235"/>
      <c r="AD25" s="238"/>
      <c r="AE25" s="235"/>
      <c r="AF25" s="238"/>
      <c r="AG25" s="235"/>
      <c r="AH25" s="238"/>
      <c r="AI25" s="235"/>
      <c r="AJ25" s="238"/>
      <c r="AK25" s="235"/>
      <c r="AL25" s="238"/>
      <c r="AM25" s="235"/>
      <c r="AN25" s="238"/>
      <c r="AO25" s="235"/>
      <c r="AP25" s="238"/>
      <c r="AQ25" s="235"/>
      <c r="AR25" s="238"/>
      <c r="AS25" s="235"/>
      <c r="AT25" s="236" t="n">
        <f aca="false">Q25+O25+M25+K25+I25+G25+E25</f>
        <v>1</v>
      </c>
    </row>
    <row r="26" customFormat="false" ht="15" hidden="false" customHeight="false" outlineLevel="0" collapsed="false">
      <c r="A26" s="230" t="s">
        <v>530</v>
      </c>
      <c r="B26" s="237" t="str">
        <f aca="false">VLOOKUP(A26,ORÇAMENTO!$A$2:$M$312,2,FALSE())</f>
        <v>REVESTIMENTOS </v>
      </c>
      <c r="C26" s="232" t="n">
        <f aca="false">VLOOKUP(A26,ORÇAMENTO!$A$2:$M$312,13,FALSE())</f>
        <v>19419.3561276</v>
      </c>
      <c r="D26" s="233" t="n">
        <f aca="false">C26/$C$37</f>
        <v>0.0613034775010441</v>
      </c>
      <c r="E26" s="234" t="n">
        <v>0</v>
      </c>
      <c r="F26" s="235" t="str">
        <f aca="false">IF(E26&gt;0,E26*$C26,"  ")</f>
        <v>  </v>
      </c>
      <c r="G26" s="234" t="n">
        <v>0.1</v>
      </c>
      <c r="H26" s="235" t="n">
        <f aca="false">IF(G26&gt;0,G26*$C26,"  ")</f>
        <v>1941.93561276</v>
      </c>
      <c r="I26" s="234" t="n">
        <v>0.25</v>
      </c>
      <c r="J26" s="235" t="n">
        <f aca="false">IF(I26&gt;0,I26*$C26,"  ")</f>
        <v>4854.8390319</v>
      </c>
      <c r="K26" s="234" t="n">
        <v>0.2</v>
      </c>
      <c r="L26" s="235" t="n">
        <f aca="false">IF(K26&gt;0,K26*$C26,"  ")</f>
        <v>3883.87122552</v>
      </c>
      <c r="M26" s="234" t="n">
        <v>0.2</v>
      </c>
      <c r="N26" s="235" t="n">
        <f aca="false">IF(M26&gt;0,M26*$C26,"  ")</f>
        <v>3883.87122552</v>
      </c>
      <c r="O26" s="234" t="n">
        <v>0.2</v>
      </c>
      <c r="P26" s="235" t="n">
        <f aca="false">IF(O26&gt;0,O26*$C26,"  ")</f>
        <v>3883.87122552</v>
      </c>
      <c r="Q26" s="234" t="n">
        <v>0.05</v>
      </c>
      <c r="R26" s="235" t="n">
        <f aca="false">IF(Q26&gt;0,Q26*$C26,"  ")</f>
        <v>970.96780638</v>
      </c>
      <c r="S26" s="238"/>
      <c r="T26" s="235"/>
      <c r="U26" s="235"/>
      <c r="V26" s="238"/>
      <c r="W26" s="235"/>
      <c r="X26" s="238"/>
      <c r="Y26" s="235"/>
      <c r="Z26" s="238"/>
      <c r="AA26" s="235"/>
      <c r="AB26" s="238"/>
      <c r="AC26" s="235"/>
      <c r="AD26" s="238"/>
      <c r="AE26" s="235"/>
      <c r="AF26" s="238"/>
      <c r="AG26" s="235"/>
      <c r="AH26" s="238"/>
      <c r="AI26" s="235"/>
      <c r="AJ26" s="238"/>
      <c r="AK26" s="235"/>
      <c r="AL26" s="238"/>
      <c r="AM26" s="235"/>
      <c r="AN26" s="238"/>
      <c r="AO26" s="235"/>
      <c r="AP26" s="238"/>
      <c r="AQ26" s="235"/>
      <c r="AR26" s="238"/>
      <c r="AS26" s="235"/>
      <c r="AT26" s="236" t="n">
        <f aca="false">Q26+O26+M26+K26+I26+G26+E26</f>
        <v>1</v>
      </c>
    </row>
    <row r="27" customFormat="false" ht="15" hidden="false" customHeight="false" outlineLevel="0" collapsed="false">
      <c r="A27" s="230" t="s">
        <v>548</v>
      </c>
      <c r="B27" s="237" t="str">
        <f aca="false">VLOOKUP(A27,ORÇAMENTO!$A$2:$M$312,2,FALSE())</f>
        <v>PISOS</v>
      </c>
      <c r="C27" s="232" t="n">
        <f aca="false">VLOOKUP(A27,ORÇAMENTO!$A$2:$M$312,13,FALSE())</f>
        <v>22421.2984216</v>
      </c>
      <c r="D27" s="233" t="n">
        <f aca="false">C27/$C$37</f>
        <v>0.0707800791283302</v>
      </c>
      <c r="E27" s="234" t="n">
        <v>0</v>
      </c>
      <c r="F27" s="235" t="str">
        <f aca="false">IF(E27&gt;0,E27*$C27,"  ")</f>
        <v>  </v>
      </c>
      <c r="G27" s="234" t="n">
        <v>0.15</v>
      </c>
      <c r="H27" s="235" t="n">
        <f aca="false">IF(G27&gt;0,G27*$C27,"  ")</f>
        <v>3363.19476324</v>
      </c>
      <c r="I27" s="234" t="n">
        <v>0.25</v>
      </c>
      <c r="J27" s="235" t="n">
        <f aca="false">IF(I27&gt;0,I27*$C27,"  ")</f>
        <v>5605.3246054</v>
      </c>
      <c r="K27" s="234" t="n">
        <v>0.2</v>
      </c>
      <c r="L27" s="235" t="n">
        <f aca="false">IF(K27&gt;0,K27*$C27,"  ")</f>
        <v>4484.25968432</v>
      </c>
      <c r="M27" s="234" t="n">
        <v>0.3</v>
      </c>
      <c r="N27" s="235" t="n">
        <f aca="false">IF(M27&gt;0,M27*$C27,"  ")</f>
        <v>6726.38952648</v>
      </c>
      <c r="O27" s="234" t="n">
        <v>0.1</v>
      </c>
      <c r="P27" s="235" t="n">
        <f aca="false">IF(O27&gt;0,O27*$C27,"  ")</f>
        <v>2242.12984216</v>
      </c>
      <c r="Q27" s="234" t="n">
        <v>0</v>
      </c>
      <c r="R27" s="235" t="str">
        <f aca="false">IF(Q27&gt;0,Q27*$C27,"  ")</f>
        <v>  </v>
      </c>
      <c r="S27" s="238"/>
      <c r="T27" s="235"/>
      <c r="U27" s="235"/>
      <c r="V27" s="238"/>
      <c r="W27" s="235"/>
      <c r="X27" s="238"/>
      <c r="Y27" s="235"/>
      <c r="Z27" s="238"/>
      <c r="AA27" s="235"/>
      <c r="AB27" s="238"/>
      <c r="AC27" s="235"/>
      <c r="AD27" s="238"/>
      <c r="AE27" s="235"/>
      <c r="AF27" s="238"/>
      <c r="AG27" s="235"/>
      <c r="AH27" s="238"/>
      <c r="AI27" s="235"/>
      <c r="AJ27" s="238"/>
      <c r="AK27" s="235"/>
      <c r="AL27" s="238"/>
      <c r="AM27" s="235"/>
      <c r="AN27" s="238"/>
      <c r="AO27" s="235"/>
      <c r="AP27" s="238"/>
      <c r="AQ27" s="235"/>
      <c r="AR27" s="238"/>
      <c r="AS27" s="235"/>
      <c r="AT27" s="236" t="n">
        <f aca="false">Q27+O27+M27+K27+I27+G27+E27</f>
        <v>1</v>
      </c>
    </row>
    <row r="28" customFormat="false" ht="15" hidden="false" customHeight="false" outlineLevel="0" collapsed="false">
      <c r="A28" s="230" t="s">
        <v>575</v>
      </c>
      <c r="B28" s="237" t="str">
        <f aca="false">VLOOKUP(A28,ORÇAMENTO!$A$2:$M$312,2,FALSE())</f>
        <v>FORRO E ACABAMENTOS</v>
      </c>
      <c r="C28" s="232" t="n">
        <f aca="false">VLOOKUP(A28,ORÇAMENTO!$A$2:$M$312,13,FALSE())</f>
        <v>15516.6444393488</v>
      </c>
      <c r="D28" s="233" t="n">
        <f aca="false">C28/$C$37</f>
        <v>0.0489833059875441</v>
      </c>
      <c r="E28" s="234" t="n">
        <v>0</v>
      </c>
      <c r="F28" s="235" t="str">
        <f aca="false">IF(E28&gt;0,E28*$C28,"  ")</f>
        <v>  </v>
      </c>
      <c r="G28" s="234" t="n">
        <v>0</v>
      </c>
      <c r="H28" s="235" t="str">
        <f aca="false">IF(G28&gt;0,G28*$C28,"  ")</f>
        <v>  </v>
      </c>
      <c r="I28" s="234" t="n">
        <v>0</v>
      </c>
      <c r="J28" s="235" t="str">
        <f aca="false">IF(I28&gt;0,I28*$C28,"  ")</f>
        <v>  </v>
      </c>
      <c r="K28" s="234" t="n">
        <v>0</v>
      </c>
      <c r="L28" s="235" t="str">
        <f aca="false">IF(K28&gt;0,K28*$C28,"  ")</f>
        <v>  </v>
      </c>
      <c r="M28" s="234" t="n">
        <v>0.3</v>
      </c>
      <c r="N28" s="235" t="n">
        <f aca="false">IF(M28&gt;0,M28*$C28,"  ")</f>
        <v>4654.99333180464</v>
      </c>
      <c r="O28" s="234" t="n">
        <v>0.3</v>
      </c>
      <c r="P28" s="235" t="n">
        <f aca="false">IF(O28&gt;0,O28*$C28,"  ")</f>
        <v>4654.99333180464</v>
      </c>
      <c r="Q28" s="234" t="n">
        <v>0.4</v>
      </c>
      <c r="R28" s="235" t="n">
        <f aca="false">IF(Q28&gt;0,Q28*$C28,"  ")</f>
        <v>6206.65777573952</v>
      </c>
      <c r="S28" s="238"/>
      <c r="T28" s="235"/>
      <c r="U28" s="235"/>
      <c r="V28" s="238"/>
      <c r="W28" s="235"/>
      <c r="X28" s="238"/>
      <c r="Y28" s="235"/>
      <c r="Z28" s="238"/>
      <c r="AA28" s="235"/>
      <c r="AB28" s="238"/>
      <c r="AC28" s="235"/>
      <c r="AD28" s="238"/>
      <c r="AE28" s="235"/>
      <c r="AF28" s="238"/>
      <c r="AG28" s="235"/>
      <c r="AH28" s="238"/>
      <c r="AI28" s="235"/>
      <c r="AJ28" s="238"/>
      <c r="AK28" s="235"/>
      <c r="AL28" s="238"/>
      <c r="AM28" s="235"/>
      <c r="AN28" s="238"/>
      <c r="AO28" s="235"/>
      <c r="AP28" s="238"/>
      <c r="AQ28" s="235"/>
      <c r="AR28" s="238"/>
      <c r="AS28" s="235"/>
      <c r="AT28" s="236" t="n">
        <f aca="false">Q28+O28+M28+K28+I28+G28+E28</f>
        <v>1</v>
      </c>
    </row>
    <row r="29" customFormat="false" ht="15" hidden="false" customHeight="false" outlineLevel="0" collapsed="false">
      <c r="A29" s="230" t="s">
        <v>602</v>
      </c>
      <c r="B29" s="237" t="str">
        <f aca="false">VLOOKUP(A29,ORÇAMENTO!$A$2:$M$312,2,FALSE())</f>
        <v>ENTORNO</v>
      </c>
      <c r="C29" s="232" t="n">
        <f aca="false">VLOOKUP(A29,ORÇAMENTO!$A$2:$M$312,13,FALSE())</f>
        <v>2772.2055804</v>
      </c>
      <c r="D29" s="233" t="n">
        <f aca="false">C29/$C$37</f>
        <v>0.00875136339792352</v>
      </c>
      <c r="E29" s="234" t="n">
        <v>0</v>
      </c>
      <c r="F29" s="235" t="str">
        <f aca="false">IF(E29&gt;0,E29*$C29,"  ")</f>
        <v>  </v>
      </c>
      <c r="G29" s="234" t="n">
        <v>0.5</v>
      </c>
      <c r="H29" s="235" t="n">
        <f aca="false">IF(G29&gt;0,G29*$C29,"  ")</f>
        <v>1386.1027902</v>
      </c>
      <c r="I29" s="234" t="n">
        <v>0.5</v>
      </c>
      <c r="J29" s="235" t="n">
        <f aca="false">IF(I29&gt;0,I29*$C29,"  ")</f>
        <v>1386.1027902</v>
      </c>
      <c r="K29" s="234" t="n">
        <v>0</v>
      </c>
      <c r="L29" s="235" t="str">
        <f aca="false">IF(K29&gt;0,K29*$C29,"  ")</f>
        <v>  </v>
      </c>
      <c r="M29" s="234" t="n">
        <v>0</v>
      </c>
      <c r="N29" s="235" t="str">
        <f aca="false">IF(M29&gt;0,M29*$C29,"  ")</f>
        <v>  </v>
      </c>
      <c r="O29" s="234" t="n">
        <v>0</v>
      </c>
      <c r="P29" s="235" t="str">
        <f aca="false">IF(O29&gt;0,O29*$C29,"  ")</f>
        <v>  </v>
      </c>
      <c r="Q29" s="234" t="n">
        <v>0</v>
      </c>
      <c r="R29" s="235" t="str">
        <f aca="false">IF(Q29&gt;0,Q29*$C29,"  ")</f>
        <v>  </v>
      </c>
      <c r="S29" s="238"/>
      <c r="T29" s="235"/>
      <c r="U29" s="235"/>
      <c r="V29" s="238"/>
      <c r="W29" s="235"/>
      <c r="X29" s="238"/>
      <c r="Y29" s="235"/>
      <c r="Z29" s="238"/>
      <c r="AA29" s="235"/>
      <c r="AB29" s="238"/>
      <c r="AC29" s="235"/>
      <c r="AD29" s="238"/>
      <c r="AE29" s="235"/>
      <c r="AF29" s="238"/>
      <c r="AG29" s="235"/>
      <c r="AH29" s="238"/>
      <c r="AI29" s="235"/>
      <c r="AJ29" s="238"/>
      <c r="AK29" s="235"/>
      <c r="AL29" s="238"/>
      <c r="AM29" s="235"/>
      <c r="AN29" s="238"/>
      <c r="AO29" s="235"/>
      <c r="AP29" s="238"/>
      <c r="AQ29" s="235"/>
      <c r="AR29" s="238"/>
      <c r="AS29" s="235"/>
      <c r="AT29" s="236" t="n">
        <f aca="false">Q29+O29+M29+K29+I29+G29+E29</f>
        <v>1</v>
      </c>
    </row>
    <row r="30" customFormat="false" ht="15" hidden="false" customHeight="false" outlineLevel="0" collapsed="false">
      <c r="A30" s="230" t="s">
        <v>611</v>
      </c>
      <c r="B30" s="237" t="str">
        <f aca="false">VLOOKUP(A30,ORÇAMENTO!$A$2:$M$312,2,FALSE())</f>
        <v>PINTURAS</v>
      </c>
      <c r="C30" s="232" t="n">
        <f aca="false">VLOOKUP(A30,ORÇAMENTO!$A$2:$M$312,13,FALSE())</f>
        <v>14387.7931118</v>
      </c>
      <c r="D30" s="233" t="n">
        <f aca="false">C30/$C$37</f>
        <v>0.0454197217211195</v>
      </c>
      <c r="E30" s="234" t="n">
        <v>0</v>
      </c>
      <c r="F30" s="235" t="str">
        <f aca="false">IF(E30&gt;0,E30*$C30,"  ")</f>
        <v>  </v>
      </c>
      <c r="G30" s="234" t="n">
        <v>0</v>
      </c>
      <c r="H30" s="235" t="str">
        <f aca="false">IF(G30&gt;0,G30*$C30,"  ")</f>
        <v>  </v>
      </c>
      <c r="I30" s="234" t="n">
        <v>0</v>
      </c>
      <c r="J30" s="235" t="str">
        <f aca="false">IF(I30&gt;0,I30*$C30,"  ")</f>
        <v>  </v>
      </c>
      <c r="K30" s="234" t="n">
        <v>0.2</v>
      </c>
      <c r="L30" s="235" t="n">
        <f aca="false">IF(K30&gt;0,K30*$C30,"  ")</f>
        <v>2877.55862236</v>
      </c>
      <c r="M30" s="234" t="n">
        <v>0.2</v>
      </c>
      <c r="N30" s="235" t="n">
        <f aca="false">IF(M30&gt;0,M30*$C30,"  ")</f>
        <v>2877.55862236</v>
      </c>
      <c r="O30" s="234" t="n">
        <v>0.2</v>
      </c>
      <c r="P30" s="235" t="n">
        <f aca="false">IF(O30&gt;0,O30*$C30,"  ")</f>
        <v>2877.55862236</v>
      </c>
      <c r="Q30" s="234" t="n">
        <v>0.4</v>
      </c>
      <c r="R30" s="235" t="n">
        <f aca="false">IF(Q30&gt;0,Q30*$C30,"  ")</f>
        <v>5755.11724472</v>
      </c>
      <c r="S30" s="238"/>
      <c r="T30" s="235"/>
      <c r="U30" s="235"/>
      <c r="V30" s="238"/>
      <c r="W30" s="235"/>
      <c r="X30" s="238"/>
      <c r="Y30" s="235"/>
      <c r="Z30" s="238"/>
      <c r="AA30" s="235"/>
      <c r="AB30" s="238"/>
      <c r="AC30" s="235"/>
      <c r="AD30" s="238"/>
      <c r="AE30" s="235"/>
      <c r="AF30" s="238"/>
      <c r="AG30" s="235"/>
      <c r="AH30" s="238"/>
      <c r="AI30" s="235"/>
      <c r="AJ30" s="238"/>
      <c r="AK30" s="235"/>
      <c r="AL30" s="238"/>
      <c r="AM30" s="235"/>
      <c r="AN30" s="238"/>
      <c r="AO30" s="235"/>
      <c r="AP30" s="238"/>
      <c r="AQ30" s="235"/>
      <c r="AR30" s="238"/>
      <c r="AS30" s="235"/>
      <c r="AT30" s="236" t="n">
        <f aca="false">Q30+O30+M30+K30+I30+G30+E30</f>
        <v>1</v>
      </c>
    </row>
    <row r="31" customFormat="false" ht="15" hidden="false" customHeight="false" outlineLevel="0" collapsed="false">
      <c r="A31" s="230" t="s">
        <v>639</v>
      </c>
      <c r="B31" s="237" t="str">
        <f aca="false">VLOOKUP(A31,ORÇAMENTO!$A$2:$M$312,2,FALSE())</f>
        <v>LOUÇAS E ACESSÓRIOS</v>
      </c>
      <c r="C31" s="232" t="n">
        <f aca="false">VLOOKUP(A31,ORÇAMENTO!$A$2:$M$312,13,FALSE())</f>
        <v>10148.17366304</v>
      </c>
      <c r="D31" s="233" t="n">
        <f aca="false">C31/$C$37</f>
        <v>0.0320359919114243</v>
      </c>
      <c r="E31" s="234" t="n">
        <v>0</v>
      </c>
      <c r="F31" s="235" t="str">
        <f aca="false">IF(E31&gt;0,E31*$C31,"  ")</f>
        <v>  </v>
      </c>
      <c r="G31" s="234" t="n">
        <v>0</v>
      </c>
      <c r="H31" s="235" t="str">
        <f aca="false">IF(G31&gt;0,G31*$C31,"  ")</f>
        <v>  </v>
      </c>
      <c r="I31" s="234" t="n">
        <v>0</v>
      </c>
      <c r="J31" s="235" t="str">
        <f aca="false">IF(I31&gt;0,I31*$C31,"  ")</f>
        <v>  </v>
      </c>
      <c r="K31" s="234" t="n">
        <v>0.1</v>
      </c>
      <c r="L31" s="235" t="n">
        <f aca="false">IF(K31&gt;0,K31*$C31,"  ")</f>
        <v>1014.817366304</v>
      </c>
      <c r="M31" s="234" t="n">
        <v>0.4</v>
      </c>
      <c r="N31" s="235" t="n">
        <f aca="false">IF(M31&gt;0,M31*$C31,"  ")</f>
        <v>4059.269465216</v>
      </c>
      <c r="O31" s="234" t="n">
        <v>0.3</v>
      </c>
      <c r="P31" s="235" t="n">
        <f aca="false">IF(O31&gt;0,O31*$C31,"  ")</f>
        <v>3044.452098912</v>
      </c>
      <c r="Q31" s="234" t="n">
        <v>0.2</v>
      </c>
      <c r="R31" s="235" t="n">
        <f aca="false">IF(Q31&gt;0,Q31*$C31,"  ")</f>
        <v>2029.634732608</v>
      </c>
      <c r="S31" s="238"/>
      <c r="T31" s="235"/>
      <c r="U31" s="235"/>
      <c r="V31" s="238"/>
      <c r="W31" s="235"/>
      <c r="X31" s="238"/>
      <c r="Y31" s="235"/>
      <c r="Z31" s="238"/>
      <c r="AA31" s="235"/>
      <c r="AB31" s="238"/>
      <c r="AC31" s="235"/>
      <c r="AD31" s="238"/>
      <c r="AE31" s="235"/>
      <c r="AF31" s="238"/>
      <c r="AG31" s="235"/>
      <c r="AH31" s="238"/>
      <c r="AI31" s="235"/>
      <c r="AJ31" s="238"/>
      <c r="AK31" s="235"/>
      <c r="AL31" s="238"/>
      <c r="AM31" s="235"/>
      <c r="AN31" s="238"/>
      <c r="AO31" s="235"/>
      <c r="AP31" s="238"/>
      <c r="AQ31" s="235"/>
      <c r="AR31" s="238"/>
      <c r="AS31" s="235"/>
      <c r="AT31" s="236" t="n">
        <f aca="false">Q31+O31+M31+K31+I31+G31+E31</f>
        <v>1</v>
      </c>
    </row>
    <row r="32" customFormat="false" ht="15" hidden="false" customHeight="false" outlineLevel="0" collapsed="false">
      <c r="A32" s="230" t="s">
        <v>688</v>
      </c>
      <c r="B32" s="237" t="str">
        <f aca="false">VLOOKUP(A32,ORÇAMENTO!$A$2:$M$312,2,FALSE())</f>
        <v>ACESSIBILIDADE</v>
      </c>
      <c r="C32" s="232" t="n">
        <f aca="false">VLOOKUP(A32,ORÇAMENTO!$A$2:$M$312,13,FALSE())</f>
        <v>2509.28804074075</v>
      </c>
      <c r="D32" s="233" t="n">
        <f aca="false">C32/$C$37</f>
        <v>0.00792137916099904</v>
      </c>
      <c r="E32" s="234" t="n">
        <v>0</v>
      </c>
      <c r="F32" s="235" t="str">
        <f aca="false">IF(E32&gt;0,E32*$C32,"  ")</f>
        <v>  </v>
      </c>
      <c r="G32" s="234" t="n">
        <v>0</v>
      </c>
      <c r="H32" s="235" t="str">
        <f aca="false">IF(G32&gt;0,G32*$C32,"  ")</f>
        <v>  </v>
      </c>
      <c r="I32" s="234" t="n">
        <v>0</v>
      </c>
      <c r="J32" s="235" t="str">
        <f aca="false">IF(I32&gt;0,I32*$C32,"  ")</f>
        <v>  </v>
      </c>
      <c r="K32" s="234" t="n">
        <v>0</v>
      </c>
      <c r="L32" s="235" t="str">
        <f aca="false">IF(K32&gt;0,K32*$C32,"  ")</f>
        <v>  </v>
      </c>
      <c r="M32" s="234" t="n">
        <v>0</v>
      </c>
      <c r="N32" s="235" t="str">
        <f aca="false">IF(M32&gt;0,M32*$C32,"  ")</f>
        <v>  </v>
      </c>
      <c r="O32" s="234" t="n">
        <v>0.4</v>
      </c>
      <c r="P32" s="235" t="n">
        <f aca="false">IF(O32&gt;0,O32*$C32,"  ")</f>
        <v>1003.7152162963</v>
      </c>
      <c r="Q32" s="234" t="n">
        <v>0.6</v>
      </c>
      <c r="R32" s="235" t="n">
        <f aca="false">IF(Q32&gt;0,Q32*$C32,"  ")</f>
        <v>1505.57282444445</v>
      </c>
      <c r="S32" s="238"/>
      <c r="T32" s="235"/>
      <c r="U32" s="235"/>
      <c r="V32" s="238"/>
      <c r="W32" s="235"/>
      <c r="X32" s="238"/>
      <c r="Y32" s="235"/>
      <c r="Z32" s="238"/>
      <c r="AA32" s="235"/>
      <c r="AB32" s="238"/>
      <c r="AC32" s="235"/>
      <c r="AD32" s="238"/>
      <c r="AE32" s="235"/>
      <c r="AF32" s="238"/>
      <c r="AG32" s="235"/>
      <c r="AH32" s="238"/>
      <c r="AI32" s="235"/>
      <c r="AJ32" s="238"/>
      <c r="AK32" s="235"/>
      <c r="AL32" s="238"/>
      <c r="AM32" s="235"/>
      <c r="AN32" s="238"/>
      <c r="AO32" s="235"/>
      <c r="AP32" s="238"/>
      <c r="AQ32" s="235"/>
      <c r="AR32" s="238"/>
      <c r="AS32" s="235"/>
      <c r="AT32" s="236" t="n">
        <f aca="false">Q32+O32+M32+K32+I32+G32+E32</f>
        <v>1</v>
      </c>
    </row>
    <row r="33" customFormat="false" ht="15" hidden="false" customHeight="false" outlineLevel="0" collapsed="false">
      <c r="A33" s="230" t="s">
        <v>698</v>
      </c>
      <c r="B33" s="231" t="str">
        <f aca="false">VLOOKUP(A33,ORÇAMENTO!$A$2:$M$312,2,FALSE())</f>
        <v>FINALIZAÇÕES</v>
      </c>
      <c r="C33" s="232" t="n">
        <f aca="false">VLOOKUP(A33,ORÇAMENTO!$A$2:$M$312,13,FALSE())</f>
        <v>1399.319948</v>
      </c>
      <c r="D33" s="233" t="n">
        <f aca="false">C33/$C$37</f>
        <v>0.00441740593175795</v>
      </c>
      <c r="E33" s="234" t="n">
        <v>0</v>
      </c>
      <c r="F33" s="235" t="str">
        <f aca="false">IF(E33&gt;0,E33*$C33,"  ")</f>
        <v>  </v>
      </c>
      <c r="G33" s="234" t="n">
        <v>0</v>
      </c>
      <c r="H33" s="235" t="str">
        <f aca="false">IF(G33&gt;0,G33*$C33,"  ")</f>
        <v>  </v>
      </c>
      <c r="I33" s="234" t="n">
        <v>0</v>
      </c>
      <c r="J33" s="235" t="str">
        <f aca="false">IF(I33&gt;0,I33*$C33,"  ")</f>
        <v>  </v>
      </c>
      <c r="K33" s="234" t="n">
        <v>0</v>
      </c>
      <c r="L33" s="235" t="str">
        <f aca="false">IF(K33&gt;0,K33*$C33,"  ")</f>
        <v>  </v>
      </c>
      <c r="M33" s="234" t="n">
        <v>0.1</v>
      </c>
      <c r="N33" s="235" t="n">
        <f aca="false">IF(M33&gt;0,M33*$C33,"  ")</f>
        <v>139.9319948</v>
      </c>
      <c r="O33" s="234" t="n">
        <v>0.3</v>
      </c>
      <c r="P33" s="235" t="n">
        <f aca="false">IF(O33&gt;0,O33*$C33,"  ")</f>
        <v>419.7959844</v>
      </c>
      <c r="Q33" s="234" t="n">
        <v>0.6</v>
      </c>
      <c r="R33" s="235" t="n">
        <f aca="false">IF(Q33&gt;0,Q33*$C33,"  ")</f>
        <v>839.5919688</v>
      </c>
      <c r="S33" s="238"/>
      <c r="T33" s="235"/>
      <c r="U33" s="235"/>
      <c r="V33" s="238"/>
      <c r="W33" s="235"/>
      <c r="X33" s="238"/>
      <c r="Y33" s="235"/>
      <c r="Z33" s="238"/>
      <c r="AA33" s="235"/>
      <c r="AB33" s="238"/>
      <c r="AC33" s="235"/>
      <c r="AD33" s="238"/>
      <c r="AE33" s="235"/>
      <c r="AF33" s="238"/>
      <c r="AG33" s="235"/>
      <c r="AH33" s="238"/>
      <c r="AI33" s="235"/>
      <c r="AJ33" s="238"/>
      <c r="AK33" s="235"/>
      <c r="AL33" s="238"/>
      <c r="AM33" s="235"/>
      <c r="AN33" s="238"/>
      <c r="AO33" s="235"/>
      <c r="AP33" s="238"/>
      <c r="AQ33" s="235"/>
      <c r="AR33" s="238"/>
      <c r="AS33" s="235"/>
      <c r="AT33" s="236" t="n">
        <f aca="false">Q33+O33+M33+K33+I33+G33+E33</f>
        <v>1</v>
      </c>
    </row>
    <row r="34" customFormat="false" ht="15" hidden="false" customHeight="false" outlineLevel="0" collapsed="false">
      <c r="A34" s="230"/>
      <c r="B34" s="231"/>
      <c r="C34" s="232"/>
      <c r="D34" s="233"/>
      <c r="E34" s="234"/>
      <c r="F34" s="235"/>
      <c r="G34" s="234"/>
      <c r="H34" s="235"/>
      <c r="I34" s="234"/>
      <c r="J34" s="235"/>
      <c r="K34" s="234"/>
      <c r="L34" s="235"/>
      <c r="M34" s="234"/>
      <c r="N34" s="235"/>
      <c r="O34" s="234"/>
      <c r="P34" s="235"/>
      <c r="Q34" s="234"/>
      <c r="R34" s="235"/>
      <c r="S34" s="238"/>
      <c r="T34" s="235"/>
      <c r="U34" s="235"/>
      <c r="V34" s="238"/>
      <c r="W34" s="235"/>
      <c r="X34" s="238"/>
      <c r="Y34" s="235"/>
      <c r="Z34" s="238"/>
      <c r="AA34" s="235"/>
      <c r="AB34" s="238"/>
      <c r="AC34" s="235"/>
      <c r="AD34" s="238"/>
      <c r="AE34" s="235"/>
      <c r="AF34" s="238"/>
      <c r="AG34" s="235"/>
      <c r="AH34" s="238"/>
      <c r="AI34" s="235"/>
      <c r="AJ34" s="238"/>
      <c r="AK34" s="235"/>
      <c r="AL34" s="238"/>
      <c r="AM34" s="235"/>
      <c r="AN34" s="238"/>
      <c r="AO34" s="235"/>
      <c r="AP34" s="238"/>
      <c r="AQ34" s="235"/>
      <c r="AR34" s="238"/>
      <c r="AS34" s="235"/>
      <c r="AT34" s="236"/>
    </row>
    <row r="35" customFormat="false" ht="15" hidden="true" customHeight="false" outlineLevel="0" collapsed="false">
      <c r="A35" s="230"/>
      <c r="B35" s="231"/>
      <c r="C35" s="232"/>
      <c r="D35" s="233" t="n">
        <f aca="false">C35/$C$37</f>
        <v>0</v>
      </c>
      <c r="E35" s="234" t="n">
        <v>0</v>
      </c>
      <c r="F35" s="235" t="str">
        <f aca="false">IF(E35&gt;0,E35*$C35,"  ")</f>
        <v>  </v>
      </c>
      <c r="G35" s="234" t="n">
        <v>0</v>
      </c>
      <c r="H35" s="235" t="str">
        <f aca="false">IF(G35&gt;0,G35*$C35,"  ")</f>
        <v>  </v>
      </c>
      <c r="I35" s="234" t="n">
        <v>0</v>
      </c>
      <c r="J35" s="235" t="str">
        <f aca="false">IF(I35&gt;0,I35*$C35,"  ")</f>
        <v>  </v>
      </c>
      <c r="K35" s="234" t="n">
        <v>0</v>
      </c>
      <c r="L35" s="235" t="str">
        <f aca="false">IF(K35&gt;0,K35*$C35,"  ")</f>
        <v>  </v>
      </c>
      <c r="M35" s="234" t="n">
        <v>0</v>
      </c>
      <c r="N35" s="235" t="str">
        <f aca="false">IF(M35&gt;0,M35*$C35,"  ")</f>
        <v>  </v>
      </c>
      <c r="O35" s="234" t="n">
        <v>0</v>
      </c>
      <c r="P35" s="235" t="str">
        <f aca="false">IF(O35&gt;0,O35*$C35,"  ")</f>
        <v>  </v>
      </c>
      <c r="Q35" s="234" t="n">
        <v>0</v>
      </c>
      <c r="R35" s="235" t="str">
        <f aca="false">IF(Q35&gt;0,Q35*$C35,"  ")</f>
        <v>  </v>
      </c>
      <c r="S35" s="238"/>
      <c r="T35" s="235"/>
      <c r="U35" s="235"/>
      <c r="V35" s="238"/>
      <c r="W35" s="235"/>
      <c r="X35" s="238"/>
      <c r="Y35" s="235"/>
      <c r="Z35" s="238"/>
      <c r="AA35" s="235"/>
      <c r="AB35" s="238"/>
      <c r="AC35" s="235"/>
      <c r="AD35" s="238"/>
      <c r="AE35" s="235"/>
      <c r="AF35" s="238"/>
      <c r="AG35" s="235"/>
      <c r="AH35" s="238"/>
      <c r="AI35" s="235"/>
      <c r="AJ35" s="238"/>
      <c r="AK35" s="235"/>
      <c r="AL35" s="238"/>
      <c r="AM35" s="235"/>
      <c r="AN35" s="238"/>
      <c r="AO35" s="235"/>
      <c r="AP35" s="238"/>
      <c r="AQ35" s="235"/>
      <c r="AR35" s="238"/>
      <c r="AS35" s="235"/>
      <c r="AT35" s="236" t="n">
        <f aca="false">Q35+O35+M35+K35+I35+G35+E35</f>
        <v>0</v>
      </c>
    </row>
    <row r="36" customFormat="false" ht="15" hidden="true" customHeight="false" outlineLevel="0" collapsed="false">
      <c r="A36" s="230"/>
      <c r="B36" s="231"/>
      <c r="C36" s="232"/>
      <c r="D36" s="233" t="n">
        <f aca="false">C36/$C$37</f>
        <v>0</v>
      </c>
      <c r="E36" s="234" t="n">
        <v>0</v>
      </c>
      <c r="F36" s="235" t="str">
        <f aca="false">IF(E36&gt;0,E36*$C36,"  ")</f>
        <v>  </v>
      </c>
      <c r="G36" s="234" t="n">
        <v>0</v>
      </c>
      <c r="H36" s="235" t="str">
        <f aca="false">IF(G36&gt;0,G36*$C36,"  ")</f>
        <v>  </v>
      </c>
      <c r="I36" s="234" t="n">
        <v>0</v>
      </c>
      <c r="J36" s="235" t="str">
        <f aca="false">IF(I36&gt;0,I36*$C36,"  ")</f>
        <v>  </v>
      </c>
      <c r="K36" s="234" t="n">
        <v>0</v>
      </c>
      <c r="L36" s="235" t="str">
        <f aca="false">IF(K36&gt;0,K36*$C36,"  ")</f>
        <v>  </v>
      </c>
      <c r="M36" s="234" t="n">
        <v>0</v>
      </c>
      <c r="N36" s="235" t="str">
        <f aca="false">IF(M36&gt;0,M36*$C36,"  ")</f>
        <v>  </v>
      </c>
      <c r="O36" s="234" t="n">
        <v>0</v>
      </c>
      <c r="P36" s="235" t="str">
        <f aca="false">IF(O36&gt;0,O36*$C36,"  ")</f>
        <v>  </v>
      </c>
      <c r="Q36" s="234" t="n">
        <v>0</v>
      </c>
      <c r="R36" s="235" t="str">
        <f aca="false">IF(Q36&gt;0,Q36*$C36,"  ")</f>
        <v>  </v>
      </c>
      <c r="S36" s="238"/>
      <c r="T36" s="235" t="str">
        <f aca="false">IF(S36&gt;0,S36*$C36,"  ")</f>
        <v>  </v>
      </c>
      <c r="U36" s="235"/>
      <c r="V36" s="238"/>
      <c r="W36" s="235" t="str">
        <f aca="false">IF(V36&gt;0,V36*$C36,"  ")</f>
        <v>  </v>
      </c>
      <c r="X36" s="238"/>
      <c r="Y36" s="235" t="str">
        <f aca="false">IF(X36&gt;0,X36*$C36,"  ")</f>
        <v>  </v>
      </c>
      <c r="Z36" s="238"/>
      <c r="AA36" s="235"/>
      <c r="AB36" s="238"/>
      <c r="AC36" s="235"/>
      <c r="AD36" s="238"/>
      <c r="AE36" s="235"/>
      <c r="AF36" s="238"/>
      <c r="AG36" s="235"/>
      <c r="AH36" s="238"/>
      <c r="AI36" s="235"/>
      <c r="AJ36" s="238"/>
      <c r="AK36" s="235"/>
      <c r="AL36" s="238"/>
      <c r="AM36" s="235"/>
      <c r="AN36" s="238"/>
      <c r="AO36" s="235"/>
      <c r="AP36" s="238"/>
      <c r="AQ36" s="235"/>
      <c r="AR36" s="238"/>
      <c r="AS36" s="235"/>
      <c r="AT36" s="236" t="n">
        <f aca="false">Q36+O36+M36+K36+I36+G36+E36</f>
        <v>0</v>
      </c>
    </row>
    <row r="37" customFormat="false" ht="15" hidden="false" customHeight="false" outlineLevel="0" collapsed="false">
      <c r="A37" s="230"/>
      <c r="B37" s="240" t="s">
        <v>25</v>
      </c>
      <c r="C37" s="241" t="n">
        <f aca="false">SUM(C15:C36)</f>
        <v>316774.136137208</v>
      </c>
      <c r="D37" s="242" t="n">
        <f aca="false">C37/$C$37</f>
        <v>1</v>
      </c>
      <c r="E37" s="239"/>
      <c r="F37" s="235" t="str">
        <f aca="false">IF(E37&gt;0,E37*$C37,"  ")</f>
        <v>  </v>
      </c>
      <c r="G37" s="239"/>
      <c r="H37" s="235" t="str">
        <f aca="false">IF(G37&gt;0,G37*$C37,"  ")</f>
        <v>  </v>
      </c>
      <c r="I37" s="239"/>
      <c r="J37" s="235" t="str">
        <f aca="false">IF(I37&gt;0,I37*$C37,"  ")</f>
        <v>  </v>
      </c>
      <c r="K37" s="239"/>
      <c r="L37" s="235" t="str">
        <f aca="false">IF(K37&gt;0,K37*$C37,"  ")</f>
        <v>  </v>
      </c>
      <c r="M37" s="239"/>
      <c r="N37" s="235" t="str">
        <f aca="false">IF(M37&gt;0,M37*$C37,"  ")</f>
        <v>  </v>
      </c>
      <c r="O37" s="239"/>
      <c r="P37" s="235" t="str">
        <f aca="false">IF(O37&gt;0,O37*$C37,"  ")</f>
        <v>  </v>
      </c>
      <c r="Q37" s="239"/>
      <c r="R37" s="235" t="str">
        <f aca="false">IF(Q37&gt;0,Q37*$C37,"  ")</f>
        <v>  </v>
      </c>
      <c r="S37" s="239"/>
      <c r="T37" s="235" t="str">
        <f aca="false">IF(S37&gt;0,S37*$C37,"  ")</f>
        <v>  </v>
      </c>
      <c r="U37" s="235"/>
      <c r="V37" s="239"/>
      <c r="W37" s="235" t="str">
        <f aca="false">IF(V37&gt;0,V37*$C37,"  ")</f>
        <v>  </v>
      </c>
      <c r="X37" s="239"/>
      <c r="Y37" s="235" t="str">
        <f aca="false">IF(X37&gt;0,X37*$C37,"  ")</f>
        <v>  </v>
      </c>
      <c r="Z37" s="239"/>
      <c r="AA37" s="235" t="str">
        <f aca="false">IF(Z37&gt;0,Z37*$C37,"  ")</f>
        <v>  </v>
      </c>
      <c r="AB37" s="239"/>
      <c r="AC37" s="235" t="str">
        <f aca="false">IF(AB37&gt;0,AB37*$C37,"  ")</f>
        <v>  </v>
      </c>
      <c r="AD37" s="239"/>
      <c r="AE37" s="235" t="str">
        <f aca="false">IF(AD37&gt;0,AD37*$C37,"  ")</f>
        <v>  </v>
      </c>
      <c r="AF37" s="239"/>
      <c r="AG37" s="235" t="str">
        <f aca="false">IF(AF37&gt;0,AF37*$C37,"  ")</f>
        <v>  </v>
      </c>
      <c r="AH37" s="239"/>
      <c r="AI37" s="235" t="str">
        <f aca="false">IF(AH37&gt;0,AH37*$C37,"  ")</f>
        <v>  </v>
      </c>
      <c r="AJ37" s="239"/>
      <c r="AK37" s="235" t="str">
        <f aca="false">IF(AJ37&gt;0,AJ37*$C37,"  ")</f>
        <v>  </v>
      </c>
      <c r="AL37" s="239"/>
      <c r="AM37" s="235" t="str">
        <f aca="false">IF(AL37&gt;0,AL37*$C37,"  ")</f>
        <v>  </v>
      </c>
      <c r="AN37" s="239"/>
      <c r="AO37" s="235" t="str">
        <f aca="false">IF(AN37&gt;0,AN37*$C37,"  ")</f>
        <v>  </v>
      </c>
      <c r="AP37" s="239"/>
      <c r="AQ37" s="235" t="str">
        <f aca="false">IF(AP37&gt;0,AP37*$C37,"  ")</f>
        <v>  </v>
      </c>
      <c r="AR37" s="239"/>
      <c r="AS37" s="235" t="str">
        <f aca="false">IF(AR37&gt;0,AR37*$C37,"  ")</f>
        <v>  </v>
      </c>
      <c r="AT37" s="243"/>
    </row>
    <row r="38" customFormat="false" ht="15" hidden="false" customHeight="false" outlineLevel="0" collapsed="false">
      <c r="A38" s="244"/>
      <c r="B38" s="245"/>
      <c r="C38" s="245"/>
      <c r="D38" s="245"/>
      <c r="E38" s="245"/>
      <c r="F38" s="245"/>
      <c r="G38" s="245"/>
      <c r="H38" s="245"/>
      <c r="I38" s="245"/>
      <c r="J38" s="245"/>
      <c r="K38" s="245"/>
      <c r="L38" s="245"/>
      <c r="M38" s="245"/>
      <c r="N38" s="245"/>
      <c r="O38" s="245"/>
      <c r="P38" s="245"/>
      <c r="Q38" s="246"/>
      <c r="R38" s="246"/>
      <c r="S38" s="246"/>
      <c r="T38" s="246"/>
      <c r="U38" s="246"/>
      <c r="V38" s="246"/>
      <c r="W38" s="246"/>
      <c r="X38" s="246"/>
      <c r="Y38" s="246"/>
      <c r="Z38" s="246"/>
      <c r="AA38" s="246"/>
      <c r="AB38" s="246"/>
      <c r="AC38" s="246"/>
      <c r="AD38" s="246"/>
      <c r="AE38" s="246"/>
      <c r="AF38" s="246"/>
      <c r="AG38" s="246"/>
      <c r="AH38" s="246"/>
      <c r="AI38" s="246"/>
      <c r="AJ38" s="246"/>
      <c r="AK38" s="246"/>
      <c r="AL38" s="246"/>
      <c r="AM38" s="246"/>
      <c r="AN38" s="246"/>
      <c r="AO38" s="246"/>
      <c r="AP38" s="246"/>
      <c r="AQ38" s="246"/>
      <c r="AR38" s="246"/>
      <c r="AS38" s="246"/>
      <c r="AT38" s="246"/>
    </row>
    <row r="39" customFormat="false" ht="15" hidden="false" customHeight="false" outlineLevel="0" collapsed="false">
      <c r="A39" s="247"/>
      <c r="B39" s="248" t="s">
        <v>857</v>
      </c>
      <c r="C39" s="249"/>
      <c r="D39" s="249"/>
      <c r="E39" s="250" t="n">
        <f aca="false">SUM(F15:F37)</f>
        <v>24917.3457082689</v>
      </c>
      <c r="F39" s="250"/>
      <c r="G39" s="250" t="n">
        <f aca="false">SUM(H15:H37)</f>
        <v>47236.3506597218</v>
      </c>
      <c r="H39" s="250"/>
      <c r="I39" s="250" t="n">
        <f aca="false">SUM(J15:J37)</f>
        <v>49398.8535268338</v>
      </c>
      <c r="J39" s="250"/>
      <c r="K39" s="250" t="n">
        <f aca="false">SUM(L15:L37)</f>
        <v>48020.5414903802</v>
      </c>
      <c r="L39" s="250"/>
      <c r="M39" s="250" t="n">
        <f aca="false">SUM(N15:N37)</f>
        <v>49300.1356514989</v>
      </c>
      <c r="N39" s="250"/>
      <c r="O39" s="250" t="n">
        <f aca="false">SUM(P15:P37)</f>
        <v>47718.3650648799</v>
      </c>
      <c r="P39" s="250"/>
      <c r="Q39" s="250" t="n">
        <f aca="false">SUM(R15:R37)</f>
        <v>50182.544035624</v>
      </c>
      <c r="R39" s="250"/>
      <c r="S39" s="250" t="n">
        <f aca="false">SUM(T15:T37)</f>
        <v>347.7518016</v>
      </c>
      <c r="T39" s="250"/>
      <c r="U39" s="250"/>
      <c r="V39" s="250" t="n">
        <f aca="false">SUM(W15:W37)</f>
        <v>347.7518016</v>
      </c>
      <c r="W39" s="250"/>
      <c r="X39" s="250" t="n">
        <f aca="false">SUM(Y15:Y37)</f>
        <v>347.7518016</v>
      </c>
      <c r="Y39" s="250"/>
      <c r="Z39" s="250" t="n">
        <f aca="false">SUM(AA15:AA37)</f>
        <v>347.7518016</v>
      </c>
      <c r="AA39" s="250"/>
      <c r="AB39" s="250" t="n">
        <f aca="false">SUM(AC15:AC37)</f>
        <v>347.7518016</v>
      </c>
      <c r="AC39" s="250"/>
      <c r="AD39" s="250" t="n">
        <f aca="false">SUM(AE15:AE37)</f>
        <v>347.7518016</v>
      </c>
      <c r="AE39" s="250"/>
      <c r="AF39" s="250" t="n">
        <f aca="false">SUM(AG15:AG37)</f>
        <v>347.7518016</v>
      </c>
      <c r="AG39" s="250"/>
      <c r="AH39" s="250" t="n">
        <f aca="false">SUM(AI15:AI37)</f>
        <v>347.7518016</v>
      </c>
      <c r="AI39" s="250"/>
      <c r="AJ39" s="250" t="n">
        <f aca="false">SUM(AK15:AK37)</f>
        <v>347.7518016</v>
      </c>
      <c r="AK39" s="250"/>
      <c r="AL39" s="250" t="n">
        <f aca="false">SUM(AM15:AM37)</f>
        <v>347.7518016</v>
      </c>
      <c r="AM39" s="250"/>
      <c r="AN39" s="250" t="n">
        <f aca="false">SUM(AO15:AO37)</f>
        <v>347.7518016</v>
      </c>
      <c r="AO39" s="250"/>
      <c r="AP39" s="250" t="n">
        <f aca="false">SUM(AQ15:AQ37)</f>
        <v>347.7518016</v>
      </c>
      <c r="AQ39" s="250"/>
      <c r="AR39" s="250" t="n">
        <f aca="false">SUM(AS15:AS37)</f>
        <v>347.7518016</v>
      </c>
      <c r="AS39" s="250"/>
      <c r="AT39" s="251"/>
    </row>
    <row r="40" customFormat="false" ht="15" hidden="false" customHeight="false" outlineLevel="0" collapsed="false">
      <c r="A40" s="247"/>
      <c r="B40" s="248" t="s">
        <v>858</v>
      </c>
      <c r="C40" s="252"/>
      <c r="D40" s="252"/>
      <c r="E40" s="253" t="n">
        <f aca="false">SUM(E39/$C$37)</f>
        <v>0.0786596595672702</v>
      </c>
      <c r="F40" s="253"/>
      <c r="G40" s="253" t="n">
        <f aca="false">SUM(G39/$C$37)</f>
        <v>0.14911681627714</v>
      </c>
      <c r="H40" s="253"/>
      <c r="I40" s="253" t="n">
        <f aca="false">SUM(I39/$C$37)</f>
        <v>0.155943455893246</v>
      </c>
      <c r="J40" s="253"/>
      <c r="K40" s="253" t="n">
        <f aca="false">SUM(K39/$C$37)</f>
        <v>0.15159236822788</v>
      </c>
      <c r="L40" s="253"/>
      <c r="M40" s="253" t="n">
        <f aca="false">SUM(M39/$C$37)</f>
        <v>0.155631820996096</v>
      </c>
      <c r="N40" s="253"/>
      <c r="O40" s="253" t="n">
        <f aca="false">SUM(O39/$C$37)</f>
        <v>0.150638450622153</v>
      </c>
      <c r="P40" s="253"/>
      <c r="Q40" s="253" t="n">
        <f aca="false">SUM(Q39/$C$37)</f>
        <v>0.158417428416214</v>
      </c>
      <c r="R40" s="253"/>
      <c r="S40" s="253" t="n">
        <f aca="false">SUM(S39/$C$37)</f>
        <v>0.00109779101867513</v>
      </c>
      <c r="T40" s="253"/>
      <c r="U40" s="253"/>
      <c r="V40" s="253" t="n">
        <f aca="false">SUM(V39/$C$37)</f>
        <v>0.00109779101867513</v>
      </c>
      <c r="W40" s="253"/>
      <c r="X40" s="253" t="n">
        <f aca="false">SUM(X39/$C$37)</f>
        <v>0.00109779101867513</v>
      </c>
      <c r="Y40" s="253"/>
      <c r="Z40" s="253" t="n">
        <f aca="false">SUM(Z39/$C$37)</f>
        <v>0.00109779101867513</v>
      </c>
      <c r="AA40" s="253"/>
      <c r="AB40" s="253" t="n">
        <f aca="false">SUM(AB39/$C$37)</f>
        <v>0.00109779101867513</v>
      </c>
      <c r="AC40" s="253"/>
      <c r="AD40" s="253" t="n">
        <f aca="false">SUM(AD39/$C$37)</f>
        <v>0.00109779101867513</v>
      </c>
      <c r="AE40" s="253"/>
      <c r="AF40" s="253" t="n">
        <f aca="false">SUM(AF39/$C$37)</f>
        <v>0.00109779101867513</v>
      </c>
      <c r="AG40" s="253"/>
      <c r="AH40" s="253" t="n">
        <f aca="false">SUM(AH39/$C$37)</f>
        <v>0.00109779101867513</v>
      </c>
      <c r="AI40" s="253"/>
      <c r="AJ40" s="253" t="n">
        <f aca="false">SUM(AJ39/$C$37)</f>
        <v>0.00109779101867513</v>
      </c>
      <c r="AK40" s="253"/>
      <c r="AL40" s="253" t="n">
        <f aca="false">SUM(AL39/$C$37)</f>
        <v>0.00109779101867513</v>
      </c>
      <c r="AM40" s="253"/>
      <c r="AN40" s="253" t="n">
        <f aca="false">SUM(AN39/$C$37)</f>
        <v>0.00109779101867513</v>
      </c>
      <c r="AO40" s="253"/>
      <c r="AP40" s="253" t="n">
        <f aca="false">SUM(AP39/$C$37)</f>
        <v>0.00109779101867513</v>
      </c>
      <c r="AQ40" s="253"/>
      <c r="AR40" s="253" t="n">
        <f aca="false">SUM(AR39/$C$37)</f>
        <v>0.00109779101867513</v>
      </c>
      <c r="AS40" s="253"/>
      <c r="AT40" s="254"/>
    </row>
    <row r="41" customFormat="false" ht="15" hidden="false" customHeight="false" outlineLevel="0" collapsed="false">
      <c r="A41" s="247"/>
      <c r="B41" s="248" t="s">
        <v>859</v>
      </c>
      <c r="C41" s="249"/>
      <c r="D41" s="249"/>
      <c r="E41" s="250" t="n">
        <f aca="false">E39</f>
        <v>24917.3457082689</v>
      </c>
      <c r="F41" s="250"/>
      <c r="G41" s="250" t="n">
        <f aca="false">E41+G39</f>
        <v>72153.6963679907</v>
      </c>
      <c r="H41" s="250"/>
      <c r="I41" s="250" t="n">
        <f aca="false">G41+I39</f>
        <v>121552.549894825</v>
      </c>
      <c r="J41" s="250"/>
      <c r="K41" s="250" t="n">
        <f aca="false">I41+K39</f>
        <v>169573.091385205</v>
      </c>
      <c r="L41" s="250"/>
      <c r="M41" s="250" t="n">
        <f aca="false">K41+M39</f>
        <v>218873.227036704</v>
      </c>
      <c r="N41" s="250"/>
      <c r="O41" s="250" t="n">
        <f aca="false">M41+O39</f>
        <v>266591.592101584</v>
      </c>
      <c r="P41" s="250"/>
      <c r="Q41" s="250" t="n">
        <f aca="false">SUM(O41+Q39)</f>
        <v>316774.136137208</v>
      </c>
      <c r="R41" s="250"/>
      <c r="S41" s="250" t="n">
        <f aca="false">Q41+S39</f>
        <v>317121.887938808</v>
      </c>
      <c r="T41" s="250"/>
      <c r="U41" s="250"/>
      <c r="V41" s="250" t="n">
        <f aca="false">S41+V39</f>
        <v>317469.639740407</v>
      </c>
      <c r="W41" s="250"/>
      <c r="X41" s="250" t="n">
        <f aca="false">V41+X39</f>
        <v>317817.391542007</v>
      </c>
      <c r="Y41" s="250"/>
      <c r="Z41" s="250" t="n">
        <f aca="false">X41+Z39</f>
        <v>318165.143343607</v>
      </c>
      <c r="AA41" s="250"/>
      <c r="AB41" s="250" t="n">
        <f aca="false">Z41+AB39</f>
        <v>318512.895145207</v>
      </c>
      <c r="AC41" s="250"/>
      <c r="AD41" s="250" t="n">
        <f aca="false">SUM(AB41+AD39)</f>
        <v>318860.646946807</v>
      </c>
      <c r="AE41" s="250"/>
      <c r="AF41" s="250" t="n">
        <f aca="false">AD41+AF39</f>
        <v>319208.398748407</v>
      </c>
      <c r="AG41" s="250"/>
      <c r="AH41" s="250" t="n">
        <f aca="false">AF41+AH39</f>
        <v>319556.150550007</v>
      </c>
      <c r="AI41" s="250"/>
      <c r="AJ41" s="250" t="n">
        <f aca="false">AH41+AJ39</f>
        <v>319903.902351607</v>
      </c>
      <c r="AK41" s="250"/>
      <c r="AL41" s="250" t="n">
        <f aca="false">AJ41+AL39</f>
        <v>320251.654153207</v>
      </c>
      <c r="AM41" s="250"/>
      <c r="AN41" s="250" t="n">
        <f aca="false">AL41+AN39</f>
        <v>320599.405954807</v>
      </c>
      <c r="AO41" s="250"/>
      <c r="AP41" s="250" t="n">
        <f aca="false">SUM(AN41+AP39)</f>
        <v>320947.157756407</v>
      </c>
      <c r="AQ41" s="250"/>
      <c r="AR41" s="250" t="n">
        <f aca="false">AP41+AR39</f>
        <v>321294.909558007</v>
      </c>
      <c r="AS41" s="250"/>
      <c r="AT41" s="251"/>
    </row>
    <row r="42" customFormat="false" ht="15" hidden="false" customHeight="false" outlineLevel="0" collapsed="false">
      <c r="A42" s="247"/>
      <c r="B42" s="248" t="s">
        <v>860</v>
      </c>
      <c r="C42" s="249"/>
      <c r="D42" s="252"/>
      <c r="E42" s="253" t="n">
        <f aca="false">E40</f>
        <v>0.0786596595672702</v>
      </c>
      <c r="F42" s="253"/>
      <c r="G42" s="253" t="n">
        <f aca="false">E42+G40</f>
        <v>0.227776475844411</v>
      </c>
      <c r="H42" s="253"/>
      <c r="I42" s="253" t="n">
        <f aca="false">G42+I40</f>
        <v>0.383719931737657</v>
      </c>
      <c r="J42" s="253"/>
      <c r="K42" s="253" t="n">
        <f aca="false">I42+K40</f>
        <v>0.535312299965537</v>
      </c>
      <c r="L42" s="253"/>
      <c r="M42" s="253" t="n">
        <f aca="false">K42+M40</f>
        <v>0.690944120961633</v>
      </c>
      <c r="N42" s="253"/>
      <c r="O42" s="253" t="n">
        <f aca="false">M42+O40</f>
        <v>0.841582571583786</v>
      </c>
      <c r="P42" s="253"/>
      <c r="Q42" s="253" t="n">
        <f aca="false">O42+Q40</f>
        <v>1</v>
      </c>
      <c r="R42" s="253"/>
      <c r="S42" s="253" t="n">
        <f aca="false">Q42+S40</f>
        <v>1.00109779101868</v>
      </c>
      <c r="T42" s="253"/>
      <c r="U42" s="253"/>
      <c r="V42" s="253" t="n">
        <f aca="false">S42+V40</f>
        <v>1.00219558203735</v>
      </c>
      <c r="W42" s="253"/>
      <c r="X42" s="253" t="n">
        <f aca="false">V42+X40</f>
        <v>1.00329337305603</v>
      </c>
      <c r="Y42" s="253"/>
      <c r="Z42" s="253" t="n">
        <f aca="false">X42+Z40</f>
        <v>1.0043911640747</v>
      </c>
      <c r="AA42" s="253"/>
      <c r="AB42" s="253" t="n">
        <f aca="false">Z42+AB40</f>
        <v>1.00548895509338</v>
      </c>
      <c r="AC42" s="253"/>
      <c r="AD42" s="253" t="n">
        <f aca="false">AB42+AD40</f>
        <v>1.00658674611205</v>
      </c>
      <c r="AE42" s="253"/>
      <c r="AF42" s="253" t="n">
        <f aca="false">AD42+AF40</f>
        <v>1.00768453713073</v>
      </c>
      <c r="AG42" s="253"/>
      <c r="AH42" s="253" t="n">
        <f aca="false">AF42+AH40</f>
        <v>1.0087823281494</v>
      </c>
      <c r="AI42" s="253"/>
      <c r="AJ42" s="253" t="n">
        <f aca="false">AH42+AJ40</f>
        <v>1.00988011916808</v>
      </c>
      <c r="AK42" s="253"/>
      <c r="AL42" s="253" t="n">
        <f aca="false">AJ42+AL40</f>
        <v>1.01097791018675</v>
      </c>
      <c r="AM42" s="253"/>
      <c r="AN42" s="253" t="n">
        <f aca="false">AL42+AN40</f>
        <v>1.01207570120543</v>
      </c>
      <c r="AO42" s="253"/>
      <c r="AP42" s="253" t="n">
        <f aca="false">AN42+AP40</f>
        <v>1.0131734922241</v>
      </c>
      <c r="AQ42" s="253"/>
      <c r="AR42" s="253" t="n">
        <f aca="false">AP42+AR40</f>
        <v>1.01427128324278</v>
      </c>
      <c r="AS42" s="253"/>
      <c r="AT42" s="254"/>
    </row>
    <row r="43" customFormat="false" ht="15" hidden="false" customHeight="false" outlineLevel="0" collapsed="false">
      <c r="A43" s="255"/>
      <c r="C43" s="256"/>
      <c r="D43" s="256"/>
      <c r="E43" s="256"/>
      <c r="F43" s="256"/>
      <c r="G43" s="256"/>
      <c r="H43" s="256"/>
      <c r="I43" s="256"/>
      <c r="J43" s="256"/>
      <c r="K43" s="256"/>
      <c r="L43" s="256"/>
      <c r="M43" s="256"/>
      <c r="N43" s="256"/>
      <c r="O43" s="256"/>
      <c r="P43" s="256"/>
      <c r="Q43" s="256"/>
      <c r="R43" s="256"/>
      <c r="S43" s="256"/>
      <c r="T43" s="256"/>
      <c r="U43" s="256"/>
      <c r="V43" s="256"/>
      <c r="W43" s="256"/>
      <c r="X43" s="256"/>
      <c r="Y43" s="256"/>
      <c r="Z43" s="256"/>
      <c r="AA43" s="256"/>
      <c r="AB43" s="256"/>
      <c r="AC43" s="256"/>
      <c r="AD43" s="256"/>
      <c r="AE43" s="256"/>
      <c r="AF43" s="256"/>
      <c r="AG43" s="256"/>
      <c r="AH43" s="256"/>
      <c r="AI43" s="256"/>
      <c r="AJ43" s="256"/>
      <c r="AK43" s="256"/>
      <c r="AL43" s="256"/>
      <c r="AM43" s="256"/>
      <c r="AN43" s="256"/>
      <c r="AO43" s="256"/>
      <c r="AP43" s="256"/>
      <c r="AQ43" s="256"/>
      <c r="AR43" s="256"/>
      <c r="AS43" s="256"/>
      <c r="AT43" s="256"/>
    </row>
    <row r="44" customFormat="false" ht="17.35" hidden="false" customHeight="false" outlineLevel="0" collapsed="false">
      <c r="A44" s="257" t="s">
        <v>861</v>
      </c>
      <c r="B44" s="257"/>
      <c r="C44" s="257"/>
      <c r="D44" s="257"/>
      <c r="E44" s="257"/>
      <c r="F44" s="257"/>
      <c r="G44" s="257"/>
      <c r="H44" s="257"/>
      <c r="I44" s="258"/>
      <c r="J44" s="258"/>
      <c r="K44" s="258"/>
      <c r="L44" s="258"/>
      <c r="M44" s="258"/>
      <c r="N44" s="258"/>
      <c r="O44" s="258"/>
      <c r="P44" s="258"/>
      <c r="Q44" s="258"/>
      <c r="R44" s="258"/>
      <c r="S44" s="258"/>
      <c r="T44" s="258"/>
      <c r="U44" s="258"/>
      <c r="V44" s="258"/>
      <c r="W44" s="258"/>
      <c r="X44" s="258"/>
      <c r="Y44" s="258"/>
      <c r="Z44" s="258"/>
      <c r="AA44" s="258"/>
      <c r="AB44" s="258"/>
      <c r="AC44" s="258"/>
      <c r="AD44" s="258"/>
      <c r="AE44" s="258"/>
      <c r="AF44" s="258"/>
      <c r="AG44" s="258"/>
      <c r="AH44" s="258"/>
      <c r="AI44" s="258"/>
      <c r="AJ44" s="258"/>
      <c r="AK44" s="258"/>
      <c r="AL44" s="258"/>
      <c r="AM44" s="258"/>
      <c r="AN44" s="258"/>
      <c r="AO44" s="258"/>
      <c r="AP44" s="258"/>
      <c r="AQ44" s="258"/>
      <c r="AR44" s="258"/>
      <c r="AS44" s="258"/>
      <c r="AT44" s="258"/>
    </row>
    <row r="45" customFormat="false" ht="17.35" hidden="false" customHeight="false" outlineLevel="0" collapsed="false">
      <c r="A45" s="218"/>
      <c r="B45" s="218"/>
      <c r="C45" s="218"/>
      <c r="D45" s="218"/>
      <c r="E45" s="218"/>
      <c r="F45" s="218"/>
      <c r="G45" s="218"/>
      <c r="H45" s="218"/>
      <c r="I45" s="258"/>
      <c r="J45" s="258"/>
      <c r="K45" s="258"/>
      <c r="L45" s="258"/>
      <c r="M45" s="258"/>
      <c r="N45" s="258"/>
      <c r="O45" s="258"/>
      <c r="P45" s="258"/>
      <c r="Q45" s="258"/>
      <c r="R45" s="258"/>
      <c r="S45" s="258"/>
      <c r="T45" s="258"/>
      <c r="U45" s="258"/>
      <c r="V45" s="258"/>
      <c r="W45" s="258"/>
      <c r="X45" s="258"/>
      <c r="Y45" s="258"/>
      <c r="Z45" s="258"/>
      <c r="AA45" s="258"/>
      <c r="AB45" s="258"/>
      <c r="AC45" s="258"/>
      <c r="AD45" s="258"/>
      <c r="AE45" s="258"/>
      <c r="AF45" s="258"/>
      <c r="AG45" s="258"/>
      <c r="AH45" s="258"/>
      <c r="AI45" s="258"/>
      <c r="AJ45" s="258"/>
      <c r="AK45" s="258"/>
      <c r="AL45" s="258"/>
      <c r="AM45" s="258"/>
      <c r="AN45" s="258"/>
      <c r="AO45" s="258"/>
      <c r="AP45" s="258"/>
      <c r="AQ45" s="258"/>
      <c r="AR45" s="258"/>
      <c r="AS45" s="258"/>
      <c r="AT45" s="258"/>
    </row>
    <row r="46" customFormat="false" ht="17.35" hidden="false" customHeight="false" outlineLevel="0" collapsed="false">
      <c r="A46" s="218" t="s">
        <v>862</v>
      </c>
      <c r="B46" s="218"/>
      <c r="C46" s="218"/>
      <c r="D46" s="218"/>
      <c r="E46" s="218"/>
      <c r="F46" s="218"/>
      <c r="G46" s="218"/>
      <c r="H46" s="218"/>
      <c r="J46" s="258"/>
      <c r="K46" s="258"/>
      <c r="L46" s="258"/>
      <c r="M46" s="258"/>
      <c r="N46" s="258"/>
      <c r="O46" s="258"/>
      <c r="P46" s="258"/>
      <c r="Q46" s="258"/>
      <c r="R46" s="258"/>
      <c r="S46" s="258"/>
      <c r="T46" s="258"/>
      <c r="U46" s="258"/>
      <c r="V46" s="258"/>
      <c r="W46" s="258"/>
      <c r="X46" s="258"/>
      <c r="Y46" s="258"/>
      <c r="Z46" s="258"/>
      <c r="AA46" s="258"/>
      <c r="AB46" s="258"/>
      <c r="AC46" s="258"/>
      <c r="AD46" s="258"/>
      <c r="AE46" s="258"/>
      <c r="AF46" s="258"/>
      <c r="AG46" s="258"/>
      <c r="AH46" s="258"/>
      <c r="AI46" s="258"/>
      <c r="AJ46" s="258"/>
      <c r="AK46" s="258"/>
      <c r="AL46" s="258"/>
      <c r="AM46" s="258"/>
      <c r="AN46" s="258"/>
      <c r="AO46" s="258"/>
      <c r="AP46" s="258"/>
      <c r="AQ46" s="258"/>
      <c r="AR46" s="258"/>
      <c r="AS46" s="258"/>
      <c r="AT46" s="258"/>
    </row>
    <row r="47" customFormat="false" ht="17.35" hidden="false" customHeight="false" outlineLevel="0" collapsed="false">
      <c r="A47" s="218" t="s">
        <v>863</v>
      </c>
      <c r="B47" s="218"/>
      <c r="C47" s="218"/>
      <c r="D47" s="218"/>
      <c r="E47" s="218"/>
      <c r="F47" s="218"/>
      <c r="G47" s="218"/>
      <c r="H47" s="218"/>
      <c r="I47" s="258"/>
      <c r="J47" s="258"/>
      <c r="K47" s="258"/>
      <c r="L47" s="258"/>
      <c r="M47" s="258"/>
      <c r="N47" s="258"/>
      <c r="O47" s="258"/>
      <c r="P47" s="258"/>
      <c r="Q47" s="258"/>
      <c r="R47" s="258"/>
      <c r="S47" s="258"/>
      <c r="T47" s="258"/>
      <c r="U47" s="258"/>
      <c r="V47" s="258"/>
      <c r="W47" s="258"/>
      <c r="X47" s="258"/>
      <c r="Y47" s="258"/>
      <c r="Z47" s="258"/>
      <c r="AA47" s="258"/>
      <c r="AB47" s="258"/>
      <c r="AC47" s="258"/>
      <c r="AD47" s="258"/>
      <c r="AE47" s="258"/>
      <c r="AF47" s="258"/>
      <c r="AG47" s="258"/>
      <c r="AH47" s="258"/>
      <c r="AI47" s="258"/>
      <c r="AJ47" s="258"/>
      <c r="AK47" s="258"/>
      <c r="AL47" s="258"/>
      <c r="AM47" s="258"/>
      <c r="AN47" s="258"/>
      <c r="AO47" s="258"/>
      <c r="AP47" s="258"/>
      <c r="AQ47" s="258"/>
      <c r="AR47" s="258"/>
      <c r="AS47" s="258"/>
      <c r="AT47" s="258"/>
    </row>
    <row r="48" customFormat="false" ht="15" hidden="false" customHeight="false" outlineLevel="0" collapsed="false">
      <c r="A48" s="259"/>
      <c r="B48" s="260"/>
      <c r="C48" s="260"/>
      <c r="D48" s="260"/>
      <c r="E48" s="260"/>
      <c r="F48" s="260"/>
      <c r="G48" s="260"/>
      <c r="H48" s="260"/>
      <c r="I48" s="260"/>
      <c r="J48" s="260"/>
      <c r="K48" s="260"/>
      <c r="L48" s="260"/>
      <c r="M48" s="260"/>
      <c r="N48" s="260"/>
      <c r="O48" s="260"/>
      <c r="P48" s="260"/>
      <c r="Q48" s="260"/>
      <c r="R48" s="260"/>
      <c r="S48" s="260"/>
      <c r="T48" s="260"/>
      <c r="U48" s="260"/>
      <c r="V48" s="260"/>
      <c r="W48" s="260"/>
      <c r="X48" s="260"/>
      <c r="Y48" s="260"/>
      <c r="Z48" s="260"/>
      <c r="AA48" s="260"/>
      <c r="AB48" s="260"/>
      <c r="AC48" s="260"/>
      <c r="AD48" s="260"/>
      <c r="AE48" s="260"/>
      <c r="AF48" s="260"/>
      <c r="AG48" s="260"/>
      <c r="AH48" s="260"/>
      <c r="AI48" s="260"/>
      <c r="AJ48" s="260"/>
      <c r="AK48" s="260"/>
      <c r="AL48" s="260"/>
      <c r="AM48" s="260"/>
      <c r="AN48" s="260"/>
      <c r="AO48" s="260"/>
      <c r="AP48" s="260"/>
      <c r="AQ48" s="260"/>
      <c r="AR48" s="260"/>
      <c r="AS48" s="260"/>
      <c r="AT48" s="260"/>
    </row>
    <row r="49" customFormat="false" ht="15" hidden="false" customHeight="false" outlineLevel="0" collapsed="false">
      <c r="A49" s="261"/>
      <c r="B49" s="261"/>
      <c r="C49" s="261"/>
      <c r="D49" s="261"/>
      <c r="E49" s="261"/>
      <c r="F49" s="261"/>
      <c r="G49" s="261"/>
      <c r="H49" s="261"/>
      <c r="I49" s="261"/>
      <c r="J49" s="261"/>
      <c r="K49" s="261"/>
      <c r="L49" s="261"/>
      <c r="M49" s="261"/>
      <c r="N49" s="261"/>
      <c r="O49" s="261"/>
      <c r="P49" s="261"/>
      <c r="Q49" s="261"/>
      <c r="R49" s="261"/>
      <c r="S49" s="261"/>
      <c r="T49" s="261"/>
      <c r="U49" s="261"/>
      <c r="V49" s="261"/>
      <c r="W49" s="261"/>
      <c r="X49" s="261"/>
      <c r="Y49" s="261"/>
      <c r="Z49" s="261"/>
      <c r="AA49" s="261"/>
      <c r="AB49" s="261"/>
      <c r="AC49" s="261"/>
      <c r="AD49" s="261"/>
      <c r="AE49" s="261"/>
      <c r="AF49" s="261"/>
      <c r="AG49" s="261"/>
      <c r="AH49" s="261"/>
      <c r="AI49" s="261"/>
      <c r="AJ49" s="261"/>
      <c r="AK49" s="261"/>
      <c r="AL49" s="261"/>
      <c r="AM49" s="261"/>
      <c r="AN49" s="261"/>
      <c r="AO49" s="261"/>
      <c r="AP49" s="261"/>
      <c r="AQ49" s="261"/>
      <c r="AR49" s="261"/>
      <c r="AS49" s="261"/>
      <c r="AT49" s="262"/>
    </row>
    <row r="50" customFormat="false" ht="15" hidden="false" customHeight="false" outlineLevel="0" collapsed="false">
      <c r="A50" s="259"/>
      <c r="B50" s="260"/>
      <c r="C50" s="260"/>
      <c r="D50" s="260"/>
      <c r="E50" s="260"/>
      <c r="F50" s="260"/>
      <c r="G50" s="260"/>
      <c r="H50" s="260"/>
      <c r="I50" s="260"/>
      <c r="J50" s="260"/>
      <c r="K50" s="260"/>
      <c r="L50" s="260"/>
      <c r="M50" s="260"/>
      <c r="N50" s="260"/>
      <c r="O50" s="260"/>
      <c r="P50" s="260"/>
      <c r="Q50" s="260"/>
      <c r="R50" s="260"/>
      <c r="S50" s="260"/>
      <c r="T50" s="260"/>
      <c r="U50" s="260"/>
      <c r="V50" s="260"/>
      <c r="W50" s="260"/>
      <c r="X50" s="260"/>
      <c r="Y50" s="260"/>
      <c r="Z50" s="260"/>
      <c r="AA50" s="260"/>
      <c r="AB50" s="260"/>
      <c r="AC50" s="260"/>
      <c r="AD50" s="260"/>
      <c r="AE50" s="260"/>
      <c r="AF50" s="260"/>
      <c r="AG50" s="260"/>
      <c r="AH50" s="260"/>
      <c r="AI50" s="260"/>
      <c r="AJ50" s="260"/>
      <c r="AK50" s="260"/>
      <c r="AL50" s="260"/>
      <c r="AM50" s="260"/>
      <c r="AN50" s="260"/>
      <c r="AO50" s="260"/>
      <c r="AP50" s="260"/>
      <c r="AQ50" s="260"/>
      <c r="AR50" s="260"/>
      <c r="AS50" s="260"/>
      <c r="AT50" s="260"/>
    </row>
    <row r="51" customFormat="false" ht="15" hidden="false" customHeight="false" outlineLevel="0" collapsed="false">
      <c r="A51" s="259"/>
      <c r="B51" s="263"/>
      <c r="C51" s="263"/>
      <c r="D51" s="263"/>
      <c r="E51" s="260"/>
      <c r="F51" s="260"/>
      <c r="G51" s="260"/>
      <c r="H51" s="260"/>
      <c r="I51" s="260"/>
      <c r="J51" s="260"/>
      <c r="K51" s="260"/>
      <c r="L51" s="260"/>
      <c r="M51" s="260"/>
      <c r="N51" s="260"/>
      <c r="O51" s="260"/>
      <c r="P51" s="260"/>
      <c r="Q51" s="260"/>
      <c r="R51" s="260"/>
      <c r="S51" s="260"/>
      <c r="T51" s="260"/>
      <c r="U51" s="260"/>
      <c r="V51" s="260"/>
      <c r="W51" s="260"/>
      <c r="X51" s="260"/>
      <c r="Y51" s="260"/>
      <c r="Z51" s="260"/>
      <c r="AA51" s="260"/>
      <c r="AB51" s="260"/>
      <c r="AC51" s="260"/>
      <c r="AD51" s="260"/>
      <c r="AE51" s="260"/>
      <c r="AF51" s="260"/>
      <c r="AG51" s="260"/>
      <c r="AH51" s="260"/>
      <c r="AI51" s="260"/>
      <c r="AJ51" s="260"/>
      <c r="AK51" s="260"/>
      <c r="AL51" s="260"/>
      <c r="AM51" s="260"/>
      <c r="AN51" s="260"/>
      <c r="AO51" s="260"/>
      <c r="AP51" s="260"/>
      <c r="AQ51" s="260"/>
      <c r="AR51" s="260"/>
      <c r="AS51" s="260"/>
      <c r="AT51" s="260"/>
    </row>
    <row r="52" customFormat="false" ht="15" hidden="false" customHeight="false" outlineLevel="0" collapsed="false">
      <c r="A52" s="259"/>
      <c r="B52" s="263"/>
      <c r="C52" s="263"/>
      <c r="D52" s="263"/>
      <c r="E52" s="260"/>
      <c r="F52" s="260"/>
      <c r="G52" s="260"/>
      <c r="H52" s="260"/>
      <c r="I52" s="260"/>
      <c r="J52" s="260"/>
      <c r="K52" s="260"/>
      <c r="L52" s="260"/>
      <c r="M52" s="260"/>
      <c r="N52" s="260"/>
      <c r="O52" s="260"/>
      <c r="P52" s="260"/>
      <c r="Q52" s="260"/>
      <c r="R52" s="260"/>
      <c r="S52" s="260"/>
      <c r="T52" s="260"/>
      <c r="U52" s="260"/>
      <c r="V52" s="260"/>
      <c r="W52" s="260"/>
      <c r="X52" s="260"/>
      <c r="Y52" s="260"/>
      <c r="Z52" s="260"/>
      <c r="AA52" s="260"/>
      <c r="AB52" s="260"/>
      <c r="AC52" s="260"/>
      <c r="AD52" s="260"/>
      <c r="AE52" s="260"/>
      <c r="AF52" s="260"/>
      <c r="AG52" s="260"/>
      <c r="AH52" s="260"/>
      <c r="AI52" s="260"/>
      <c r="AJ52" s="260"/>
      <c r="AK52" s="260"/>
      <c r="AL52" s="260"/>
      <c r="AM52" s="260"/>
      <c r="AN52" s="260"/>
      <c r="AO52" s="260"/>
      <c r="AP52" s="260"/>
      <c r="AQ52" s="260"/>
      <c r="AR52" s="260"/>
      <c r="AS52" s="260"/>
      <c r="AT52" s="260"/>
    </row>
    <row r="53" customFormat="false" ht="15" hidden="false" customHeight="false" outlineLevel="0" collapsed="false">
      <c r="A53" s="259"/>
      <c r="B53" s="263"/>
      <c r="C53" s="263"/>
      <c r="D53" s="263"/>
      <c r="E53" s="260"/>
      <c r="F53" s="260"/>
      <c r="G53" s="260"/>
      <c r="H53" s="260"/>
      <c r="I53" s="260"/>
      <c r="J53" s="260"/>
      <c r="K53" s="260"/>
      <c r="L53" s="260"/>
      <c r="M53" s="260"/>
      <c r="N53" s="260"/>
      <c r="O53" s="260"/>
      <c r="P53" s="260"/>
      <c r="Q53" s="260"/>
      <c r="R53" s="260"/>
      <c r="S53" s="260"/>
      <c r="T53" s="260"/>
      <c r="U53" s="260"/>
      <c r="V53" s="260"/>
      <c r="W53" s="260"/>
      <c r="X53" s="260"/>
      <c r="Y53" s="260"/>
      <c r="Z53" s="260"/>
      <c r="AA53" s="260"/>
      <c r="AB53" s="260"/>
      <c r="AC53" s="260"/>
      <c r="AD53" s="260"/>
      <c r="AE53" s="260"/>
      <c r="AF53" s="260"/>
      <c r="AG53" s="260"/>
      <c r="AH53" s="260"/>
      <c r="AI53" s="260"/>
      <c r="AJ53" s="260"/>
      <c r="AK53" s="260"/>
      <c r="AL53" s="260"/>
      <c r="AM53" s="260"/>
      <c r="AN53" s="260"/>
      <c r="AO53" s="260"/>
      <c r="AP53" s="260"/>
      <c r="AQ53" s="260"/>
      <c r="AR53" s="260"/>
      <c r="AS53" s="260"/>
      <c r="AT53" s="260"/>
    </row>
    <row r="54" customFormat="false" ht="15" hidden="false" customHeight="false" outlineLevel="0" collapsed="false">
      <c r="A54" s="259"/>
      <c r="B54" s="263"/>
      <c r="C54" s="263"/>
      <c r="D54" s="263"/>
      <c r="E54" s="260"/>
      <c r="F54" s="260"/>
      <c r="G54" s="260"/>
      <c r="H54" s="260"/>
      <c r="I54" s="260"/>
      <c r="J54" s="260"/>
      <c r="K54" s="260"/>
      <c r="L54" s="260"/>
      <c r="M54" s="260"/>
      <c r="N54" s="260"/>
      <c r="O54" s="260"/>
      <c r="P54" s="260"/>
      <c r="Q54" s="260"/>
      <c r="R54" s="260"/>
      <c r="S54" s="260"/>
      <c r="T54" s="260"/>
      <c r="U54" s="260"/>
      <c r="V54" s="260"/>
      <c r="W54" s="260"/>
      <c r="X54" s="260"/>
      <c r="Y54" s="260"/>
      <c r="Z54" s="260"/>
      <c r="AA54" s="260"/>
      <c r="AB54" s="260"/>
      <c r="AC54" s="260"/>
      <c r="AD54" s="260"/>
      <c r="AE54" s="260"/>
      <c r="AF54" s="260"/>
      <c r="AG54" s="260"/>
      <c r="AH54" s="260"/>
      <c r="AI54" s="260"/>
      <c r="AJ54" s="260"/>
      <c r="AK54" s="260"/>
      <c r="AL54" s="260"/>
      <c r="AM54" s="260"/>
      <c r="AN54" s="260"/>
      <c r="AO54" s="260"/>
      <c r="AP54" s="260"/>
      <c r="AQ54" s="260"/>
      <c r="AR54" s="260"/>
      <c r="AS54" s="260"/>
      <c r="AT54" s="260"/>
    </row>
    <row r="55" customFormat="false" ht="15" hidden="false" customHeight="false" outlineLevel="0" collapsed="false">
      <c r="A55" s="259"/>
      <c r="B55" s="260"/>
      <c r="C55" s="260"/>
      <c r="D55" s="260"/>
      <c r="E55" s="260"/>
      <c r="F55" s="260"/>
      <c r="G55" s="260"/>
      <c r="H55" s="260"/>
      <c r="I55" s="260"/>
      <c r="J55" s="260"/>
      <c r="K55" s="260"/>
      <c r="L55" s="260"/>
      <c r="M55" s="260"/>
      <c r="N55" s="260"/>
      <c r="O55" s="260"/>
      <c r="P55" s="260"/>
      <c r="Q55" s="260"/>
      <c r="R55" s="260"/>
      <c r="S55" s="260"/>
      <c r="T55" s="260"/>
      <c r="U55" s="260"/>
      <c r="V55" s="260"/>
      <c r="W55" s="260"/>
      <c r="X55" s="260"/>
      <c r="Y55" s="260"/>
      <c r="Z55" s="260"/>
      <c r="AA55" s="260"/>
      <c r="AB55" s="260"/>
      <c r="AC55" s="260"/>
      <c r="AD55" s="260"/>
      <c r="AE55" s="260"/>
      <c r="AF55" s="260"/>
      <c r="AG55" s="260"/>
      <c r="AH55" s="260"/>
      <c r="AI55" s="260"/>
      <c r="AJ55" s="260"/>
      <c r="AK55" s="260"/>
      <c r="AL55" s="260"/>
      <c r="AM55" s="260"/>
      <c r="AN55" s="260"/>
      <c r="AO55" s="260"/>
      <c r="AP55" s="260"/>
      <c r="AQ55" s="260"/>
      <c r="AR55" s="260"/>
      <c r="AS55" s="260"/>
      <c r="AT55" s="260"/>
    </row>
    <row r="56" customFormat="false" ht="15" hidden="false" customHeight="false" outlineLevel="0" collapsed="false">
      <c r="A56" s="259"/>
      <c r="B56" s="260"/>
      <c r="C56" s="260"/>
      <c r="D56" s="260"/>
      <c r="E56" s="260"/>
      <c r="F56" s="260"/>
      <c r="G56" s="260"/>
      <c r="H56" s="260"/>
      <c r="I56" s="260"/>
      <c r="J56" s="260"/>
      <c r="K56" s="260"/>
      <c r="L56" s="260"/>
      <c r="M56" s="260"/>
      <c r="N56" s="260"/>
      <c r="O56" s="260"/>
      <c r="P56" s="260"/>
      <c r="Q56" s="260"/>
      <c r="R56" s="260"/>
      <c r="S56" s="260"/>
      <c r="T56" s="260"/>
      <c r="U56" s="260"/>
      <c r="V56" s="260"/>
      <c r="W56" s="260"/>
      <c r="X56" s="260"/>
      <c r="Y56" s="260"/>
      <c r="Z56" s="260"/>
      <c r="AA56" s="260"/>
      <c r="AB56" s="260"/>
      <c r="AC56" s="260"/>
      <c r="AD56" s="260"/>
      <c r="AE56" s="260"/>
      <c r="AF56" s="260"/>
      <c r="AG56" s="260"/>
      <c r="AH56" s="260"/>
      <c r="AI56" s="260"/>
      <c r="AJ56" s="260"/>
      <c r="AK56" s="260"/>
      <c r="AL56" s="260"/>
      <c r="AM56" s="260"/>
      <c r="AN56" s="260"/>
      <c r="AO56" s="260"/>
      <c r="AP56" s="260"/>
      <c r="AQ56" s="260"/>
      <c r="AR56" s="260"/>
      <c r="AS56" s="260"/>
      <c r="AT56" s="260"/>
    </row>
    <row r="57" customFormat="false" ht="15" hidden="false" customHeight="false" outlineLevel="0" collapsed="false">
      <c r="A57" s="259"/>
      <c r="B57" s="260"/>
      <c r="C57" s="260"/>
      <c r="D57" s="260"/>
      <c r="E57" s="260"/>
      <c r="F57" s="260"/>
      <c r="G57" s="260"/>
      <c r="H57" s="260"/>
      <c r="I57" s="260"/>
      <c r="J57" s="260"/>
      <c r="K57" s="260"/>
      <c r="L57" s="260"/>
      <c r="M57" s="260"/>
      <c r="N57" s="260"/>
      <c r="O57" s="260"/>
      <c r="P57" s="260"/>
      <c r="Q57" s="260"/>
      <c r="R57" s="260"/>
      <c r="S57" s="260"/>
      <c r="T57" s="260"/>
      <c r="U57" s="260"/>
      <c r="V57" s="260"/>
      <c r="W57" s="260"/>
      <c r="X57" s="260"/>
      <c r="Y57" s="260"/>
      <c r="Z57" s="260"/>
      <c r="AA57" s="260"/>
      <c r="AB57" s="260"/>
      <c r="AC57" s="260"/>
      <c r="AD57" s="260"/>
      <c r="AE57" s="260"/>
      <c r="AF57" s="260"/>
      <c r="AG57" s="260"/>
      <c r="AH57" s="260"/>
      <c r="AI57" s="260"/>
      <c r="AJ57" s="260"/>
      <c r="AK57" s="260"/>
      <c r="AL57" s="260"/>
      <c r="AM57" s="260"/>
      <c r="AN57" s="260"/>
      <c r="AO57" s="260"/>
      <c r="AP57" s="260"/>
      <c r="AQ57" s="260"/>
      <c r="AR57" s="260"/>
      <c r="AS57" s="260"/>
      <c r="AT57" s="260"/>
    </row>
    <row r="58" customFormat="false" ht="15" hidden="false" customHeight="false" outlineLevel="0" collapsed="false">
      <c r="A58" s="259"/>
      <c r="B58" s="260"/>
      <c r="C58" s="260"/>
      <c r="D58" s="260"/>
      <c r="E58" s="260"/>
      <c r="F58" s="260"/>
      <c r="G58" s="260"/>
      <c r="H58" s="260"/>
      <c r="I58" s="260"/>
      <c r="J58" s="260"/>
      <c r="K58" s="260"/>
      <c r="L58" s="260"/>
      <c r="M58" s="260"/>
      <c r="N58" s="260"/>
      <c r="O58" s="260"/>
      <c r="P58" s="260"/>
      <c r="Q58" s="260"/>
      <c r="R58" s="260"/>
      <c r="S58" s="260"/>
      <c r="T58" s="260"/>
      <c r="U58" s="260"/>
      <c r="V58" s="260"/>
      <c r="W58" s="260"/>
      <c r="X58" s="260"/>
      <c r="Y58" s="260"/>
      <c r="Z58" s="260"/>
      <c r="AA58" s="260"/>
      <c r="AB58" s="260"/>
      <c r="AC58" s="260"/>
      <c r="AD58" s="260"/>
      <c r="AE58" s="260"/>
      <c r="AF58" s="260"/>
      <c r="AG58" s="260"/>
      <c r="AH58" s="260"/>
      <c r="AI58" s="260"/>
      <c r="AJ58" s="260"/>
      <c r="AK58" s="260"/>
      <c r="AL58" s="260"/>
      <c r="AM58" s="260"/>
      <c r="AN58" s="260"/>
      <c r="AO58" s="260"/>
      <c r="AP58" s="260"/>
      <c r="AQ58" s="260"/>
      <c r="AR58" s="260"/>
      <c r="AS58" s="260"/>
      <c r="AT58" s="260"/>
    </row>
    <row r="59" customFormat="false" ht="15" hidden="false" customHeight="false" outlineLevel="0" collapsed="false">
      <c r="A59" s="259"/>
      <c r="B59" s="260"/>
      <c r="C59" s="260"/>
      <c r="D59" s="260"/>
      <c r="E59" s="260"/>
      <c r="F59" s="260"/>
      <c r="G59" s="260"/>
      <c r="H59" s="260"/>
      <c r="I59" s="260"/>
      <c r="J59" s="260"/>
      <c r="K59" s="260"/>
      <c r="L59" s="260"/>
      <c r="M59" s="260"/>
      <c r="N59" s="260"/>
      <c r="O59" s="260"/>
      <c r="P59" s="260"/>
      <c r="Q59" s="260"/>
      <c r="R59" s="260"/>
      <c r="S59" s="260"/>
      <c r="T59" s="260"/>
      <c r="U59" s="260"/>
      <c r="V59" s="260"/>
      <c r="W59" s="260"/>
      <c r="X59" s="260"/>
      <c r="Y59" s="260"/>
      <c r="Z59" s="260"/>
      <c r="AA59" s="260"/>
      <c r="AB59" s="260"/>
      <c r="AC59" s="260"/>
      <c r="AD59" s="260"/>
      <c r="AE59" s="260"/>
      <c r="AF59" s="260"/>
      <c r="AG59" s="260"/>
      <c r="AH59" s="260"/>
      <c r="AI59" s="260"/>
      <c r="AJ59" s="260"/>
      <c r="AK59" s="260"/>
      <c r="AL59" s="260"/>
      <c r="AM59" s="260"/>
      <c r="AN59" s="260"/>
      <c r="AO59" s="260"/>
      <c r="AP59" s="260"/>
      <c r="AQ59" s="260"/>
      <c r="AR59" s="260"/>
      <c r="AS59" s="260"/>
      <c r="AT59" s="260"/>
    </row>
    <row r="60" customFormat="false" ht="15" hidden="false" customHeight="false" outlineLevel="0" collapsed="false">
      <c r="A60" s="259"/>
      <c r="B60" s="260"/>
      <c r="C60" s="260"/>
      <c r="D60" s="260"/>
      <c r="E60" s="260"/>
      <c r="F60" s="260"/>
      <c r="G60" s="260"/>
      <c r="H60" s="260"/>
      <c r="I60" s="260"/>
      <c r="J60" s="260"/>
      <c r="K60" s="260"/>
      <c r="L60" s="260"/>
      <c r="M60" s="260"/>
      <c r="N60" s="260"/>
      <c r="O60" s="260"/>
      <c r="P60" s="260"/>
      <c r="Q60" s="260"/>
      <c r="R60" s="260"/>
      <c r="S60" s="260"/>
      <c r="T60" s="260"/>
      <c r="U60" s="260"/>
      <c r="V60" s="260"/>
      <c r="W60" s="260"/>
      <c r="X60" s="260"/>
      <c r="Y60" s="260"/>
      <c r="Z60" s="260"/>
      <c r="AA60" s="260"/>
      <c r="AB60" s="260"/>
      <c r="AC60" s="260"/>
      <c r="AD60" s="260"/>
      <c r="AE60" s="260"/>
      <c r="AF60" s="260"/>
      <c r="AG60" s="260"/>
      <c r="AH60" s="260"/>
      <c r="AI60" s="260"/>
      <c r="AJ60" s="260"/>
      <c r="AK60" s="260"/>
      <c r="AL60" s="260"/>
      <c r="AM60" s="260"/>
      <c r="AN60" s="260"/>
      <c r="AO60" s="260"/>
      <c r="AP60" s="260"/>
      <c r="AQ60" s="260"/>
      <c r="AR60" s="260"/>
      <c r="AS60" s="260"/>
      <c r="AT60" s="260"/>
    </row>
    <row r="61" customFormat="false" ht="15" hidden="false" customHeight="false" outlineLevel="0" collapsed="false">
      <c r="A61" s="259"/>
      <c r="B61" s="260"/>
      <c r="C61" s="260"/>
      <c r="D61" s="260"/>
      <c r="E61" s="260"/>
      <c r="F61" s="260"/>
      <c r="G61" s="260"/>
      <c r="H61" s="260"/>
      <c r="I61" s="260"/>
      <c r="J61" s="260"/>
      <c r="K61" s="260"/>
      <c r="L61" s="260"/>
      <c r="M61" s="260"/>
      <c r="N61" s="260"/>
      <c r="O61" s="260"/>
      <c r="P61" s="260"/>
      <c r="Q61" s="260"/>
      <c r="R61" s="260"/>
      <c r="S61" s="260"/>
      <c r="T61" s="260"/>
      <c r="U61" s="260"/>
      <c r="V61" s="260"/>
      <c r="W61" s="260"/>
      <c r="X61" s="260"/>
      <c r="Y61" s="260"/>
      <c r="Z61" s="260"/>
      <c r="AA61" s="260"/>
      <c r="AB61" s="260"/>
      <c r="AC61" s="260"/>
      <c r="AD61" s="260"/>
      <c r="AE61" s="260"/>
      <c r="AF61" s="260"/>
      <c r="AG61" s="260"/>
      <c r="AH61" s="260"/>
      <c r="AI61" s="260"/>
      <c r="AJ61" s="260"/>
      <c r="AK61" s="260"/>
      <c r="AL61" s="260"/>
      <c r="AM61" s="260"/>
      <c r="AN61" s="260"/>
      <c r="AO61" s="260"/>
      <c r="AP61" s="260"/>
      <c r="AQ61" s="260"/>
      <c r="AR61" s="260"/>
      <c r="AS61" s="260"/>
      <c r="AT61" s="260"/>
    </row>
    <row r="62" customFormat="false" ht="15" hidden="false" customHeight="false" outlineLevel="0" collapsed="false">
      <c r="A62" s="259"/>
      <c r="B62" s="260"/>
      <c r="C62" s="260"/>
      <c r="D62" s="260"/>
      <c r="E62" s="260"/>
      <c r="F62" s="260"/>
      <c r="G62" s="260"/>
      <c r="H62" s="260"/>
      <c r="I62" s="260"/>
      <c r="J62" s="260"/>
      <c r="K62" s="260"/>
      <c r="L62" s="260"/>
      <c r="M62" s="260"/>
      <c r="N62" s="260"/>
      <c r="O62" s="260"/>
      <c r="P62" s="260"/>
      <c r="Q62" s="260"/>
      <c r="R62" s="260"/>
      <c r="S62" s="260"/>
      <c r="T62" s="260"/>
      <c r="U62" s="260"/>
      <c r="V62" s="260"/>
      <c r="W62" s="260"/>
      <c r="X62" s="260"/>
      <c r="Y62" s="260"/>
      <c r="Z62" s="260"/>
      <c r="AA62" s="260"/>
      <c r="AB62" s="260"/>
      <c r="AC62" s="260"/>
      <c r="AD62" s="260"/>
      <c r="AE62" s="260"/>
      <c r="AF62" s="260"/>
      <c r="AG62" s="260"/>
      <c r="AH62" s="260"/>
      <c r="AI62" s="260"/>
      <c r="AJ62" s="260"/>
      <c r="AK62" s="260"/>
      <c r="AL62" s="260"/>
      <c r="AM62" s="260"/>
      <c r="AN62" s="260"/>
      <c r="AO62" s="260"/>
      <c r="AP62" s="260"/>
      <c r="AQ62" s="260"/>
      <c r="AR62" s="260"/>
      <c r="AS62" s="260"/>
      <c r="AT62" s="260"/>
    </row>
    <row r="63" customFormat="false" ht="15" hidden="false" customHeight="false" outlineLevel="0" collapsed="false">
      <c r="A63" s="259"/>
      <c r="B63" s="260"/>
      <c r="C63" s="260"/>
      <c r="D63" s="260"/>
      <c r="E63" s="260"/>
      <c r="F63" s="260"/>
      <c r="G63" s="260"/>
      <c r="H63" s="260"/>
      <c r="I63" s="260"/>
      <c r="J63" s="260"/>
      <c r="K63" s="260"/>
      <c r="L63" s="260"/>
      <c r="M63" s="260"/>
      <c r="N63" s="260"/>
      <c r="O63" s="260"/>
      <c r="P63" s="260"/>
      <c r="Q63" s="260"/>
      <c r="R63" s="260"/>
      <c r="S63" s="260"/>
      <c r="T63" s="260"/>
      <c r="U63" s="260"/>
      <c r="V63" s="260"/>
      <c r="W63" s="260"/>
      <c r="X63" s="260"/>
      <c r="Y63" s="260"/>
      <c r="Z63" s="260"/>
      <c r="AA63" s="260"/>
      <c r="AB63" s="260"/>
      <c r="AC63" s="260"/>
      <c r="AD63" s="260"/>
      <c r="AE63" s="260"/>
      <c r="AF63" s="260"/>
      <c r="AG63" s="260"/>
      <c r="AH63" s="260"/>
      <c r="AI63" s="260"/>
      <c r="AJ63" s="260"/>
      <c r="AK63" s="260"/>
      <c r="AL63" s="260"/>
      <c r="AM63" s="260"/>
      <c r="AN63" s="260"/>
      <c r="AO63" s="260"/>
      <c r="AP63" s="260"/>
      <c r="AQ63" s="260"/>
      <c r="AR63" s="260"/>
      <c r="AS63" s="260"/>
      <c r="AT63" s="260"/>
    </row>
    <row r="64" customFormat="false" ht="15" hidden="false" customHeight="false" outlineLevel="0" collapsed="false">
      <c r="A64" s="259"/>
      <c r="B64" s="260"/>
      <c r="C64" s="260"/>
      <c r="D64" s="260"/>
      <c r="E64" s="260"/>
      <c r="F64" s="260"/>
      <c r="G64" s="260"/>
      <c r="H64" s="260"/>
      <c r="I64" s="260"/>
      <c r="J64" s="260"/>
      <c r="K64" s="260"/>
      <c r="L64" s="260"/>
      <c r="M64" s="260"/>
      <c r="N64" s="260"/>
      <c r="O64" s="260"/>
      <c r="P64" s="260"/>
      <c r="Q64" s="260"/>
      <c r="R64" s="260"/>
      <c r="S64" s="260"/>
      <c r="T64" s="260"/>
      <c r="U64" s="260"/>
      <c r="V64" s="260"/>
      <c r="W64" s="260"/>
      <c r="X64" s="260"/>
      <c r="Y64" s="260"/>
      <c r="Z64" s="260"/>
      <c r="AA64" s="260"/>
      <c r="AB64" s="260"/>
      <c r="AC64" s="260"/>
      <c r="AD64" s="260"/>
      <c r="AE64" s="260"/>
      <c r="AF64" s="260"/>
      <c r="AG64" s="260"/>
      <c r="AH64" s="260"/>
      <c r="AI64" s="260"/>
      <c r="AJ64" s="260"/>
      <c r="AK64" s="260"/>
      <c r="AL64" s="260"/>
      <c r="AM64" s="260"/>
      <c r="AN64" s="260"/>
      <c r="AO64" s="260"/>
      <c r="AP64" s="260"/>
      <c r="AQ64" s="260"/>
      <c r="AR64" s="260"/>
      <c r="AS64" s="260"/>
      <c r="AT64" s="260"/>
    </row>
    <row r="65" customFormat="false" ht="15" hidden="false" customHeight="false" outlineLevel="0" collapsed="false">
      <c r="A65" s="259"/>
      <c r="B65" s="260"/>
      <c r="C65" s="260"/>
      <c r="D65" s="260"/>
      <c r="E65" s="260"/>
      <c r="F65" s="260"/>
      <c r="G65" s="260"/>
      <c r="H65" s="260"/>
      <c r="I65" s="260"/>
      <c r="J65" s="260"/>
      <c r="K65" s="260"/>
      <c r="L65" s="260"/>
      <c r="M65" s="260"/>
      <c r="N65" s="260"/>
      <c r="O65" s="260"/>
      <c r="P65" s="260"/>
      <c r="Q65" s="260"/>
      <c r="R65" s="260"/>
      <c r="S65" s="260"/>
      <c r="T65" s="260"/>
      <c r="U65" s="260"/>
      <c r="V65" s="260"/>
      <c r="W65" s="260"/>
      <c r="X65" s="260"/>
      <c r="Y65" s="260"/>
      <c r="Z65" s="260"/>
      <c r="AA65" s="260"/>
      <c r="AB65" s="260"/>
      <c r="AC65" s="260"/>
      <c r="AD65" s="260"/>
      <c r="AE65" s="260"/>
      <c r="AF65" s="260"/>
      <c r="AG65" s="260"/>
      <c r="AH65" s="260"/>
      <c r="AI65" s="260"/>
      <c r="AJ65" s="260"/>
      <c r="AK65" s="260"/>
      <c r="AL65" s="260"/>
      <c r="AM65" s="260"/>
      <c r="AN65" s="260"/>
      <c r="AO65" s="260"/>
      <c r="AP65" s="260"/>
      <c r="AQ65" s="260"/>
      <c r="AR65" s="260"/>
      <c r="AS65" s="260"/>
      <c r="AT65" s="260"/>
    </row>
    <row r="66" customFormat="false" ht="15" hidden="false" customHeight="false" outlineLevel="0" collapsed="false">
      <c r="A66" s="259"/>
      <c r="B66" s="260"/>
      <c r="C66" s="260"/>
      <c r="D66" s="260"/>
      <c r="E66" s="260"/>
      <c r="F66" s="260"/>
      <c r="G66" s="260"/>
      <c r="H66" s="260"/>
      <c r="I66" s="260"/>
      <c r="J66" s="260"/>
      <c r="K66" s="260"/>
      <c r="L66" s="260"/>
      <c r="M66" s="260"/>
      <c r="N66" s="260"/>
      <c r="O66" s="260"/>
      <c r="P66" s="260"/>
      <c r="Q66" s="260"/>
      <c r="R66" s="260"/>
      <c r="S66" s="260"/>
      <c r="T66" s="260"/>
      <c r="U66" s="260"/>
      <c r="V66" s="260"/>
      <c r="W66" s="260"/>
      <c r="X66" s="260"/>
      <c r="Y66" s="260"/>
      <c r="Z66" s="260"/>
      <c r="AA66" s="260"/>
      <c r="AB66" s="260"/>
      <c r="AC66" s="260"/>
      <c r="AD66" s="260"/>
      <c r="AE66" s="260"/>
      <c r="AF66" s="260"/>
      <c r="AG66" s="260"/>
      <c r="AH66" s="260"/>
      <c r="AI66" s="260"/>
      <c r="AJ66" s="260"/>
      <c r="AK66" s="260"/>
      <c r="AL66" s="260"/>
      <c r="AM66" s="260"/>
      <c r="AN66" s="260"/>
      <c r="AO66" s="260"/>
      <c r="AP66" s="260"/>
      <c r="AQ66" s="260"/>
      <c r="AR66" s="260"/>
      <c r="AS66" s="260"/>
      <c r="AT66" s="260"/>
    </row>
    <row r="67" customFormat="false" ht="15" hidden="false" customHeight="false" outlineLevel="0" collapsed="false">
      <c r="A67" s="259"/>
      <c r="B67" s="260"/>
      <c r="C67" s="260"/>
      <c r="D67" s="260"/>
      <c r="E67" s="260"/>
      <c r="F67" s="260"/>
      <c r="G67" s="260"/>
      <c r="H67" s="260"/>
      <c r="I67" s="260"/>
      <c r="J67" s="260"/>
      <c r="K67" s="260"/>
      <c r="L67" s="260"/>
      <c r="M67" s="260"/>
      <c r="N67" s="260"/>
      <c r="O67" s="260"/>
      <c r="P67" s="260"/>
      <c r="Q67" s="260"/>
      <c r="R67" s="260"/>
      <c r="S67" s="260"/>
      <c r="T67" s="260"/>
      <c r="U67" s="260"/>
      <c r="V67" s="260"/>
      <c r="W67" s="260"/>
      <c r="X67" s="260"/>
      <c r="Y67" s="260"/>
      <c r="Z67" s="260"/>
      <c r="AA67" s="260"/>
      <c r="AB67" s="260"/>
      <c r="AC67" s="260"/>
      <c r="AD67" s="260"/>
      <c r="AE67" s="260"/>
      <c r="AF67" s="260"/>
      <c r="AG67" s="260"/>
      <c r="AH67" s="260"/>
      <c r="AI67" s="260"/>
      <c r="AJ67" s="260"/>
      <c r="AK67" s="260"/>
      <c r="AL67" s="260"/>
      <c r="AM67" s="260"/>
      <c r="AN67" s="260"/>
      <c r="AO67" s="260"/>
      <c r="AP67" s="260"/>
      <c r="AQ67" s="260"/>
      <c r="AR67" s="260"/>
      <c r="AS67" s="260"/>
      <c r="AT67" s="260"/>
    </row>
    <row r="68" customFormat="false" ht="15" hidden="false" customHeight="false" outlineLevel="0" collapsed="false">
      <c r="A68" s="259"/>
      <c r="B68" s="260"/>
      <c r="C68" s="260"/>
      <c r="D68" s="260"/>
      <c r="E68" s="260"/>
      <c r="F68" s="260"/>
      <c r="G68" s="260"/>
      <c r="H68" s="260"/>
      <c r="I68" s="260"/>
      <c r="J68" s="260"/>
      <c r="K68" s="260"/>
      <c r="L68" s="260"/>
      <c r="M68" s="260"/>
      <c r="N68" s="260"/>
      <c r="O68" s="260"/>
      <c r="P68" s="260"/>
      <c r="Q68" s="260"/>
      <c r="R68" s="260"/>
      <c r="S68" s="260"/>
      <c r="T68" s="260"/>
      <c r="U68" s="260"/>
      <c r="V68" s="260"/>
      <c r="W68" s="260"/>
      <c r="X68" s="260"/>
      <c r="Y68" s="260"/>
      <c r="Z68" s="260"/>
      <c r="AA68" s="260"/>
      <c r="AB68" s="260"/>
      <c r="AC68" s="260"/>
      <c r="AD68" s="260"/>
      <c r="AE68" s="260"/>
      <c r="AF68" s="260"/>
      <c r="AG68" s="260"/>
      <c r="AH68" s="260"/>
      <c r="AI68" s="260"/>
      <c r="AJ68" s="260"/>
      <c r="AK68" s="260"/>
      <c r="AL68" s="260"/>
      <c r="AM68" s="260"/>
      <c r="AN68" s="260"/>
      <c r="AO68" s="260"/>
      <c r="AP68" s="260"/>
      <c r="AQ68" s="260"/>
      <c r="AR68" s="260"/>
      <c r="AS68" s="260"/>
      <c r="AT68" s="260"/>
    </row>
    <row r="69" customFormat="false" ht="15" hidden="false" customHeight="false" outlineLevel="0" collapsed="false">
      <c r="A69" s="259"/>
      <c r="B69" s="260"/>
      <c r="C69" s="260"/>
      <c r="D69" s="260"/>
      <c r="E69" s="260"/>
      <c r="F69" s="260"/>
      <c r="G69" s="260"/>
      <c r="H69" s="260"/>
      <c r="I69" s="260"/>
      <c r="J69" s="260"/>
      <c r="K69" s="260"/>
      <c r="L69" s="260"/>
      <c r="M69" s="260"/>
      <c r="N69" s="260"/>
      <c r="O69" s="260"/>
      <c r="P69" s="260"/>
      <c r="Q69" s="260"/>
      <c r="R69" s="260"/>
      <c r="S69" s="260"/>
      <c r="T69" s="260"/>
      <c r="U69" s="260"/>
      <c r="V69" s="260"/>
      <c r="W69" s="260"/>
      <c r="X69" s="260"/>
      <c r="Y69" s="260"/>
      <c r="Z69" s="260"/>
      <c r="AA69" s="260"/>
      <c r="AB69" s="260"/>
      <c r="AC69" s="260"/>
      <c r="AD69" s="260"/>
      <c r="AE69" s="260"/>
      <c r="AF69" s="260"/>
      <c r="AG69" s="260"/>
      <c r="AH69" s="260"/>
      <c r="AI69" s="260"/>
      <c r="AJ69" s="260"/>
      <c r="AK69" s="260"/>
      <c r="AL69" s="260"/>
      <c r="AM69" s="260"/>
      <c r="AN69" s="260"/>
      <c r="AO69" s="260"/>
      <c r="AP69" s="260"/>
      <c r="AQ69" s="260"/>
      <c r="AR69" s="260"/>
      <c r="AS69" s="260"/>
      <c r="AT69" s="260"/>
    </row>
    <row r="70" customFormat="false" ht="15" hidden="false" customHeight="false" outlineLevel="0" collapsed="false">
      <c r="A70" s="259"/>
      <c r="B70" s="260"/>
      <c r="C70" s="260"/>
      <c r="D70" s="260"/>
      <c r="E70" s="260"/>
      <c r="F70" s="260"/>
      <c r="G70" s="260"/>
      <c r="H70" s="260"/>
      <c r="I70" s="260"/>
      <c r="J70" s="260"/>
      <c r="K70" s="260"/>
      <c r="L70" s="260"/>
      <c r="M70" s="260"/>
      <c r="N70" s="260"/>
      <c r="O70" s="260"/>
      <c r="P70" s="260"/>
      <c r="Q70" s="260"/>
      <c r="R70" s="260"/>
      <c r="S70" s="260"/>
      <c r="T70" s="260"/>
      <c r="U70" s="260"/>
      <c r="V70" s="260"/>
      <c r="W70" s="260"/>
      <c r="X70" s="260"/>
      <c r="Y70" s="260"/>
      <c r="Z70" s="260"/>
      <c r="AA70" s="260"/>
      <c r="AB70" s="260"/>
      <c r="AC70" s="260"/>
      <c r="AD70" s="260"/>
      <c r="AE70" s="260"/>
      <c r="AF70" s="260"/>
      <c r="AG70" s="260"/>
      <c r="AH70" s="260"/>
      <c r="AI70" s="260"/>
      <c r="AJ70" s="260"/>
      <c r="AK70" s="260"/>
      <c r="AL70" s="260"/>
      <c r="AM70" s="260"/>
      <c r="AN70" s="260"/>
      <c r="AO70" s="260"/>
      <c r="AP70" s="260"/>
      <c r="AQ70" s="260"/>
      <c r="AR70" s="260"/>
      <c r="AS70" s="260"/>
      <c r="AT70" s="260"/>
    </row>
    <row r="71" customFormat="false" ht="15" hidden="false" customHeight="false" outlineLevel="0" collapsed="false">
      <c r="A71" s="259"/>
      <c r="B71" s="260"/>
      <c r="C71" s="260"/>
      <c r="D71" s="260"/>
      <c r="E71" s="260"/>
      <c r="F71" s="260"/>
      <c r="G71" s="260"/>
      <c r="H71" s="260"/>
      <c r="I71" s="260"/>
      <c r="J71" s="260"/>
      <c r="K71" s="260"/>
      <c r="L71" s="260"/>
      <c r="M71" s="260"/>
      <c r="N71" s="260"/>
      <c r="O71" s="260"/>
      <c r="P71" s="260"/>
      <c r="Q71" s="260"/>
      <c r="R71" s="260"/>
      <c r="S71" s="260"/>
      <c r="T71" s="260"/>
      <c r="U71" s="260"/>
      <c r="V71" s="260"/>
      <c r="W71" s="260"/>
      <c r="X71" s="260"/>
      <c r="Y71" s="260"/>
      <c r="Z71" s="260"/>
      <c r="AA71" s="260"/>
      <c r="AB71" s="260"/>
      <c r="AC71" s="260"/>
      <c r="AD71" s="260"/>
      <c r="AE71" s="260"/>
      <c r="AF71" s="260"/>
      <c r="AG71" s="260"/>
      <c r="AH71" s="260"/>
      <c r="AI71" s="260"/>
      <c r="AJ71" s="260"/>
      <c r="AK71" s="260"/>
      <c r="AL71" s="260"/>
      <c r="AM71" s="260"/>
      <c r="AN71" s="260"/>
      <c r="AO71" s="260"/>
      <c r="AP71" s="260"/>
      <c r="AQ71" s="260"/>
      <c r="AR71" s="260"/>
      <c r="AS71" s="260"/>
      <c r="AT71" s="260"/>
    </row>
    <row r="72" customFormat="false" ht="15" hidden="false" customHeight="false" outlineLevel="0" collapsed="false">
      <c r="A72" s="259"/>
      <c r="B72" s="260"/>
      <c r="C72" s="260"/>
      <c r="D72" s="260"/>
      <c r="E72" s="260"/>
      <c r="F72" s="260"/>
      <c r="G72" s="260"/>
      <c r="H72" s="260"/>
      <c r="I72" s="260"/>
      <c r="J72" s="260"/>
      <c r="K72" s="260"/>
      <c r="L72" s="260"/>
      <c r="M72" s="260"/>
      <c r="N72" s="260"/>
      <c r="O72" s="260"/>
      <c r="P72" s="260"/>
      <c r="Q72" s="260"/>
      <c r="R72" s="260"/>
      <c r="S72" s="260"/>
      <c r="T72" s="260"/>
      <c r="U72" s="260"/>
      <c r="V72" s="260"/>
      <c r="W72" s="260"/>
      <c r="X72" s="260"/>
      <c r="Y72" s="260"/>
      <c r="Z72" s="260"/>
      <c r="AA72" s="260"/>
      <c r="AB72" s="260"/>
      <c r="AC72" s="260"/>
      <c r="AD72" s="260"/>
      <c r="AE72" s="260"/>
      <c r="AF72" s="260"/>
      <c r="AG72" s="260"/>
      <c r="AH72" s="260"/>
      <c r="AI72" s="260"/>
      <c r="AJ72" s="260"/>
      <c r="AK72" s="260"/>
      <c r="AL72" s="260"/>
      <c r="AM72" s="260"/>
      <c r="AN72" s="260"/>
      <c r="AO72" s="260"/>
      <c r="AP72" s="260"/>
      <c r="AQ72" s="260"/>
      <c r="AR72" s="260"/>
      <c r="AS72" s="260"/>
      <c r="AT72" s="260"/>
    </row>
    <row r="73" customFormat="false" ht="15" hidden="false" customHeight="false" outlineLevel="0" collapsed="false">
      <c r="A73" s="259"/>
      <c r="B73" s="260"/>
      <c r="C73" s="260"/>
      <c r="D73" s="260"/>
      <c r="E73" s="260"/>
      <c r="F73" s="260"/>
      <c r="G73" s="260"/>
      <c r="H73" s="260"/>
      <c r="I73" s="260"/>
      <c r="J73" s="260"/>
      <c r="K73" s="260"/>
      <c r="L73" s="260"/>
      <c r="M73" s="260"/>
      <c r="N73" s="260"/>
      <c r="O73" s="260"/>
      <c r="P73" s="260"/>
      <c r="Q73" s="260"/>
      <c r="R73" s="260"/>
      <c r="S73" s="260"/>
      <c r="T73" s="260"/>
      <c r="U73" s="260"/>
      <c r="V73" s="260"/>
      <c r="W73" s="260"/>
      <c r="X73" s="260"/>
      <c r="Y73" s="260"/>
      <c r="Z73" s="260"/>
      <c r="AA73" s="260"/>
      <c r="AB73" s="260"/>
      <c r="AC73" s="260"/>
      <c r="AD73" s="260"/>
      <c r="AE73" s="260"/>
      <c r="AF73" s="260"/>
      <c r="AG73" s="260"/>
      <c r="AH73" s="260"/>
      <c r="AI73" s="260"/>
      <c r="AJ73" s="260"/>
      <c r="AK73" s="260"/>
      <c r="AL73" s="260"/>
      <c r="AM73" s="260"/>
      <c r="AN73" s="260"/>
      <c r="AO73" s="260"/>
      <c r="AP73" s="260"/>
      <c r="AQ73" s="260"/>
      <c r="AR73" s="260"/>
      <c r="AS73" s="260"/>
      <c r="AT73" s="260"/>
    </row>
    <row r="74" customFormat="false" ht="15" hidden="false" customHeight="false" outlineLevel="0" collapsed="false">
      <c r="A74" s="259"/>
      <c r="B74" s="260"/>
      <c r="C74" s="260"/>
      <c r="D74" s="260"/>
      <c r="E74" s="260"/>
      <c r="F74" s="260"/>
      <c r="G74" s="260"/>
      <c r="H74" s="260"/>
      <c r="I74" s="260"/>
      <c r="J74" s="260"/>
      <c r="K74" s="260"/>
      <c r="L74" s="260"/>
      <c r="M74" s="260"/>
      <c r="N74" s="260"/>
      <c r="O74" s="260"/>
      <c r="P74" s="260"/>
      <c r="Q74" s="260"/>
      <c r="R74" s="260"/>
      <c r="S74" s="260"/>
      <c r="T74" s="260"/>
      <c r="U74" s="260"/>
      <c r="V74" s="260"/>
      <c r="W74" s="260"/>
      <c r="X74" s="260"/>
      <c r="Y74" s="260"/>
      <c r="Z74" s="260"/>
      <c r="AA74" s="260"/>
      <c r="AB74" s="260"/>
      <c r="AC74" s="260"/>
      <c r="AD74" s="260"/>
      <c r="AE74" s="260"/>
      <c r="AF74" s="260"/>
      <c r="AG74" s="260"/>
      <c r="AH74" s="260"/>
      <c r="AI74" s="260"/>
      <c r="AJ74" s="260"/>
      <c r="AK74" s="260"/>
      <c r="AL74" s="260"/>
      <c r="AM74" s="260"/>
      <c r="AN74" s="260"/>
      <c r="AO74" s="260"/>
      <c r="AP74" s="260"/>
      <c r="AQ74" s="260"/>
      <c r="AR74" s="260"/>
      <c r="AS74" s="260"/>
      <c r="AT74" s="260"/>
    </row>
    <row r="75" customFormat="false" ht="15" hidden="false" customHeight="false" outlineLevel="0" collapsed="false">
      <c r="A75" s="259"/>
      <c r="B75" s="260"/>
      <c r="C75" s="260"/>
      <c r="D75" s="260"/>
      <c r="E75" s="260"/>
      <c r="F75" s="260"/>
      <c r="G75" s="260"/>
      <c r="H75" s="260"/>
      <c r="I75" s="260"/>
      <c r="J75" s="260"/>
      <c r="K75" s="260"/>
      <c r="L75" s="260"/>
      <c r="M75" s="260"/>
      <c r="N75" s="260"/>
      <c r="O75" s="260"/>
      <c r="P75" s="260"/>
      <c r="Q75" s="260"/>
      <c r="R75" s="260"/>
      <c r="S75" s="260"/>
      <c r="T75" s="260"/>
      <c r="U75" s="260"/>
      <c r="V75" s="260"/>
      <c r="W75" s="260"/>
      <c r="X75" s="260"/>
      <c r="Y75" s="260"/>
      <c r="Z75" s="260"/>
      <c r="AA75" s="260"/>
      <c r="AB75" s="260"/>
      <c r="AC75" s="260"/>
      <c r="AD75" s="260"/>
      <c r="AE75" s="260"/>
      <c r="AF75" s="260"/>
      <c r="AG75" s="260"/>
      <c r="AH75" s="260"/>
      <c r="AI75" s="260"/>
      <c r="AJ75" s="260"/>
      <c r="AK75" s="260"/>
      <c r="AL75" s="260"/>
      <c r="AM75" s="260"/>
      <c r="AN75" s="260"/>
      <c r="AO75" s="260"/>
      <c r="AP75" s="260"/>
      <c r="AQ75" s="260"/>
      <c r="AR75" s="260"/>
      <c r="AS75" s="260"/>
      <c r="AT75" s="260"/>
    </row>
    <row r="76" customFormat="false" ht="15" hidden="false" customHeight="false" outlineLevel="0" collapsed="false">
      <c r="A76" s="259"/>
      <c r="B76" s="260"/>
      <c r="C76" s="260"/>
      <c r="D76" s="260"/>
      <c r="E76" s="260"/>
      <c r="F76" s="260"/>
      <c r="G76" s="260"/>
      <c r="H76" s="260"/>
      <c r="I76" s="260"/>
      <c r="J76" s="260"/>
      <c r="K76" s="260"/>
      <c r="L76" s="260"/>
      <c r="M76" s="260"/>
      <c r="N76" s="260"/>
      <c r="O76" s="260"/>
      <c r="P76" s="260"/>
      <c r="Q76" s="260"/>
      <c r="R76" s="260"/>
      <c r="S76" s="260"/>
      <c r="T76" s="260"/>
      <c r="U76" s="260"/>
      <c r="V76" s="260"/>
      <c r="W76" s="260"/>
      <c r="X76" s="260"/>
      <c r="Y76" s="260"/>
      <c r="Z76" s="260"/>
      <c r="AA76" s="260"/>
      <c r="AB76" s="260"/>
      <c r="AC76" s="260"/>
      <c r="AD76" s="260"/>
      <c r="AE76" s="260"/>
      <c r="AF76" s="260"/>
      <c r="AG76" s="260"/>
      <c r="AH76" s="260"/>
      <c r="AI76" s="260"/>
      <c r="AJ76" s="260"/>
      <c r="AK76" s="260"/>
      <c r="AL76" s="260"/>
      <c r="AM76" s="260"/>
      <c r="AN76" s="260"/>
      <c r="AO76" s="260"/>
      <c r="AP76" s="260"/>
      <c r="AQ76" s="260"/>
      <c r="AR76" s="260"/>
      <c r="AS76" s="260"/>
      <c r="AT76" s="260"/>
    </row>
    <row r="77" customFormat="false" ht="15" hidden="false" customHeight="false" outlineLevel="0" collapsed="false">
      <c r="A77" s="259"/>
      <c r="B77" s="260"/>
      <c r="C77" s="260"/>
      <c r="D77" s="260"/>
      <c r="E77" s="260"/>
      <c r="F77" s="260"/>
      <c r="G77" s="260"/>
      <c r="H77" s="260"/>
      <c r="I77" s="260"/>
      <c r="J77" s="260"/>
      <c r="K77" s="260"/>
      <c r="L77" s="260"/>
      <c r="M77" s="260"/>
      <c r="N77" s="260"/>
      <c r="O77" s="260"/>
      <c r="P77" s="260"/>
      <c r="Q77" s="260"/>
      <c r="R77" s="260"/>
      <c r="S77" s="260"/>
      <c r="T77" s="260"/>
      <c r="U77" s="260"/>
      <c r="V77" s="260"/>
      <c r="W77" s="260"/>
      <c r="X77" s="260"/>
      <c r="Y77" s="260"/>
      <c r="Z77" s="260"/>
      <c r="AA77" s="260"/>
      <c r="AB77" s="260"/>
      <c r="AC77" s="260"/>
      <c r="AD77" s="260"/>
      <c r="AE77" s="260"/>
      <c r="AF77" s="260"/>
      <c r="AG77" s="260"/>
      <c r="AH77" s="260"/>
      <c r="AI77" s="260"/>
      <c r="AJ77" s="260"/>
      <c r="AK77" s="260"/>
      <c r="AL77" s="260"/>
      <c r="AM77" s="260"/>
      <c r="AN77" s="260"/>
      <c r="AO77" s="260"/>
      <c r="AP77" s="260"/>
      <c r="AQ77" s="260"/>
      <c r="AR77" s="260"/>
      <c r="AS77" s="260"/>
      <c r="AT77" s="260"/>
    </row>
    <row r="78" customFormat="false" ht="15" hidden="false" customHeight="false" outlineLevel="0" collapsed="false">
      <c r="A78" s="259"/>
      <c r="B78" s="260"/>
      <c r="C78" s="260"/>
      <c r="D78" s="260"/>
      <c r="E78" s="260"/>
      <c r="F78" s="260"/>
      <c r="G78" s="260"/>
      <c r="H78" s="260"/>
      <c r="I78" s="260"/>
      <c r="J78" s="260"/>
      <c r="K78" s="260"/>
      <c r="L78" s="260"/>
      <c r="M78" s="260"/>
      <c r="N78" s="260"/>
      <c r="O78" s="260"/>
      <c r="P78" s="260"/>
      <c r="Q78" s="260"/>
      <c r="R78" s="260"/>
      <c r="S78" s="260"/>
      <c r="T78" s="260"/>
      <c r="U78" s="260"/>
      <c r="V78" s="260"/>
      <c r="W78" s="260"/>
      <c r="X78" s="260"/>
      <c r="Y78" s="260"/>
      <c r="Z78" s="260"/>
      <c r="AA78" s="260"/>
      <c r="AB78" s="260"/>
      <c r="AC78" s="260"/>
      <c r="AD78" s="260"/>
      <c r="AE78" s="260"/>
      <c r="AF78" s="260"/>
      <c r="AG78" s="260"/>
      <c r="AH78" s="260"/>
      <c r="AI78" s="260"/>
      <c r="AJ78" s="260"/>
      <c r="AK78" s="260"/>
      <c r="AL78" s="260"/>
      <c r="AM78" s="260"/>
      <c r="AN78" s="260"/>
      <c r="AO78" s="260"/>
      <c r="AP78" s="260"/>
      <c r="AQ78" s="260"/>
      <c r="AR78" s="260"/>
      <c r="AS78" s="260"/>
      <c r="AT78" s="260"/>
    </row>
    <row r="79" customFormat="false" ht="15" hidden="false" customHeight="false" outlineLevel="0" collapsed="false">
      <c r="A79" s="259"/>
      <c r="B79" s="260"/>
      <c r="C79" s="260"/>
      <c r="D79" s="260"/>
      <c r="E79" s="260"/>
      <c r="F79" s="260"/>
      <c r="G79" s="260"/>
      <c r="H79" s="260"/>
      <c r="I79" s="260"/>
      <c r="J79" s="260"/>
      <c r="K79" s="260"/>
      <c r="L79" s="260"/>
      <c r="M79" s="260"/>
      <c r="N79" s="260"/>
      <c r="O79" s="260"/>
      <c r="P79" s="260"/>
      <c r="Q79" s="260"/>
      <c r="R79" s="260"/>
      <c r="S79" s="260"/>
      <c r="T79" s="260"/>
      <c r="U79" s="260"/>
      <c r="V79" s="260"/>
      <c r="W79" s="260"/>
      <c r="X79" s="260"/>
      <c r="Y79" s="260"/>
      <c r="Z79" s="260"/>
      <c r="AA79" s="260"/>
      <c r="AB79" s="260"/>
      <c r="AC79" s="260"/>
      <c r="AD79" s="260"/>
      <c r="AE79" s="260"/>
      <c r="AF79" s="260"/>
      <c r="AG79" s="260"/>
      <c r="AH79" s="260"/>
      <c r="AI79" s="260"/>
      <c r="AJ79" s="260"/>
      <c r="AK79" s="260"/>
      <c r="AL79" s="260"/>
      <c r="AM79" s="260"/>
      <c r="AN79" s="260"/>
      <c r="AO79" s="260"/>
      <c r="AP79" s="260"/>
      <c r="AQ79" s="260"/>
      <c r="AR79" s="260"/>
      <c r="AS79" s="260"/>
      <c r="AT79" s="260"/>
    </row>
    <row r="80" customFormat="false" ht="15" hidden="false" customHeight="false" outlineLevel="0" collapsed="false">
      <c r="A80" s="259"/>
      <c r="B80" s="260"/>
      <c r="C80" s="260"/>
      <c r="D80" s="260"/>
      <c r="E80" s="260"/>
      <c r="F80" s="260"/>
      <c r="G80" s="260"/>
      <c r="H80" s="260"/>
      <c r="I80" s="260"/>
      <c r="J80" s="260"/>
      <c r="K80" s="260"/>
      <c r="L80" s="260"/>
      <c r="M80" s="260"/>
      <c r="N80" s="260"/>
      <c r="O80" s="260"/>
      <c r="P80" s="260"/>
      <c r="Q80" s="260"/>
      <c r="R80" s="260"/>
      <c r="S80" s="260"/>
      <c r="T80" s="260"/>
      <c r="U80" s="260"/>
      <c r="V80" s="260"/>
      <c r="W80" s="260"/>
      <c r="X80" s="260"/>
      <c r="Y80" s="260"/>
      <c r="Z80" s="260"/>
      <c r="AA80" s="260"/>
      <c r="AB80" s="260"/>
      <c r="AC80" s="260"/>
      <c r="AD80" s="260"/>
      <c r="AE80" s="260"/>
      <c r="AF80" s="260"/>
      <c r="AG80" s="260"/>
      <c r="AH80" s="260"/>
      <c r="AI80" s="260"/>
      <c r="AJ80" s="260"/>
      <c r="AK80" s="260"/>
      <c r="AL80" s="260"/>
      <c r="AM80" s="260"/>
      <c r="AN80" s="260"/>
      <c r="AO80" s="260"/>
      <c r="AP80" s="260"/>
      <c r="AQ80" s="260"/>
      <c r="AR80" s="260"/>
      <c r="AS80" s="260"/>
      <c r="AT80" s="260"/>
    </row>
    <row r="81" customFormat="false" ht="15" hidden="false" customHeight="false" outlineLevel="0" collapsed="false">
      <c r="A81" s="259"/>
      <c r="B81" s="260"/>
      <c r="C81" s="260"/>
      <c r="D81" s="260"/>
      <c r="E81" s="260"/>
      <c r="F81" s="260"/>
      <c r="G81" s="260"/>
      <c r="H81" s="260"/>
      <c r="I81" s="260"/>
      <c r="J81" s="260"/>
      <c r="K81" s="260"/>
      <c r="L81" s="260"/>
      <c r="M81" s="260"/>
      <c r="N81" s="260"/>
      <c r="O81" s="260"/>
      <c r="P81" s="260"/>
      <c r="Q81" s="260"/>
      <c r="R81" s="260"/>
      <c r="S81" s="260"/>
      <c r="T81" s="260"/>
      <c r="U81" s="260"/>
      <c r="V81" s="260"/>
      <c r="W81" s="260"/>
      <c r="X81" s="260"/>
      <c r="Y81" s="260"/>
      <c r="Z81" s="260"/>
      <c r="AA81" s="260"/>
      <c r="AB81" s="260"/>
      <c r="AC81" s="260"/>
      <c r="AD81" s="260"/>
      <c r="AE81" s="260"/>
      <c r="AF81" s="260"/>
      <c r="AG81" s="260"/>
      <c r="AH81" s="260"/>
      <c r="AI81" s="260"/>
      <c r="AJ81" s="260"/>
      <c r="AK81" s="260"/>
      <c r="AL81" s="260"/>
      <c r="AM81" s="260"/>
      <c r="AN81" s="260"/>
      <c r="AO81" s="260"/>
      <c r="AP81" s="260"/>
      <c r="AQ81" s="260"/>
      <c r="AR81" s="260"/>
      <c r="AS81" s="260"/>
      <c r="AT81" s="260"/>
    </row>
    <row r="82" customFormat="false" ht="15" hidden="false" customHeight="false" outlineLevel="0" collapsed="false">
      <c r="A82" s="259"/>
      <c r="B82" s="260"/>
      <c r="C82" s="260"/>
      <c r="D82" s="260"/>
      <c r="E82" s="260"/>
      <c r="F82" s="260"/>
      <c r="G82" s="260"/>
      <c r="H82" s="260"/>
      <c r="I82" s="260"/>
      <c r="J82" s="260"/>
      <c r="K82" s="260"/>
      <c r="L82" s="260"/>
      <c r="M82" s="260"/>
      <c r="N82" s="260"/>
      <c r="O82" s="260"/>
      <c r="P82" s="260"/>
      <c r="Q82" s="260"/>
      <c r="R82" s="260"/>
      <c r="S82" s="260"/>
      <c r="T82" s="260"/>
      <c r="U82" s="260"/>
      <c r="V82" s="260"/>
      <c r="W82" s="260"/>
      <c r="X82" s="260"/>
      <c r="Y82" s="260"/>
      <c r="Z82" s="260"/>
      <c r="AA82" s="260"/>
      <c r="AB82" s="260"/>
      <c r="AC82" s="260"/>
      <c r="AD82" s="260"/>
      <c r="AE82" s="260"/>
      <c r="AF82" s="260"/>
      <c r="AG82" s="260"/>
      <c r="AH82" s="260"/>
      <c r="AI82" s="260"/>
      <c r="AJ82" s="260"/>
      <c r="AK82" s="260"/>
      <c r="AL82" s="260"/>
      <c r="AM82" s="260"/>
      <c r="AN82" s="260"/>
      <c r="AO82" s="260"/>
      <c r="AP82" s="260"/>
      <c r="AQ82" s="260"/>
      <c r="AR82" s="260"/>
      <c r="AS82" s="260"/>
      <c r="AT82" s="260"/>
    </row>
    <row r="83" customFormat="false" ht="15" hidden="false" customHeight="false" outlineLevel="0" collapsed="false">
      <c r="A83" s="259"/>
      <c r="B83" s="260"/>
      <c r="C83" s="260"/>
      <c r="D83" s="260"/>
      <c r="E83" s="260"/>
      <c r="F83" s="260"/>
      <c r="G83" s="260"/>
      <c r="H83" s="260"/>
      <c r="I83" s="260"/>
      <c r="J83" s="260"/>
      <c r="K83" s="260"/>
      <c r="L83" s="260"/>
      <c r="M83" s="260"/>
      <c r="N83" s="260"/>
      <c r="O83" s="260"/>
      <c r="P83" s="260"/>
      <c r="Q83" s="260"/>
      <c r="R83" s="260"/>
      <c r="S83" s="260"/>
      <c r="T83" s="260"/>
      <c r="U83" s="260"/>
      <c r="V83" s="260"/>
      <c r="W83" s="260"/>
      <c r="X83" s="260"/>
      <c r="Y83" s="260"/>
      <c r="Z83" s="260"/>
      <c r="AA83" s="260"/>
      <c r="AB83" s="260"/>
      <c r="AC83" s="260"/>
      <c r="AD83" s="260"/>
      <c r="AE83" s="260"/>
      <c r="AF83" s="260"/>
      <c r="AG83" s="260"/>
      <c r="AH83" s="260"/>
      <c r="AI83" s="260"/>
      <c r="AJ83" s="260"/>
      <c r="AK83" s="260"/>
      <c r="AL83" s="260"/>
      <c r="AM83" s="260"/>
      <c r="AN83" s="260"/>
      <c r="AO83" s="260"/>
      <c r="AP83" s="260"/>
      <c r="AQ83" s="260"/>
      <c r="AR83" s="260"/>
      <c r="AS83" s="260"/>
      <c r="AT83" s="260"/>
    </row>
    <row r="84" customFormat="false" ht="15" hidden="false" customHeight="false" outlineLevel="0" collapsed="false">
      <c r="A84" s="259"/>
      <c r="B84" s="260"/>
      <c r="C84" s="260"/>
      <c r="D84" s="260"/>
      <c r="E84" s="260"/>
      <c r="F84" s="260"/>
      <c r="G84" s="260"/>
      <c r="H84" s="260"/>
      <c r="I84" s="260"/>
      <c r="J84" s="260"/>
      <c r="K84" s="260"/>
      <c r="L84" s="260"/>
      <c r="M84" s="260"/>
      <c r="N84" s="260"/>
      <c r="O84" s="260"/>
      <c r="P84" s="260"/>
      <c r="Q84" s="260"/>
      <c r="R84" s="260"/>
      <c r="S84" s="260"/>
      <c r="T84" s="260"/>
      <c r="U84" s="260"/>
      <c r="V84" s="260"/>
      <c r="W84" s="260"/>
      <c r="X84" s="260"/>
      <c r="Y84" s="260"/>
      <c r="Z84" s="260"/>
      <c r="AA84" s="260"/>
      <c r="AB84" s="260"/>
      <c r="AC84" s="260"/>
      <c r="AD84" s="260"/>
      <c r="AE84" s="260"/>
      <c r="AF84" s="260"/>
      <c r="AG84" s="260"/>
      <c r="AH84" s="260"/>
      <c r="AI84" s="260"/>
      <c r="AJ84" s="260"/>
      <c r="AK84" s="260"/>
      <c r="AL84" s="260"/>
      <c r="AM84" s="260"/>
      <c r="AN84" s="260"/>
      <c r="AO84" s="260"/>
      <c r="AP84" s="260"/>
      <c r="AQ84" s="260"/>
      <c r="AR84" s="260"/>
      <c r="AS84" s="260"/>
      <c r="AT84" s="260"/>
    </row>
    <row r="85" customFormat="false" ht="15" hidden="false" customHeight="false" outlineLevel="0" collapsed="false">
      <c r="A85" s="259"/>
      <c r="B85" s="260"/>
      <c r="C85" s="260"/>
      <c r="D85" s="260"/>
      <c r="E85" s="260"/>
      <c r="F85" s="260"/>
      <c r="G85" s="260"/>
      <c r="H85" s="260"/>
      <c r="I85" s="260"/>
      <c r="J85" s="260"/>
      <c r="K85" s="260"/>
      <c r="L85" s="260"/>
      <c r="M85" s="260"/>
      <c r="N85" s="260"/>
      <c r="O85" s="260"/>
      <c r="P85" s="260"/>
      <c r="Q85" s="260"/>
      <c r="R85" s="260"/>
      <c r="S85" s="260"/>
      <c r="T85" s="260"/>
      <c r="U85" s="260"/>
      <c r="V85" s="260"/>
      <c r="W85" s="260"/>
      <c r="X85" s="260"/>
      <c r="Y85" s="260"/>
      <c r="Z85" s="260"/>
      <c r="AA85" s="260"/>
      <c r="AB85" s="260"/>
      <c r="AC85" s="260"/>
      <c r="AD85" s="260"/>
      <c r="AE85" s="260"/>
      <c r="AF85" s="260"/>
      <c r="AG85" s="260"/>
      <c r="AH85" s="260"/>
      <c r="AI85" s="260"/>
      <c r="AJ85" s="260"/>
      <c r="AK85" s="260"/>
      <c r="AL85" s="260"/>
      <c r="AM85" s="260"/>
      <c r="AN85" s="260"/>
      <c r="AO85" s="260"/>
      <c r="AP85" s="260"/>
      <c r="AQ85" s="260"/>
      <c r="AR85" s="260"/>
      <c r="AS85" s="260"/>
      <c r="AT85" s="260"/>
    </row>
    <row r="86" customFormat="false" ht="15" hidden="false" customHeight="false" outlineLevel="0" collapsed="false">
      <c r="A86" s="259"/>
      <c r="B86" s="260"/>
      <c r="C86" s="260"/>
      <c r="D86" s="260"/>
      <c r="E86" s="260"/>
      <c r="F86" s="260"/>
      <c r="G86" s="260"/>
      <c r="H86" s="260"/>
      <c r="I86" s="260"/>
      <c r="J86" s="260"/>
      <c r="K86" s="260"/>
      <c r="L86" s="260"/>
      <c r="M86" s="260"/>
      <c r="N86" s="260"/>
      <c r="O86" s="260"/>
      <c r="P86" s="260"/>
      <c r="Q86" s="260"/>
      <c r="R86" s="260"/>
      <c r="S86" s="260"/>
      <c r="T86" s="260"/>
      <c r="U86" s="260"/>
      <c r="V86" s="260"/>
      <c r="W86" s="260"/>
      <c r="X86" s="260"/>
      <c r="Y86" s="260"/>
      <c r="Z86" s="260"/>
      <c r="AA86" s="260"/>
      <c r="AB86" s="260"/>
      <c r="AC86" s="260"/>
      <c r="AD86" s="260"/>
      <c r="AE86" s="260"/>
      <c r="AF86" s="260"/>
      <c r="AG86" s="260"/>
      <c r="AH86" s="260"/>
      <c r="AI86" s="260"/>
      <c r="AJ86" s="260"/>
      <c r="AK86" s="260"/>
      <c r="AL86" s="260"/>
      <c r="AM86" s="260"/>
      <c r="AN86" s="260"/>
      <c r="AO86" s="260"/>
      <c r="AP86" s="260"/>
      <c r="AQ86" s="260"/>
      <c r="AR86" s="260"/>
      <c r="AS86" s="260"/>
      <c r="AT86" s="260"/>
    </row>
    <row r="87" customFormat="false" ht="15" hidden="false" customHeight="false" outlineLevel="0" collapsed="false">
      <c r="A87" s="259"/>
      <c r="B87" s="260"/>
      <c r="C87" s="260"/>
      <c r="D87" s="260"/>
      <c r="E87" s="260"/>
      <c r="F87" s="260"/>
      <c r="G87" s="260"/>
      <c r="H87" s="260"/>
      <c r="I87" s="260"/>
      <c r="J87" s="260"/>
      <c r="K87" s="260"/>
      <c r="L87" s="260"/>
      <c r="M87" s="260"/>
      <c r="N87" s="260"/>
      <c r="O87" s="260"/>
      <c r="P87" s="260"/>
      <c r="Q87" s="260"/>
      <c r="R87" s="260"/>
      <c r="S87" s="260"/>
      <c r="T87" s="260"/>
      <c r="U87" s="260"/>
      <c r="V87" s="260"/>
      <c r="W87" s="260"/>
      <c r="X87" s="260"/>
      <c r="Y87" s="260"/>
      <c r="Z87" s="260"/>
      <c r="AA87" s="260"/>
      <c r="AB87" s="260"/>
      <c r="AC87" s="260"/>
      <c r="AD87" s="260"/>
      <c r="AE87" s="260"/>
      <c r="AF87" s="260"/>
      <c r="AG87" s="260"/>
      <c r="AH87" s="260"/>
      <c r="AI87" s="260"/>
      <c r="AJ87" s="260"/>
      <c r="AK87" s="260"/>
      <c r="AL87" s="260"/>
      <c r="AM87" s="260"/>
      <c r="AN87" s="260"/>
      <c r="AO87" s="260"/>
      <c r="AP87" s="260"/>
      <c r="AQ87" s="260"/>
      <c r="AR87" s="260"/>
      <c r="AS87" s="260"/>
      <c r="AT87" s="260"/>
    </row>
    <row r="88" customFormat="false" ht="15" hidden="false" customHeight="false" outlineLevel="0" collapsed="false">
      <c r="A88" s="259"/>
      <c r="B88" s="260"/>
      <c r="C88" s="260"/>
      <c r="D88" s="260"/>
      <c r="E88" s="260"/>
      <c r="F88" s="260"/>
      <c r="G88" s="260"/>
      <c r="H88" s="260"/>
      <c r="I88" s="260"/>
      <c r="J88" s="260"/>
      <c r="K88" s="260"/>
      <c r="L88" s="260"/>
      <c r="M88" s="260"/>
      <c r="N88" s="260"/>
      <c r="O88" s="260"/>
      <c r="P88" s="260"/>
      <c r="Q88" s="260"/>
      <c r="R88" s="260"/>
      <c r="S88" s="260"/>
      <c r="T88" s="260"/>
      <c r="U88" s="260"/>
      <c r="V88" s="260"/>
      <c r="W88" s="260"/>
      <c r="X88" s="260"/>
      <c r="Y88" s="260"/>
      <c r="Z88" s="260"/>
      <c r="AA88" s="260"/>
      <c r="AB88" s="260"/>
      <c r="AC88" s="260"/>
      <c r="AD88" s="260"/>
      <c r="AE88" s="260"/>
      <c r="AF88" s="260"/>
      <c r="AG88" s="260"/>
      <c r="AH88" s="260"/>
      <c r="AI88" s="260"/>
      <c r="AJ88" s="260"/>
      <c r="AK88" s="260"/>
      <c r="AL88" s="260"/>
      <c r="AM88" s="260"/>
      <c r="AN88" s="260"/>
      <c r="AO88" s="260"/>
      <c r="AP88" s="260"/>
      <c r="AQ88" s="260"/>
      <c r="AR88" s="260"/>
      <c r="AS88" s="260"/>
      <c r="AT88" s="260"/>
    </row>
    <row r="89" customFormat="false" ht="15" hidden="false" customHeight="false" outlineLevel="0" collapsed="false">
      <c r="A89" s="259"/>
      <c r="B89" s="260"/>
      <c r="C89" s="260"/>
      <c r="D89" s="260"/>
      <c r="E89" s="260"/>
      <c r="F89" s="260"/>
      <c r="G89" s="260"/>
      <c r="H89" s="260"/>
      <c r="I89" s="260"/>
      <c r="J89" s="260"/>
      <c r="K89" s="260"/>
      <c r="L89" s="260"/>
      <c r="M89" s="260"/>
      <c r="N89" s="260"/>
      <c r="O89" s="260"/>
      <c r="P89" s="260"/>
      <c r="Q89" s="260"/>
      <c r="R89" s="260"/>
      <c r="S89" s="260"/>
      <c r="T89" s="260"/>
      <c r="U89" s="260"/>
      <c r="V89" s="260"/>
      <c r="W89" s="260"/>
      <c r="X89" s="260"/>
      <c r="Y89" s="260"/>
      <c r="Z89" s="260"/>
      <c r="AA89" s="260"/>
      <c r="AB89" s="260"/>
      <c r="AC89" s="260"/>
      <c r="AD89" s="260"/>
      <c r="AE89" s="260"/>
      <c r="AF89" s="260"/>
      <c r="AG89" s="260"/>
      <c r="AH89" s="260"/>
      <c r="AI89" s="260"/>
      <c r="AJ89" s="260"/>
      <c r="AK89" s="260"/>
      <c r="AL89" s="260"/>
      <c r="AM89" s="260"/>
      <c r="AN89" s="260"/>
      <c r="AO89" s="260"/>
      <c r="AP89" s="260"/>
      <c r="AQ89" s="260"/>
      <c r="AR89" s="260"/>
      <c r="AS89" s="260"/>
      <c r="AT89" s="260"/>
    </row>
    <row r="90" customFormat="false" ht="15" hidden="false" customHeight="false" outlineLevel="0" collapsed="false">
      <c r="A90" s="259"/>
      <c r="B90" s="260"/>
      <c r="C90" s="260"/>
      <c r="D90" s="260"/>
      <c r="E90" s="260"/>
      <c r="F90" s="260"/>
      <c r="G90" s="260"/>
      <c r="H90" s="260"/>
      <c r="I90" s="260"/>
      <c r="J90" s="260"/>
      <c r="K90" s="260"/>
      <c r="L90" s="260"/>
      <c r="M90" s="260"/>
      <c r="N90" s="260"/>
      <c r="O90" s="260"/>
      <c r="P90" s="260"/>
      <c r="Q90" s="260"/>
      <c r="R90" s="260"/>
      <c r="S90" s="260"/>
      <c r="T90" s="260"/>
      <c r="U90" s="260"/>
      <c r="V90" s="260"/>
      <c r="W90" s="260"/>
      <c r="X90" s="260"/>
      <c r="Y90" s="260"/>
      <c r="Z90" s="260"/>
      <c r="AA90" s="260"/>
      <c r="AB90" s="260"/>
      <c r="AC90" s="260"/>
      <c r="AD90" s="260"/>
      <c r="AE90" s="260"/>
      <c r="AF90" s="260"/>
      <c r="AG90" s="260"/>
      <c r="AH90" s="260"/>
      <c r="AI90" s="260"/>
      <c r="AJ90" s="260"/>
      <c r="AK90" s="260"/>
      <c r="AL90" s="260"/>
      <c r="AM90" s="260"/>
      <c r="AN90" s="260"/>
      <c r="AO90" s="260"/>
      <c r="AP90" s="260"/>
      <c r="AQ90" s="260"/>
      <c r="AR90" s="260"/>
      <c r="AS90" s="260"/>
      <c r="AT90" s="260"/>
    </row>
    <row r="91" customFormat="false" ht="15" hidden="false" customHeight="false" outlineLevel="0" collapsed="false">
      <c r="A91" s="259"/>
      <c r="B91" s="260"/>
      <c r="C91" s="260"/>
      <c r="D91" s="260"/>
      <c r="E91" s="260"/>
      <c r="F91" s="260"/>
      <c r="G91" s="260"/>
      <c r="H91" s="260"/>
      <c r="I91" s="260"/>
      <c r="J91" s="260"/>
      <c r="K91" s="260"/>
      <c r="L91" s="260"/>
      <c r="M91" s="260"/>
      <c r="N91" s="260"/>
      <c r="O91" s="260"/>
      <c r="P91" s="260"/>
      <c r="Q91" s="260"/>
      <c r="R91" s="260"/>
      <c r="S91" s="260"/>
      <c r="T91" s="260"/>
      <c r="U91" s="260"/>
      <c r="V91" s="260"/>
      <c r="W91" s="260"/>
      <c r="X91" s="260"/>
      <c r="Y91" s="260"/>
      <c r="Z91" s="260"/>
      <c r="AA91" s="260"/>
      <c r="AB91" s="260"/>
      <c r="AC91" s="260"/>
      <c r="AD91" s="260"/>
      <c r="AE91" s="260"/>
      <c r="AF91" s="260"/>
      <c r="AG91" s="260"/>
      <c r="AH91" s="260"/>
      <c r="AI91" s="260"/>
      <c r="AJ91" s="260"/>
      <c r="AK91" s="260"/>
      <c r="AL91" s="260"/>
      <c r="AM91" s="260"/>
      <c r="AN91" s="260"/>
      <c r="AO91" s="260"/>
      <c r="AP91" s="260"/>
      <c r="AQ91" s="260"/>
      <c r="AR91" s="260"/>
      <c r="AS91" s="260"/>
      <c r="AT91" s="260"/>
    </row>
    <row r="92" customFormat="false" ht="15" hidden="false" customHeight="false" outlineLevel="0" collapsed="false">
      <c r="A92" s="259"/>
      <c r="B92" s="260"/>
      <c r="C92" s="260"/>
      <c r="D92" s="260"/>
      <c r="E92" s="260"/>
      <c r="F92" s="260"/>
      <c r="G92" s="260"/>
      <c r="H92" s="260"/>
      <c r="I92" s="260"/>
      <c r="J92" s="260"/>
      <c r="K92" s="260"/>
      <c r="L92" s="260"/>
      <c r="M92" s="260"/>
      <c r="N92" s="260"/>
      <c r="O92" s="260"/>
      <c r="P92" s="260"/>
      <c r="Q92" s="260"/>
      <c r="R92" s="260"/>
      <c r="S92" s="260"/>
      <c r="T92" s="260"/>
      <c r="U92" s="260"/>
      <c r="V92" s="260"/>
      <c r="W92" s="260"/>
      <c r="X92" s="260"/>
      <c r="Y92" s="260"/>
      <c r="Z92" s="260"/>
      <c r="AA92" s="260"/>
      <c r="AB92" s="260"/>
      <c r="AC92" s="260"/>
      <c r="AD92" s="260"/>
      <c r="AE92" s="260"/>
      <c r="AF92" s="260"/>
      <c r="AG92" s="260"/>
      <c r="AH92" s="260"/>
      <c r="AI92" s="260"/>
      <c r="AJ92" s="260"/>
      <c r="AK92" s="260"/>
      <c r="AL92" s="260"/>
      <c r="AM92" s="260"/>
      <c r="AN92" s="260"/>
      <c r="AO92" s="260"/>
      <c r="AP92" s="260"/>
      <c r="AQ92" s="260"/>
      <c r="AR92" s="260"/>
      <c r="AS92" s="260"/>
      <c r="AT92" s="260"/>
    </row>
    <row r="93" customFormat="false" ht="15" hidden="false" customHeight="false" outlineLevel="0" collapsed="false">
      <c r="A93" s="259"/>
      <c r="B93" s="260"/>
      <c r="C93" s="260"/>
      <c r="D93" s="260"/>
      <c r="E93" s="260"/>
      <c r="F93" s="260"/>
      <c r="G93" s="260"/>
      <c r="H93" s="260"/>
      <c r="I93" s="260"/>
      <c r="J93" s="260"/>
      <c r="K93" s="260"/>
      <c r="L93" s="260"/>
      <c r="M93" s="260"/>
      <c r="N93" s="260"/>
      <c r="O93" s="260"/>
      <c r="P93" s="260"/>
      <c r="Q93" s="260"/>
      <c r="R93" s="260"/>
      <c r="S93" s="260"/>
      <c r="T93" s="260"/>
      <c r="U93" s="260"/>
      <c r="V93" s="260"/>
      <c r="W93" s="260"/>
      <c r="X93" s="260"/>
      <c r="Y93" s="260"/>
      <c r="Z93" s="260"/>
      <c r="AA93" s="260"/>
      <c r="AB93" s="260"/>
      <c r="AC93" s="260"/>
      <c r="AD93" s="260"/>
      <c r="AE93" s="260"/>
      <c r="AF93" s="260"/>
      <c r="AG93" s="260"/>
      <c r="AH93" s="260"/>
      <c r="AI93" s="260"/>
      <c r="AJ93" s="260"/>
      <c r="AK93" s="260"/>
      <c r="AL93" s="260"/>
      <c r="AM93" s="260"/>
      <c r="AN93" s="260"/>
      <c r="AO93" s="260"/>
      <c r="AP93" s="260"/>
      <c r="AQ93" s="260"/>
      <c r="AR93" s="260"/>
      <c r="AS93" s="260"/>
      <c r="AT93" s="260"/>
    </row>
    <row r="94" customFormat="false" ht="15" hidden="false" customHeight="false" outlineLevel="0" collapsed="false">
      <c r="A94" s="259"/>
      <c r="B94" s="260"/>
      <c r="C94" s="260"/>
      <c r="D94" s="260"/>
      <c r="E94" s="260"/>
      <c r="F94" s="260"/>
      <c r="G94" s="260"/>
      <c r="H94" s="260"/>
      <c r="I94" s="260"/>
      <c r="J94" s="260"/>
      <c r="K94" s="260"/>
      <c r="L94" s="260"/>
      <c r="M94" s="260"/>
      <c r="N94" s="260"/>
      <c r="O94" s="260"/>
      <c r="P94" s="260"/>
      <c r="Q94" s="260"/>
      <c r="R94" s="260"/>
      <c r="S94" s="260"/>
      <c r="T94" s="260"/>
      <c r="U94" s="260"/>
      <c r="V94" s="260"/>
      <c r="W94" s="260"/>
      <c r="X94" s="260"/>
      <c r="Y94" s="260"/>
      <c r="Z94" s="260"/>
      <c r="AA94" s="260"/>
      <c r="AB94" s="260"/>
      <c r="AC94" s="260"/>
      <c r="AD94" s="260"/>
      <c r="AE94" s="260"/>
      <c r="AF94" s="260"/>
      <c r="AG94" s="260"/>
      <c r="AH94" s="260"/>
      <c r="AI94" s="260"/>
      <c r="AJ94" s="260"/>
      <c r="AK94" s="260"/>
      <c r="AL94" s="260"/>
      <c r="AM94" s="260"/>
      <c r="AN94" s="260"/>
      <c r="AO94" s="260"/>
      <c r="AP94" s="260"/>
      <c r="AQ94" s="260"/>
      <c r="AR94" s="260"/>
      <c r="AS94" s="260"/>
      <c r="AT94" s="260"/>
    </row>
    <row r="95" customFormat="false" ht="15" hidden="false" customHeight="false" outlineLevel="0" collapsed="false">
      <c r="A95" s="259"/>
      <c r="B95" s="260"/>
      <c r="C95" s="260"/>
      <c r="D95" s="260"/>
      <c r="E95" s="260"/>
      <c r="F95" s="260"/>
      <c r="G95" s="260"/>
      <c r="H95" s="260"/>
      <c r="I95" s="260"/>
      <c r="J95" s="260"/>
      <c r="K95" s="260"/>
      <c r="L95" s="260"/>
      <c r="M95" s="260"/>
      <c r="N95" s="260"/>
      <c r="O95" s="260"/>
      <c r="P95" s="260"/>
      <c r="Q95" s="260"/>
      <c r="R95" s="260"/>
      <c r="S95" s="260"/>
      <c r="T95" s="260"/>
      <c r="U95" s="260"/>
      <c r="V95" s="260"/>
      <c r="W95" s="260"/>
      <c r="X95" s="260"/>
      <c r="Y95" s="260"/>
      <c r="Z95" s="260"/>
      <c r="AA95" s="260"/>
      <c r="AB95" s="260"/>
      <c r="AC95" s="260"/>
      <c r="AD95" s="260"/>
      <c r="AE95" s="260"/>
      <c r="AF95" s="260"/>
      <c r="AG95" s="260"/>
      <c r="AH95" s="260"/>
      <c r="AI95" s="260"/>
      <c r="AJ95" s="260"/>
      <c r="AK95" s="260"/>
      <c r="AL95" s="260"/>
      <c r="AM95" s="260"/>
      <c r="AN95" s="260"/>
      <c r="AO95" s="260"/>
      <c r="AP95" s="260"/>
      <c r="AQ95" s="260"/>
      <c r="AR95" s="260"/>
      <c r="AS95" s="260"/>
      <c r="AT95" s="260"/>
    </row>
    <row r="96" customFormat="false" ht="15" hidden="false" customHeight="false" outlineLevel="0" collapsed="false">
      <c r="A96" s="259"/>
      <c r="B96" s="260"/>
      <c r="C96" s="260"/>
      <c r="D96" s="260"/>
      <c r="E96" s="260"/>
      <c r="F96" s="260"/>
      <c r="G96" s="260"/>
      <c r="H96" s="260"/>
      <c r="I96" s="260"/>
      <c r="J96" s="260"/>
      <c r="K96" s="260"/>
      <c r="L96" s="260"/>
      <c r="M96" s="260"/>
      <c r="N96" s="260"/>
      <c r="O96" s="260"/>
      <c r="P96" s="260"/>
      <c r="Q96" s="260"/>
      <c r="R96" s="260"/>
      <c r="S96" s="260"/>
      <c r="T96" s="260"/>
      <c r="U96" s="260"/>
      <c r="V96" s="260"/>
      <c r="W96" s="260"/>
      <c r="X96" s="260"/>
      <c r="Y96" s="260"/>
      <c r="Z96" s="260"/>
      <c r="AA96" s="260"/>
      <c r="AB96" s="260"/>
      <c r="AC96" s="260"/>
      <c r="AD96" s="260"/>
      <c r="AE96" s="260"/>
      <c r="AF96" s="260"/>
      <c r="AG96" s="260"/>
      <c r="AH96" s="260"/>
      <c r="AI96" s="260"/>
      <c r="AJ96" s="260"/>
      <c r="AK96" s="260"/>
      <c r="AL96" s="260"/>
      <c r="AM96" s="260"/>
      <c r="AN96" s="260"/>
      <c r="AO96" s="260"/>
      <c r="AP96" s="260"/>
      <c r="AQ96" s="260"/>
      <c r="AR96" s="260"/>
      <c r="AS96" s="260"/>
      <c r="AT96" s="260"/>
    </row>
    <row r="97" customFormat="false" ht="15" hidden="false" customHeight="false" outlineLevel="0" collapsed="false">
      <c r="A97" s="259"/>
      <c r="B97" s="260"/>
      <c r="C97" s="260"/>
      <c r="D97" s="260"/>
      <c r="E97" s="260"/>
      <c r="F97" s="260"/>
      <c r="G97" s="260"/>
      <c r="H97" s="260"/>
      <c r="I97" s="260"/>
      <c r="J97" s="260"/>
      <c r="K97" s="260"/>
      <c r="L97" s="260"/>
      <c r="M97" s="260"/>
      <c r="N97" s="260"/>
      <c r="O97" s="260"/>
      <c r="P97" s="260"/>
      <c r="Q97" s="260"/>
      <c r="R97" s="260"/>
      <c r="S97" s="260"/>
      <c r="T97" s="260"/>
      <c r="U97" s="260"/>
      <c r="V97" s="260"/>
      <c r="W97" s="260"/>
      <c r="X97" s="260"/>
      <c r="Y97" s="260"/>
      <c r="Z97" s="260"/>
      <c r="AA97" s="260"/>
      <c r="AB97" s="260"/>
      <c r="AC97" s="260"/>
      <c r="AD97" s="260"/>
      <c r="AE97" s="260"/>
      <c r="AF97" s="260"/>
      <c r="AG97" s="260"/>
      <c r="AH97" s="260"/>
      <c r="AI97" s="260"/>
      <c r="AJ97" s="260"/>
      <c r="AK97" s="260"/>
      <c r="AL97" s="260"/>
      <c r="AM97" s="260"/>
      <c r="AN97" s="260"/>
      <c r="AO97" s="260"/>
      <c r="AP97" s="260"/>
      <c r="AQ97" s="260"/>
      <c r="AR97" s="260"/>
      <c r="AS97" s="260"/>
      <c r="AT97" s="260"/>
    </row>
    <row r="98" customFormat="false" ht="15" hidden="false" customHeight="false" outlineLevel="0" collapsed="false">
      <c r="A98" s="259"/>
      <c r="B98" s="260"/>
      <c r="C98" s="260"/>
      <c r="D98" s="260"/>
      <c r="E98" s="260"/>
      <c r="F98" s="260"/>
      <c r="G98" s="260"/>
      <c r="H98" s="260"/>
      <c r="I98" s="260"/>
      <c r="J98" s="260"/>
      <c r="K98" s="260"/>
      <c r="L98" s="260"/>
      <c r="M98" s="260"/>
      <c r="N98" s="260"/>
      <c r="O98" s="260"/>
      <c r="P98" s="260"/>
      <c r="Q98" s="260"/>
      <c r="R98" s="260"/>
      <c r="S98" s="260"/>
      <c r="T98" s="260"/>
      <c r="U98" s="260"/>
      <c r="V98" s="260"/>
      <c r="W98" s="260"/>
      <c r="X98" s="260"/>
      <c r="Y98" s="260"/>
      <c r="Z98" s="260"/>
      <c r="AA98" s="260"/>
      <c r="AB98" s="260"/>
      <c r="AC98" s="260"/>
      <c r="AD98" s="260"/>
      <c r="AE98" s="260"/>
      <c r="AF98" s="260"/>
      <c r="AG98" s="260"/>
      <c r="AH98" s="260"/>
      <c r="AI98" s="260"/>
      <c r="AJ98" s="260"/>
      <c r="AK98" s="260"/>
      <c r="AL98" s="260"/>
      <c r="AM98" s="260"/>
      <c r="AN98" s="260"/>
      <c r="AO98" s="260"/>
      <c r="AP98" s="260"/>
      <c r="AQ98" s="260"/>
      <c r="AR98" s="260"/>
      <c r="AS98" s="260"/>
      <c r="AT98" s="260"/>
    </row>
    <row r="99" customFormat="false" ht="15" hidden="false" customHeight="false" outlineLevel="0" collapsed="false">
      <c r="A99" s="259"/>
      <c r="B99" s="260"/>
      <c r="C99" s="260"/>
      <c r="D99" s="260"/>
      <c r="E99" s="260"/>
      <c r="F99" s="260"/>
      <c r="G99" s="260"/>
      <c r="H99" s="260"/>
      <c r="I99" s="260"/>
      <c r="J99" s="260"/>
      <c r="K99" s="260"/>
      <c r="L99" s="260"/>
      <c r="M99" s="260"/>
      <c r="N99" s="260"/>
      <c r="O99" s="260"/>
      <c r="P99" s="260"/>
      <c r="Q99" s="260"/>
      <c r="R99" s="260"/>
      <c r="S99" s="260"/>
      <c r="T99" s="260"/>
      <c r="U99" s="260"/>
      <c r="V99" s="260"/>
      <c r="W99" s="260"/>
      <c r="X99" s="260"/>
      <c r="Y99" s="260"/>
      <c r="Z99" s="260"/>
      <c r="AA99" s="260"/>
      <c r="AB99" s="260"/>
      <c r="AC99" s="260"/>
      <c r="AD99" s="260"/>
      <c r="AE99" s="260"/>
      <c r="AF99" s="260"/>
      <c r="AG99" s="260"/>
      <c r="AH99" s="260"/>
      <c r="AI99" s="260"/>
      <c r="AJ99" s="260"/>
      <c r="AK99" s="260"/>
      <c r="AL99" s="260"/>
      <c r="AM99" s="260"/>
      <c r="AN99" s="260"/>
      <c r="AO99" s="260"/>
      <c r="AP99" s="260"/>
      <c r="AQ99" s="260"/>
      <c r="AR99" s="260"/>
      <c r="AS99" s="260"/>
      <c r="AT99" s="260"/>
    </row>
    <row r="100" customFormat="false" ht="15" hidden="false" customHeight="false" outlineLevel="0" collapsed="false">
      <c r="A100" s="259"/>
      <c r="B100" s="260"/>
      <c r="C100" s="260"/>
      <c r="D100" s="260"/>
      <c r="E100" s="260"/>
      <c r="F100" s="260"/>
      <c r="G100" s="260"/>
      <c r="H100" s="260"/>
      <c r="I100" s="260"/>
      <c r="J100" s="260"/>
      <c r="K100" s="260"/>
      <c r="L100" s="260"/>
      <c r="M100" s="260"/>
      <c r="N100" s="260"/>
      <c r="O100" s="260"/>
      <c r="P100" s="260"/>
      <c r="Q100" s="260"/>
      <c r="R100" s="260"/>
      <c r="S100" s="260"/>
      <c r="T100" s="260"/>
      <c r="U100" s="260"/>
      <c r="V100" s="260"/>
      <c r="W100" s="260"/>
      <c r="X100" s="260"/>
      <c r="Y100" s="260"/>
      <c r="Z100" s="260"/>
      <c r="AA100" s="260"/>
      <c r="AB100" s="260"/>
      <c r="AC100" s="260"/>
      <c r="AD100" s="260"/>
      <c r="AE100" s="260"/>
      <c r="AF100" s="260"/>
      <c r="AG100" s="260"/>
      <c r="AH100" s="260"/>
      <c r="AI100" s="260"/>
      <c r="AJ100" s="260"/>
      <c r="AK100" s="260"/>
      <c r="AL100" s="260"/>
      <c r="AM100" s="260"/>
      <c r="AN100" s="260"/>
      <c r="AO100" s="260"/>
      <c r="AP100" s="260"/>
      <c r="AQ100" s="260"/>
      <c r="AR100" s="260"/>
      <c r="AS100" s="260"/>
      <c r="AT100" s="260"/>
    </row>
    <row r="101" customFormat="false" ht="15" hidden="false" customHeight="false" outlineLevel="0" collapsed="false">
      <c r="A101" s="259"/>
      <c r="B101" s="260"/>
      <c r="C101" s="260"/>
      <c r="D101" s="260"/>
      <c r="E101" s="260"/>
      <c r="F101" s="260"/>
      <c r="G101" s="260"/>
      <c r="H101" s="260"/>
      <c r="I101" s="260"/>
      <c r="J101" s="260"/>
      <c r="K101" s="260"/>
      <c r="L101" s="260"/>
      <c r="M101" s="260"/>
      <c r="N101" s="260"/>
      <c r="O101" s="260"/>
      <c r="P101" s="260"/>
      <c r="Q101" s="260"/>
      <c r="R101" s="260"/>
      <c r="S101" s="260"/>
      <c r="T101" s="260"/>
      <c r="U101" s="260"/>
      <c r="V101" s="260"/>
      <c r="W101" s="260"/>
      <c r="X101" s="260"/>
      <c r="Y101" s="260"/>
      <c r="Z101" s="260"/>
      <c r="AA101" s="260"/>
      <c r="AB101" s="260"/>
      <c r="AC101" s="260"/>
      <c r="AD101" s="260"/>
      <c r="AE101" s="260"/>
      <c r="AF101" s="260"/>
      <c r="AG101" s="260"/>
      <c r="AH101" s="260"/>
      <c r="AI101" s="260"/>
      <c r="AJ101" s="260"/>
      <c r="AK101" s="260"/>
      <c r="AL101" s="260"/>
      <c r="AM101" s="260"/>
      <c r="AN101" s="260"/>
      <c r="AO101" s="260"/>
      <c r="AP101" s="260"/>
      <c r="AQ101" s="260"/>
      <c r="AR101" s="260"/>
      <c r="AS101" s="260"/>
      <c r="AT101" s="260"/>
    </row>
    <row r="102" customFormat="false" ht="15" hidden="false" customHeight="false" outlineLevel="0" collapsed="false">
      <c r="A102" s="259"/>
      <c r="B102" s="260"/>
      <c r="C102" s="260"/>
      <c r="D102" s="260"/>
      <c r="E102" s="260"/>
      <c r="F102" s="260"/>
      <c r="G102" s="260"/>
      <c r="H102" s="260"/>
      <c r="I102" s="260"/>
      <c r="J102" s="260"/>
      <c r="K102" s="260"/>
      <c r="L102" s="260"/>
      <c r="M102" s="260"/>
      <c r="N102" s="260"/>
      <c r="O102" s="260"/>
      <c r="P102" s="260"/>
      <c r="Q102" s="260"/>
      <c r="R102" s="260"/>
      <c r="S102" s="260"/>
      <c r="T102" s="260"/>
      <c r="U102" s="260"/>
      <c r="V102" s="260"/>
      <c r="W102" s="260"/>
      <c r="X102" s="260"/>
      <c r="Y102" s="260"/>
      <c r="Z102" s="260"/>
      <c r="AA102" s="260"/>
      <c r="AB102" s="260"/>
      <c r="AC102" s="260"/>
      <c r="AD102" s="260"/>
      <c r="AE102" s="260"/>
      <c r="AF102" s="260"/>
      <c r="AG102" s="260"/>
      <c r="AH102" s="260"/>
      <c r="AI102" s="260"/>
      <c r="AJ102" s="260"/>
      <c r="AK102" s="260"/>
      <c r="AL102" s="260"/>
      <c r="AM102" s="260"/>
      <c r="AN102" s="260"/>
      <c r="AO102" s="260"/>
      <c r="AP102" s="260"/>
      <c r="AQ102" s="260"/>
      <c r="AR102" s="260"/>
      <c r="AS102" s="260"/>
      <c r="AT102" s="260"/>
    </row>
    <row r="103" customFormat="false" ht="15" hidden="false" customHeight="false" outlineLevel="0" collapsed="false">
      <c r="A103" s="259"/>
      <c r="B103" s="260"/>
      <c r="C103" s="260"/>
      <c r="D103" s="260"/>
      <c r="E103" s="260"/>
      <c r="F103" s="260"/>
      <c r="G103" s="260"/>
      <c r="H103" s="260"/>
      <c r="I103" s="260"/>
      <c r="J103" s="260"/>
      <c r="K103" s="260"/>
      <c r="L103" s="260"/>
      <c r="M103" s="260"/>
      <c r="N103" s="260"/>
      <c r="O103" s="260"/>
      <c r="P103" s="260"/>
      <c r="Q103" s="260"/>
      <c r="R103" s="260"/>
      <c r="S103" s="260"/>
      <c r="T103" s="260"/>
      <c r="U103" s="260"/>
      <c r="V103" s="260"/>
      <c r="W103" s="260"/>
      <c r="X103" s="260"/>
      <c r="Y103" s="260"/>
      <c r="Z103" s="260"/>
      <c r="AA103" s="260"/>
      <c r="AB103" s="260"/>
      <c r="AC103" s="260"/>
      <c r="AD103" s="260"/>
      <c r="AE103" s="260"/>
      <c r="AF103" s="260"/>
      <c r="AG103" s="260"/>
      <c r="AH103" s="260"/>
      <c r="AI103" s="260"/>
      <c r="AJ103" s="260"/>
      <c r="AK103" s="260"/>
      <c r="AL103" s="260"/>
      <c r="AM103" s="260"/>
      <c r="AN103" s="260"/>
      <c r="AO103" s="260"/>
      <c r="AP103" s="260"/>
      <c r="AQ103" s="260"/>
      <c r="AR103" s="260"/>
      <c r="AS103" s="260"/>
      <c r="AT103" s="260"/>
    </row>
    <row r="104" customFormat="false" ht="15" hidden="false" customHeight="false" outlineLevel="0" collapsed="false">
      <c r="A104" s="259"/>
      <c r="B104" s="260"/>
      <c r="C104" s="260"/>
      <c r="D104" s="260"/>
      <c r="E104" s="260"/>
      <c r="F104" s="260"/>
      <c r="G104" s="260"/>
      <c r="H104" s="260"/>
      <c r="I104" s="260"/>
      <c r="J104" s="260"/>
      <c r="K104" s="260"/>
      <c r="L104" s="260"/>
      <c r="M104" s="260"/>
      <c r="N104" s="260"/>
      <c r="O104" s="260"/>
      <c r="P104" s="260"/>
      <c r="Q104" s="260"/>
      <c r="R104" s="260"/>
      <c r="S104" s="260"/>
      <c r="T104" s="260"/>
      <c r="U104" s="260"/>
      <c r="V104" s="260"/>
      <c r="W104" s="260"/>
      <c r="X104" s="260"/>
      <c r="Y104" s="260"/>
      <c r="Z104" s="260"/>
      <c r="AA104" s="260"/>
      <c r="AB104" s="260"/>
      <c r="AC104" s="260"/>
      <c r="AD104" s="260"/>
      <c r="AE104" s="260"/>
      <c r="AF104" s="260"/>
      <c r="AG104" s="260"/>
      <c r="AH104" s="260"/>
      <c r="AI104" s="260"/>
      <c r="AJ104" s="260"/>
      <c r="AK104" s="260"/>
      <c r="AL104" s="260"/>
      <c r="AM104" s="260"/>
      <c r="AN104" s="260"/>
      <c r="AO104" s="260"/>
      <c r="AP104" s="260"/>
      <c r="AQ104" s="260"/>
      <c r="AR104" s="260"/>
      <c r="AS104" s="260"/>
      <c r="AT104" s="260"/>
    </row>
    <row r="105" customFormat="false" ht="15" hidden="false" customHeight="false" outlineLevel="0" collapsed="false">
      <c r="A105" s="259"/>
      <c r="B105" s="260"/>
      <c r="C105" s="260"/>
      <c r="D105" s="260"/>
      <c r="E105" s="260"/>
      <c r="F105" s="260"/>
      <c r="G105" s="260"/>
      <c r="H105" s="260"/>
      <c r="I105" s="260"/>
      <c r="J105" s="260"/>
      <c r="K105" s="260"/>
      <c r="L105" s="260"/>
      <c r="M105" s="260"/>
      <c r="N105" s="260"/>
      <c r="O105" s="260"/>
      <c r="P105" s="260"/>
      <c r="Q105" s="260"/>
      <c r="R105" s="260"/>
      <c r="S105" s="260"/>
      <c r="T105" s="260"/>
      <c r="U105" s="260"/>
      <c r="V105" s="260"/>
      <c r="W105" s="260"/>
      <c r="X105" s="260"/>
      <c r="Y105" s="260"/>
      <c r="Z105" s="260"/>
      <c r="AA105" s="260"/>
      <c r="AB105" s="260"/>
      <c r="AC105" s="260"/>
      <c r="AD105" s="260"/>
      <c r="AE105" s="260"/>
      <c r="AF105" s="260"/>
      <c r="AG105" s="260"/>
      <c r="AH105" s="260"/>
      <c r="AI105" s="260"/>
      <c r="AJ105" s="260"/>
      <c r="AK105" s="260"/>
      <c r="AL105" s="260"/>
      <c r="AM105" s="260"/>
      <c r="AN105" s="260"/>
      <c r="AO105" s="260"/>
      <c r="AP105" s="260"/>
      <c r="AQ105" s="260"/>
      <c r="AR105" s="260"/>
      <c r="AS105" s="260"/>
      <c r="AT105" s="260"/>
    </row>
    <row r="106" customFormat="false" ht="15" hidden="false" customHeight="false" outlineLevel="0" collapsed="false">
      <c r="A106" s="259"/>
      <c r="B106" s="260"/>
      <c r="C106" s="260"/>
      <c r="D106" s="260"/>
      <c r="E106" s="260"/>
      <c r="F106" s="260"/>
      <c r="G106" s="260"/>
      <c r="H106" s="260"/>
      <c r="I106" s="260"/>
      <c r="J106" s="260"/>
      <c r="K106" s="260"/>
      <c r="L106" s="260"/>
      <c r="M106" s="260"/>
      <c r="N106" s="260"/>
      <c r="O106" s="260"/>
      <c r="P106" s="260"/>
      <c r="Q106" s="260"/>
      <c r="R106" s="260"/>
      <c r="S106" s="260"/>
      <c r="T106" s="260"/>
      <c r="U106" s="260"/>
      <c r="V106" s="260"/>
      <c r="W106" s="260"/>
      <c r="X106" s="260"/>
      <c r="Y106" s="260"/>
      <c r="Z106" s="260"/>
      <c r="AA106" s="260"/>
      <c r="AB106" s="260"/>
      <c r="AC106" s="260"/>
      <c r="AD106" s="260"/>
      <c r="AE106" s="260"/>
      <c r="AF106" s="260"/>
      <c r="AG106" s="260"/>
      <c r="AH106" s="260"/>
      <c r="AI106" s="260"/>
      <c r="AJ106" s="260"/>
      <c r="AK106" s="260"/>
      <c r="AL106" s="260"/>
      <c r="AM106" s="260"/>
      <c r="AN106" s="260"/>
      <c r="AO106" s="260"/>
      <c r="AP106" s="260"/>
      <c r="AQ106" s="260"/>
      <c r="AR106" s="260"/>
      <c r="AS106" s="260"/>
      <c r="AT106" s="260"/>
    </row>
    <row r="107" customFormat="false" ht="15" hidden="false" customHeight="false" outlineLevel="0" collapsed="false">
      <c r="A107" s="259"/>
      <c r="B107" s="260"/>
      <c r="C107" s="260"/>
      <c r="D107" s="260"/>
      <c r="E107" s="260"/>
      <c r="F107" s="260"/>
      <c r="G107" s="260"/>
      <c r="H107" s="260"/>
      <c r="I107" s="260"/>
      <c r="J107" s="260"/>
      <c r="K107" s="260"/>
      <c r="L107" s="260"/>
      <c r="M107" s="260"/>
      <c r="N107" s="260"/>
      <c r="O107" s="260"/>
      <c r="P107" s="260"/>
      <c r="Q107" s="260"/>
      <c r="R107" s="260"/>
      <c r="S107" s="260"/>
      <c r="T107" s="260"/>
      <c r="U107" s="260"/>
      <c r="V107" s="260"/>
      <c r="W107" s="260"/>
      <c r="X107" s="260"/>
      <c r="Y107" s="260"/>
      <c r="Z107" s="260"/>
      <c r="AA107" s="260"/>
      <c r="AB107" s="260"/>
      <c r="AC107" s="260"/>
      <c r="AD107" s="260"/>
      <c r="AE107" s="260"/>
      <c r="AF107" s="260"/>
      <c r="AG107" s="260"/>
      <c r="AH107" s="260"/>
      <c r="AI107" s="260"/>
      <c r="AJ107" s="260"/>
      <c r="AK107" s="260"/>
      <c r="AL107" s="260"/>
      <c r="AM107" s="260"/>
      <c r="AN107" s="260"/>
      <c r="AO107" s="260"/>
      <c r="AP107" s="260"/>
      <c r="AQ107" s="260"/>
      <c r="AR107" s="260"/>
      <c r="AS107" s="260"/>
      <c r="AT107" s="260"/>
    </row>
    <row r="108" customFormat="false" ht="15" hidden="false" customHeight="false" outlineLevel="0" collapsed="false">
      <c r="A108" s="259"/>
      <c r="B108" s="260"/>
      <c r="C108" s="260"/>
      <c r="D108" s="260"/>
      <c r="E108" s="260"/>
      <c r="F108" s="260"/>
      <c r="G108" s="260"/>
      <c r="H108" s="260"/>
      <c r="I108" s="260"/>
      <c r="J108" s="260"/>
      <c r="K108" s="260"/>
      <c r="L108" s="260"/>
      <c r="M108" s="260"/>
      <c r="N108" s="260"/>
      <c r="O108" s="260"/>
      <c r="P108" s="260"/>
      <c r="Q108" s="260"/>
      <c r="R108" s="260"/>
      <c r="S108" s="260"/>
      <c r="T108" s="260"/>
      <c r="U108" s="260"/>
      <c r="V108" s="260"/>
      <c r="W108" s="260"/>
      <c r="X108" s="260"/>
      <c r="Y108" s="260"/>
      <c r="Z108" s="260"/>
      <c r="AA108" s="260"/>
      <c r="AB108" s="260"/>
      <c r="AC108" s="260"/>
      <c r="AD108" s="260"/>
      <c r="AE108" s="260"/>
      <c r="AF108" s="260"/>
      <c r="AG108" s="260"/>
      <c r="AH108" s="260"/>
      <c r="AI108" s="260"/>
      <c r="AJ108" s="260"/>
      <c r="AK108" s="260"/>
      <c r="AL108" s="260"/>
      <c r="AM108" s="260"/>
      <c r="AN108" s="260"/>
      <c r="AO108" s="260"/>
      <c r="AP108" s="260"/>
      <c r="AQ108" s="260"/>
      <c r="AR108" s="260"/>
      <c r="AS108" s="260"/>
      <c r="AT108" s="260"/>
    </row>
    <row r="109" customFormat="false" ht="15" hidden="false" customHeight="false" outlineLevel="0" collapsed="false">
      <c r="A109" s="259"/>
      <c r="B109" s="260"/>
      <c r="C109" s="260"/>
      <c r="D109" s="260"/>
      <c r="E109" s="260"/>
      <c r="F109" s="260"/>
      <c r="G109" s="260"/>
      <c r="H109" s="260"/>
      <c r="I109" s="260"/>
      <c r="J109" s="260"/>
      <c r="K109" s="260"/>
      <c r="L109" s="260"/>
      <c r="M109" s="260"/>
      <c r="N109" s="260"/>
      <c r="O109" s="260"/>
      <c r="P109" s="260"/>
      <c r="Q109" s="260"/>
      <c r="R109" s="260"/>
      <c r="S109" s="260"/>
      <c r="T109" s="260"/>
      <c r="U109" s="260"/>
      <c r="V109" s="260"/>
      <c r="W109" s="260"/>
      <c r="X109" s="260"/>
      <c r="Y109" s="260"/>
      <c r="Z109" s="260"/>
      <c r="AA109" s="260"/>
      <c r="AB109" s="260"/>
      <c r="AC109" s="260"/>
      <c r="AD109" s="260"/>
      <c r="AE109" s="260"/>
      <c r="AF109" s="260"/>
      <c r="AG109" s="260"/>
      <c r="AH109" s="260"/>
      <c r="AI109" s="260"/>
      <c r="AJ109" s="260"/>
      <c r="AK109" s="260"/>
      <c r="AL109" s="260"/>
      <c r="AM109" s="260"/>
      <c r="AN109" s="260"/>
      <c r="AO109" s="260"/>
      <c r="AP109" s="260"/>
      <c r="AQ109" s="260"/>
      <c r="AR109" s="260"/>
      <c r="AS109" s="260"/>
      <c r="AT109" s="260"/>
    </row>
    <row r="110" customFormat="false" ht="15" hidden="false" customHeight="false" outlineLevel="0" collapsed="false">
      <c r="A110" s="259"/>
      <c r="B110" s="260"/>
      <c r="C110" s="260"/>
      <c r="D110" s="260"/>
      <c r="E110" s="260"/>
      <c r="F110" s="260"/>
      <c r="G110" s="260"/>
      <c r="H110" s="260"/>
      <c r="I110" s="260"/>
      <c r="J110" s="260"/>
      <c r="K110" s="260"/>
      <c r="L110" s="260"/>
      <c r="M110" s="260"/>
      <c r="N110" s="260"/>
      <c r="O110" s="260"/>
      <c r="P110" s="260"/>
      <c r="Q110" s="260"/>
      <c r="R110" s="260"/>
      <c r="S110" s="260"/>
      <c r="T110" s="260"/>
      <c r="U110" s="260"/>
      <c r="V110" s="260"/>
      <c r="W110" s="260"/>
      <c r="X110" s="260"/>
      <c r="Y110" s="260"/>
      <c r="Z110" s="260"/>
      <c r="AA110" s="260"/>
      <c r="AB110" s="260"/>
      <c r="AC110" s="260"/>
      <c r="AD110" s="260"/>
      <c r="AE110" s="260"/>
      <c r="AF110" s="260"/>
      <c r="AG110" s="260"/>
      <c r="AH110" s="260"/>
      <c r="AI110" s="260"/>
      <c r="AJ110" s="260"/>
      <c r="AK110" s="260"/>
      <c r="AL110" s="260"/>
      <c r="AM110" s="260"/>
      <c r="AN110" s="260"/>
      <c r="AO110" s="260"/>
      <c r="AP110" s="260"/>
      <c r="AQ110" s="260"/>
      <c r="AR110" s="260"/>
      <c r="AS110" s="260"/>
      <c r="AT110" s="260"/>
    </row>
    <row r="111" customFormat="false" ht="15" hidden="false" customHeight="false" outlineLevel="0" collapsed="false">
      <c r="A111" s="259"/>
      <c r="B111" s="260"/>
      <c r="C111" s="260"/>
      <c r="D111" s="260"/>
      <c r="E111" s="260"/>
      <c r="F111" s="260"/>
      <c r="G111" s="260"/>
      <c r="H111" s="260"/>
      <c r="I111" s="260"/>
      <c r="J111" s="260"/>
      <c r="K111" s="260"/>
      <c r="L111" s="260"/>
      <c r="M111" s="260"/>
      <c r="N111" s="260"/>
      <c r="O111" s="260"/>
      <c r="P111" s="260"/>
      <c r="Q111" s="260"/>
      <c r="R111" s="260"/>
      <c r="S111" s="260"/>
      <c r="T111" s="260"/>
      <c r="U111" s="260"/>
      <c r="V111" s="260"/>
      <c r="W111" s="260"/>
      <c r="X111" s="260"/>
      <c r="Y111" s="260"/>
      <c r="Z111" s="260"/>
      <c r="AA111" s="260"/>
      <c r="AB111" s="260"/>
      <c r="AC111" s="260"/>
      <c r="AD111" s="260"/>
      <c r="AE111" s="260"/>
      <c r="AF111" s="260"/>
      <c r="AG111" s="260"/>
      <c r="AH111" s="260"/>
      <c r="AI111" s="260"/>
      <c r="AJ111" s="260"/>
      <c r="AK111" s="260"/>
      <c r="AL111" s="260"/>
      <c r="AM111" s="260"/>
      <c r="AN111" s="260"/>
      <c r="AO111" s="260"/>
      <c r="AP111" s="260"/>
      <c r="AQ111" s="260"/>
      <c r="AR111" s="260"/>
      <c r="AS111" s="260"/>
      <c r="AT111" s="260"/>
    </row>
    <row r="112" customFormat="false" ht="15" hidden="false" customHeight="false" outlineLevel="0" collapsed="false">
      <c r="A112" s="259"/>
      <c r="B112" s="260"/>
      <c r="C112" s="260"/>
      <c r="D112" s="260"/>
      <c r="E112" s="260"/>
      <c r="F112" s="260"/>
      <c r="G112" s="260"/>
      <c r="H112" s="260"/>
      <c r="I112" s="260"/>
      <c r="J112" s="260"/>
      <c r="K112" s="260"/>
      <c r="L112" s="260"/>
      <c r="M112" s="260"/>
      <c r="N112" s="260"/>
      <c r="O112" s="260"/>
      <c r="P112" s="260"/>
      <c r="Q112" s="260"/>
      <c r="R112" s="260"/>
      <c r="S112" s="260"/>
      <c r="T112" s="260"/>
      <c r="U112" s="260"/>
      <c r="V112" s="260"/>
      <c r="W112" s="260"/>
      <c r="X112" s="260"/>
      <c r="Y112" s="260"/>
      <c r="Z112" s="260"/>
      <c r="AA112" s="260"/>
      <c r="AB112" s="260"/>
      <c r="AC112" s="260"/>
      <c r="AD112" s="260"/>
      <c r="AE112" s="260"/>
      <c r="AF112" s="260"/>
      <c r="AG112" s="260"/>
      <c r="AH112" s="260"/>
      <c r="AI112" s="260"/>
      <c r="AJ112" s="260"/>
      <c r="AK112" s="260"/>
      <c r="AL112" s="260"/>
      <c r="AM112" s="260"/>
      <c r="AN112" s="260"/>
      <c r="AO112" s="260"/>
      <c r="AP112" s="260"/>
      <c r="AQ112" s="260"/>
      <c r="AR112" s="260"/>
      <c r="AS112" s="260"/>
      <c r="AT112" s="260"/>
    </row>
    <row r="113" customFormat="false" ht="15" hidden="false" customHeight="false" outlineLevel="0" collapsed="false">
      <c r="A113" s="259"/>
      <c r="B113" s="260"/>
      <c r="C113" s="260"/>
      <c r="D113" s="260"/>
      <c r="E113" s="260"/>
      <c r="F113" s="260"/>
      <c r="G113" s="260"/>
      <c r="H113" s="260"/>
      <c r="I113" s="260"/>
      <c r="J113" s="260"/>
      <c r="K113" s="260"/>
      <c r="L113" s="260"/>
      <c r="M113" s="260"/>
      <c r="N113" s="260"/>
      <c r="O113" s="260"/>
      <c r="P113" s="260"/>
      <c r="Q113" s="260"/>
      <c r="R113" s="260"/>
      <c r="S113" s="260"/>
      <c r="T113" s="260"/>
      <c r="U113" s="260"/>
      <c r="V113" s="260"/>
      <c r="W113" s="260"/>
      <c r="X113" s="260"/>
      <c r="Y113" s="260"/>
      <c r="Z113" s="260"/>
      <c r="AA113" s="260"/>
      <c r="AB113" s="260"/>
      <c r="AC113" s="260"/>
      <c r="AD113" s="260"/>
      <c r="AE113" s="260"/>
      <c r="AF113" s="260"/>
      <c r="AG113" s="260"/>
      <c r="AH113" s="260"/>
      <c r="AI113" s="260"/>
      <c r="AJ113" s="260"/>
      <c r="AK113" s="260"/>
      <c r="AL113" s="260"/>
      <c r="AM113" s="260"/>
      <c r="AN113" s="260"/>
      <c r="AO113" s="260"/>
      <c r="AP113" s="260"/>
      <c r="AQ113" s="260"/>
      <c r="AR113" s="260"/>
      <c r="AS113" s="260"/>
      <c r="AT113" s="260"/>
    </row>
    <row r="114" customFormat="false" ht="15" hidden="false" customHeight="false" outlineLevel="0" collapsed="false">
      <c r="A114" s="259"/>
      <c r="B114" s="260"/>
      <c r="C114" s="260"/>
      <c r="D114" s="260"/>
      <c r="E114" s="260"/>
      <c r="F114" s="260"/>
      <c r="G114" s="260"/>
      <c r="H114" s="260"/>
      <c r="I114" s="260"/>
      <c r="J114" s="260"/>
      <c r="K114" s="260"/>
      <c r="L114" s="260"/>
      <c r="M114" s="260"/>
      <c r="N114" s="260"/>
      <c r="O114" s="260"/>
      <c r="P114" s="260"/>
      <c r="Q114" s="260"/>
      <c r="R114" s="260"/>
      <c r="S114" s="260"/>
      <c r="T114" s="260"/>
      <c r="U114" s="260"/>
      <c r="V114" s="260"/>
      <c r="W114" s="260"/>
      <c r="X114" s="260"/>
      <c r="Y114" s="260"/>
      <c r="Z114" s="260"/>
      <c r="AA114" s="260"/>
      <c r="AB114" s="260"/>
      <c r="AC114" s="260"/>
      <c r="AD114" s="260"/>
      <c r="AE114" s="260"/>
      <c r="AF114" s="260"/>
      <c r="AG114" s="260"/>
      <c r="AH114" s="260"/>
      <c r="AI114" s="260"/>
      <c r="AJ114" s="260"/>
      <c r="AK114" s="260"/>
      <c r="AL114" s="260"/>
      <c r="AM114" s="260"/>
      <c r="AN114" s="260"/>
      <c r="AO114" s="260"/>
      <c r="AP114" s="260"/>
      <c r="AQ114" s="260"/>
      <c r="AR114" s="260"/>
      <c r="AS114" s="260"/>
      <c r="AT114" s="260"/>
    </row>
    <row r="115" customFormat="false" ht="15" hidden="false" customHeight="false" outlineLevel="0" collapsed="false">
      <c r="A115" s="259"/>
      <c r="B115" s="260"/>
      <c r="C115" s="260"/>
      <c r="D115" s="260"/>
      <c r="E115" s="260"/>
      <c r="F115" s="260"/>
      <c r="G115" s="260"/>
      <c r="H115" s="260"/>
      <c r="I115" s="260"/>
      <c r="J115" s="260"/>
      <c r="K115" s="260"/>
      <c r="L115" s="260"/>
      <c r="M115" s="260"/>
      <c r="N115" s="260"/>
      <c r="O115" s="260"/>
      <c r="P115" s="260"/>
      <c r="Q115" s="260"/>
      <c r="R115" s="260"/>
      <c r="S115" s="260"/>
      <c r="T115" s="260"/>
      <c r="U115" s="260"/>
      <c r="V115" s="260"/>
      <c r="W115" s="260"/>
      <c r="X115" s="260"/>
      <c r="Y115" s="260"/>
      <c r="Z115" s="260"/>
      <c r="AA115" s="260"/>
      <c r="AB115" s="260"/>
      <c r="AC115" s="260"/>
      <c r="AD115" s="260"/>
      <c r="AE115" s="260"/>
      <c r="AF115" s="260"/>
      <c r="AG115" s="260"/>
      <c r="AH115" s="260"/>
      <c r="AI115" s="260"/>
      <c r="AJ115" s="260"/>
      <c r="AK115" s="260"/>
      <c r="AL115" s="260"/>
      <c r="AM115" s="260"/>
      <c r="AN115" s="260"/>
      <c r="AO115" s="260"/>
      <c r="AP115" s="260"/>
      <c r="AQ115" s="260"/>
      <c r="AR115" s="260"/>
      <c r="AS115" s="260"/>
      <c r="AT115" s="260"/>
    </row>
    <row r="116" customFormat="false" ht="15" hidden="false" customHeight="false" outlineLevel="0" collapsed="false">
      <c r="A116" s="259"/>
      <c r="B116" s="260"/>
      <c r="C116" s="260"/>
      <c r="D116" s="260"/>
      <c r="E116" s="260"/>
      <c r="F116" s="260"/>
      <c r="G116" s="260"/>
      <c r="H116" s="260"/>
      <c r="I116" s="260"/>
      <c r="J116" s="260"/>
      <c r="K116" s="260"/>
      <c r="L116" s="260"/>
      <c r="M116" s="260"/>
      <c r="N116" s="260"/>
      <c r="O116" s="260"/>
      <c r="P116" s="260"/>
      <c r="Q116" s="260"/>
      <c r="R116" s="260"/>
      <c r="S116" s="260"/>
      <c r="T116" s="260"/>
      <c r="U116" s="260"/>
      <c r="V116" s="260"/>
      <c r="W116" s="260"/>
      <c r="X116" s="260"/>
      <c r="Y116" s="260"/>
      <c r="Z116" s="260"/>
      <c r="AA116" s="260"/>
      <c r="AB116" s="260"/>
      <c r="AC116" s="260"/>
      <c r="AD116" s="260"/>
      <c r="AE116" s="260"/>
      <c r="AF116" s="260"/>
      <c r="AG116" s="260"/>
      <c r="AH116" s="260"/>
      <c r="AI116" s="260"/>
      <c r="AJ116" s="260"/>
      <c r="AK116" s="260"/>
      <c r="AL116" s="260"/>
      <c r="AM116" s="260"/>
      <c r="AN116" s="260"/>
      <c r="AO116" s="260"/>
      <c r="AP116" s="260"/>
      <c r="AQ116" s="260"/>
      <c r="AR116" s="260"/>
      <c r="AS116" s="260"/>
      <c r="AT116" s="260"/>
    </row>
    <row r="117" customFormat="false" ht="15" hidden="false" customHeight="false" outlineLevel="0" collapsed="false">
      <c r="A117" s="259"/>
      <c r="B117" s="260"/>
      <c r="C117" s="260"/>
      <c r="D117" s="260"/>
      <c r="E117" s="260"/>
      <c r="F117" s="260"/>
      <c r="G117" s="260"/>
      <c r="H117" s="260"/>
      <c r="I117" s="260"/>
      <c r="J117" s="260"/>
      <c r="K117" s="260"/>
      <c r="L117" s="260"/>
      <c r="M117" s="260"/>
      <c r="N117" s="260"/>
      <c r="O117" s="260"/>
      <c r="P117" s="260"/>
      <c r="Q117" s="260"/>
      <c r="R117" s="260"/>
      <c r="S117" s="260"/>
      <c r="T117" s="260"/>
      <c r="U117" s="260"/>
      <c r="V117" s="260"/>
      <c r="W117" s="260"/>
      <c r="X117" s="260"/>
      <c r="Y117" s="260"/>
      <c r="Z117" s="260"/>
      <c r="AA117" s="260"/>
      <c r="AB117" s="260"/>
      <c r="AC117" s="260"/>
      <c r="AD117" s="260"/>
      <c r="AE117" s="260"/>
      <c r="AF117" s="260"/>
      <c r="AG117" s="260"/>
      <c r="AH117" s="260"/>
      <c r="AI117" s="260"/>
      <c r="AJ117" s="260"/>
      <c r="AK117" s="260"/>
      <c r="AL117" s="260"/>
      <c r="AM117" s="260"/>
      <c r="AN117" s="260"/>
      <c r="AO117" s="260"/>
      <c r="AP117" s="260"/>
      <c r="AQ117" s="260"/>
      <c r="AR117" s="260"/>
      <c r="AS117" s="260"/>
      <c r="AT117" s="260"/>
    </row>
    <row r="118" customFormat="false" ht="15" hidden="false" customHeight="false" outlineLevel="0" collapsed="false">
      <c r="A118" s="259"/>
      <c r="B118" s="260"/>
      <c r="C118" s="260"/>
      <c r="D118" s="260"/>
      <c r="E118" s="260"/>
      <c r="F118" s="260"/>
      <c r="G118" s="260"/>
      <c r="H118" s="260"/>
      <c r="I118" s="260"/>
      <c r="J118" s="260"/>
      <c r="K118" s="260"/>
      <c r="L118" s="260"/>
      <c r="M118" s="260"/>
      <c r="N118" s="260"/>
      <c r="O118" s="260"/>
      <c r="P118" s="260"/>
      <c r="Q118" s="260"/>
      <c r="R118" s="260"/>
      <c r="S118" s="260"/>
      <c r="T118" s="260"/>
      <c r="U118" s="260"/>
      <c r="V118" s="260"/>
      <c r="W118" s="260"/>
      <c r="X118" s="260"/>
      <c r="Y118" s="260"/>
      <c r="Z118" s="260"/>
      <c r="AA118" s="260"/>
      <c r="AB118" s="260"/>
      <c r="AC118" s="260"/>
      <c r="AD118" s="260"/>
      <c r="AE118" s="260"/>
      <c r="AF118" s="260"/>
      <c r="AG118" s="260"/>
      <c r="AH118" s="260"/>
      <c r="AI118" s="260"/>
      <c r="AJ118" s="260"/>
      <c r="AK118" s="260"/>
      <c r="AL118" s="260"/>
      <c r="AM118" s="260"/>
      <c r="AN118" s="260"/>
      <c r="AO118" s="260"/>
      <c r="AP118" s="260"/>
      <c r="AQ118" s="260"/>
      <c r="AR118" s="260"/>
      <c r="AS118" s="260"/>
      <c r="AT118" s="260"/>
    </row>
    <row r="119" customFormat="false" ht="15" hidden="false" customHeight="false" outlineLevel="0" collapsed="false">
      <c r="A119" s="259"/>
      <c r="B119" s="260"/>
      <c r="C119" s="260"/>
      <c r="D119" s="260"/>
      <c r="E119" s="260"/>
      <c r="F119" s="260"/>
      <c r="G119" s="260"/>
      <c r="H119" s="260"/>
      <c r="I119" s="260"/>
      <c r="J119" s="260"/>
      <c r="K119" s="260"/>
      <c r="L119" s="260"/>
      <c r="M119" s="260"/>
      <c r="N119" s="260"/>
      <c r="O119" s="260"/>
      <c r="P119" s="260"/>
      <c r="Q119" s="260"/>
      <c r="R119" s="260"/>
      <c r="S119" s="260"/>
      <c r="T119" s="260"/>
      <c r="U119" s="260"/>
      <c r="V119" s="260"/>
      <c r="W119" s="260"/>
      <c r="X119" s="260"/>
      <c r="Y119" s="260"/>
      <c r="Z119" s="260"/>
      <c r="AA119" s="260"/>
      <c r="AB119" s="260"/>
      <c r="AC119" s="260"/>
      <c r="AD119" s="260"/>
      <c r="AE119" s="260"/>
      <c r="AF119" s="260"/>
      <c r="AG119" s="260"/>
      <c r="AH119" s="260"/>
      <c r="AI119" s="260"/>
      <c r="AJ119" s="260"/>
      <c r="AK119" s="260"/>
      <c r="AL119" s="260"/>
      <c r="AM119" s="260"/>
      <c r="AN119" s="260"/>
      <c r="AO119" s="260"/>
      <c r="AP119" s="260"/>
      <c r="AQ119" s="260"/>
      <c r="AR119" s="260"/>
      <c r="AS119" s="260"/>
      <c r="AT119" s="260"/>
    </row>
    <row r="120" customFormat="false" ht="15" hidden="false" customHeight="false" outlineLevel="0" collapsed="false">
      <c r="A120" s="259"/>
      <c r="B120" s="260"/>
      <c r="C120" s="260"/>
      <c r="D120" s="260"/>
      <c r="E120" s="260"/>
      <c r="F120" s="260"/>
      <c r="G120" s="260"/>
      <c r="H120" s="260"/>
      <c r="I120" s="260"/>
      <c r="J120" s="260"/>
      <c r="K120" s="260"/>
      <c r="L120" s="260"/>
      <c r="M120" s="260"/>
      <c r="N120" s="260"/>
      <c r="O120" s="260"/>
      <c r="P120" s="260"/>
      <c r="Q120" s="260"/>
      <c r="R120" s="260"/>
      <c r="S120" s="260"/>
      <c r="T120" s="260"/>
      <c r="U120" s="260"/>
      <c r="V120" s="260"/>
      <c r="W120" s="260"/>
      <c r="X120" s="260"/>
      <c r="Y120" s="260"/>
      <c r="Z120" s="260"/>
      <c r="AA120" s="260"/>
      <c r="AB120" s="260"/>
      <c r="AC120" s="260"/>
      <c r="AD120" s="260"/>
      <c r="AE120" s="260"/>
      <c r="AF120" s="260"/>
      <c r="AG120" s="260"/>
      <c r="AH120" s="260"/>
      <c r="AI120" s="260"/>
      <c r="AJ120" s="260"/>
      <c r="AK120" s="260"/>
      <c r="AL120" s="260"/>
      <c r="AM120" s="260"/>
      <c r="AN120" s="260"/>
      <c r="AO120" s="260"/>
      <c r="AP120" s="260"/>
      <c r="AQ120" s="260"/>
      <c r="AR120" s="260"/>
      <c r="AS120" s="260"/>
      <c r="AT120" s="260"/>
    </row>
    <row r="121" customFormat="false" ht="15" hidden="false" customHeight="false" outlineLevel="0" collapsed="false">
      <c r="A121" s="259"/>
      <c r="B121" s="260"/>
      <c r="C121" s="260"/>
      <c r="D121" s="260"/>
      <c r="E121" s="260"/>
      <c r="F121" s="260"/>
      <c r="G121" s="260"/>
      <c r="H121" s="260"/>
      <c r="I121" s="260"/>
      <c r="J121" s="260"/>
      <c r="K121" s="260"/>
      <c r="L121" s="260"/>
      <c r="M121" s="260"/>
      <c r="N121" s="260"/>
      <c r="O121" s="260"/>
      <c r="P121" s="260"/>
      <c r="Q121" s="260"/>
      <c r="R121" s="260"/>
      <c r="S121" s="260"/>
      <c r="T121" s="260"/>
      <c r="U121" s="260"/>
      <c r="V121" s="260"/>
      <c r="W121" s="260"/>
      <c r="X121" s="260"/>
      <c r="Y121" s="260"/>
      <c r="Z121" s="260"/>
      <c r="AA121" s="260"/>
      <c r="AB121" s="260"/>
      <c r="AC121" s="260"/>
      <c r="AD121" s="260"/>
      <c r="AE121" s="260"/>
      <c r="AF121" s="260"/>
      <c r="AG121" s="260"/>
      <c r="AH121" s="260"/>
      <c r="AI121" s="260"/>
      <c r="AJ121" s="260"/>
      <c r="AK121" s="260"/>
      <c r="AL121" s="260"/>
      <c r="AM121" s="260"/>
      <c r="AN121" s="260"/>
      <c r="AO121" s="260"/>
      <c r="AP121" s="260"/>
      <c r="AQ121" s="260"/>
      <c r="AR121" s="260"/>
      <c r="AS121" s="260"/>
      <c r="AT121" s="260"/>
    </row>
    <row r="122" customFormat="false" ht="15" hidden="false" customHeight="false" outlineLevel="0" collapsed="false">
      <c r="A122" s="259"/>
      <c r="B122" s="260"/>
      <c r="C122" s="260"/>
      <c r="D122" s="260"/>
      <c r="E122" s="260"/>
      <c r="F122" s="260"/>
      <c r="G122" s="260"/>
      <c r="H122" s="260"/>
      <c r="I122" s="260"/>
      <c r="J122" s="260"/>
      <c r="K122" s="260"/>
      <c r="L122" s="260"/>
      <c r="M122" s="260"/>
      <c r="N122" s="260"/>
      <c r="O122" s="260"/>
      <c r="P122" s="260"/>
      <c r="Q122" s="260"/>
      <c r="R122" s="260"/>
      <c r="S122" s="260"/>
      <c r="T122" s="260"/>
      <c r="U122" s="260"/>
      <c r="V122" s="260"/>
      <c r="W122" s="260"/>
      <c r="X122" s="260"/>
      <c r="Y122" s="260"/>
      <c r="Z122" s="260"/>
      <c r="AA122" s="260"/>
      <c r="AB122" s="260"/>
      <c r="AC122" s="260"/>
      <c r="AD122" s="260"/>
      <c r="AE122" s="260"/>
      <c r="AF122" s="260"/>
      <c r="AG122" s="260"/>
      <c r="AH122" s="260"/>
      <c r="AI122" s="260"/>
      <c r="AJ122" s="260"/>
      <c r="AK122" s="260"/>
      <c r="AL122" s="260"/>
      <c r="AM122" s="260"/>
      <c r="AN122" s="260"/>
      <c r="AO122" s="260"/>
      <c r="AP122" s="260"/>
      <c r="AQ122" s="260"/>
      <c r="AR122" s="260"/>
      <c r="AS122" s="260"/>
      <c r="AT122" s="260"/>
    </row>
    <row r="123" customFormat="false" ht="15" hidden="false" customHeight="false" outlineLevel="0" collapsed="false">
      <c r="A123" s="259"/>
      <c r="B123" s="260"/>
      <c r="C123" s="260"/>
      <c r="D123" s="260"/>
      <c r="E123" s="260"/>
      <c r="F123" s="260"/>
      <c r="G123" s="260"/>
      <c r="H123" s="260"/>
      <c r="I123" s="260"/>
      <c r="J123" s="260"/>
      <c r="K123" s="260"/>
      <c r="L123" s="260"/>
      <c r="M123" s="260"/>
      <c r="N123" s="260"/>
      <c r="O123" s="260"/>
      <c r="P123" s="260"/>
      <c r="Q123" s="260"/>
      <c r="R123" s="260"/>
      <c r="S123" s="260"/>
      <c r="T123" s="260"/>
      <c r="U123" s="260"/>
      <c r="V123" s="260"/>
      <c r="W123" s="260"/>
      <c r="X123" s="260"/>
      <c r="Y123" s="260"/>
      <c r="Z123" s="260"/>
      <c r="AA123" s="260"/>
      <c r="AB123" s="260"/>
      <c r="AC123" s="260"/>
      <c r="AD123" s="260"/>
      <c r="AE123" s="260"/>
      <c r="AF123" s="260"/>
      <c r="AG123" s="260"/>
      <c r="AH123" s="260"/>
      <c r="AI123" s="260"/>
      <c r="AJ123" s="260"/>
      <c r="AK123" s="260"/>
      <c r="AL123" s="260"/>
      <c r="AM123" s="260"/>
      <c r="AN123" s="260"/>
      <c r="AO123" s="260"/>
      <c r="AP123" s="260"/>
      <c r="AQ123" s="260"/>
      <c r="AR123" s="260"/>
      <c r="AS123" s="260"/>
      <c r="AT123" s="260"/>
    </row>
    <row r="124" customFormat="false" ht="15" hidden="false" customHeight="false" outlineLevel="0" collapsed="false">
      <c r="A124" s="259"/>
      <c r="B124" s="260"/>
      <c r="C124" s="260"/>
      <c r="D124" s="260"/>
      <c r="E124" s="260"/>
      <c r="F124" s="260"/>
      <c r="G124" s="260"/>
      <c r="H124" s="260"/>
      <c r="I124" s="260"/>
      <c r="J124" s="260"/>
      <c r="K124" s="260"/>
      <c r="L124" s="260"/>
      <c r="M124" s="260"/>
      <c r="N124" s="260"/>
      <c r="O124" s="260"/>
      <c r="P124" s="260"/>
      <c r="Q124" s="260"/>
      <c r="R124" s="260"/>
      <c r="S124" s="260"/>
      <c r="T124" s="260"/>
      <c r="U124" s="260"/>
      <c r="V124" s="260"/>
      <c r="W124" s="260"/>
      <c r="X124" s="260"/>
      <c r="Y124" s="260"/>
      <c r="Z124" s="260"/>
      <c r="AA124" s="260"/>
      <c r="AB124" s="260"/>
      <c r="AC124" s="260"/>
      <c r="AD124" s="260"/>
      <c r="AE124" s="260"/>
      <c r="AF124" s="260"/>
      <c r="AG124" s="260"/>
      <c r="AH124" s="260"/>
      <c r="AI124" s="260"/>
      <c r="AJ124" s="260"/>
      <c r="AK124" s="260"/>
      <c r="AL124" s="260"/>
      <c r="AM124" s="260"/>
      <c r="AN124" s="260"/>
      <c r="AO124" s="260"/>
      <c r="AP124" s="260"/>
      <c r="AQ124" s="260"/>
      <c r="AR124" s="260"/>
      <c r="AS124" s="260"/>
      <c r="AT124" s="260"/>
    </row>
    <row r="125" customFormat="false" ht="15" hidden="false" customHeight="false" outlineLevel="0" collapsed="false">
      <c r="A125" s="259"/>
      <c r="B125" s="260"/>
      <c r="C125" s="260"/>
      <c r="D125" s="260"/>
      <c r="E125" s="260"/>
      <c r="F125" s="260"/>
      <c r="G125" s="260"/>
      <c r="H125" s="260"/>
      <c r="I125" s="260"/>
      <c r="J125" s="260"/>
      <c r="K125" s="260"/>
      <c r="L125" s="260"/>
      <c r="M125" s="260"/>
      <c r="N125" s="260"/>
      <c r="O125" s="260"/>
      <c r="P125" s="260"/>
      <c r="Q125" s="260"/>
      <c r="R125" s="260"/>
      <c r="S125" s="260"/>
      <c r="T125" s="260"/>
      <c r="U125" s="260"/>
      <c r="V125" s="260"/>
      <c r="W125" s="260"/>
      <c r="X125" s="260"/>
      <c r="Y125" s="260"/>
      <c r="Z125" s="260"/>
      <c r="AA125" s="260"/>
      <c r="AB125" s="260"/>
      <c r="AC125" s="260"/>
      <c r="AD125" s="260"/>
      <c r="AE125" s="260"/>
      <c r="AF125" s="260"/>
      <c r="AG125" s="260"/>
      <c r="AH125" s="260"/>
      <c r="AI125" s="260"/>
      <c r="AJ125" s="260"/>
      <c r="AK125" s="260"/>
      <c r="AL125" s="260"/>
      <c r="AM125" s="260"/>
      <c r="AN125" s="260"/>
      <c r="AO125" s="260"/>
      <c r="AP125" s="260"/>
      <c r="AQ125" s="260"/>
      <c r="AR125" s="260"/>
      <c r="AS125" s="260"/>
      <c r="AT125" s="260"/>
    </row>
    <row r="126" customFormat="false" ht="15" hidden="false" customHeight="false" outlineLevel="0" collapsed="false">
      <c r="A126" s="259"/>
      <c r="B126" s="260"/>
      <c r="C126" s="260"/>
      <c r="D126" s="260"/>
      <c r="E126" s="260"/>
      <c r="F126" s="260"/>
      <c r="G126" s="260"/>
      <c r="H126" s="260"/>
      <c r="I126" s="260"/>
      <c r="J126" s="260"/>
      <c r="K126" s="260"/>
      <c r="L126" s="260"/>
      <c r="M126" s="260"/>
      <c r="N126" s="260"/>
      <c r="O126" s="260"/>
      <c r="P126" s="260"/>
      <c r="Q126" s="260"/>
      <c r="R126" s="260"/>
      <c r="S126" s="260"/>
      <c r="T126" s="260"/>
      <c r="U126" s="260"/>
      <c r="V126" s="260"/>
      <c r="W126" s="260"/>
      <c r="X126" s="260"/>
      <c r="Y126" s="260"/>
      <c r="Z126" s="260"/>
      <c r="AA126" s="260"/>
      <c r="AB126" s="260"/>
      <c r="AC126" s="260"/>
      <c r="AD126" s="260"/>
      <c r="AE126" s="260"/>
      <c r="AF126" s="260"/>
      <c r="AG126" s="260"/>
      <c r="AH126" s="260"/>
      <c r="AI126" s="260"/>
      <c r="AJ126" s="260"/>
      <c r="AK126" s="260"/>
      <c r="AL126" s="260"/>
      <c r="AM126" s="260"/>
      <c r="AN126" s="260"/>
      <c r="AO126" s="260"/>
      <c r="AP126" s="260"/>
      <c r="AQ126" s="260"/>
      <c r="AR126" s="260"/>
      <c r="AS126" s="260"/>
      <c r="AT126" s="260"/>
    </row>
    <row r="127" customFormat="false" ht="15" hidden="false" customHeight="false" outlineLevel="0" collapsed="false">
      <c r="A127" s="259"/>
      <c r="B127" s="260"/>
      <c r="C127" s="260"/>
      <c r="D127" s="260"/>
      <c r="E127" s="260"/>
      <c r="F127" s="260"/>
      <c r="G127" s="260"/>
      <c r="H127" s="260"/>
      <c r="I127" s="260"/>
      <c r="J127" s="260"/>
      <c r="K127" s="260"/>
      <c r="L127" s="260"/>
      <c r="M127" s="260"/>
      <c r="N127" s="260"/>
      <c r="O127" s="260"/>
      <c r="P127" s="260"/>
      <c r="Q127" s="260"/>
      <c r="R127" s="260"/>
      <c r="S127" s="260"/>
      <c r="T127" s="260"/>
      <c r="U127" s="260"/>
      <c r="V127" s="260"/>
      <c r="W127" s="260"/>
      <c r="X127" s="260"/>
      <c r="Y127" s="260"/>
      <c r="Z127" s="260"/>
      <c r="AA127" s="260"/>
      <c r="AB127" s="260"/>
      <c r="AC127" s="260"/>
      <c r="AD127" s="260"/>
      <c r="AE127" s="260"/>
      <c r="AF127" s="260"/>
      <c r="AG127" s="260"/>
      <c r="AH127" s="260"/>
      <c r="AI127" s="260"/>
      <c r="AJ127" s="260"/>
      <c r="AK127" s="260"/>
      <c r="AL127" s="260"/>
      <c r="AM127" s="260"/>
      <c r="AN127" s="260"/>
      <c r="AO127" s="260"/>
      <c r="AP127" s="260"/>
      <c r="AQ127" s="260"/>
      <c r="AR127" s="260"/>
      <c r="AS127" s="260"/>
      <c r="AT127" s="260"/>
    </row>
    <row r="128" customFormat="false" ht="15" hidden="false" customHeight="false" outlineLevel="0" collapsed="false">
      <c r="A128" s="259"/>
      <c r="B128" s="260"/>
      <c r="C128" s="260"/>
      <c r="D128" s="260"/>
      <c r="E128" s="260"/>
      <c r="F128" s="260"/>
      <c r="G128" s="260"/>
      <c r="H128" s="260"/>
      <c r="I128" s="260"/>
      <c r="J128" s="260"/>
      <c r="K128" s="260"/>
      <c r="L128" s="260"/>
      <c r="M128" s="260"/>
      <c r="N128" s="260"/>
      <c r="O128" s="260"/>
      <c r="P128" s="260"/>
      <c r="Q128" s="260"/>
      <c r="R128" s="260"/>
      <c r="S128" s="260"/>
      <c r="T128" s="260"/>
      <c r="U128" s="260"/>
      <c r="V128" s="260"/>
      <c r="W128" s="260"/>
      <c r="X128" s="260"/>
      <c r="Y128" s="260"/>
      <c r="Z128" s="260"/>
      <c r="AA128" s="260"/>
      <c r="AB128" s="260"/>
      <c r="AC128" s="260"/>
      <c r="AD128" s="260"/>
      <c r="AE128" s="260"/>
      <c r="AF128" s="260"/>
      <c r="AG128" s="260"/>
      <c r="AH128" s="260"/>
      <c r="AI128" s="260"/>
      <c r="AJ128" s="260"/>
      <c r="AK128" s="260"/>
      <c r="AL128" s="260"/>
      <c r="AM128" s="260"/>
      <c r="AN128" s="260"/>
      <c r="AO128" s="260"/>
      <c r="AP128" s="260"/>
      <c r="AQ128" s="260"/>
      <c r="AR128" s="260"/>
      <c r="AS128" s="260"/>
      <c r="AT128" s="260"/>
    </row>
    <row r="129" customFormat="false" ht="15" hidden="false" customHeight="false" outlineLevel="0" collapsed="false">
      <c r="A129" s="259"/>
      <c r="B129" s="260"/>
      <c r="C129" s="260"/>
      <c r="D129" s="260"/>
      <c r="E129" s="260"/>
      <c r="F129" s="260"/>
      <c r="G129" s="260"/>
      <c r="H129" s="260"/>
      <c r="I129" s="260"/>
      <c r="J129" s="260"/>
      <c r="K129" s="260"/>
      <c r="L129" s="260"/>
      <c r="M129" s="260"/>
      <c r="N129" s="260"/>
      <c r="O129" s="260"/>
      <c r="P129" s="260"/>
      <c r="Q129" s="260"/>
      <c r="R129" s="260"/>
      <c r="S129" s="260"/>
      <c r="T129" s="260"/>
      <c r="U129" s="260"/>
      <c r="V129" s="260"/>
      <c r="W129" s="260"/>
      <c r="X129" s="260"/>
      <c r="Y129" s="260"/>
      <c r="Z129" s="260"/>
      <c r="AA129" s="260"/>
      <c r="AB129" s="260"/>
      <c r="AC129" s="260"/>
      <c r="AD129" s="260"/>
      <c r="AE129" s="260"/>
      <c r="AF129" s="260"/>
      <c r="AG129" s="260"/>
      <c r="AH129" s="260"/>
      <c r="AI129" s="260"/>
      <c r="AJ129" s="260"/>
      <c r="AK129" s="260"/>
      <c r="AL129" s="260"/>
      <c r="AM129" s="260"/>
      <c r="AN129" s="260"/>
      <c r="AO129" s="260"/>
      <c r="AP129" s="260"/>
      <c r="AQ129" s="260"/>
      <c r="AR129" s="260"/>
      <c r="AS129" s="260"/>
      <c r="AT129" s="260"/>
    </row>
    <row r="130" customFormat="false" ht="15" hidden="false" customHeight="false" outlineLevel="0" collapsed="false">
      <c r="A130" s="259"/>
      <c r="B130" s="260"/>
      <c r="C130" s="260"/>
      <c r="D130" s="260"/>
      <c r="E130" s="260"/>
      <c r="F130" s="260"/>
      <c r="G130" s="260"/>
      <c r="H130" s="260"/>
      <c r="I130" s="260"/>
      <c r="J130" s="260"/>
      <c r="K130" s="260"/>
      <c r="L130" s="260"/>
      <c r="M130" s="260"/>
      <c r="N130" s="260"/>
      <c r="O130" s="260"/>
      <c r="P130" s="260"/>
      <c r="Q130" s="260"/>
      <c r="R130" s="260"/>
      <c r="S130" s="260"/>
      <c r="T130" s="260"/>
      <c r="U130" s="260"/>
      <c r="V130" s="260"/>
      <c r="W130" s="260"/>
      <c r="X130" s="260"/>
      <c r="Y130" s="260"/>
      <c r="Z130" s="260"/>
      <c r="AA130" s="260"/>
      <c r="AB130" s="260"/>
      <c r="AC130" s="260"/>
      <c r="AD130" s="260"/>
      <c r="AE130" s="260"/>
      <c r="AF130" s="260"/>
      <c r="AG130" s="260"/>
      <c r="AH130" s="260"/>
      <c r="AI130" s="260"/>
      <c r="AJ130" s="260"/>
      <c r="AK130" s="260"/>
      <c r="AL130" s="260"/>
      <c r="AM130" s="260"/>
      <c r="AN130" s="260"/>
      <c r="AO130" s="260"/>
      <c r="AP130" s="260"/>
      <c r="AQ130" s="260"/>
      <c r="AR130" s="260"/>
      <c r="AS130" s="260"/>
      <c r="AT130" s="260"/>
    </row>
    <row r="131" customFormat="false" ht="15" hidden="false" customHeight="false" outlineLevel="0" collapsed="false">
      <c r="A131" s="259"/>
      <c r="B131" s="260"/>
      <c r="C131" s="260"/>
      <c r="D131" s="260"/>
      <c r="E131" s="260"/>
      <c r="F131" s="260"/>
      <c r="G131" s="260"/>
      <c r="H131" s="260"/>
      <c r="I131" s="260"/>
      <c r="J131" s="260"/>
      <c r="K131" s="260"/>
      <c r="L131" s="260"/>
      <c r="M131" s="260"/>
      <c r="N131" s="260"/>
      <c r="O131" s="260"/>
      <c r="P131" s="260"/>
      <c r="Q131" s="260"/>
      <c r="R131" s="260"/>
      <c r="S131" s="260"/>
      <c r="T131" s="260"/>
      <c r="U131" s="260"/>
      <c r="V131" s="260"/>
      <c r="W131" s="260"/>
      <c r="X131" s="260"/>
      <c r="Y131" s="260"/>
      <c r="Z131" s="260"/>
      <c r="AA131" s="260"/>
      <c r="AB131" s="260"/>
      <c r="AC131" s="260"/>
      <c r="AD131" s="260"/>
      <c r="AE131" s="260"/>
      <c r="AF131" s="260"/>
      <c r="AG131" s="260"/>
      <c r="AH131" s="260"/>
      <c r="AI131" s="260"/>
      <c r="AJ131" s="260"/>
      <c r="AK131" s="260"/>
      <c r="AL131" s="260"/>
      <c r="AM131" s="260"/>
      <c r="AN131" s="260"/>
      <c r="AO131" s="260"/>
      <c r="AP131" s="260"/>
      <c r="AQ131" s="260"/>
      <c r="AR131" s="260"/>
      <c r="AS131" s="260"/>
      <c r="AT131" s="260"/>
    </row>
    <row r="132" customFormat="false" ht="15" hidden="false" customHeight="false" outlineLevel="0" collapsed="false">
      <c r="A132" s="259"/>
      <c r="B132" s="260"/>
      <c r="C132" s="260"/>
      <c r="D132" s="260"/>
      <c r="E132" s="260"/>
      <c r="F132" s="260"/>
      <c r="G132" s="260"/>
      <c r="H132" s="260"/>
      <c r="I132" s="260"/>
      <c r="J132" s="260"/>
      <c r="K132" s="260"/>
      <c r="L132" s="260"/>
      <c r="M132" s="260"/>
      <c r="N132" s="260"/>
      <c r="O132" s="260"/>
      <c r="P132" s="260"/>
      <c r="Q132" s="260"/>
      <c r="R132" s="260"/>
      <c r="S132" s="260"/>
      <c r="T132" s="260"/>
      <c r="U132" s="260"/>
      <c r="V132" s="260"/>
      <c r="W132" s="260"/>
      <c r="X132" s="260"/>
      <c r="Y132" s="260"/>
      <c r="Z132" s="260"/>
      <c r="AA132" s="260"/>
      <c r="AB132" s="260"/>
      <c r="AC132" s="260"/>
      <c r="AD132" s="260"/>
      <c r="AE132" s="260"/>
      <c r="AF132" s="260"/>
      <c r="AG132" s="260"/>
      <c r="AH132" s="260"/>
      <c r="AI132" s="260"/>
      <c r="AJ132" s="260"/>
      <c r="AK132" s="260"/>
      <c r="AL132" s="260"/>
      <c r="AM132" s="260"/>
      <c r="AN132" s="260"/>
      <c r="AO132" s="260"/>
      <c r="AP132" s="260"/>
      <c r="AQ132" s="260"/>
      <c r="AR132" s="260"/>
      <c r="AS132" s="260"/>
      <c r="AT132" s="260"/>
    </row>
    <row r="133" customFormat="false" ht="15" hidden="false" customHeight="false" outlineLevel="0" collapsed="false">
      <c r="A133" s="259"/>
      <c r="B133" s="260"/>
      <c r="C133" s="260"/>
      <c r="D133" s="260"/>
      <c r="E133" s="260"/>
      <c r="F133" s="260"/>
      <c r="G133" s="260"/>
      <c r="H133" s="260"/>
      <c r="I133" s="260"/>
      <c r="J133" s="260"/>
      <c r="K133" s="260"/>
      <c r="L133" s="260"/>
      <c r="M133" s="260"/>
      <c r="N133" s="260"/>
      <c r="O133" s="260"/>
      <c r="P133" s="260"/>
      <c r="Q133" s="260"/>
      <c r="R133" s="260"/>
      <c r="S133" s="260"/>
      <c r="T133" s="260"/>
      <c r="U133" s="260"/>
      <c r="V133" s="260"/>
      <c r="W133" s="260"/>
      <c r="X133" s="260"/>
      <c r="Y133" s="260"/>
      <c r="Z133" s="260"/>
      <c r="AA133" s="260"/>
      <c r="AB133" s="260"/>
      <c r="AC133" s="260"/>
      <c r="AD133" s="260"/>
      <c r="AE133" s="260"/>
      <c r="AF133" s="260"/>
      <c r="AG133" s="260"/>
      <c r="AH133" s="260"/>
      <c r="AI133" s="260"/>
      <c r="AJ133" s="260"/>
      <c r="AK133" s="260"/>
      <c r="AL133" s="260"/>
      <c r="AM133" s="260"/>
      <c r="AN133" s="260"/>
      <c r="AO133" s="260"/>
      <c r="AP133" s="260"/>
      <c r="AQ133" s="260"/>
      <c r="AR133" s="260"/>
      <c r="AS133" s="260"/>
      <c r="AT133" s="260"/>
    </row>
    <row r="134" customFormat="false" ht="15" hidden="false" customHeight="false" outlineLevel="0" collapsed="false">
      <c r="A134" s="259"/>
      <c r="B134" s="260"/>
      <c r="C134" s="260"/>
      <c r="D134" s="260"/>
      <c r="E134" s="260"/>
      <c r="F134" s="260"/>
      <c r="G134" s="260"/>
      <c r="H134" s="260"/>
      <c r="I134" s="260"/>
      <c r="J134" s="260"/>
      <c r="K134" s="260"/>
      <c r="L134" s="260"/>
      <c r="M134" s="260"/>
      <c r="N134" s="260"/>
      <c r="O134" s="260"/>
      <c r="P134" s="260"/>
      <c r="Q134" s="260"/>
      <c r="R134" s="260"/>
      <c r="S134" s="260"/>
      <c r="T134" s="260"/>
      <c r="U134" s="260"/>
      <c r="V134" s="260"/>
      <c r="W134" s="260"/>
      <c r="X134" s="260"/>
      <c r="Y134" s="260"/>
      <c r="Z134" s="260"/>
      <c r="AA134" s="260"/>
      <c r="AB134" s="260"/>
      <c r="AC134" s="260"/>
      <c r="AD134" s="260"/>
      <c r="AE134" s="260"/>
      <c r="AF134" s="260"/>
      <c r="AG134" s="260"/>
      <c r="AH134" s="260"/>
      <c r="AI134" s="260"/>
      <c r="AJ134" s="260"/>
      <c r="AK134" s="260"/>
      <c r="AL134" s="260"/>
      <c r="AM134" s="260"/>
      <c r="AN134" s="260"/>
      <c r="AO134" s="260"/>
      <c r="AP134" s="260"/>
      <c r="AQ134" s="260"/>
      <c r="AR134" s="260"/>
      <c r="AS134" s="260"/>
      <c r="AT134" s="260"/>
    </row>
    <row r="135" customFormat="false" ht="15" hidden="false" customHeight="false" outlineLevel="0" collapsed="false">
      <c r="A135" s="259"/>
      <c r="B135" s="260"/>
      <c r="C135" s="260"/>
      <c r="D135" s="260"/>
      <c r="E135" s="260"/>
      <c r="F135" s="260"/>
      <c r="G135" s="260"/>
      <c r="H135" s="260"/>
      <c r="I135" s="260"/>
      <c r="J135" s="260"/>
      <c r="K135" s="260"/>
      <c r="L135" s="260"/>
      <c r="M135" s="260"/>
      <c r="N135" s="260"/>
      <c r="O135" s="260"/>
      <c r="P135" s="260"/>
      <c r="Q135" s="260"/>
      <c r="R135" s="260"/>
      <c r="S135" s="260"/>
      <c r="T135" s="260"/>
      <c r="U135" s="260"/>
      <c r="V135" s="260"/>
      <c r="W135" s="260"/>
      <c r="X135" s="260"/>
      <c r="Y135" s="260"/>
      <c r="Z135" s="260"/>
      <c r="AA135" s="260"/>
      <c r="AB135" s="260"/>
      <c r="AC135" s="260"/>
      <c r="AD135" s="260"/>
      <c r="AE135" s="260"/>
      <c r="AF135" s="260"/>
      <c r="AG135" s="260"/>
      <c r="AH135" s="260"/>
      <c r="AI135" s="260"/>
      <c r="AJ135" s="260"/>
      <c r="AK135" s="260"/>
      <c r="AL135" s="260"/>
      <c r="AM135" s="260"/>
      <c r="AN135" s="260"/>
      <c r="AO135" s="260"/>
      <c r="AP135" s="260"/>
      <c r="AQ135" s="260"/>
      <c r="AR135" s="260"/>
      <c r="AS135" s="260"/>
      <c r="AT135" s="260"/>
    </row>
    <row r="136" customFormat="false" ht="15" hidden="false" customHeight="false" outlineLevel="0" collapsed="false">
      <c r="A136" s="259"/>
      <c r="B136" s="260"/>
      <c r="C136" s="260"/>
      <c r="D136" s="260"/>
      <c r="E136" s="260"/>
      <c r="F136" s="260"/>
      <c r="G136" s="260"/>
      <c r="H136" s="260"/>
      <c r="I136" s="260"/>
      <c r="J136" s="260"/>
      <c r="K136" s="260"/>
      <c r="L136" s="260"/>
      <c r="M136" s="260"/>
      <c r="N136" s="260"/>
      <c r="O136" s="260"/>
      <c r="P136" s="260"/>
      <c r="Q136" s="260"/>
      <c r="R136" s="260"/>
      <c r="S136" s="260"/>
      <c r="T136" s="260"/>
      <c r="U136" s="260"/>
      <c r="V136" s="260"/>
      <c r="W136" s="260"/>
      <c r="X136" s="260"/>
      <c r="Y136" s="260"/>
      <c r="Z136" s="260"/>
      <c r="AA136" s="260"/>
      <c r="AB136" s="260"/>
      <c r="AC136" s="260"/>
      <c r="AD136" s="260"/>
      <c r="AE136" s="260"/>
      <c r="AF136" s="260"/>
      <c r="AG136" s="260"/>
      <c r="AH136" s="260"/>
      <c r="AI136" s="260"/>
      <c r="AJ136" s="260"/>
      <c r="AK136" s="260"/>
      <c r="AL136" s="260"/>
      <c r="AM136" s="260"/>
      <c r="AN136" s="260"/>
      <c r="AO136" s="260"/>
      <c r="AP136" s="260"/>
      <c r="AQ136" s="260"/>
      <c r="AR136" s="260"/>
      <c r="AS136" s="260"/>
      <c r="AT136" s="260"/>
    </row>
    <row r="137" customFormat="false" ht="15" hidden="false" customHeight="false" outlineLevel="0" collapsed="false">
      <c r="A137" s="259"/>
      <c r="B137" s="260"/>
      <c r="C137" s="260"/>
      <c r="D137" s="260"/>
      <c r="E137" s="260"/>
      <c r="F137" s="260"/>
      <c r="G137" s="260"/>
      <c r="H137" s="260"/>
      <c r="I137" s="260"/>
      <c r="J137" s="260"/>
      <c r="K137" s="260"/>
      <c r="L137" s="260"/>
      <c r="M137" s="260"/>
      <c r="N137" s="260"/>
      <c r="O137" s="260"/>
      <c r="P137" s="260"/>
      <c r="Q137" s="260"/>
      <c r="R137" s="260"/>
      <c r="S137" s="260"/>
      <c r="T137" s="260"/>
      <c r="U137" s="260"/>
      <c r="V137" s="260"/>
      <c r="W137" s="260"/>
      <c r="X137" s="260"/>
      <c r="Y137" s="260"/>
      <c r="Z137" s="260"/>
      <c r="AA137" s="260"/>
      <c r="AB137" s="260"/>
      <c r="AC137" s="260"/>
      <c r="AD137" s="260"/>
      <c r="AE137" s="260"/>
      <c r="AF137" s="260"/>
      <c r="AG137" s="260"/>
      <c r="AH137" s="260"/>
      <c r="AI137" s="260"/>
      <c r="AJ137" s="260"/>
      <c r="AK137" s="260"/>
      <c r="AL137" s="260"/>
      <c r="AM137" s="260"/>
      <c r="AN137" s="260"/>
      <c r="AO137" s="260"/>
      <c r="AP137" s="260"/>
      <c r="AQ137" s="260"/>
      <c r="AR137" s="260"/>
      <c r="AS137" s="260"/>
      <c r="AT137" s="260"/>
    </row>
    <row r="138" customFormat="false" ht="15" hidden="false" customHeight="false" outlineLevel="0" collapsed="false">
      <c r="A138" s="259"/>
      <c r="B138" s="260"/>
      <c r="C138" s="260"/>
      <c r="D138" s="260"/>
      <c r="E138" s="260"/>
      <c r="F138" s="260"/>
      <c r="G138" s="260"/>
      <c r="H138" s="260"/>
      <c r="I138" s="260"/>
      <c r="J138" s="260"/>
      <c r="K138" s="260"/>
      <c r="L138" s="260"/>
      <c r="M138" s="260"/>
      <c r="N138" s="260"/>
      <c r="O138" s="260"/>
      <c r="P138" s="260"/>
      <c r="Q138" s="260"/>
      <c r="R138" s="260"/>
      <c r="S138" s="260"/>
      <c r="T138" s="260"/>
      <c r="U138" s="260"/>
      <c r="V138" s="260"/>
      <c r="W138" s="260"/>
      <c r="X138" s="260"/>
      <c r="Y138" s="260"/>
      <c r="Z138" s="260"/>
      <c r="AA138" s="260"/>
      <c r="AB138" s="260"/>
      <c r="AC138" s="260"/>
      <c r="AD138" s="260"/>
      <c r="AE138" s="260"/>
      <c r="AF138" s="260"/>
      <c r="AG138" s="260"/>
      <c r="AH138" s="260"/>
      <c r="AI138" s="260"/>
      <c r="AJ138" s="260"/>
      <c r="AK138" s="260"/>
      <c r="AL138" s="260"/>
      <c r="AM138" s="260"/>
      <c r="AN138" s="260"/>
      <c r="AO138" s="260"/>
      <c r="AP138" s="260"/>
      <c r="AQ138" s="260"/>
      <c r="AR138" s="260"/>
      <c r="AS138" s="260"/>
      <c r="AT138" s="260"/>
    </row>
    <row r="139" customFormat="false" ht="15" hidden="false" customHeight="false" outlineLevel="0" collapsed="false">
      <c r="A139" s="259"/>
      <c r="B139" s="260"/>
      <c r="C139" s="260"/>
      <c r="D139" s="260"/>
      <c r="E139" s="260"/>
      <c r="F139" s="260"/>
      <c r="G139" s="260"/>
      <c r="H139" s="260"/>
      <c r="I139" s="260"/>
      <c r="J139" s="260"/>
      <c r="K139" s="260"/>
      <c r="L139" s="260"/>
      <c r="M139" s="260"/>
      <c r="N139" s="260"/>
      <c r="O139" s="260"/>
      <c r="P139" s="260"/>
      <c r="Q139" s="260"/>
      <c r="R139" s="260"/>
      <c r="S139" s="260"/>
      <c r="T139" s="260"/>
      <c r="U139" s="260"/>
      <c r="V139" s="260"/>
      <c r="W139" s="260"/>
      <c r="X139" s="260"/>
      <c r="Y139" s="260"/>
      <c r="Z139" s="260"/>
      <c r="AA139" s="260"/>
      <c r="AB139" s="260"/>
      <c r="AC139" s="260"/>
      <c r="AD139" s="260"/>
      <c r="AE139" s="260"/>
      <c r="AF139" s="260"/>
      <c r="AG139" s="260"/>
      <c r="AH139" s="260"/>
      <c r="AI139" s="260"/>
      <c r="AJ139" s="260"/>
      <c r="AK139" s="260"/>
      <c r="AL139" s="260"/>
      <c r="AM139" s="260"/>
      <c r="AN139" s="260"/>
      <c r="AO139" s="260"/>
      <c r="AP139" s="260"/>
      <c r="AQ139" s="260"/>
      <c r="AR139" s="260"/>
      <c r="AS139" s="260"/>
      <c r="AT139" s="260"/>
    </row>
    <row r="140" customFormat="false" ht="15" hidden="false" customHeight="false" outlineLevel="0" collapsed="false">
      <c r="A140" s="259"/>
      <c r="B140" s="260"/>
      <c r="C140" s="260"/>
      <c r="D140" s="260"/>
      <c r="E140" s="260"/>
      <c r="F140" s="260"/>
      <c r="G140" s="260"/>
      <c r="H140" s="260"/>
      <c r="I140" s="260"/>
      <c r="J140" s="260"/>
      <c r="K140" s="260"/>
      <c r="L140" s="260"/>
      <c r="M140" s="260"/>
      <c r="N140" s="260"/>
      <c r="O140" s="260"/>
      <c r="P140" s="260"/>
      <c r="Q140" s="260"/>
      <c r="R140" s="260"/>
      <c r="S140" s="260"/>
      <c r="T140" s="260"/>
      <c r="U140" s="260"/>
      <c r="V140" s="260"/>
      <c r="W140" s="260"/>
      <c r="X140" s="260"/>
      <c r="Y140" s="260"/>
      <c r="Z140" s="260"/>
      <c r="AA140" s="260"/>
      <c r="AB140" s="260"/>
      <c r="AC140" s="260"/>
      <c r="AD140" s="260"/>
      <c r="AE140" s="260"/>
      <c r="AF140" s="260"/>
      <c r="AG140" s="260"/>
      <c r="AH140" s="260"/>
      <c r="AI140" s="260"/>
      <c r="AJ140" s="260"/>
      <c r="AK140" s="260"/>
      <c r="AL140" s="260"/>
      <c r="AM140" s="260"/>
      <c r="AN140" s="260"/>
      <c r="AO140" s="260"/>
      <c r="AP140" s="260"/>
      <c r="AQ140" s="260"/>
      <c r="AR140" s="260"/>
      <c r="AS140" s="260"/>
      <c r="AT140" s="260"/>
    </row>
    <row r="141" customFormat="false" ht="15" hidden="false" customHeight="false" outlineLevel="0" collapsed="false">
      <c r="A141" s="259"/>
      <c r="B141" s="260"/>
      <c r="C141" s="260"/>
      <c r="D141" s="260"/>
      <c r="E141" s="260"/>
      <c r="F141" s="260"/>
      <c r="G141" s="260"/>
      <c r="H141" s="260"/>
      <c r="I141" s="260"/>
      <c r="J141" s="260"/>
      <c r="K141" s="260"/>
      <c r="L141" s="260"/>
      <c r="M141" s="260"/>
      <c r="N141" s="260"/>
      <c r="O141" s="260"/>
      <c r="P141" s="260"/>
      <c r="Q141" s="260"/>
      <c r="R141" s="260"/>
      <c r="S141" s="260"/>
      <c r="T141" s="260"/>
      <c r="U141" s="260"/>
      <c r="V141" s="260"/>
      <c r="W141" s="260"/>
      <c r="X141" s="260"/>
      <c r="Y141" s="260"/>
      <c r="Z141" s="260"/>
      <c r="AA141" s="260"/>
      <c r="AB141" s="260"/>
      <c r="AC141" s="260"/>
      <c r="AD141" s="260"/>
      <c r="AE141" s="260"/>
      <c r="AF141" s="260"/>
      <c r="AG141" s="260"/>
      <c r="AH141" s="260"/>
      <c r="AI141" s="260"/>
      <c r="AJ141" s="260"/>
      <c r="AK141" s="260"/>
      <c r="AL141" s="260"/>
      <c r="AM141" s="260"/>
      <c r="AN141" s="260"/>
      <c r="AO141" s="260"/>
      <c r="AP141" s="260"/>
      <c r="AQ141" s="260"/>
      <c r="AR141" s="260"/>
      <c r="AS141" s="260"/>
      <c r="AT141" s="260"/>
    </row>
    <row r="142" customFormat="false" ht="15" hidden="false" customHeight="false" outlineLevel="0" collapsed="false">
      <c r="A142" s="259"/>
      <c r="B142" s="260"/>
      <c r="C142" s="260"/>
      <c r="D142" s="260"/>
      <c r="E142" s="260"/>
      <c r="F142" s="260"/>
      <c r="G142" s="260"/>
      <c r="H142" s="260"/>
      <c r="I142" s="260"/>
      <c r="J142" s="260"/>
      <c r="K142" s="260"/>
      <c r="L142" s="260"/>
      <c r="M142" s="260"/>
      <c r="N142" s="260"/>
      <c r="O142" s="260"/>
      <c r="P142" s="260"/>
      <c r="Q142" s="260"/>
      <c r="R142" s="260"/>
      <c r="S142" s="260"/>
      <c r="T142" s="260"/>
      <c r="U142" s="260"/>
      <c r="V142" s="260"/>
      <c r="W142" s="260"/>
      <c r="X142" s="260"/>
      <c r="Y142" s="260"/>
      <c r="Z142" s="260"/>
      <c r="AA142" s="260"/>
      <c r="AB142" s="260"/>
      <c r="AC142" s="260"/>
      <c r="AD142" s="260"/>
      <c r="AE142" s="260"/>
      <c r="AF142" s="260"/>
      <c r="AG142" s="260"/>
      <c r="AH142" s="260"/>
      <c r="AI142" s="260"/>
      <c r="AJ142" s="260"/>
      <c r="AK142" s="260"/>
      <c r="AL142" s="260"/>
      <c r="AM142" s="260"/>
      <c r="AN142" s="260"/>
      <c r="AO142" s="260"/>
      <c r="AP142" s="260"/>
      <c r="AQ142" s="260"/>
      <c r="AR142" s="260"/>
      <c r="AS142" s="260"/>
      <c r="AT142" s="260"/>
    </row>
    <row r="143" customFormat="false" ht="15" hidden="false" customHeight="false" outlineLevel="0" collapsed="false">
      <c r="A143" s="259"/>
      <c r="B143" s="260"/>
      <c r="C143" s="260"/>
      <c r="D143" s="260"/>
      <c r="E143" s="260"/>
      <c r="F143" s="260"/>
      <c r="G143" s="260"/>
      <c r="H143" s="260"/>
      <c r="I143" s="260"/>
      <c r="J143" s="260"/>
      <c r="K143" s="260"/>
      <c r="L143" s="260"/>
      <c r="M143" s="260"/>
      <c r="N143" s="260"/>
      <c r="O143" s="260"/>
      <c r="P143" s="260"/>
      <c r="Q143" s="260"/>
      <c r="R143" s="260"/>
      <c r="S143" s="260"/>
      <c r="T143" s="260"/>
      <c r="U143" s="260"/>
      <c r="V143" s="260"/>
      <c r="W143" s="260"/>
      <c r="X143" s="260"/>
      <c r="Y143" s="260"/>
      <c r="Z143" s="260"/>
      <c r="AA143" s="260"/>
      <c r="AB143" s="260"/>
      <c r="AC143" s="260"/>
      <c r="AD143" s="260"/>
      <c r="AE143" s="260"/>
      <c r="AF143" s="260"/>
      <c r="AG143" s="260"/>
      <c r="AH143" s="260"/>
      <c r="AI143" s="260"/>
      <c r="AJ143" s="260"/>
      <c r="AK143" s="260"/>
      <c r="AL143" s="260"/>
      <c r="AM143" s="260"/>
      <c r="AN143" s="260"/>
      <c r="AO143" s="260"/>
      <c r="AP143" s="260"/>
      <c r="AQ143" s="260"/>
      <c r="AR143" s="260"/>
      <c r="AS143" s="260"/>
      <c r="AT143" s="260"/>
    </row>
    <row r="144" customFormat="false" ht="15" hidden="false" customHeight="false" outlineLevel="0" collapsed="false">
      <c r="A144" s="259"/>
      <c r="B144" s="260"/>
      <c r="C144" s="260"/>
      <c r="D144" s="260"/>
      <c r="E144" s="260"/>
      <c r="F144" s="260"/>
      <c r="G144" s="260"/>
      <c r="H144" s="260"/>
      <c r="I144" s="260"/>
      <c r="J144" s="260"/>
      <c r="K144" s="260"/>
      <c r="L144" s="260"/>
      <c r="M144" s="260"/>
      <c r="N144" s="260"/>
      <c r="O144" s="260"/>
      <c r="P144" s="260"/>
      <c r="Q144" s="260"/>
      <c r="R144" s="260"/>
      <c r="S144" s="260"/>
      <c r="T144" s="260"/>
      <c r="U144" s="260"/>
      <c r="V144" s="260"/>
      <c r="W144" s="260"/>
      <c r="X144" s="260"/>
      <c r="Y144" s="260"/>
      <c r="Z144" s="260"/>
      <c r="AA144" s="260"/>
      <c r="AB144" s="260"/>
      <c r="AC144" s="260"/>
      <c r="AD144" s="260"/>
      <c r="AE144" s="260"/>
      <c r="AF144" s="260"/>
      <c r="AG144" s="260"/>
      <c r="AH144" s="260"/>
      <c r="AI144" s="260"/>
      <c r="AJ144" s="260"/>
      <c r="AK144" s="260"/>
      <c r="AL144" s="260"/>
      <c r="AM144" s="260"/>
      <c r="AN144" s="260"/>
      <c r="AO144" s="260"/>
      <c r="AP144" s="260"/>
      <c r="AQ144" s="260"/>
      <c r="AR144" s="260"/>
      <c r="AS144" s="260"/>
      <c r="AT144" s="260"/>
    </row>
    <row r="145" customFormat="false" ht="15" hidden="false" customHeight="false" outlineLevel="0" collapsed="false">
      <c r="A145" s="259"/>
      <c r="B145" s="260"/>
      <c r="C145" s="260"/>
      <c r="D145" s="260"/>
      <c r="E145" s="260"/>
      <c r="F145" s="260"/>
      <c r="G145" s="260"/>
      <c r="H145" s="260"/>
      <c r="I145" s="260"/>
      <c r="J145" s="260"/>
      <c r="K145" s="260"/>
      <c r="L145" s="260"/>
      <c r="M145" s="260"/>
      <c r="N145" s="260"/>
      <c r="O145" s="260"/>
      <c r="P145" s="260"/>
      <c r="Q145" s="260"/>
      <c r="R145" s="260"/>
      <c r="S145" s="260"/>
      <c r="T145" s="260"/>
      <c r="U145" s="260"/>
      <c r="V145" s="260"/>
      <c r="W145" s="260"/>
      <c r="X145" s="260"/>
      <c r="Y145" s="260"/>
      <c r="Z145" s="260"/>
      <c r="AA145" s="260"/>
      <c r="AB145" s="260"/>
      <c r="AC145" s="260"/>
      <c r="AD145" s="260"/>
      <c r="AE145" s="260"/>
      <c r="AF145" s="260"/>
      <c r="AG145" s="260"/>
      <c r="AH145" s="260"/>
      <c r="AI145" s="260"/>
      <c r="AJ145" s="260"/>
      <c r="AK145" s="260"/>
      <c r="AL145" s="260"/>
      <c r="AM145" s="260"/>
      <c r="AN145" s="260"/>
      <c r="AO145" s="260"/>
      <c r="AP145" s="260"/>
      <c r="AQ145" s="260"/>
      <c r="AR145" s="260"/>
      <c r="AS145" s="260"/>
      <c r="AT145" s="260"/>
    </row>
    <row r="146" customFormat="false" ht="15" hidden="false" customHeight="false" outlineLevel="0" collapsed="false">
      <c r="A146" s="259"/>
      <c r="B146" s="260"/>
      <c r="C146" s="260"/>
      <c r="D146" s="260"/>
      <c r="E146" s="260"/>
      <c r="F146" s="260"/>
      <c r="G146" s="260"/>
      <c r="H146" s="260"/>
      <c r="I146" s="260"/>
      <c r="J146" s="260"/>
      <c r="K146" s="260"/>
      <c r="L146" s="260"/>
      <c r="M146" s="260"/>
      <c r="N146" s="260"/>
      <c r="O146" s="260"/>
      <c r="P146" s="260"/>
      <c r="Q146" s="260"/>
      <c r="R146" s="260"/>
      <c r="S146" s="260"/>
      <c r="T146" s="260"/>
      <c r="U146" s="260"/>
      <c r="V146" s="260"/>
      <c r="W146" s="260"/>
      <c r="X146" s="260"/>
      <c r="Y146" s="260"/>
      <c r="Z146" s="260"/>
      <c r="AA146" s="260"/>
      <c r="AB146" s="260"/>
      <c r="AC146" s="260"/>
      <c r="AD146" s="260"/>
      <c r="AE146" s="260"/>
      <c r="AF146" s="260"/>
      <c r="AG146" s="260"/>
      <c r="AH146" s="260"/>
      <c r="AI146" s="260"/>
      <c r="AJ146" s="260"/>
      <c r="AK146" s="260"/>
      <c r="AL146" s="260"/>
      <c r="AM146" s="260"/>
      <c r="AN146" s="260"/>
      <c r="AO146" s="260"/>
      <c r="AP146" s="260"/>
      <c r="AQ146" s="260"/>
      <c r="AR146" s="260"/>
      <c r="AS146" s="260"/>
      <c r="AT146" s="260"/>
    </row>
    <row r="147" customFormat="false" ht="15" hidden="false" customHeight="false" outlineLevel="0" collapsed="false">
      <c r="A147" s="259"/>
      <c r="B147" s="260"/>
      <c r="C147" s="260"/>
      <c r="D147" s="260"/>
      <c r="E147" s="260"/>
      <c r="F147" s="260"/>
      <c r="G147" s="260"/>
      <c r="H147" s="260"/>
      <c r="I147" s="260"/>
      <c r="J147" s="260"/>
      <c r="K147" s="260"/>
      <c r="L147" s="260"/>
      <c r="M147" s="260"/>
      <c r="N147" s="260"/>
      <c r="O147" s="260"/>
      <c r="P147" s="260"/>
      <c r="Q147" s="260"/>
      <c r="R147" s="260"/>
      <c r="S147" s="260"/>
      <c r="T147" s="260"/>
      <c r="U147" s="260"/>
      <c r="V147" s="260"/>
      <c r="W147" s="260"/>
      <c r="X147" s="260"/>
      <c r="Y147" s="260"/>
      <c r="Z147" s="260"/>
      <c r="AA147" s="260"/>
      <c r="AB147" s="260"/>
      <c r="AC147" s="260"/>
      <c r="AD147" s="260"/>
      <c r="AE147" s="260"/>
      <c r="AF147" s="260"/>
      <c r="AG147" s="260"/>
      <c r="AH147" s="260"/>
      <c r="AI147" s="260"/>
      <c r="AJ147" s="260"/>
      <c r="AK147" s="260"/>
      <c r="AL147" s="260"/>
      <c r="AM147" s="260"/>
      <c r="AN147" s="260"/>
      <c r="AO147" s="260"/>
      <c r="AP147" s="260"/>
      <c r="AQ147" s="260"/>
      <c r="AR147" s="260"/>
      <c r="AS147" s="260"/>
      <c r="AT147" s="260"/>
    </row>
    <row r="148" customFormat="false" ht="15" hidden="false" customHeight="false" outlineLevel="0" collapsed="false">
      <c r="A148" s="259"/>
      <c r="B148" s="260"/>
      <c r="C148" s="260"/>
      <c r="D148" s="260"/>
      <c r="E148" s="260"/>
      <c r="F148" s="260"/>
      <c r="G148" s="260"/>
      <c r="H148" s="260"/>
      <c r="I148" s="260"/>
      <c r="J148" s="260"/>
      <c r="K148" s="260"/>
      <c r="L148" s="260"/>
      <c r="M148" s="260"/>
      <c r="N148" s="260"/>
      <c r="O148" s="260"/>
      <c r="P148" s="260"/>
      <c r="Q148" s="260"/>
      <c r="R148" s="260"/>
      <c r="S148" s="260"/>
      <c r="T148" s="260"/>
      <c r="U148" s="260"/>
      <c r="V148" s="260"/>
      <c r="W148" s="260"/>
      <c r="X148" s="260"/>
      <c r="Y148" s="260"/>
      <c r="Z148" s="260"/>
      <c r="AA148" s="260"/>
      <c r="AB148" s="260"/>
      <c r="AC148" s="260"/>
      <c r="AD148" s="260"/>
      <c r="AE148" s="260"/>
      <c r="AF148" s="260"/>
      <c r="AG148" s="260"/>
      <c r="AH148" s="260"/>
      <c r="AI148" s="260"/>
      <c r="AJ148" s="260"/>
      <c r="AK148" s="260"/>
      <c r="AL148" s="260"/>
      <c r="AM148" s="260"/>
      <c r="AN148" s="260"/>
      <c r="AO148" s="260"/>
      <c r="AP148" s="260"/>
      <c r="AQ148" s="260"/>
      <c r="AR148" s="260"/>
      <c r="AS148" s="260"/>
      <c r="AT148" s="260"/>
    </row>
    <row r="149" customFormat="false" ht="15" hidden="false" customHeight="false" outlineLevel="0" collapsed="false">
      <c r="A149" s="259"/>
      <c r="B149" s="260"/>
      <c r="C149" s="260"/>
      <c r="D149" s="260"/>
      <c r="E149" s="260"/>
      <c r="F149" s="260"/>
      <c r="G149" s="260"/>
      <c r="H149" s="260"/>
      <c r="I149" s="260"/>
      <c r="J149" s="260"/>
      <c r="K149" s="260"/>
      <c r="L149" s="260"/>
      <c r="M149" s="260"/>
      <c r="N149" s="260"/>
      <c r="O149" s="260"/>
      <c r="P149" s="260"/>
      <c r="Q149" s="260"/>
      <c r="R149" s="260"/>
      <c r="S149" s="260"/>
      <c r="T149" s="260"/>
      <c r="U149" s="260"/>
      <c r="V149" s="260"/>
      <c r="W149" s="260"/>
      <c r="X149" s="260"/>
      <c r="Y149" s="260"/>
      <c r="Z149" s="260"/>
      <c r="AA149" s="260"/>
      <c r="AB149" s="260"/>
      <c r="AC149" s="260"/>
      <c r="AD149" s="260"/>
      <c r="AE149" s="260"/>
      <c r="AF149" s="260"/>
      <c r="AG149" s="260"/>
      <c r="AH149" s="260"/>
      <c r="AI149" s="260"/>
      <c r="AJ149" s="260"/>
      <c r="AK149" s="260"/>
      <c r="AL149" s="260"/>
      <c r="AM149" s="260"/>
      <c r="AN149" s="260"/>
      <c r="AO149" s="260"/>
      <c r="AP149" s="260"/>
      <c r="AQ149" s="260"/>
      <c r="AR149" s="260"/>
      <c r="AS149" s="260"/>
      <c r="AT149" s="260"/>
    </row>
    <row r="150" customFormat="false" ht="15" hidden="false" customHeight="false" outlineLevel="0" collapsed="false">
      <c r="A150" s="259"/>
      <c r="B150" s="260"/>
      <c r="C150" s="260"/>
      <c r="D150" s="260"/>
      <c r="E150" s="260"/>
      <c r="F150" s="260"/>
      <c r="G150" s="260"/>
      <c r="H150" s="260"/>
      <c r="I150" s="260"/>
      <c r="J150" s="260"/>
      <c r="K150" s="260"/>
      <c r="L150" s="260"/>
      <c r="M150" s="260"/>
      <c r="N150" s="260"/>
      <c r="O150" s="260"/>
      <c r="P150" s="260"/>
      <c r="Q150" s="260"/>
      <c r="R150" s="260"/>
      <c r="S150" s="260"/>
      <c r="T150" s="260"/>
      <c r="U150" s="260"/>
      <c r="V150" s="260"/>
      <c r="W150" s="260"/>
      <c r="X150" s="260"/>
      <c r="Y150" s="260"/>
      <c r="Z150" s="260"/>
      <c r="AA150" s="260"/>
      <c r="AB150" s="260"/>
      <c r="AC150" s="260"/>
      <c r="AD150" s="260"/>
      <c r="AE150" s="260"/>
      <c r="AF150" s="260"/>
      <c r="AG150" s="260"/>
      <c r="AH150" s="260"/>
      <c r="AI150" s="260"/>
      <c r="AJ150" s="260"/>
      <c r="AK150" s="260"/>
      <c r="AL150" s="260"/>
      <c r="AM150" s="260"/>
      <c r="AN150" s="260"/>
      <c r="AO150" s="260"/>
      <c r="AP150" s="260"/>
      <c r="AQ150" s="260"/>
      <c r="AR150" s="260"/>
      <c r="AS150" s="260"/>
      <c r="AT150" s="260"/>
    </row>
    <row r="151" customFormat="false" ht="15" hidden="false" customHeight="false" outlineLevel="0" collapsed="false">
      <c r="A151" s="259"/>
      <c r="B151" s="260"/>
      <c r="C151" s="260"/>
      <c r="D151" s="260"/>
      <c r="E151" s="260"/>
      <c r="F151" s="260"/>
      <c r="G151" s="260"/>
      <c r="H151" s="260"/>
      <c r="I151" s="260"/>
      <c r="J151" s="260"/>
      <c r="K151" s="260"/>
      <c r="L151" s="260"/>
      <c r="M151" s="260"/>
      <c r="N151" s="260"/>
      <c r="O151" s="260"/>
      <c r="P151" s="260"/>
      <c r="Q151" s="260"/>
      <c r="R151" s="260"/>
      <c r="S151" s="260"/>
      <c r="T151" s="260"/>
      <c r="U151" s="260"/>
      <c r="V151" s="260"/>
      <c r="W151" s="260"/>
      <c r="X151" s="260"/>
      <c r="Y151" s="260"/>
      <c r="Z151" s="260"/>
      <c r="AA151" s="260"/>
      <c r="AB151" s="260"/>
      <c r="AC151" s="260"/>
      <c r="AD151" s="260"/>
      <c r="AE151" s="260"/>
      <c r="AF151" s="260"/>
      <c r="AG151" s="260"/>
      <c r="AH151" s="260"/>
      <c r="AI151" s="260"/>
      <c r="AJ151" s="260"/>
      <c r="AK151" s="260"/>
      <c r="AL151" s="260"/>
      <c r="AM151" s="260"/>
      <c r="AN151" s="260"/>
      <c r="AO151" s="260"/>
      <c r="AP151" s="260"/>
      <c r="AQ151" s="260"/>
      <c r="AR151" s="260"/>
      <c r="AS151" s="260"/>
      <c r="AT151" s="260"/>
    </row>
    <row r="152" customFormat="false" ht="15" hidden="false" customHeight="false" outlineLevel="0" collapsed="false">
      <c r="A152" s="259"/>
      <c r="B152" s="260"/>
      <c r="C152" s="260"/>
      <c r="D152" s="260"/>
      <c r="E152" s="260"/>
      <c r="F152" s="260"/>
      <c r="G152" s="260"/>
      <c r="H152" s="260"/>
      <c r="I152" s="260"/>
      <c r="J152" s="260"/>
      <c r="K152" s="260"/>
      <c r="L152" s="260"/>
      <c r="M152" s="260"/>
      <c r="N152" s="260"/>
      <c r="O152" s="260"/>
      <c r="P152" s="260"/>
      <c r="Q152" s="260"/>
      <c r="R152" s="260"/>
      <c r="S152" s="260"/>
      <c r="T152" s="260"/>
      <c r="U152" s="260"/>
      <c r="V152" s="260"/>
      <c r="W152" s="260"/>
      <c r="X152" s="260"/>
      <c r="Y152" s="260"/>
      <c r="Z152" s="260"/>
      <c r="AA152" s="260"/>
      <c r="AB152" s="260"/>
      <c r="AC152" s="260"/>
      <c r="AD152" s="260"/>
      <c r="AE152" s="260"/>
      <c r="AF152" s="260"/>
      <c r="AG152" s="260"/>
      <c r="AH152" s="260"/>
      <c r="AI152" s="260"/>
      <c r="AJ152" s="260"/>
      <c r="AK152" s="260"/>
      <c r="AL152" s="260"/>
      <c r="AM152" s="260"/>
      <c r="AN152" s="260"/>
      <c r="AO152" s="260"/>
      <c r="AP152" s="260"/>
      <c r="AQ152" s="260"/>
      <c r="AR152" s="260"/>
      <c r="AS152" s="260"/>
      <c r="AT152" s="260"/>
    </row>
    <row r="153" customFormat="false" ht="15" hidden="false" customHeight="false" outlineLevel="0" collapsed="false">
      <c r="A153" s="259"/>
      <c r="B153" s="260"/>
      <c r="C153" s="260"/>
      <c r="D153" s="260"/>
      <c r="E153" s="260"/>
      <c r="F153" s="260"/>
      <c r="G153" s="260"/>
      <c r="H153" s="260"/>
      <c r="I153" s="260"/>
      <c r="J153" s="260"/>
      <c r="K153" s="260"/>
      <c r="L153" s="260"/>
      <c r="M153" s="260"/>
      <c r="N153" s="260"/>
      <c r="O153" s="260"/>
      <c r="P153" s="260"/>
      <c r="Q153" s="260"/>
      <c r="R153" s="260"/>
      <c r="S153" s="260"/>
      <c r="T153" s="260"/>
      <c r="U153" s="260"/>
      <c r="V153" s="260"/>
      <c r="W153" s="260"/>
      <c r="X153" s="260"/>
      <c r="Y153" s="260"/>
      <c r="Z153" s="260"/>
      <c r="AA153" s="260"/>
      <c r="AB153" s="260"/>
      <c r="AC153" s="260"/>
      <c r="AD153" s="260"/>
      <c r="AE153" s="260"/>
      <c r="AF153" s="260"/>
      <c r="AG153" s="260"/>
      <c r="AH153" s="260"/>
      <c r="AI153" s="260"/>
      <c r="AJ153" s="260"/>
      <c r="AK153" s="260"/>
      <c r="AL153" s="260"/>
      <c r="AM153" s="260"/>
      <c r="AN153" s="260"/>
      <c r="AO153" s="260"/>
      <c r="AP153" s="260"/>
      <c r="AQ153" s="260"/>
      <c r="AR153" s="260"/>
      <c r="AS153" s="260"/>
      <c r="AT153" s="260"/>
    </row>
    <row r="154" customFormat="false" ht="15" hidden="false" customHeight="false" outlineLevel="0" collapsed="false">
      <c r="A154" s="259"/>
      <c r="B154" s="260"/>
      <c r="C154" s="260"/>
      <c r="D154" s="260"/>
      <c r="E154" s="260"/>
      <c r="F154" s="260"/>
      <c r="G154" s="260"/>
      <c r="H154" s="260"/>
      <c r="I154" s="260"/>
      <c r="J154" s="260"/>
      <c r="K154" s="260"/>
      <c r="L154" s="260"/>
      <c r="M154" s="260"/>
      <c r="N154" s="260"/>
      <c r="O154" s="260"/>
      <c r="P154" s="260"/>
      <c r="Q154" s="260"/>
      <c r="R154" s="260"/>
      <c r="S154" s="260"/>
      <c r="T154" s="260"/>
      <c r="U154" s="260"/>
      <c r="V154" s="260"/>
      <c r="W154" s="260"/>
      <c r="X154" s="260"/>
      <c r="Y154" s="260"/>
      <c r="Z154" s="260"/>
      <c r="AA154" s="260"/>
      <c r="AB154" s="260"/>
      <c r="AC154" s="260"/>
      <c r="AD154" s="260"/>
      <c r="AE154" s="260"/>
      <c r="AF154" s="260"/>
      <c r="AG154" s="260"/>
      <c r="AH154" s="260"/>
      <c r="AI154" s="260"/>
      <c r="AJ154" s="260"/>
      <c r="AK154" s="260"/>
      <c r="AL154" s="260"/>
      <c r="AM154" s="260"/>
      <c r="AN154" s="260"/>
      <c r="AO154" s="260"/>
      <c r="AP154" s="260"/>
      <c r="AQ154" s="260"/>
      <c r="AR154" s="260"/>
      <c r="AS154" s="260"/>
      <c r="AT154" s="260"/>
    </row>
    <row r="155" customFormat="false" ht="15" hidden="false" customHeight="false" outlineLevel="0" collapsed="false">
      <c r="A155" s="259"/>
      <c r="B155" s="260"/>
      <c r="C155" s="260"/>
      <c r="D155" s="260"/>
      <c r="E155" s="260"/>
      <c r="F155" s="260"/>
      <c r="G155" s="260"/>
      <c r="H155" s="260"/>
      <c r="I155" s="260"/>
      <c r="J155" s="260"/>
      <c r="K155" s="260"/>
      <c r="L155" s="260"/>
      <c r="M155" s="260"/>
      <c r="N155" s="260"/>
      <c r="O155" s="260"/>
      <c r="P155" s="260"/>
      <c r="Q155" s="260"/>
      <c r="R155" s="260"/>
      <c r="S155" s="260"/>
      <c r="T155" s="260"/>
      <c r="U155" s="260"/>
      <c r="V155" s="260"/>
      <c r="W155" s="260"/>
      <c r="X155" s="260"/>
      <c r="Y155" s="260"/>
      <c r="Z155" s="260"/>
      <c r="AA155" s="260"/>
      <c r="AB155" s="260"/>
      <c r="AC155" s="260"/>
      <c r="AD155" s="260"/>
      <c r="AE155" s="260"/>
      <c r="AF155" s="260"/>
      <c r="AG155" s="260"/>
      <c r="AH155" s="260"/>
      <c r="AI155" s="260"/>
      <c r="AJ155" s="260"/>
      <c r="AK155" s="260"/>
      <c r="AL155" s="260"/>
      <c r="AM155" s="260"/>
      <c r="AN155" s="260"/>
      <c r="AO155" s="260"/>
      <c r="AP155" s="260"/>
      <c r="AQ155" s="260"/>
      <c r="AR155" s="260"/>
      <c r="AS155" s="260"/>
      <c r="AT155" s="260"/>
    </row>
    <row r="156" customFormat="false" ht="15" hidden="false" customHeight="false" outlineLevel="0" collapsed="false">
      <c r="A156" s="259"/>
      <c r="B156" s="260"/>
      <c r="C156" s="260"/>
      <c r="D156" s="260"/>
      <c r="E156" s="260"/>
      <c r="F156" s="260"/>
      <c r="G156" s="260"/>
      <c r="H156" s="260"/>
      <c r="I156" s="260"/>
      <c r="J156" s="260"/>
      <c r="K156" s="260"/>
      <c r="L156" s="260"/>
      <c r="M156" s="260"/>
      <c r="N156" s="260"/>
      <c r="O156" s="260"/>
      <c r="P156" s="260"/>
      <c r="Q156" s="260"/>
      <c r="R156" s="260"/>
      <c r="S156" s="260"/>
      <c r="T156" s="260"/>
      <c r="U156" s="260"/>
      <c r="V156" s="260"/>
      <c r="W156" s="260"/>
      <c r="X156" s="260"/>
      <c r="Y156" s="260"/>
      <c r="Z156" s="260"/>
      <c r="AA156" s="260"/>
      <c r="AB156" s="260"/>
      <c r="AC156" s="260"/>
      <c r="AD156" s="260"/>
      <c r="AE156" s="260"/>
      <c r="AF156" s="260"/>
      <c r="AG156" s="260"/>
      <c r="AH156" s="260"/>
      <c r="AI156" s="260"/>
      <c r="AJ156" s="260"/>
      <c r="AK156" s="260"/>
      <c r="AL156" s="260"/>
      <c r="AM156" s="260"/>
      <c r="AN156" s="260"/>
      <c r="AO156" s="260"/>
      <c r="AP156" s="260"/>
      <c r="AQ156" s="260"/>
      <c r="AR156" s="260"/>
      <c r="AS156" s="260"/>
      <c r="AT156" s="260"/>
    </row>
    <row r="157" customFormat="false" ht="15" hidden="false" customHeight="false" outlineLevel="0" collapsed="false">
      <c r="A157" s="259"/>
      <c r="B157" s="260"/>
      <c r="C157" s="260"/>
      <c r="D157" s="260"/>
      <c r="E157" s="260"/>
      <c r="F157" s="260"/>
      <c r="G157" s="260"/>
      <c r="H157" s="260"/>
      <c r="I157" s="260"/>
      <c r="J157" s="260"/>
      <c r="K157" s="260"/>
      <c r="L157" s="260"/>
      <c r="M157" s="260"/>
      <c r="N157" s="260"/>
      <c r="O157" s="260"/>
      <c r="P157" s="260"/>
      <c r="Q157" s="260"/>
      <c r="R157" s="260"/>
      <c r="S157" s="260"/>
      <c r="T157" s="260"/>
      <c r="U157" s="260"/>
      <c r="V157" s="260"/>
      <c r="W157" s="260"/>
      <c r="X157" s="260"/>
      <c r="Y157" s="260"/>
      <c r="Z157" s="260"/>
      <c r="AA157" s="260"/>
      <c r="AB157" s="260"/>
      <c r="AC157" s="260"/>
      <c r="AD157" s="260"/>
      <c r="AE157" s="260"/>
      <c r="AF157" s="260"/>
      <c r="AG157" s="260"/>
      <c r="AH157" s="260"/>
      <c r="AI157" s="260"/>
      <c r="AJ157" s="260"/>
      <c r="AK157" s="260"/>
      <c r="AL157" s="260"/>
      <c r="AM157" s="260"/>
      <c r="AN157" s="260"/>
      <c r="AO157" s="260"/>
      <c r="AP157" s="260"/>
      <c r="AQ157" s="260"/>
      <c r="AR157" s="260"/>
      <c r="AS157" s="260"/>
      <c r="AT157" s="260"/>
    </row>
    <row r="158" customFormat="false" ht="15" hidden="false" customHeight="false" outlineLevel="0" collapsed="false">
      <c r="A158" s="259"/>
      <c r="B158" s="260"/>
      <c r="C158" s="260"/>
      <c r="D158" s="260"/>
      <c r="E158" s="260"/>
      <c r="F158" s="260"/>
      <c r="G158" s="260"/>
      <c r="H158" s="260"/>
      <c r="I158" s="260"/>
      <c r="J158" s="260"/>
      <c r="K158" s="260"/>
      <c r="L158" s="260"/>
      <c r="M158" s="260"/>
      <c r="N158" s="260"/>
      <c r="O158" s="260"/>
      <c r="P158" s="260"/>
      <c r="Q158" s="260"/>
      <c r="R158" s="260"/>
      <c r="S158" s="260"/>
      <c r="T158" s="260"/>
      <c r="U158" s="260"/>
      <c r="V158" s="260"/>
      <c r="W158" s="260"/>
      <c r="X158" s="260"/>
      <c r="Y158" s="260"/>
      <c r="Z158" s="260"/>
      <c r="AA158" s="260"/>
      <c r="AB158" s="260"/>
      <c r="AC158" s="260"/>
      <c r="AD158" s="260"/>
      <c r="AE158" s="260"/>
      <c r="AF158" s="260"/>
      <c r="AG158" s="260"/>
      <c r="AH158" s="260"/>
      <c r="AI158" s="260"/>
      <c r="AJ158" s="260"/>
      <c r="AK158" s="260"/>
      <c r="AL158" s="260"/>
      <c r="AM158" s="260"/>
      <c r="AN158" s="260"/>
      <c r="AO158" s="260"/>
      <c r="AP158" s="260"/>
      <c r="AQ158" s="260"/>
      <c r="AR158" s="260"/>
      <c r="AS158" s="260"/>
      <c r="AT158" s="260"/>
    </row>
    <row r="159" customFormat="false" ht="15" hidden="false" customHeight="false" outlineLevel="0" collapsed="false">
      <c r="A159" s="259"/>
      <c r="B159" s="260"/>
      <c r="C159" s="260"/>
      <c r="D159" s="260"/>
      <c r="E159" s="260"/>
      <c r="F159" s="260"/>
      <c r="G159" s="260"/>
      <c r="H159" s="260"/>
      <c r="I159" s="260"/>
      <c r="J159" s="260"/>
      <c r="K159" s="260"/>
      <c r="L159" s="260"/>
      <c r="M159" s="260"/>
      <c r="N159" s="260"/>
      <c r="O159" s="260"/>
      <c r="P159" s="260"/>
      <c r="Q159" s="260"/>
      <c r="R159" s="260"/>
      <c r="S159" s="260"/>
      <c r="T159" s="260"/>
      <c r="U159" s="260"/>
      <c r="V159" s="260"/>
      <c r="W159" s="260"/>
      <c r="X159" s="260"/>
      <c r="Y159" s="260"/>
      <c r="Z159" s="260"/>
      <c r="AA159" s="260"/>
      <c r="AB159" s="260"/>
      <c r="AC159" s="260"/>
      <c r="AD159" s="260"/>
      <c r="AE159" s="260"/>
      <c r="AF159" s="260"/>
      <c r="AG159" s="260"/>
      <c r="AH159" s="260"/>
      <c r="AI159" s="260"/>
      <c r="AJ159" s="260"/>
      <c r="AK159" s="260"/>
      <c r="AL159" s="260"/>
      <c r="AM159" s="260"/>
      <c r="AN159" s="260"/>
      <c r="AO159" s="260"/>
      <c r="AP159" s="260"/>
      <c r="AQ159" s="260"/>
      <c r="AR159" s="260"/>
      <c r="AS159" s="260"/>
      <c r="AT159" s="260"/>
    </row>
    <row r="160" customFormat="false" ht="15" hidden="false" customHeight="false" outlineLevel="0" collapsed="false">
      <c r="A160" s="259"/>
      <c r="B160" s="260"/>
      <c r="C160" s="260"/>
      <c r="D160" s="260"/>
      <c r="E160" s="260"/>
      <c r="F160" s="260"/>
      <c r="G160" s="260"/>
      <c r="H160" s="260"/>
      <c r="I160" s="260"/>
      <c r="J160" s="260"/>
      <c r="K160" s="260"/>
      <c r="L160" s="260"/>
      <c r="M160" s="260"/>
      <c r="N160" s="260"/>
      <c r="O160" s="260"/>
      <c r="P160" s="260"/>
      <c r="Q160" s="260"/>
      <c r="R160" s="260"/>
      <c r="S160" s="260"/>
      <c r="T160" s="260"/>
      <c r="U160" s="260"/>
      <c r="V160" s="260"/>
      <c r="W160" s="260"/>
      <c r="X160" s="260"/>
      <c r="Y160" s="260"/>
      <c r="Z160" s="260"/>
      <c r="AA160" s="260"/>
      <c r="AB160" s="260"/>
      <c r="AC160" s="260"/>
      <c r="AD160" s="260"/>
      <c r="AE160" s="260"/>
      <c r="AF160" s="260"/>
      <c r="AG160" s="260"/>
      <c r="AH160" s="260"/>
      <c r="AI160" s="260"/>
      <c r="AJ160" s="260"/>
      <c r="AK160" s="260"/>
      <c r="AL160" s="260"/>
      <c r="AM160" s="260"/>
      <c r="AN160" s="260"/>
      <c r="AO160" s="260"/>
      <c r="AP160" s="260"/>
      <c r="AQ160" s="260"/>
      <c r="AR160" s="260"/>
      <c r="AS160" s="260"/>
      <c r="AT160" s="260"/>
    </row>
    <row r="161" customFormat="false" ht="15" hidden="false" customHeight="false" outlineLevel="0" collapsed="false">
      <c r="A161" s="259"/>
      <c r="B161" s="260"/>
      <c r="C161" s="260"/>
      <c r="D161" s="260"/>
      <c r="E161" s="260"/>
      <c r="F161" s="260"/>
      <c r="G161" s="260"/>
      <c r="H161" s="260"/>
      <c r="I161" s="260"/>
      <c r="J161" s="260"/>
      <c r="K161" s="260"/>
      <c r="L161" s="260"/>
      <c r="M161" s="260"/>
      <c r="N161" s="260"/>
      <c r="O161" s="260"/>
      <c r="P161" s="260"/>
      <c r="Q161" s="260"/>
      <c r="R161" s="260"/>
      <c r="S161" s="260"/>
      <c r="T161" s="260"/>
      <c r="U161" s="260"/>
      <c r="V161" s="260"/>
      <c r="W161" s="260"/>
      <c r="X161" s="260"/>
      <c r="Y161" s="260"/>
      <c r="Z161" s="260"/>
      <c r="AA161" s="260"/>
      <c r="AB161" s="260"/>
      <c r="AC161" s="260"/>
      <c r="AD161" s="260"/>
      <c r="AE161" s="260"/>
      <c r="AF161" s="260"/>
      <c r="AG161" s="260"/>
      <c r="AH161" s="260"/>
      <c r="AI161" s="260"/>
      <c r="AJ161" s="260"/>
      <c r="AK161" s="260"/>
      <c r="AL161" s="260"/>
      <c r="AM161" s="260"/>
      <c r="AN161" s="260"/>
      <c r="AO161" s="260"/>
      <c r="AP161" s="260"/>
      <c r="AQ161" s="260"/>
      <c r="AR161" s="260"/>
      <c r="AS161" s="260"/>
      <c r="AT161" s="260"/>
    </row>
    <row r="162" customFormat="false" ht="15" hidden="false" customHeight="false" outlineLevel="0" collapsed="false">
      <c r="A162" s="259"/>
      <c r="B162" s="260"/>
      <c r="C162" s="260"/>
      <c r="D162" s="260"/>
      <c r="E162" s="260"/>
      <c r="F162" s="260"/>
      <c r="G162" s="260"/>
      <c r="H162" s="260"/>
      <c r="I162" s="260"/>
      <c r="J162" s="260"/>
      <c r="K162" s="260"/>
      <c r="L162" s="260"/>
      <c r="M162" s="260"/>
      <c r="N162" s="260"/>
      <c r="O162" s="260"/>
      <c r="P162" s="260"/>
      <c r="Q162" s="260"/>
      <c r="R162" s="260"/>
      <c r="S162" s="260"/>
      <c r="T162" s="260"/>
      <c r="U162" s="260"/>
      <c r="V162" s="260"/>
      <c r="W162" s="260"/>
      <c r="X162" s="260"/>
      <c r="Y162" s="260"/>
      <c r="Z162" s="260"/>
      <c r="AA162" s="260"/>
      <c r="AB162" s="260"/>
      <c r="AC162" s="260"/>
      <c r="AD162" s="260"/>
      <c r="AE162" s="260"/>
      <c r="AF162" s="260"/>
      <c r="AG162" s="260"/>
      <c r="AH162" s="260"/>
      <c r="AI162" s="260"/>
      <c r="AJ162" s="260"/>
      <c r="AK162" s="260"/>
      <c r="AL162" s="260"/>
      <c r="AM162" s="260"/>
      <c r="AN162" s="260"/>
      <c r="AO162" s="260"/>
      <c r="AP162" s="260"/>
      <c r="AQ162" s="260"/>
      <c r="AR162" s="260"/>
      <c r="AS162" s="260"/>
      <c r="AT162" s="260"/>
    </row>
    <row r="163" customFormat="false" ht="15" hidden="false" customHeight="false" outlineLevel="0" collapsed="false">
      <c r="A163" s="259"/>
      <c r="B163" s="260"/>
      <c r="C163" s="260"/>
      <c r="D163" s="260"/>
      <c r="E163" s="260"/>
      <c r="F163" s="260"/>
      <c r="G163" s="260"/>
      <c r="H163" s="260"/>
      <c r="I163" s="260"/>
      <c r="J163" s="260"/>
      <c r="K163" s="260"/>
      <c r="L163" s="260"/>
      <c r="M163" s="260"/>
      <c r="N163" s="260"/>
      <c r="O163" s="260"/>
      <c r="P163" s="260"/>
      <c r="Q163" s="260"/>
      <c r="R163" s="260"/>
      <c r="S163" s="260"/>
      <c r="T163" s="260"/>
      <c r="U163" s="260"/>
      <c r="V163" s="260"/>
      <c r="W163" s="260"/>
      <c r="X163" s="260"/>
      <c r="Y163" s="260"/>
      <c r="Z163" s="260"/>
      <c r="AA163" s="260"/>
      <c r="AB163" s="260"/>
      <c r="AC163" s="260"/>
      <c r="AD163" s="260"/>
      <c r="AE163" s="260"/>
      <c r="AF163" s="260"/>
      <c r="AG163" s="260"/>
      <c r="AH163" s="260"/>
      <c r="AI163" s="260"/>
      <c r="AJ163" s="260"/>
      <c r="AK163" s="260"/>
      <c r="AL163" s="260"/>
      <c r="AM163" s="260"/>
      <c r="AN163" s="260"/>
      <c r="AO163" s="260"/>
      <c r="AP163" s="260"/>
      <c r="AQ163" s="260"/>
      <c r="AR163" s="260"/>
      <c r="AS163" s="260"/>
      <c r="AT163" s="260"/>
    </row>
    <row r="164" customFormat="false" ht="15" hidden="false" customHeight="false" outlineLevel="0" collapsed="false">
      <c r="A164" s="259"/>
      <c r="B164" s="260"/>
      <c r="C164" s="260"/>
      <c r="D164" s="260"/>
      <c r="E164" s="260"/>
      <c r="F164" s="260"/>
      <c r="G164" s="260"/>
      <c r="H164" s="260"/>
      <c r="I164" s="260"/>
      <c r="J164" s="260"/>
      <c r="K164" s="260"/>
      <c r="L164" s="260"/>
      <c r="M164" s="260"/>
      <c r="N164" s="260"/>
      <c r="O164" s="260"/>
      <c r="P164" s="260"/>
      <c r="Q164" s="260"/>
      <c r="R164" s="260"/>
      <c r="S164" s="260"/>
      <c r="T164" s="260"/>
      <c r="U164" s="260"/>
      <c r="V164" s="260"/>
      <c r="W164" s="260"/>
      <c r="X164" s="260"/>
      <c r="Y164" s="260"/>
      <c r="Z164" s="260"/>
      <c r="AA164" s="260"/>
      <c r="AB164" s="260"/>
      <c r="AC164" s="260"/>
      <c r="AD164" s="260"/>
      <c r="AE164" s="260"/>
      <c r="AF164" s="260"/>
      <c r="AG164" s="260"/>
      <c r="AH164" s="260"/>
      <c r="AI164" s="260"/>
      <c r="AJ164" s="260"/>
      <c r="AK164" s="260"/>
      <c r="AL164" s="260"/>
      <c r="AM164" s="260"/>
      <c r="AN164" s="260"/>
      <c r="AO164" s="260"/>
      <c r="AP164" s="260"/>
      <c r="AQ164" s="260"/>
      <c r="AR164" s="260"/>
      <c r="AS164" s="260"/>
      <c r="AT164" s="260"/>
    </row>
    <row r="165" customFormat="false" ht="15" hidden="false" customHeight="false" outlineLevel="0" collapsed="false">
      <c r="A165" s="259"/>
      <c r="B165" s="260"/>
      <c r="C165" s="260"/>
      <c r="D165" s="260"/>
      <c r="E165" s="260"/>
      <c r="F165" s="260"/>
      <c r="G165" s="260"/>
      <c r="H165" s="260"/>
      <c r="I165" s="260"/>
      <c r="J165" s="260"/>
      <c r="K165" s="260"/>
      <c r="L165" s="260"/>
      <c r="M165" s="260"/>
      <c r="N165" s="260"/>
      <c r="O165" s="260"/>
      <c r="P165" s="260"/>
      <c r="Q165" s="260"/>
      <c r="R165" s="260"/>
      <c r="S165" s="260"/>
      <c r="T165" s="260"/>
      <c r="U165" s="260"/>
      <c r="V165" s="260"/>
      <c r="W165" s="260"/>
      <c r="X165" s="260"/>
      <c r="Y165" s="260"/>
      <c r="Z165" s="260"/>
      <c r="AA165" s="260"/>
      <c r="AB165" s="260"/>
      <c r="AC165" s="260"/>
      <c r="AD165" s="260"/>
      <c r="AE165" s="260"/>
      <c r="AF165" s="260"/>
      <c r="AG165" s="260"/>
      <c r="AH165" s="260"/>
      <c r="AI165" s="260"/>
      <c r="AJ165" s="260"/>
      <c r="AK165" s="260"/>
      <c r="AL165" s="260"/>
      <c r="AM165" s="260"/>
      <c r="AN165" s="260"/>
      <c r="AO165" s="260"/>
      <c r="AP165" s="260"/>
      <c r="AQ165" s="260"/>
      <c r="AR165" s="260"/>
      <c r="AS165" s="260"/>
      <c r="AT165" s="260"/>
    </row>
    <row r="166" customFormat="false" ht="15" hidden="false" customHeight="false" outlineLevel="0" collapsed="false">
      <c r="A166" s="259"/>
      <c r="B166" s="260"/>
      <c r="C166" s="260"/>
      <c r="D166" s="260"/>
      <c r="E166" s="260"/>
      <c r="F166" s="260"/>
      <c r="G166" s="260"/>
      <c r="H166" s="260"/>
      <c r="I166" s="260"/>
      <c r="J166" s="260"/>
      <c r="K166" s="260"/>
      <c r="L166" s="260"/>
      <c r="M166" s="260"/>
      <c r="N166" s="260"/>
      <c r="O166" s="260"/>
      <c r="P166" s="260"/>
      <c r="Q166" s="260"/>
      <c r="R166" s="260"/>
      <c r="S166" s="260"/>
      <c r="T166" s="260"/>
      <c r="U166" s="260"/>
      <c r="V166" s="260"/>
      <c r="W166" s="260"/>
      <c r="X166" s="260"/>
      <c r="Y166" s="260"/>
      <c r="Z166" s="260"/>
      <c r="AA166" s="260"/>
      <c r="AB166" s="260"/>
      <c r="AC166" s="260"/>
      <c r="AD166" s="260"/>
      <c r="AE166" s="260"/>
      <c r="AF166" s="260"/>
      <c r="AG166" s="260"/>
      <c r="AH166" s="260"/>
      <c r="AI166" s="260"/>
      <c r="AJ166" s="260"/>
      <c r="AK166" s="260"/>
      <c r="AL166" s="260"/>
      <c r="AM166" s="260"/>
      <c r="AN166" s="260"/>
      <c r="AO166" s="260"/>
      <c r="AP166" s="260"/>
      <c r="AQ166" s="260"/>
      <c r="AR166" s="260"/>
      <c r="AS166" s="260"/>
      <c r="AT166" s="260"/>
    </row>
    <row r="167" customFormat="false" ht="15" hidden="false" customHeight="false" outlineLevel="0" collapsed="false">
      <c r="A167" s="259"/>
      <c r="B167" s="260"/>
      <c r="C167" s="260"/>
      <c r="D167" s="260"/>
      <c r="E167" s="260"/>
      <c r="F167" s="260"/>
      <c r="G167" s="260"/>
      <c r="H167" s="260"/>
      <c r="I167" s="260"/>
      <c r="J167" s="260"/>
      <c r="K167" s="260"/>
      <c r="L167" s="260"/>
      <c r="M167" s="260"/>
      <c r="N167" s="260"/>
      <c r="O167" s="260"/>
      <c r="P167" s="260"/>
      <c r="Q167" s="260"/>
      <c r="R167" s="260"/>
      <c r="S167" s="260"/>
      <c r="T167" s="260"/>
      <c r="U167" s="260"/>
      <c r="V167" s="260"/>
      <c r="W167" s="260"/>
      <c r="X167" s="260"/>
      <c r="Y167" s="260"/>
      <c r="Z167" s="260"/>
      <c r="AA167" s="260"/>
      <c r="AB167" s="260"/>
      <c r="AC167" s="260"/>
      <c r="AD167" s="260"/>
      <c r="AE167" s="260"/>
      <c r="AF167" s="260"/>
      <c r="AG167" s="260"/>
      <c r="AH167" s="260"/>
      <c r="AI167" s="260"/>
      <c r="AJ167" s="260"/>
      <c r="AK167" s="260"/>
      <c r="AL167" s="260"/>
      <c r="AM167" s="260"/>
      <c r="AN167" s="260"/>
      <c r="AO167" s="260"/>
      <c r="AP167" s="260"/>
      <c r="AQ167" s="260"/>
      <c r="AR167" s="260"/>
      <c r="AS167" s="260"/>
      <c r="AT167" s="260"/>
    </row>
    <row r="168" customFormat="false" ht="15" hidden="false" customHeight="false" outlineLevel="0" collapsed="false">
      <c r="A168" s="259"/>
      <c r="B168" s="260"/>
      <c r="C168" s="260"/>
      <c r="D168" s="260"/>
      <c r="E168" s="260"/>
      <c r="F168" s="260"/>
      <c r="G168" s="260"/>
      <c r="H168" s="260"/>
      <c r="I168" s="260"/>
      <c r="J168" s="260"/>
      <c r="K168" s="260"/>
      <c r="L168" s="260"/>
      <c r="M168" s="260"/>
      <c r="N168" s="260"/>
      <c r="O168" s="260"/>
      <c r="P168" s="260"/>
      <c r="Q168" s="260"/>
      <c r="R168" s="260"/>
      <c r="S168" s="260"/>
      <c r="T168" s="260"/>
      <c r="U168" s="260"/>
      <c r="V168" s="260"/>
      <c r="W168" s="260"/>
      <c r="X168" s="260"/>
      <c r="Y168" s="260"/>
      <c r="Z168" s="260"/>
      <c r="AA168" s="260"/>
      <c r="AB168" s="260"/>
      <c r="AC168" s="260"/>
      <c r="AD168" s="260"/>
      <c r="AE168" s="260"/>
      <c r="AF168" s="260"/>
      <c r="AG168" s="260"/>
      <c r="AH168" s="260"/>
      <c r="AI168" s="260"/>
      <c r="AJ168" s="260"/>
      <c r="AK168" s="260"/>
      <c r="AL168" s="260"/>
      <c r="AM168" s="260"/>
      <c r="AN168" s="260"/>
      <c r="AO168" s="260"/>
      <c r="AP168" s="260"/>
      <c r="AQ168" s="260"/>
      <c r="AR168" s="260"/>
      <c r="AS168" s="260"/>
      <c r="AT168" s="260"/>
    </row>
    <row r="169" customFormat="false" ht="15" hidden="false" customHeight="false" outlineLevel="0" collapsed="false">
      <c r="A169" s="259"/>
      <c r="B169" s="260"/>
      <c r="C169" s="260"/>
      <c r="D169" s="260"/>
      <c r="E169" s="260"/>
      <c r="F169" s="260"/>
      <c r="G169" s="260"/>
      <c r="H169" s="260"/>
      <c r="I169" s="260"/>
      <c r="J169" s="260"/>
      <c r="K169" s="260"/>
      <c r="L169" s="260"/>
      <c r="M169" s="260"/>
      <c r="N169" s="260"/>
      <c r="O169" s="260"/>
      <c r="P169" s="260"/>
      <c r="Q169" s="260"/>
      <c r="R169" s="260"/>
      <c r="S169" s="260"/>
      <c r="T169" s="260"/>
      <c r="U169" s="260"/>
      <c r="V169" s="260"/>
      <c r="W169" s="260"/>
      <c r="X169" s="260"/>
      <c r="Y169" s="260"/>
      <c r="Z169" s="260"/>
      <c r="AA169" s="260"/>
      <c r="AB169" s="260"/>
      <c r="AC169" s="260"/>
      <c r="AD169" s="260"/>
      <c r="AE169" s="260"/>
      <c r="AF169" s="260"/>
      <c r="AG169" s="260"/>
      <c r="AH169" s="260"/>
      <c r="AI169" s="260"/>
      <c r="AJ169" s="260"/>
      <c r="AK169" s="260"/>
      <c r="AL169" s="260"/>
      <c r="AM169" s="260"/>
      <c r="AN169" s="260"/>
      <c r="AO169" s="260"/>
      <c r="AP169" s="260"/>
      <c r="AQ169" s="260"/>
      <c r="AR169" s="260"/>
      <c r="AS169" s="260"/>
      <c r="AT169" s="260"/>
    </row>
    <row r="170" customFormat="false" ht="15" hidden="false" customHeight="false" outlineLevel="0" collapsed="false">
      <c r="A170" s="259"/>
      <c r="B170" s="260"/>
      <c r="C170" s="260"/>
      <c r="D170" s="260"/>
      <c r="E170" s="260"/>
      <c r="F170" s="260"/>
      <c r="G170" s="260"/>
      <c r="H170" s="260"/>
      <c r="I170" s="260"/>
      <c r="J170" s="260"/>
      <c r="K170" s="260"/>
      <c r="L170" s="260"/>
      <c r="M170" s="260"/>
      <c r="N170" s="260"/>
      <c r="O170" s="260"/>
      <c r="P170" s="260"/>
      <c r="Q170" s="260"/>
      <c r="R170" s="260"/>
      <c r="S170" s="260"/>
      <c r="T170" s="260"/>
      <c r="U170" s="260"/>
      <c r="V170" s="260"/>
      <c r="W170" s="260"/>
      <c r="X170" s="260"/>
      <c r="Y170" s="260"/>
      <c r="Z170" s="260"/>
      <c r="AA170" s="260"/>
      <c r="AB170" s="260"/>
      <c r="AC170" s="260"/>
      <c r="AD170" s="260"/>
      <c r="AE170" s="260"/>
      <c r="AF170" s="260"/>
      <c r="AG170" s="260"/>
      <c r="AH170" s="260"/>
      <c r="AI170" s="260"/>
      <c r="AJ170" s="260"/>
      <c r="AK170" s="260"/>
      <c r="AL170" s="260"/>
      <c r="AM170" s="260"/>
      <c r="AN170" s="260"/>
      <c r="AO170" s="260"/>
      <c r="AP170" s="260"/>
      <c r="AQ170" s="260"/>
      <c r="AR170" s="260"/>
      <c r="AS170" s="260"/>
      <c r="AT170" s="260"/>
    </row>
    <row r="171" customFormat="false" ht="15" hidden="false" customHeight="false" outlineLevel="0" collapsed="false">
      <c r="A171" s="259"/>
      <c r="B171" s="260"/>
      <c r="C171" s="260"/>
      <c r="D171" s="260"/>
      <c r="E171" s="260"/>
      <c r="F171" s="260"/>
      <c r="G171" s="260"/>
      <c r="H171" s="260"/>
      <c r="I171" s="260"/>
      <c r="J171" s="260"/>
      <c r="K171" s="260"/>
      <c r="L171" s="260"/>
      <c r="M171" s="260"/>
      <c r="N171" s="260"/>
      <c r="O171" s="260"/>
      <c r="P171" s="260"/>
      <c r="Q171" s="260"/>
      <c r="R171" s="260"/>
      <c r="S171" s="260"/>
      <c r="T171" s="260"/>
      <c r="U171" s="260"/>
      <c r="V171" s="260"/>
      <c r="W171" s="260"/>
      <c r="X171" s="260"/>
      <c r="Y171" s="260"/>
      <c r="Z171" s="260"/>
      <c r="AA171" s="260"/>
      <c r="AB171" s="260"/>
      <c r="AC171" s="260"/>
      <c r="AD171" s="260"/>
      <c r="AE171" s="260"/>
      <c r="AF171" s="260"/>
      <c r="AG171" s="260"/>
      <c r="AH171" s="260"/>
      <c r="AI171" s="260"/>
      <c r="AJ171" s="260"/>
      <c r="AK171" s="260"/>
      <c r="AL171" s="260"/>
      <c r="AM171" s="260"/>
      <c r="AN171" s="260"/>
      <c r="AO171" s="260"/>
      <c r="AP171" s="260"/>
      <c r="AQ171" s="260"/>
      <c r="AR171" s="260"/>
      <c r="AS171" s="260"/>
      <c r="AT171" s="260"/>
    </row>
    <row r="172" customFormat="false" ht="15" hidden="false" customHeight="false" outlineLevel="0" collapsed="false">
      <c r="A172" s="259"/>
      <c r="B172" s="260"/>
      <c r="C172" s="260"/>
      <c r="D172" s="260"/>
      <c r="E172" s="260"/>
      <c r="F172" s="260"/>
      <c r="G172" s="260"/>
      <c r="H172" s="260"/>
      <c r="I172" s="260"/>
      <c r="J172" s="260"/>
      <c r="K172" s="260"/>
      <c r="L172" s="260"/>
      <c r="M172" s="260"/>
      <c r="N172" s="260"/>
      <c r="O172" s="260"/>
      <c r="P172" s="260"/>
      <c r="Q172" s="260"/>
      <c r="R172" s="260"/>
      <c r="S172" s="260"/>
      <c r="T172" s="260"/>
      <c r="U172" s="260"/>
      <c r="V172" s="260"/>
      <c r="W172" s="260"/>
      <c r="X172" s="260"/>
      <c r="Y172" s="260"/>
      <c r="Z172" s="260"/>
      <c r="AA172" s="260"/>
      <c r="AB172" s="260"/>
      <c r="AC172" s="260"/>
      <c r="AD172" s="260"/>
      <c r="AE172" s="260"/>
      <c r="AF172" s="260"/>
      <c r="AG172" s="260"/>
      <c r="AH172" s="260"/>
      <c r="AI172" s="260"/>
      <c r="AJ172" s="260"/>
      <c r="AK172" s="260"/>
      <c r="AL172" s="260"/>
      <c r="AM172" s="260"/>
      <c r="AN172" s="260"/>
      <c r="AO172" s="260"/>
      <c r="AP172" s="260"/>
      <c r="AQ172" s="260"/>
      <c r="AR172" s="260"/>
      <c r="AS172" s="260"/>
      <c r="AT172" s="260"/>
    </row>
    <row r="173" customFormat="false" ht="15" hidden="false" customHeight="false" outlineLevel="0" collapsed="false">
      <c r="A173" s="259"/>
      <c r="B173" s="260"/>
      <c r="C173" s="260"/>
      <c r="D173" s="260"/>
      <c r="E173" s="260"/>
      <c r="F173" s="260"/>
      <c r="G173" s="260"/>
      <c r="H173" s="260"/>
      <c r="I173" s="260"/>
      <c r="J173" s="260"/>
      <c r="K173" s="260"/>
      <c r="L173" s="260"/>
      <c r="M173" s="260"/>
      <c r="N173" s="260"/>
      <c r="O173" s="260"/>
      <c r="P173" s="260"/>
      <c r="Q173" s="260"/>
      <c r="R173" s="260"/>
      <c r="S173" s="260"/>
      <c r="T173" s="260"/>
      <c r="U173" s="260"/>
      <c r="V173" s="260"/>
      <c r="W173" s="260"/>
      <c r="X173" s="260"/>
      <c r="Y173" s="260"/>
      <c r="Z173" s="260"/>
      <c r="AA173" s="260"/>
      <c r="AB173" s="260"/>
      <c r="AC173" s="260"/>
      <c r="AD173" s="260"/>
      <c r="AE173" s="260"/>
      <c r="AF173" s="260"/>
      <c r="AG173" s="260"/>
      <c r="AH173" s="260"/>
      <c r="AI173" s="260"/>
      <c r="AJ173" s="260"/>
      <c r="AK173" s="260"/>
      <c r="AL173" s="260"/>
      <c r="AM173" s="260"/>
      <c r="AN173" s="260"/>
      <c r="AO173" s="260"/>
      <c r="AP173" s="260"/>
      <c r="AQ173" s="260"/>
      <c r="AR173" s="260"/>
      <c r="AS173" s="260"/>
      <c r="AT173" s="260"/>
    </row>
    <row r="174" customFormat="false" ht="15" hidden="false" customHeight="false" outlineLevel="0" collapsed="false">
      <c r="A174" s="259"/>
      <c r="B174" s="260"/>
      <c r="C174" s="260"/>
      <c r="D174" s="260"/>
      <c r="E174" s="260"/>
      <c r="F174" s="260"/>
      <c r="G174" s="260"/>
      <c r="H174" s="260"/>
      <c r="I174" s="260"/>
      <c r="J174" s="260"/>
      <c r="K174" s="260"/>
      <c r="L174" s="260"/>
      <c r="M174" s="260"/>
      <c r="N174" s="260"/>
      <c r="O174" s="260"/>
      <c r="P174" s="260"/>
      <c r="Q174" s="260"/>
      <c r="R174" s="260"/>
      <c r="S174" s="260"/>
      <c r="T174" s="260"/>
      <c r="U174" s="260"/>
      <c r="V174" s="260"/>
      <c r="W174" s="260"/>
      <c r="X174" s="260"/>
      <c r="Y174" s="260"/>
      <c r="Z174" s="260"/>
      <c r="AA174" s="260"/>
      <c r="AB174" s="260"/>
      <c r="AC174" s="260"/>
      <c r="AD174" s="260"/>
      <c r="AE174" s="260"/>
      <c r="AF174" s="260"/>
      <c r="AG174" s="260"/>
      <c r="AH174" s="260"/>
      <c r="AI174" s="260"/>
      <c r="AJ174" s="260"/>
      <c r="AK174" s="260"/>
      <c r="AL174" s="260"/>
      <c r="AM174" s="260"/>
      <c r="AN174" s="260"/>
      <c r="AO174" s="260"/>
      <c r="AP174" s="260"/>
      <c r="AQ174" s="260"/>
      <c r="AR174" s="260"/>
      <c r="AS174" s="260"/>
      <c r="AT174" s="260"/>
    </row>
    <row r="175" customFormat="false" ht="15" hidden="false" customHeight="false" outlineLevel="0" collapsed="false">
      <c r="A175" s="259"/>
      <c r="B175" s="260"/>
      <c r="C175" s="260"/>
      <c r="D175" s="260"/>
      <c r="E175" s="260"/>
      <c r="F175" s="260"/>
      <c r="G175" s="260"/>
      <c r="H175" s="260"/>
      <c r="I175" s="260"/>
      <c r="J175" s="260"/>
      <c r="K175" s="260"/>
      <c r="L175" s="260"/>
      <c r="M175" s="260"/>
      <c r="N175" s="260"/>
      <c r="O175" s="260"/>
      <c r="P175" s="260"/>
      <c r="Q175" s="260"/>
      <c r="R175" s="260"/>
      <c r="S175" s="260"/>
      <c r="T175" s="260"/>
      <c r="U175" s="260"/>
      <c r="V175" s="260"/>
      <c r="W175" s="260"/>
      <c r="X175" s="260"/>
      <c r="Y175" s="260"/>
      <c r="Z175" s="260"/>
      <c r="AA175" s="260"/>
      <c r="AB175" s="260"/>
      <c r="AC175" s="260"/>
      <c r="AD175" s="260"/>
      <c r="AE175" s="260"/>
      <c r="AF175" s="260"/>
      <c r="AG175" s="260"/>
      <c r="AH175" s="260"/>
      <c r="AI175" s="260"/>
      <c r="AJ175" s="260"/>
      <c r="AK175" s="260"/>
      <c r="AL175" s="260"/>
      <c r="AM175" s="260"/>
      <c r="AN175" s="260"/>
      <c r="AO175" s="260"/>
      <c r="AP175" s="260"/>
      <c r="AQ175" s="260"/>
      <c r="AR175" s="260"/>
      <c r="AS175" s="260"/>
      <c r="AT175" s="260"/>
    </row>
    <row r="176" customFormat="false" ht="15" hidden="false" customHeight="false" outlineLevel="0" collapsed="false">
      <c r="A176" s="259"/>
      <c r="B176" s="260"/>
      <c r="C176" s="260"/>
      <c r="D176" s="260"/>
      <c r="E176" s="260"/>
      <c r="F176" s="260"/>
      <c r="G176" s="260"/>
      <c r="H176" s="260"/>
      <c r="I176" s="260"/>
      <c r="J176" s="260"/>
      <c r="K176" s="260"/>
      <c r="L176" s="260"/>
      <c r="M176" s="260"/>
      <c r="N176" s="260"/>
      <c r="O176" s="260"/>
      <c r="P176" s="260"/>
      <c r="Q176" s="260"/>
      <c r="R176" s="260"/>
      <c r="S176" s="260"/>
      <c r="T176" s="260"/>
      <c r="U176" s="260"/>
      <c r="V176" s="260"/>
      <c r="W176" s="260"/>
      <c r="X176" s="260"/>
      <c r="Y176" s="260"/>
      <c r="Z176" s="260"/>
      <c r="AA176" s="260"/>
      <c r="AB176" s="260"/>
      <c r="AC176" s="260"/>
      <c r="AD176" s="260"/>
      <c r="AE176" s="260"/>
      <c r="AF176" s="260"/>
      <c r="AG176" s="260"/>
      <c r="AH176" s="260"/>
      <c r="AI176" s="260"/>
      <c r="AJ176" s="260"/>
      <c r="AK176" s="260"/>
      <c r="AL176" s="260"/>
      <c r="AM176" s="260"/>
      <c r="AN176" s="260"/>
      <c r="AO176" s="260"/>
      <c r="AP176" s="260"/>
      <c r="AQ176" s="260"/>
      <c r="AR176" s="260"/>
      <c r="AS176" s="260"/>
      <c r="AT176" s="260"/>
    </row>
    <row r="177" customFormat="false" ht="15" hidden="false" customHeight="false" outlineLevel="0" collapsed="false">
      <c r="A177" s="259"/>
      <c r="B177" s="260"/>
      <c r="C177" s="260"/>
      <c r="D177" s="260"/>
      <c r="E177" s="260"/>
      <c r="F177" s="260"/>
      <c r="G177" s="260"/>
      <c r="H177" s="260"/>
      <c r="I177" s="260"/>
      <c r="J177" s="260"/>
      <c r="K177" s="260"/>
      <c r="L177" s="260"/>
      <c r="M177" s="260"/>
      <c r="N177" s="260"/>
      <c r="O177" s="260"/>
      <c r="P177" s="260"/>
      <c r="Q177" s="260"/>
      <c r="R177" s="260"/>
      <c r="S177" s="260"/>
      <c r="T177" s="260"/>
      <c r="U177" s="260"/>
      <c r="V177" s="260"/>
      <c r="W177" s="260"/>
      <c r="X177" s="260"/>
      <c r="Y177" s="260"/>
      <c r="Z177" s="260"/>
      <c r="AA177" s="260"/>
      <c r="AB177" s="260"/>
      <c r="AC177" s="260"/>
      <c r="AD177" s="260"/>
      <c r="AE177" s="260"/>
      <c r="AF177" s="260"/>
      <c r="AG177" s="260"/>
      <c r="AH177" s="260"/>
      <c r="AI177" s="260"/>
      <c r="AJ177" s="260"/>
      <c r="AK177" s="260"/>
      <c r="AL177" s="260"/>
      <c r="AM177" s="260"/>
      <c r="AN177" s="260"/>
      <c r="AO177" s="260"/>
      <c r="AP177" s="260"/>
      <c r="AQ177" s="260"/>
      <c r="AR177" s="260"/>
      <c r="AS177" s="260"/>
      <c r="AT177" s="260"/>
    </row>
    <row r="178" customFormat="false" ht="15" hidden="false" customHeight="false" outlineLevel="0" collapsed="false">
      <c r="A178" s="259"/>
      <c r="B178" s="260"/>
      <c r="C178" s="260"/>
      <c r="D178" s="260"/>
      <c r="E178" s="260"/>
      <c r="F178" s="260"/>
      <c r="G178" s="260"/>
      <c r="H178" s="260"/>
      <c r="I178" s="260"/>
      <c r="J178" s="260"/>
      <c r="K178" s="260"/>
      <c r="L178" s="260"/>
      <c r="M178" s="260"/>
      <c r="N178" s="260"/>
      <c r="O178" s="260"/>
      <c r="P178" s="260"/>
      <c r="Q178" s="260"/>
      <c r="R178" s="260"/>
      <c r="S178" s="260"/>
      <c r="T178" s="260"/>
      <c r="U178" s="260"/>
      <c r="V178" s="260"/>
      <c r="W178" s="260"/>
      <c r="X178" s="260"/>
      <c r="Y178" s="260"/>
      <c r="Z178" s="260"/>
      <c r="AA178" s="260"/>
      <c r="AB178" s="260"/>
      <c r="AC178" s="260"/>
      <c r="AD178" s="260"/>
      <c r="AE178" s="260"/>
      <c r="AF178" s="260"/>
      <c r="AG178" s="260"/>
      <c r="AH178" s="260"/>
      <c r="AI178" s="260"/>
      <c r="AJ178" s="260"/>
      <c r="AK178" s="260"/>
      <c r="AL178" s="260"/>
      <c r="AM178" s="260"/>
      <c r="AN178" s="260"/>
      <c r="AO178" s="260"/>
      <c r="AP178" s="260"/>
      <c r="AQ178" s="260"/>
      <c r="AR178" s="260"/>
      <c r="AS178" s="260"/>
      <c r="AT178" s="260"/>
    </row>
    <row r="179" customFormat="false" ht="15" hidden="false" customHeight="false" outlineLevel="0" collapsed="false">
      <c r="A179" s="259"/>
      <c r="B179" s="260"/>
      <c r="C179" s="260"/>
      <c r="D179" s="260"/>
      <c r="E179" s="260"/>
      <c r="F179" s="260"/>
      <c r="G179" s="260"/>
      <c r="H179" s="260"/>
      <c r="I179" s="260"/>
      <c r="J179" s="260"/>
      <c r="K179" s="260"/>
      <c r="L179" s="260"/>
      <c r="M179" s="260"/>
      <c r="N179" s="260"/>
      <c r="O179" s="260"/>
      <c r="P179" s="260"/>
      <c r="Q179" s="260"/>
      <c r="R179" s="260"/>
      <c r="S179" s="260"/>
      <c r="T179" s="260"/>
      <c r="U179" s="260"/>
      <c r="V179" s="260"/>
      <c r="W179" s="260"/>
      <c r="X179" s="260"/>
      <c r="Y179" s="260"/>
      <c r="Z179" s="260"/>
      <c r="AA179" s="260"/>
      <c r="AB179" s="260"/>
      <c r="AC179" s="260"/>
      <c r="AD179" s="260"/>
      <c r="AE179" s="260"/>
      <c r="AF179" s="260"/>
      <c r="AG179" s="260"/>
      <c r="AH179" s="260"/>
      <c r="AI179" s="260"/>
      <c r="AJ179" s="260"/>
      <c r="AK179" s="260"/>
      <c r="AL179" s="260"/>
      <c r="AM179" s="260"/>
      <c r="AN179" s="260"/>
      <c r="AO179" s="260"/>
      <c r="AP179" s="260"/>
      <c r="AQ179" s="260"/>
      <c r="AR179" s="260"/>
      <c r="AS179" s="260"/>
      <c r="AT179" s="260"/>
    </row>
    <row r="180" customFormat="false" ht="15" hidden="false" customHeight="false" outlineLevel="0" collapsed="false">
      <c r="A180" s="259"/>
      <c r="B180" s="260"/>
      <c r="C180" s="260"/>
      <c r="D180" s="260"/>
      <c r="E180" s="260"/>
      <c r="F180" s="260"/>
      <c r="G180" s="260"/>
      <c r="H180" s="260"/>
      <c r="I180" s="260"/>
      <c r="J180" s="260"/>
      <c r="K180" s="260"/>
      <c r="L180" s="260"/>
      <c r="M180" s="260"/>
      <c r="N180" s="260"/>
      <c r="O180" s="260"/>
      <c r="P180" s="260"/>
      <c r="Q180" s="260"/>
      <c r="R180" s="260"/>
      <c r="S180" s="260"/>
      <c r="T180" s="260"/>
      <c r="U180" s="260"/>
      <c r="V180" s="260"/>
      <c r="W180" s="260"/>
      <c r="X180" s="260"/>
      <c r="Y180" s="260"/>
      <c r="Z180" s="260"/>
      <c r="AA180" s="260"/>
      <c r="AB180" s="260"/>
      <c r="AC180" s="260"/>
      <c r="AD180" s="260"/>
      <c r="AE180" s="260"/>
      <c r="AF180" s="260"/>
      <c r="AG180" s="260"/>
      <c r="AH180" s="260"/>
      <c r="AI180" s="260"/>
      <c r="AJ180" s="260"/>
      <c r="AK180" s="260"/>
      <c r="AL180" s="260"/>
      <c r="AM180" s="260"/>
      <c r="AN180" s="260"/>
      <c r="AO180" s="260"/>
      <c r="AP180" s="260"/>
      <c r="AQ180" s="260"/>
      <c r="AR180" s="260"/>
      <c r="AS180" s="260"/>
      <c r="AT180" s="260"/>
    </row>
    <row r="181" customFormat="false" ht="15" hidden="false" customHeight="false" outlineLevel="0" collapsed="false">
      <c r="A181" s="259"/>
      <c r="B181" s="260"/>
      <c r="C181" s="260"/>
      <c r="D181" s="260"/>
      <c r="E181" s="260"/>
      <c r="F181" s="260"/>
      <c r="G181" s="260"/>
      <c r="H181" s="260"/>
      <c r="I181" s="260"/>
      <c r="J181" s="260"/>
      <c r="K181" s="260"/>
      <c r="L181" s="260"/>
      <c r="M181" s="260"/>
      <c r="N181" s="260"/>
      <c r="O181" s="260"/>
      <c r="P181" s="260"/>
      <c r="Q181" s="260"/>
      <c r="R181" s="260"/>
      <c r="S181" s="260"/>
      <c r="T181" s="260"/>
      <c r="U181" s="260"/>
      <c r="V181" s="260"/>
      <c r="W181" s="260"/>
      <c r="X181" s="260"/>
      <c r="Y181" s="260"/>
      <c r="Z181" s="260"/>
      <c r="AA181" s="260"/>
      <c r="AB181" s="260"/>
      <c r="AC181" s="260"/>
      <c r="AD181" s="260"/>
      <c r="AE181" s="260"/>
      <c r="AF181" s="260"/>
      <c r="AG181" s="260"/>
      <c r="AH181" s="260"/>
      <c r="AI181" s="260"/>
      <c r="AJ181" s="260"/>
      <c r="AK181" s="260"/>
      <c r="AL181" s="260"/>
      <c r="AM181" s="260"/>
      <c r="AN181" s="260"/>
      <c r="AO181" s="260"/>
      <c r="AP181" s="260"/>
      <c r="AQ181" s="260"/>
      <c r="AR181" s="260"/>
      <c r="AS181" s="260"/>
      <c r="AT181" s="260"/>
    </row>
    <row r="182" customFormat="false" ht="15" hidden="false" customHeight="false" outlineLevel="0" collapsed="false">
      <c r="A182" s="259"/>
      <c r="B182" s="260"/>
      <c r="C182" s="260"/>
      <c r="D182" s="260"/>
      <c r="E182" s="260"/>
      <c r="F182" s="260"/>
      <c r="G182" s="260"/>
      <c r="H182" s="260"/>
      <c r="I182" s="260"/>
      <c r="J182" s="260"/>
      <c r="K182" s="260"/>
      <c r="L182" s="260"/>
      <c r="M182" s="260"/>
      <c r="N182" s="260"/>
      <c r="O182" s="260"/>
      <c r="P182" s="260"/>
      <c r="Q182" s="260"/>
      <c r="R182" s="260"/>
      <c r="S182" s="260"/>
      <c r="T182" s="260"/>
      <c r="U182" s="260"/>
      <c r="V182" s="260"/>
      <c r="W182" s="260"/>
      <c r="X182" s="260"/>
      <c r="Y182" s="260"/>
      <c r="Z182" s="260"/>
      <c r="AA182" s="260"/>
      <c r="AB182" s="260"/>
      <c r="AC182" s="260"/>
      <c r="AD182" s="260"/>
      <c r="AE182" s="260"/>
      <c r="AF182" s="260"/>
      <c r="AG182" s="260"/>
      <c r="AH182" s="260"/>
      <c r="AI182" s="260"/>
      <c r="AJ182" s="260"/>
      <c r="AK182" s="260"/>
      <c r="AL182" s="260"/>
      <c r="AM182" s="260"/>
      <c r="AN182" s="260"/>
      <c r="AO182" s="260"/>
      <c r="AP182" s="260"/>
      <c r="AQ182" s="260"/>
      <c r="AR182" s="260"/>
      <c r="AS182" s="260"/>
      <c r="AT182" s="260"/>
    </row>
    <row r="183" customFormat="false" ht="15" hidden="false" customHeight="false" outlineLevel="0" collapsed="false">
      <c r="A183" s="259"/>
      <c r="B183" s="260"/>
      <c r="C183" s="260"/>
      <c r="D183" s="260"/>
      <c r="E183" s="260"/>
      <c r="F183" s="260"/>
      <c r="G183" s="260"/>
      <c r="H183" s="260"/>
      <c r="I183" s="260"/>
      <c r="J183" s="260"/>
      <c r="K183" s="260"/>
      <c r="L183" s="260"/>
      <c r="M183" s="260"/>
      <c r="N183" s="260"/>
      <c r="O183" s="260"/>
      <c r="P183" s="260"/>
      <c r="Q183" s="260"/>
      <c r="R183" s="260"/>
      <c r="S183" s="260"/>
      <c r="T183" s="260"/>
      <c r="U183" s="260"/>
      <c r="V183" s="260"/>
      <c r="W183" s="260"/>
      <c r="X183" s="260"/>
      <c r="Y183" s="260"/>
      <c r="Z183" s="260"/>
      <c r="AA183" s="260"/>
      <c r="AB183" s="260"/>
      <c r="AC183" s="260"/>
      <c r="AD183" s="260"/>
      <c r="AE183" s="260"/>
      <c r="AF183" s="260"/>
      <c r="AG183" s="260"/>
      <c r="AH183" s="260"/>
      <c r="AI183" s="260"/>
      <c r="AJ183" s="260"/>
      <c r="AK183" s="260"/>
      <c r="AL183" s="260"/>
      <c r="AM183" s="260"/>
      <c r="AN183" s="260"/>
      <c r="AO183" s="260"/>
      <c r="AP183" s="260"/>
      <c r="AQ183" s="260"/>
      <c r="AR183" s="260"/>
      <c r="AS183" s="260"/>
      <c r="AT183" s="260"/>
    </row>
    <row r="184" customFormat="false" ht="15" hidden="false" customHeight="false" outlineLevel="0" collapsed="false">
      <c r="A184" s="259"/>
      <c r="B184" s="260"/>
      <c r="C184" s="260"/>
      <c r="D184" s="260"/>
      <c r="E184" s="260"/>
      <c r="F184" s="260"/>
      <c r="G184" s="260"/>
      <c r="H184" s="260"/>
      <c r="I184" s="260"/>
      <c r="J184" s="260"/>
      <c r="K184" s="260"/>
      <c r="L184" s="260"/>
      <c r="M184" s="260"/>
      <c r="N184" s="260"/>
      <c r="O184" s="260"/>
      <c r="P184" s="260"/>
      <c r="Q184" s="260"/>
      <c r="R184" s="260"/>
      <c r="S184" s="260"/>
      <c r="T184" s="260"/>
      <c r="U184" s="260"/>
      <c r="V184" s="260"/>
      <c r="W184" s="260"/>
      <c r="X184" s="260"/>
      <c r="Y184" s="260"/>
      <c r="Z184" s="260"/>
      <c r="AA184" s="260"/>
      <c r="AB184" s="260"/>
      <c r="AC184" s="260"/>
      <c r="AD184" s="260"/>
      <c r="AE184" s="260"/>
      <c r="AF184" s="260"/>
      <c r="AG184" s="260"/>
      <c r="AH184" s="260"/>
      <c r="AI184" s="260"/>
      <c r="AJ184" s="260"/>
      <c r="AK184" s="260"/>
      <c r="AL184" s="260"/>
      <c r="AM184" s="260"/>
      <c r="AN184" s="260"/>
      <c r="AO184" s="260"/>
      <c r="AP184" s="260"/>
      <c r="AQ184" s="260"/>
      <c r="AR184" s="260"/>
      <c r="AS184" s="260"/>
      <c r="AT184" s="260"/>
    </row>
    <row r="185" customFormat="false" ht="15" hidden="false" customHeight="false" outlineLevel="0" collapsed="false">
      <c r="A185" s="259"/>
      <c r="B185" s="260"/>
      <c r="C185" s="260"/>
      <c r="D185" s="260"/>
      <c r="E185" s="260"/>
      <c r="F185" s="260"/>
      <c r="G185" s="260"/>
      <c r="H185" s="260"/>
      <c r="I185" s="260"/>
      <c r="J185" s="260"/>
      <c r="K185" s="260"/>
      <c r="L185" s="260"/>
      <c r="M185" s="260"/>
      <c r="N185" s="260"/>
      <c r="O185" s="260"/>
      <c r="P185" s="260"/>
      <c r="Q185" s="260"/>
      <c r="R185" s="260"/>
      <c r="S185" s="260"/>
      <c r="T185" s="260"/>
      <c r="U185" s="260"/>
      <c r="V185" s="260"/>
      <c r="W185" s="260"/>
      <c r="X185" s="260"/>
      <c r="Y185" s="260"/>
      <c r="Z185" s="260"/>
      <c r="AA185" s="260"/>
      <c r="AB185" s="260"/>
      <c r="AC185" s="260"/>
      <c r="AD185" s="260"/>
      <c r="AE185" s="260"/>
      <c r="AF185" s="260"/>
      <c r="AG185" s="260"/>
      <c r="AH185" s="260"/>
      <c r="AI185" s="260"/>
      <c r="AJ185" s="260"/>
      <c r="AK185" s="260"/>
      <c r="AL185" s="260"/>
      <c r="AM185" s="260"/>
      <c r="AN185" s="260"/>
      <c r="AO185" s="260"/>
      <c r="AP185" s="260"/>
      <c r="AQ185" s="260"/>
      <c r="AR185" s="260"/>
      <c r="AS185" s="260"/>
      <c r="AT185" s="260"/>
    </row>
    <row r="186" customFormat="false" ht="15" hidden="false" customHeight="false" outlineLevel="0" collapsed="false">
      <c r="A186" s="259"/>
      <c r="B186" s="260"/>
      <c r="C186" s="260"/>
      <c r="D186" s="260"/>
      <c r="E186" s="260"/>
      <c r="F186" s="260"/>
      <c r="G186" s="260"/>
      <c r="H186" s="260"/>
      <c r="I186" s="260"/>
      <c r="J186" s="260"/>
      <c r="K186" s="260"/>
      <c r="L186" s="260"/>
      <c r="M186" s="260"/>
      <c r="N186" s="260"/>
      <c r="O186" s="260"/>
      <c r="P186" s="260"/>
      <c r="Q186" s="260"/>
      <c r="R186" s="260"/>
      <c r="S186" s="260"/>
      <c r="T186" s="260"/>
      <c r="U186" s="260"/>
      <c r="V186" s="260"/>
      <c r="W186" s="260"/>
      <c r="X186" s="260"/>
      <c r="Y186" s="260"/>
      <c r="Z186" s="260"/>
      <c r="AA186" s="260"/>
      <c r="AB186" s="260"/>
      <c r="AC186" s="260"/>
      <c r="AD186" s="260"/>
      <c r="AE186" s="260"/>
      <c r="AF186" s="260"/>
      <c r="AG186" s="260"/>
      <c r="AH186" s="260"/>
      <c r="AI186" s="260"/>
      <c r="AJ186" s="260"/>
      <c r="AK186" s="260"/>
      <c r="AL186" s="260"/>
      <c r="AM186" s="260"/>
      <c r="AN186" s="260"/>
      <c r="AO186" s="260"/>
      <c r="AP186" s="260"/>
      <c r="AQ186" s="260"/>
      <c r="AR186" s="260"/>
      <c r="AS186" s="260"/>
      <c r="AT186" s="260"/>
    </row>
    <row r="187" customFormat="false" ht="15" hidden="false" customHeight="false" outlineLevel="0" collapsed="false">
      <c r="A187" s="259"/>
      <c r="B187" s="260"/>
      <c r="C187" s="260"/>
      <c r="D187" s="260"/>
      <c r="E187" s="260"/>
      <c r="F187" s="260"/>
      <c r="G187" s="260"/>
      <c r="H187" s="260"/>
      <c r="I187" s="260"/>
      <c r="J187" s="260"/>
      <c r="K187" s="260"/>
      <c r="L187" s="260"/>
      <c r="M187" s="260"/>
      <c r="N187" s="260"/>
      <c r="O187" s="260"/>
      <c r="P187" s="260"/>
      <c r="Q187" s="260"/>
      <c r="R187" s="260"/>
      <c r="S187" s="260"/>
      <c r="T187" s="260"/>
      <c r="U187" s="260"/>
      <c r="V187" s="260"/>
      <c r="W187" s="260"/>
      <c r="X187" s="260"/>
      <c r="Y187" s="260"/>
      <c r="Z187" s="260"/>
      <c r="AA187" s="260"/>
      <c r="AB187" s="260"/>
      <c r="AC187" s="260"/>
      <c r="AD187" s="260"/>
      <c r="AE187" s="260"/>
      <c r="AF187" s="260"/>
      <c r="AG187" s="260"/>
      <c r="AH187" s="260"/>
      <c r="AI187" s="260"/>
      <c r="AJ187" s="260"/>
      <c r="AK187" s="260"/>
      <c r="AL187" s="260"/>
      <c r="AM187" s="260"/>
      <c r="AN187" s="260"/>
      <c r="AO187" s="260"/>
      <c r="AP187" s="260"/>
      <c r="AQ187" s="260"/>
      <c r="AR187" s="260"/>
      <c r="AS187" s="260"/>
      <c r="AT187" s="260"/>
    </row>
    <row r="188" customFormat="false" ht="15" hidden="false" customHeight="false" outlineLevel="0" collapsed="false">
      <c r="A188" s="259"/>
      <c r="B188" s="260"/>
      <c r="C188" s="260"/>
      <c r="D188" s="260"/>
      <c r="E188" s="260"/>
      <c r="F188" s="260"/>
      <c r="G188" s="260"/>
      <c r="H188" s="260"/>
      <c r="I188" s="260"/>
      <c r="J188" s="260"/>
      <c r="K188" s="260"/>
      <c r="L188" s="260"/>
      <c r="M188" s="260"/>
      <c r="N188" s="260"/>
      <c r="O188" s="260"/>
      <c r="P188" s="260"/>
      <c r="Q188" s="260"/>
      <c r="R188" s="260"/>
      <c r="S188" s="260"/>
      <c r="T188" s="260"/>
      <c r="U188" s="260"/>
      <c r="V188" s="260"/>
      <c r="W188" s="260"/>
      <c r="X188" s="260"/>
      <c r="Y188" s="260"/>
      <c r="Z188" s="260"/>
      <c r="AA188" s="260"/>
      <c r="AB188" s="260"/>
      <c r="AC188" s="260"/>
      <c r="AD188" s="260"/>
      <c r="AE188" s="260"/>
      <c r="AF188" s="260"/>
      <c r="AG188" s="260"/>
      <c r="AH188" s="260"/>
      <c r="AI188" s="260"/>
      <c r="AJ188" s="260"/>
      <c r="AK188" s="260"/>
      <c r="AL188" s="260"/>
      <c r="AM188" s="260"/>
      <c r="AN188" s="260"/>
      <c r="AO188" s="260"/>
      <c r="AP188" s="260"/>
      <c r="AQ188" s="260"/>
      <c r="AR188" s="260"/>
      <c r="AS188" s="260"/>
      <c r="AT188" s="260"/>
    </row>
    <row r="189" customFormat="false" ht="15" hidden="false" customHeight="false" outlineLevel="0" collapsed="false">
      <c r="A189" s="259"/>
      <c r="B189" s="260"/>
      <c r="C189" s="260"/>
      <c r="D189" s="260"/>
      <c r="E189" s="260"/>
      <c r="F189" s="260"/>
      <c r="G189" s="260"/>
      <c r="H189" s="260"/>
      <c r="I189" s="260"/>
      <c r="J189" s="260"/>
      <c r="K189" s="260"/>
      <c r="L189" s="260"/>
      <c r="M189" s="260"/>
      <c r="N189" s="260"/>
      <c r="O189" s="260"/>
      <c r="P189" s="260"/>
      <c r="Q189" s="260"/>
      <c r="R189" s="260"/>
      <c r="S189" s="260"/>
      <c r="T189" s="260"/>
      <c r="U189" s="260"/>
      <c r="V189" s="260"/>
      <c r="W189" s="260"/>
      <c r="X189" s="260"/>
      <c r="Y189" s="260"/>
      <c r="Z189" s="260"/>
      <c r="AA189" s="260"/>
      <c r="AB189" s="260"/>
      <c r="AC189" s="260"/>
      <c r="AD189" s="260"/>
      <c r="AE189" s="260"/>
      <c r="AF189" s="260"/>
      <c r="AG189" s="260"/>
      <c r="AH189" s="260"/>
      <c r="AI189" s="260"/>
      <c r="AJ189" s="260"/>
      <c r="AK189" s="260"/>
      <c r="AL189" s="260"/>
      <c r="AM189" s="260"/>
      <c r="AN189" s="260"/>
      <c r="AO189" s="260"/>
      <c r="AP189" s="260"/>
      <c r="AQ189" s="260"/>
      <c r="AR189" s="260"/>
      <c r="AS189" s="260"/>
      <c r="AT189" s="260"/>
    </row>
    <row r="190" customFormat="false" ht="15" hidden="false" customHeight="false" outlineLevel="0" collapsed="false">
      <c r="A190" s="259"/>
      <c r="B190" s="260"/>
      <c r="C190" s="260"/>
      <c r="D190" s="260"/>
      <c r="E190" s="260"/>
      <c r="F190" s="260"/>
      <c r="G190" s="260"/>
      <c r="H190" s="260"/>
      <c r="I190" s="260"/>
      <c r="J190" s="260"/>
      <c r="K190" s="260"/>
      <c r="L190" s="260"/>
      <c r="M190" s="260"/>
      <c r="N190" s="260"/>
      <c r="O190" s="260"/>
      <c r="P190" s="260"/>
      <c r="Q190" s="260"/>
      <c r="R190" s="260"/>
      <c r="S190" s="260"/>
      <c r="T190" s="260"/>
      <c r="U190" s="260"/>
      <c r="V190" s="260"/>
      <c r="W190" s="260"/>
      <c r="X190" s="260"/>
      <c r="Y190" s="260"/>
      <c r="Z190" s="260"/>
      <c r="AA190" s="260"/>
      <c r="AB190" s="260"/>
      <c r="AC190" s="260"/>
      <c r="AD190" s="260"/>
      <c r="AE190" s="260"/>
      <c r="AF190" s="260"/>
      <c r="AG190" s="260"/>
      <c r="AH190" s="260"/>
      <c r="AI190" s="260"/>
      <c r="AJ190" s="260"/>
      <c r="AK190" s="260"/>
      <c r="AL190" s="260"/>
      <c r="AM190" s="260"/>
      <c r="AN190" s="260"/>
      <c r="AO190" s="260"/>
      <c r="AP190" s="260"/>
      <c r="AQ190" s="260"/>
      <c r="AR190" s="260"/>
      <c r="AS190" s="260"/>
      <c r="AT190" s="260"/>
    </row>
    <row r="191" customFormat="false" ht="15" hidden="false" customHeight="false" outlineLevel="0" collapsed="false">
      <c r="A191" s="259"/>
      <c r="B191" s="260"/>
      <c r="C191" s="260"/>
      <c r="D191" s="260"/>
      <c r="E191" s="260"/>
      <c r="F191" s="260"/>
      <c r="G191" s="260"/>
      <c r="H191" s="260"/>
      <c r="I191" s="260"/>
      <c r="J191" s="260"/>
      <c r="K191" s="260"/>
      <c r="L191" s="260"/>
      <c r="M191" s="260"/>
      <c r="N191" s="260"/>
      <c r="O191" s="260"/>
      <c r="P191" s="260"/>
      <c r="Q191" s="260"/>
      <c r="R191" s="260"/>
      <c r="S191" s="260"/>
      <c r="T191" s="260"/>
      <c r="U191" s="260"/>
      <c r="V191" s="260"/>
      <c r="W191" s="260"/>
      <c r="X191" s="260"/>
      <c r="Y191" s="260"/>
      <c r="Z191" s="260"/>
      <c r="AA191" s="260"/>
      <c r="AB191" s="260"/>
      <c r="AC191" s="260"/>
      <c r="AD191" s="260"/>
      <c r="AE191" s="260"/>
      <c r="AF191" s="260"/>
      <c r="AG191" s="260"/>
      <c r="AH191" s="260"/>
      <c r="AI191" s="260"/>
      <c r="AJ191" s="260"/>
      <c r="AK191" s="260"/>
      <c r="AL191" s="260"/>
      <c r="AM191" s="260"/>
      <c r="AN191" s="260"/>
      <c r="AO191" s="260"/>
      <c r="AP191" s="260"/>
      <c r="AQ191" s="260"/>
      <c r="AR191" s="260"/>
      <c r="AS191" s="260"/>
      <c r="AT191" s="260"/>
    </row>
    <row r="192" customFormat="false" ht="15" hidden="false" customHeight="false" outlineLevel="0" collapsed="false">
      <c r="A192" s="259"/>
      <c r="B192" s="260"/>
      <c r="C192" s="260"/>
      <c r="D192" s="260"/>
      <c r="E192" s="260"/>
      <c r="F192" s="260"/>
      <c r="G192" s="260"/>
      <c r="H192" s="260"/>
      <c r="I192" s="260"/>
      <c r="J192" s="260"/>
      <c r="K192" s="260"/>
      <c r="L192" s="260"/>
      <c r="M192" s="260"/>
      <c r="N192" s="260"/>
      <c r="O192" s="260"/>
      <c r="P192" s="260"/>
      <c r="Q192" s="260"/>
      <c r="R192" s="260"/>
      <c r="S192" s="260"/>
      <c r="T192" s="260"/>
      <c r="U192" s="260"/>
      <c r="V192" s="260"/>
      <c r="W192" s="260"/>
      <c r="X192" s="260"/>
      <c r="Y192" s="260"/>
      <c r="Z192" s="260"/>
      <c r="AA192" s="260"/>
      <c r="AB192" s="260"/>
      <c r="AC192" s="260"/>
      <c r="AD192" s="260"/>
      <c r="AE192" s="260"/>
      <c r="AF192" s="260"/>
      <c r="AG192" s="260"/>
      <c r="AH192" s="260"/>
      <c r="AI192" s="260"/>
      <c r="AJ192" s="260"/>
      <c r="AK192" s="260"/>
      <c r="AL192" s="260"/>
      <c r="AM192" s="260"/>
      <c r="AN192" s="260"/>
      <c r="AO192" s="260"/>
      <c r="AP192" s="260"/>
      <c r="AQ192" s="260"/>
      <c r="AR192" s="260"/>
      <c r="AS192" s="260"/>
      <c r="AT192" s="260"/>
    </row>
    <row r="193" customFormat="false" ht="15" hidden="false" customHeight="false" outlineLevel="0" collapsed="false">
      <c r="A193" s="259"/>
      <c r="B193" s="260"/>
      <c r="C193" s="260"/>
      <c r="D193" s="260"/>
      <c r="E193" s="260"/>
      <c r="F193" s="260"/>
      <c r="G193" s="260"/>
      <c r="H193" s="260"/>
      <c r="I193" s="260"/>
      <c r="J193" s="260"/>
      <c r="K193" s="260"/>
      <c r="L193" s="260"/>
      <c r="M193" s="260"/>
      <c r="N193" s="260"/>
      <c r="O193" s="260"/>
      <c r="P193" s="260"/>
      <c r="Q193" s="260"/>
      <c r="R193" s="260"/>
      <c r="S193" s="260"/>
      <c r="T193" s="260"/>
      <c r="U193" s="260"/>
      <c r="V193" s="260"/>
      <c r="W193" s="260"/>
      <c r="X193" s="260"/>
      <c r="Y193" s="260"/>
      <c r="Z193" s="260"/>
      <c r="AA193" s="260"/>
      <c r="AB193" s="260"/>
      <c r="AC193" s="260"/>
      <c r="AD193" s="260"/>
      <c r="AE193" s="260"/>
      <c r="AF193" s="260"/>
      <c r="AG193" s="260"/>
      <c r="AH193" s="260"/>
      <c r="AI193" s="260"/>
      <c r="AJ193" s="260"/>
      <c r="AK193" s="260"/>
      <c r="AL193" s="260"/>
      <c r="AM193" s="260"/>
      <c r="AN193" s="260"/>
      <c r="AO193" s="260"/>
      <c r="AP193" s="260"/>
      <c r="AQ193" s="260"/>
      <c r="AR193" s="260"/>
      <c r="AS193" s="260"/>
      <c r="AT193" s="260"/>
    </row>
    <row r="194" customFormat="false" ht="15" hidden="false" customHeight="false" outlineLevel="0" collapsed="false">
      <c r="A194" s="259"/>
      <c r="B194" s="260"/>
      <c r="C194" s="260"/>
      <c r="D194" s="260"/>
      <c r="E194" s="260"/>
      <c r="F194" s="260"/>
      <c r="G194" s="260"/>
      <c r="H194" s="260"/>
      <c r="I194" s="260"/>
      <c r="J194" s="260"/>
      <c r="K194" s="260"/>
      <c r="L194" s="260"/>
      <c r="M194" s="260"/>
      <c r="N194" s="260"/>
      <c r="O194" s="260"/>
      <c r="P194" s="260"/>
      <c r="Q194" s="260"/>
      <c r="R194" s="260"/>
      <c r="S194" s="260"/>
      <c r="T194" s="260"/>
      <c r="U194" s="260"/>
      <c r="V194" s="260"/>
      <c r="W194" s="260"/>
      <c r="X194" s="260"/>
      <c r="Y194" s="260"/>
      <c r="Z194" s="260"/>
      <c r="AA194" s="260"/>
      <c r="AB194" s="260"/>
      <c r="AC194" s="260"/>
      <c r="AD194" s="260"/>
      <c r="AE194" s="260"/>
      <c r="AF194" s="260"/>
      <c r="AG194" s="260"/>
      <c r="AH194" s="260"/>
      <c r="AI194" s="260"/>
      <c r="AJ194" s="260"/>
      <c r="AK194" s="260"/>
      <c r="AL194" s="260"/>
      <c r="AM194" s="260"/>
      <c r="AN194" s="260"/>
      <c r="AO194" s="260"/>
      <c r="AP194" s="260"/>
      <c r="AQ194" s="260"/>
      <c r="AR194" s="260"/>
      <c r="AS194" s="260"/>
      <c r="AT194" s="260"/>
    </row>
    <row r="195" customFormat="false" ht="15" hidden="false" customHeight="false" outlineLevel="0" collapsed="false">
      <c r="A195" s="259"/>
      <c r="B195" s="260"/>
      <c r="C195" s="260"/>
      <c r="D195" s="260"/>
      <c r="E195" s="260"/>
      <c r="F195" s="260"/>
      <c r="G195" s="260"/>
      <c r="H195" s="260"/>
      <c r="I195" s="260"/>
      <c r="J195" s="260"/>
      <c r="K195" s="260"/>
      <c r="L195" s="260"/>
      <c r="M195" s="260"/>
      <c r="N195" s="260"/>
      <c r="O195" s="260"/>
      <c r="P195" s="260"/>
      <c r="Q195" s="260"/>
      <c r="R195" s="260"/>
      <c r="S195" s="260"/>
      <c r="T195" s="260"/>
      <c r="U195" s="260"/>
      <c r="V195" s="260"/>
      <c r="W195" s="260"/>
      <c r="X195" s="260"/>
      <c r="Y195" s="260"/>
      <c r="Z195" s="260"/>
      <c r="AA195" s="260"/>
      <c r="AB195" s="260"/>
      <c r="AC195" s="260"/>
      <c r="AD195" s="260"/>
      <c r="AE195" s="260"/>
      <c r="AF195" s="260"/>
      <c r="AG195" s="260"/>
      <c r="AH195" s="260"/>
      <c r="AI195" s="260"/>
      <c r="AJ195" s="260"/>
      <c r="AK195" s="260"/>
      <c r="AL195" s="260"/>
      <c r="AM195" s="260"/>
      <c r="AN195" s="260"/>
      <c r="AO195" s="260"/>
      <c r="AP195" s="260"/>
      <c r="AQ195" s="260"/>
      <c r="AR195" s="260"/>
      <c r="AS195" s="260"/>
      <c r="AT195" s="260"/>
    </row>
    <row r="196" customFormat="false" ht="15" hidden="false" customHeight="false" outlineLevel="0" collapsed="false">
      <c r="A196" s="259"/>
      <c r="B196" s="260"/>
      <c r="C196" s="260"/>
      <c r="D196" s="260"/>
      <c r="E196" s="260"/>
      <c r="F196" s="260"/>
      <c r="G196" s="260"/>
      <c r="H196" s="260"/>
      <c r="I196" s="260"/>
      <c r="J196" s="260"/>
      <c r="K196" s="260"/>
      <c r="L196" s="260"/>
      <c r="M196" s="260"/>
      <c r="N196" s="260"/>
      <c r="O196" s="260"/>
      <c r="P196" s="260"/>
      <c r="Q196" s="260"/>
      <c r="R196" s="260"/>
      <c r="S196" s="260"/>
      <c r="T196" s="260"/>
      <c r="U196" s="260"/>
      <c r="V196" s="260"/>
      <c r="W196" s="260"/>
      <c r="X196" s="260"/>
      <c r="Y196" s="260"/>
      <c r="Z196" s="260"/>
      <c r="AA196" s="260"/>
      <c r="AB196" s="260"/>
      <c r="AC196" s="260"/>
      <c r="AD196" s="260"/>
      <c r="AE196" s="260"/>
      <c r="AF196" s="260"/>
      <c r="AG196" s="260"/>
      <c r="AH196" s="260"/>
      <c r="AI196" s="260"/>
      <c r="AJ196" s="260"/>
      <c r="AK196" s="260"/>
      <c r="AL196" s="260"/>
      <c r="AM196" s="260"/>
      <c r="AN196" s="260"/>
      <c r="AO196" s="260"/>
      <c r="AP196" s="260"/>
      <c r="AQ196" s="260"/>
      <c r="AR196" s="260"/>
      <c r="AS196" s="260"/>
      <c r="AT196" s="260"/>
    </row>
    <row r="197" customFormat="false" ht="15" hidden="false" customHeight="false" outlineLevel="0" collapsed="false">
      <c r="A197" s="259"/>
      <c r="B197" s="260"/>
      <c r="C197" s="260"/>
      <c r="D197" s="260"/>
      <c r="E197" s="260"/>
      <c r="F197" s="260"/>
      <c r="G197" s="260"/>
      <c r="H197" s="260"/>
      <c r="I197" s="260"/>
      <c r="J197" s="260"/>
      <c r="K197" s="260"/>
      <c r="L197" s="260"/>
      <c r="M197" s="260"/>
      <c r="N197" s="260"/>
      <c r="O197" s="260"/>
      <c r="P197" s="260"/>
      <c r="Q197" s="260"/>
      <c r="R197" s="260"/>
      <c r="S197" s="260"/>
      <c r="T197" s="260"/>
      <c r="U197" s="260"/>
      <c r="V197" s="260"/>
      <c r="W197" s="260"/>
      <c r="X197" s="260"/>
      <c r="Y197" s="260"/>
      <c r="Z197" s="260"/>
      <c r="AA197" s="260"/>
      <c r="AB197" s="260"/>
      <c r="AC197" s="260"/>
      <c r="AD197" s="260"/>
      <c r="AE197" s="260"/>
      <c r="AF197" s="260"/>
      <c r="AG197" s="260"/>
      <c r="AH197" s="260"/>
      <c r="AI197" s="260"/>
      <c r="AJ197" s="260"/>
      <c r="AK197" s="260"/>
      <c r="AL197" s="260"/>
      <c r="AM197" s="260"/>
      <c r="AN197" s="260"/>
      <c r="AO197" s="260"/>
      <c r="AP197" s="260"/>
      <c r="AQ197" s="260"/>
      <c r="AR197" s="260"/>
      <c r="AS197" s="260"/>
      <c r="AT197" s="260"/>
    </row>
    <row r="198" customFormat="false" ht="15" hidden="false" customHeight="false" outlineLevel="0" collapsed="false">
      <c r="A198" s="259"/>
      <c r="B198" s="260"/>
      <c r="C198" s="260"/>
      <c r="D198" s="260"/>
      <c r="E198" s="260"/>
      <c r="F198" s="260"/>
      <c r="G198" s="260"/>
      <c r="H198" s="260"/>
      <c r="I198" s="260"/>
      <c r="J198" s="260"/>
      <c r="K198" s="260"/>
      <c r="L198" s="260"/>
      <c r="M198" s="260"/>
      <c r="N198" s="260"/>
      <c r="O198" s="260"/>
      <c r="P198" s="260"/>
      <c r="Q198" s="260"/>
      <c r="R198" s="260"/>
      <c r="S198" s="260"/>
      <c r="T198" s="260"/>
      <c r="U198" s="260"/>
      <c r="V198" s="260"/>
      <c r="W198" s="260"/>
      <c r="X198" s="260"/>
      <c r="Y198" s="260"/>
      <c r="Z198" s="260"/>
      <c r="AA198" s="260"/>
      <c r="AB198" s="260"/>
      <c r="AC198" s="260"/>
      <c r="AD198" s="260"/>
      <c r="AE198" s="260"/>
      <c r="AF198" s="260"/>
      <c r="AG198" s="260"/>
      <c r="AH198" s="260"/>
      <c r="AI198" s="260"/>
      <c r="AJ198" s="260"/>
      <c r="AK198" s="260"/>
      <c r="AL198" s="260"/>
      <c r="AM198" s="260"/>
      <c r="AN198" s="260"/>
      <c r="AO198" s="260"/>
      <c r="AP198" s="260"/>
      <c r="AQ198" s="260"/>
      <c r="AR198" s="260"/>
      <c r="AS198" s="260"/>
      <c r="AT198" s="260"/>
    </row>
    <row r="199" customFormat="false" ht="15" hidden="false" customHeight="false" outlineLevel="0" collapsed="false">
      <c r="A199" s="259"/>
      <c r="B199" s="260"/>
      <c r="C199" s="260"/>
      <c r="D199" s="260"/>
      <c r="E199" s="260"/>
      <c r="F199" s="260"/>
      <c r="G199" s="260"/>
      <c r="H199" s="260"/>
      <c r="I199" s="260"/>
      <c r="J199" s="260"/>
      <c r="K199" s="260"/>
      <c r="L199" s="260"/>
      <c r="M199" s="260"/>
      <c r="N199" s="260"/>
      <c r="O199" s="260"/>
      <c r="P199" s="260"/>
      <c r="Q199" s="260"/>
      <c r="R199" s="260"/>
      <c r="S199" s="260"/>
      <c r="T199" s="260"/>
      <c r="U199" s="260"/>
      <c r="V199" s="260"/>
      <c r="W199" s="260"/>
      <c r="X199" s="260"/>
      <c r="Y199" s="260"/>
      <c r="Z199" s="260"/>
      <c r="AA199" s="260"/>
      <c r="AB199" s="260"/>
      <c r="AC199" s="260"/>
      <c r="AD199" s="260"/>
      <c r="AE199" s="260"/>
      <c r="AF199" s="260"/>
      <c r="AG199" s="260"/>
      <c r="AH199" s="260"/>
      <c r="AI199" s="260"/>
      <c r="AJ199" s="260"/>
      <c r="AK199" s="260"/>
      <c r="AL199" s="260"/>
      <c r="AM199" s="260"/>
      <c r="AN199" s="260"/>
      <c r="AO199" s="260"/>
      <c r="AP199" s="260"/>
      <c r="AQ199" s="260"/>
      <c r="AR199" s="260"/>
      <c r="AS199" s="260"/>
      <c r="AT199" s="260"/>
    </row>
    <row r="200" customFormat="false" ht="15" hidden="false" customHeight="false" outlineLevel="0" collapsed="false">
      <c r="A200" s="259"/>
      <c r="B200" s="260"/>
      <c r="C200" s="260"/>
      <c r="D200" s="260"/>
      <c r="E200" s="260"/>
      <c r="F200" s="260"/>
      <c r="G200" s="260"/>
      <c r="H200" s="260"/>
      <c r="I200" s="260"/>
      <c r="J200" s="260"/>
      <c r="K200" s="260"/>
      <c r="L200" s="260"/>
      <c r="M200" s="260"/>
      <c r="N200" s="260"/>
      <c r="O200" s="260"/>
      <c r="P200" s="260"/>
      <c r="Q200" s="260"/>
      <c r="R200" s="260"/>
      <c r="S200" s="260"/>
      <c r="T200" s="260"/>
      <c r="U200" s="260"/>
      <c r="V200" s="260"/>
      <c r="W200" s="260"/>
      <c r="X200" s="260"/>
      <c r="Y200" s="260"/>
      <c r="Z200" s="260"/>
      <c r="AA200" s="260"/>
      <c r="AB200" s="260"/>
      <c r="AC200" s="260"/>
      <c r="AD200" s="260"/>
      <c r="AE200" s="260"/>
      <c r="AF200" s="260"/>
      <c r="AG200" s="260"/>
      <c r="AH200" s="260"/>
      <c r="AI200" s="260"/>
      <c r="AJ200" s="260"/>
      <c r="AK200" s="260"/>
      <c r="AL200" s="260"/>
      <c r="AM200" s="260"/>
      <c r="AN200" s="260"/>
      <c r="AO200" s="260"/>
      <c r="AP200" s="260"/>
      <c r="AQ200" s="260"/>
      <c r="AR200" s="260"/>
      <c r="AS200" s="260"/>
      <c r="AT200" s="260"/>
    </row>
    <row r="201" customFormat="false" ht="15" hidden="false" customHeight="false" outlineLevel="0" collapsed="false">
      <c r="A201" s="259"/>
      <c r="B201" s="260"/>
      <c r="C201" s="260"/>
      <c r="D201" s="260"/>
      <c r="E201" s="260"/>
      <c r="F201" s="260"/>
      <c r="G201" s="260"/>
      <c r="H201" s="260"/>
      <c r="I201" s="260"/>
      <c r="J201" s="260"/>
      <c r="K201" s="260"/>
      <c r="L201" s="260"/>
      <c r="M201" s="260"/>
      <c r="N201" s="260"/>
      <c r="O201" s="260"/>
      <c r="P201" s="260"/>
      <c r="Q201" s="260"/>
      <c r="R201" s="260"/>
      <c r="S201" s="260"/>
      <c r="T201" s="260"/>
      <c r="U201" s="260"/>
      <c r="V201" s="260"/>
      <c r="W201" s="260"/>
      <c r="X201" s="260"/>
      <c r="Y201" s="260"/>
      <c r="Z201" s="260"/>
      <c r="AA201" s="260"/>
      <c r="AB201" s="260"/>
      <c r="AC201" s="260"/>
      <c r="AD201" s="260"/>
      <c r="AE201" s="260"/>
      <c r="AF201" s="260"/>
      <c r="AG201" s="260"/>
      <c r="AH201" s="260"/>
      <c r="AI201" s="260"/>
      <c r="AJ201" s="260"/>
      <c r="AK201" s="260"/>
      <c r="AL201" s="260"/>
      <c r="AM201" s="260"/>
      <c r="AN201" s="260"/>
      <c r="AO201" s="260"/>
      <c r="AP201" s="260"/>
      <c r="AQ201" s="260"/>
      <c r="AR201" s="260"/>
      <c r="AS201" s="260"/>
      <c r="AT201" s="260"/>
    </row>
    <row r="202" customFormat="false" ht="15" hidden="false" customHeight="false" outlineLevel="0" collapsed="false">
      <c r="A202" s="259"/>
      <c r="B202" s="260"/>
      <c r="C202" s="260"/>
      <c r="D202" s="260"/>
      <c r="E202" s="260"/>
      <c r="F202" s="260"/>
      <c r="G202" s="260"/>
      <c r="H202" s="260"/>
      <c r="I202" s="260"/>
      <c r="J202" s="260"/>
      <c r="K202" s="260"/>
      <c r="L202" s="260"/>
      <c r="M202" s="260"/>
      <c r="N202" s="260"/>
      <c r="O202" s="260"/>
      <c r="P202" s="260"/>
      <c r="Q202" s="260"/>
      <c r="R202" s="260"/>
      <c r="S202" s="260"/>
      <c r="T202" s="260"/>
      <c r="U202" s="260"/>
      <c r="V202" s="260"/>
      <c r="W202" s="260"/>
      <c r="X202" s="260"/>
      <c r="Y202" s="260"/>
      <c r="Z202" s="260"/>
      <c r="AA202" s="260"/>
      <c r="AB202" s="260"/>
      <c r="AC202" s="260"/>
      <c r="AD202" s="260"/>
      <c r="AE202" s="260"/>
      <c r="AF202" s="260"/>
      <c r="AG202" s="260"/>
      <c r="AH202" s="260"/>
      <c r="AI202" s="260"/>
      <c r="AJ202" s="260"/>
      <c r="AK202" s="260"/>
      <c r="AL202" s="260"/>
      <c r="AM202" s="260"/>
      <c r="AN202" s="260"/>
      <c r="AO202" s="260"/>
      <c r="AP202" s="260"/>
      <c r="AQ202" s="260"/>
      <c r="AR202" s="260"/>
      <c r="AS202" s="260"/>
      <c r="AT202" s="260"/>
    </row>
    <row r="203" customFormat="false" ht="15" hidden="false" customHeight="false" outlineLevel="0" collapsed="false">
      <c r="A203" s="259"/>
      <c r="B203" s="260"/>
      <c r="C203" s="260"/>
      <c r="D203" s="260"/>
      <c r="E203" s="260"/>
      <c r="F203" s="260"/>
      <c r="G203" s="260"/>
      <c r="H203" s="260"/>
      <c r="I203" s="260"/>
      <c r="J203" s="260"/>
      <c r="K203" s="260"/>
      <c r="L203" s="260"/>
      <c r="M203" s="260"/>
      <c r="N203" s="260"/>
      <c r="O203" s="260"/>
      <c r="P203" s="260"/>
      <c r="Q203" s="260"/>
      <c r="R203" s="260"/>
      <c r="S203" s="260"/>
      <c r="T203" s="260"/>
      <c r="U203" s="260"/>
      <c r="V203" s="260"/>
      <c r="W203" s="260"/>
      <c r="X203" s="260"/>
      <c r="Y203" s="260"/>
      <c r="Z203" s="260"/>
      <c r="AA203" s="260"/>
      <c r="AB203" s="260"/>
      <c r="AC203" s="260"/>
      <c r="AD203" s="260"/>
      <c r="AE203" s="260"/>
      <c r="AF203" s="260"/>
      <c r="AG203" s="260"/>
      <c r="AH203" s="260"/>
      <c r="AI203" s="260"/>
      <c r="AJ203" s="260"/>
      <c r="AK203" s="260"/>
      <c r="AL203" s="260"/>
      <c r="AM203" s="260"/>
      <c r="AN203" s="260"/>
      <c r="AO203" s="260"/>
      <c r="AP203" s="260"/>
      <c r="AQ203" s="260"/>
      <c r="AR203" s="260"/>
      <c r="AS203" s="260"/>
      <c r="AT203" s="260"/>
    </row>
    <row r="204" customFormat="false" ht="15" hidden="false" customHeight="false" outlineLevel="0" collapsed="false">
      <c r="A204" s="259"/>
      <c r="B204" s="260"/>
      <c r="C204" s="260"/>
      <c r="D204" s="260"/>
      <c r="E204" s="260"/>
      <c r="F204" s="260"/>
      <c r="G204" s="260"/>
      <c r="H204" s="260"/>
      <c r="I204" s="260"/>
      <c r="J204" s="260"/>
      <c r="K204" s="260"/>
      <c r="L204" s="260"/>
      <c r="M204" s="260"/>
      <c r="N204" s="260"/>
      <c r="O204" s="260"/>
      <c r="P204" s="260"/>
      <c r="Q204" s="260"/>
      <c r="R204" s="260"/>
      <c r="S204" s="260"/>
      <c r="T204" s="260"/>
      <c r="U204" s="260"/>
      <c r="V204" s="260"/>
      <c r="W204" s="260"/>
      <c r="X204" s="260"/>
      <c r="Y204" s="260"/>
      <c r="Z204" s="260"/>
      <c r="AA204" s="260"/>
      <c r="AB204" s="260"/>
      <c r="AC204" s="260"/>
      <c r="AD204" s="260"/>
      <c r="AE204" s="260"/>
      <c r="AF204" s="260"/>
      <c r="AG204" s="260"/>
      <c r="AH204" s="260"/>
      <c r="AI204" s="260"/>
      <c r="AJ204" s="260"/>
      <c r="AK204" s="260"/>
      <c r="AL204" s="260"/>
      <c r="AM204" s="260"/>
      <c r="AN204" s="260"/>
      <c r="AO204" s="260"/>
      <c r="AP204" s="260"/>
      <c r="AQ204" s="260"/>
      <c r="AR204" s="260"/>
      <c r="AS204" s="260"/>
      <c r="AT204" s="260"/>
    </row>
    <row r="205" customFormat="false" ht="15" hidden="false" customHeight="false" outlineLevel="0" collapsed="false">
      <c r="A205" s="259"/>
      <c r="B205" s="260"/>
      <c r="C205" s="260"/>
      <c r="D205" s="260"/>
      <c r="E205" s="260"/>
      <c r="F205" s="260"/>
      <c r="G205" s="260"/>
      <c r="H205" s="260"/>
      <c r="I205" s="260"/>
      <c r="J205" s="260"/>
      <c r="K205" s="260"/>
      <c r="L205" s="260"/>
      <c r="M205" s="260"/>
      <c r="N205" s="260"/>
      <c r="O205" s="260"/>
      <c r="P205" s="260"/>
      <c r="Q205" s="260"/>
      <c r="R205" s="260"/>
      <c r="S205" s="260"/>
      <c r="T205" s="260"/>
      <c r="U205" s="260"/>
      <c r="V205" s="260"/>
      <c r="W205" s="260"/>
      <c r="X205" s="260"/>
      <c r="Y205" s="260"/>
      <c r="Z205" s="260"/>
      <c r="AA205" s="260"/>
      <c r="AB205" s="260"/>
      <c r="AC205" s="260"/>
      <c r="AD205" s="260"/>
      <c r="AE205" s="260"/>
      <c r="AF205" s="260"/>
      <c r="AG205" s="260"/>
      <c r="AH205" s="260"/>
      <c r="AI205" s="260"/>
      <c r="AJ205" s="260"/>
      <c r="AK205" s="260"/>
      <c r="AL205" s="260"/>
      <c r="AM205" s="260"/>
      <c r="AN205" s="260"/>
      <c r="AO205" s="260"/>
      <c r="AP205" s="260"/>
      <c r="AQ205" s="260"/>
      <c r="AR205" s="260"/>
      <c r="AS205" s="260"/>
      <c r="AT205" s="260"/>
    </row>
    <row r="206" customFormat="false" ht="15" hidden="false" customHeight="false" outlineLevel="0" collapsed="false">
      <c r="A206" s="259"/>
      <c r="B206" s="260"/>
      <c r="C206" s="260"/>
      <c r="D206" s="260"/>
      <c r="E206" s="260"/>
      <c r="F206" s="260"/>
      <c r="G206" s="260"/>
      <c r="H206" s="260"/>
      <c r="I206" s="260"/>
      <c r="J206" s="260"/>
      <c r="K206" s="260"/>
      <c r="L206" s="260"/>
      <c r="M206" s="260"/>
      <c r="N206" s="260"/>
      <c r="O206" s="260"/>
      <c r="P206" s="260"/>
      <c r="Q206" s="260"/>
      <c r="R206" s="260"/>
      <c r="S206" s="260"/>
      <c r="T206" s="260"/>
      <c r="U206" s="260"/>
      <c r="V206" s="260"/>
      <c r="W206" s="260"/>
      <c r="X206" s="260"/>
      <c r="Y206" s="260"/>
      <c r="Z206" s="260"/>
      <c r="AA206" s="260"/>
      <c r="AB206" s="260"/>
      <c r="AC206" s="260"/>
      <c r="AD206" s="260"/>
      <c r="AE206" s="260"/>
      <c r="AF206" s="260"/>
      <c r="AG206" s="260"/>
      <c r="AH206" s="260"/>
      <c r="AI206" s="260"/>
      <c r="AJ206" s="260"/>
      <c r="AK206" s="260"/>
      <c r="AL206" s="260"/>
      <c r="AM206" s="260"/>
      <c r="AN206" s="260"/>
      <c r="AO206" s="260"/>
      <c r="AP206" s="260"/>
      <c r="AQ206" s="260"/>
      <c r="AR206" s="260"/>
      <c r="AS206" s="260"/>
      <c r="AT206" s="260"/>
    </row>
    <row r="207" customFormat="false" ht="15" hidden="false" customHeight="false" outlineLevel="0" collapsed="false">
      <c r="A207" s="259"/>
      <c r="B207" s="260"/>
      <c r="C207" s="260"/>
      <c r="D207" s="260"/>
      <c r="E207" s="260"/>
      <c r="F207" s="260"/>
      <c r="G207" s="260"/>
      <c r="H207" s="260"/>
      <c r="I207" s="260"/>
      <c r="J207" s="260"/>
      <c r="K207" s="260"/>
      <c r="L207" s="260"/>
      <c r="M207" s="260"/>
      <c r="N207" s="260"/>
      <c r="O207" s="260"/>
      <c r="P207" s="260"/>
      <c r="Q207" s="260"/>
      <c r="R207" s="260"/>
      <c r="S207" s="260"/>
      <c r="T207" s="260"/>
      <c r="U207" s="260"/>
      <c r="V207" s="260"/>
      <c r="W207" s="260"/>
      <c r="X207" s="260"/>
      <c r="Y207" s="260"/>
      <c r="Z207" s="260"/>
      <c r="AA207" s="260"/>
      <c r="AB207" s="260"/>
      <c r="AC207" s="260"/>
      <c r="AD207" s="260"/>
      <c r="AE207" s="260"/>
      <c r="AF207" s="260"/>
      <c r="AG207" s="260"/>
      <c r="AH207" s="260"/>
      <c r="AI207" s="260"/>
      <c r="AJ207" s="260"/>
      <c r="AK207" s="260"/>
      <c r="AL207" s="260"/>
      <c r="AM207" s="260"/>
      <c r="AN207" s="260"/>
      <c r="AO207" s="260"/>
      <c r="AP207" s="260"/>
      <c r="AQ207" s="260"/>
      <c r="AR207" s="260"/>
      <c r="AS207" s="260"/>
      <c r="AT207" s="260"/>
    </row>
    <row r="208" customFormat="false" ht="15" hidden="false" customHeight="false" outlineLevel="0" collapsed="false">
      <c r="A208" s="259"/>
      <c r="B208" s="260"/>
      <c r="C208" s="260"/>
      <c r="D208" s="260"/>
      <c r="E208" s="260"/>
      <c r="F208" s="260"/>
      <c r="G208" s="260"/>
      <c r="H208" s="260"/>
      <c r="I208" s="260"/>
      <c r="J208" s="260"/>
      <c r="K208" s="260"/>
      <c r="L208" s="260"/>
      <c r="M208" s="260"/>
      <c r="N208" s="260"/>
      <c r="O208" s="260"/>
      <c r="P208" s="260"/>
      <c r="Q208" s="260"/>
      <c r="R208" s="260"/>
      <c r="S208" s="260"/>
      <c r="T208" s="260"/>
      <c r="U208" s="260"/>
      <c r="V208" s="260"/>
      <c r="W208" s="260"/>
      <c r="X208" s="260"/>
      <c r="Y208" s="260"/>
      <c r="Z208" s="260"/>
      <c r="AA208" s="260"/>
      <c r="AB208" s="260"/>
      <c r="AC208" s="260"/>
      <c r="AD208" s="260"/>
      <c r="AE208" s="260"/>
      <c r="AF208" s="260"/>
      <c r="AG208" s="260"/>
      <c r="AH208" s="260"/>
      <c r="AI208" s="260"/>
      <c r="AJ208" s="260"/>
      <c r="AK208" s="260"/>
      <c r="AL208" s="260"/>
      <c r="AM208" s="260"/>
      <c r="AN208" s="260"/>
      <c r="AO208" s="260"/>
      <c r="AP208" s="260"/>
      <c r="AQ208" s="260"/>
      <c r="AR208" s="260"/>
      <c r="AS208" s="260"/>
      <c r="AT208" s="260"/>
    </row>
    <row r="209" customFormat="false" ht="15" hidden="false" customHeight="false" outlineLevel="0" collapsed="false">
      <c r="A209" s="259"/>
      <c r="B209" s="260"/>
      <c r="C209" s="260"/>
      <c r="D209" s="260"/>
      <c r="E209" s="260"/>
      <c r="F209" s="260"/>
      <c r="G209" s="260"/>
      <c r="H209" s="260"/>
      <c r="I209" s="260"/>
      <c r="J209" s="260"/>
      <c r="K209" s="260"/>
      <c r="L209" s="260"/>
      <c r="M209" s="260"/>
      <c r="N209" s="260"/>
      <c r="O209" s="260"/>
      <c r="P209" s="260"/>
      <c r="Q209" s="260"/>
      <c r="R209" s="260"/>
      <c r="S209" s="260"/>
      <c r="T209" s="260"/>
      <c r="U209" s="260"/>
      <c r="V209" s="260"/>
      <c r="W209" s="260"/>
      <c r="X209" s="260"/>
      <c r="Y209" s="260"/>
      <c r="Z209" s="260"/>
      <c r="AA209" s="260"/>
      <c r="AB209" s="260"/>
      <c r="AC209" s="260"/>
      <c r="AD209" s="260"/>
      <c r="AE209" s="260"/>
      <c r="AF209" s="260"/>
      <c r="AG209" s="260"/>
      <c r="AH209" s="260"/>
      <c r="AI209" s="260"/>
      <c r="AJ209" s="260"/>
      <c r="AK209" s="260"/>
      <c r="AL209" s="260"/>
      <c r="AM209" s="260"/>
      <c r="AN209" s="260"/>
      <c r="AO209" s="260"/>
      <c r="AP209" s="260"/>
      <c r="AQ209" s="260"/>
      <c r="AR209" s="260"/>
      <c r="AS209" s="260"/>
      <c r="AT209" s="260"/>
    </row>
    <row r="210" customFormat="false" ht="15" hidden="false" customHeight="false" outlineLevel="0" collapsed="false">
      <c r="A210" s="259"/>
      <c r="B210" s="260"/>
      <c r="C210" s="260"/>
      <c r="D210" s="260"/>
      <c r="E210" s="260"/>
      <c r="F210" s="260"/>
      <c r="G210" s="260"/>
      <c r="H210" s="260"/>
      <c r="I210" s="260"/>
      <c r="J210" s="260"/>
      <c r="K210" s="260"/>
      <c r="L210" s="260"/>
      <c r="M210" s="260"/>
      <c r="N210" s="260"/>
      <c r="O210" s="260"/>
      <c r="P210" s="260"/>
      <c r="Q210" s="260"/>
      <c r="R210" s="260"/>
      <c r="S210" s="260"/>
      <c r="T210" s="260"/>
      <c r="U210" s="260"/>
      <c r="V210" s="260"/>
      <c r="W210" s="260"/>
      <c r="X210" s="260"/>
      <c r="Y210" s="260"/>
      <c r="Z210" s="260"/>
      <c r="AA210" s="260"/>
      <c r="AB210" s="260"/>
      <c r="AC210" s="260"/>
      <c r="AD210" s="260"/>
      <c r="AE210" s="260"/>
      <c r="AF210" s="260"/>
      <c r="AG210" s="260"/>
      <c r="AH210" s="260"/>
      <c r="AI210" s="260"/>
      <c r="AJ210" s="260"/>
      <c r="AK210" s="260"/>
      <c r="AL210" s="260"/>
      <c r="AM210" s="260"/>
      <c r="AN210" s="260"/>
      <c r="AO210" s="260"/>
      <c r="AP210" s="260"/>
      <c r="AQ210" s="260"/>
      <c r="AR210" s="260"/>
      <c r="AS210" s="260"/>
      <c r="AT210" s="260"/>
    </row>
    <row r="211" customFormat="false" ht="15" hidden="false" customHeight="false" outlineLevel="0" collapsed="false">
      <c r="A211" s="259"/>
      <c r="B211" s="260"/>
      <c r="C211" s="260"/>
      <c r="D211" s="260"/>
      <c r="E211" s="260"/>
      <c r="F211" s="260"/>
      <c r="G211" s="260"/>
      <c r="H211" s="260"/>
      <c r="I211" s="260"/>
      <c r="J211" s="260"/>
      <c r="K211" s="260"/>
      <c r="L211" s="260"/>
      <c r="M211" s="260"/>
      <c r="N211" s="260"/>
      <c r="O211" s="260"/>
      <c r="P211" s="260"/>
      <c r="Q211" s="260"/>
      <c r="R211" s="260"/>
      <c r="S211" s="260"/>
      <c r="T211" s="260"/>
      <c r="U211" s="260"/>
      <c r="V211" s="260"/>
      <c r="W211" s="260"/>
      <c r="X211" s="260"/>
      <c r="Y211" s="260"/>
      <c r="Z211" s="260"/>
      <c r="AA211" s="260"/>
      <c r="AB211" s="260"/>
      <c r="AC211" s="260"/>
      <c r="AD211" s="260"/>
      <c r="AE211" s="260"/>
      <c r="AF211" s="260"/>
      <c r="AG211" s="260"/>
      <c r="AH211" s="260"/>
      <c r="AI211" s="260"/>
      <c r="AJ211" s="260"/>
      <c r="AK211" s="260"/>
      <c r="AL211" s="260"/>
      <c r="AM211" s="260"/>
      <c r="AN211" s="260"/>
      <c r="AO211" s="260"/>
      <c r="AP211" s="260"/>
      <c r="AQ211" s="260"/>
      <c r="AR211" s="260"/>
      <c r="AS211" s="260"/>
      <c r="AT211" s="260"/>
    </row>
    <row r="212" customFormat="false" ht="15" hidden="false" customHeight="false" outlineLevel="0" collapsed="false">
      <c r="A212" s="259"/>
      <c r="B212" s="260"/>
      <c r="C212" s="260"/>
      <c r="D212" s="260"/>
      <c r="E212" s="260"/>
      <c r="F212" s="260"/>
      <c r="G212" s="260"/>
      <c r="H212" s="260"/>
      <c r="I212" s="260"/>
      <c r="J212" s="260"/>
      <c r="K212" s="260"/>
      <c r="L212" s="260"/>
      <c r="M212" s="260"/>
      <c r="N212" s="260"/>
      <c r="O212" s="260"/>
      <c r="P212" s="260"/>
      <c r="Q212" s="260"/>
      <c r="R212" s="260"/>
      <c r="S212" s="260"/>
      <c r="T212" s="260"/>
      <c r="U212" s="260"/>
      <c r="V212" s="260"/>
      <c r="W212" s="260"/>
      <c r="X212" s="260"/>
      <c r="Y212" s="260"/>
      <c r="Z212" s="260"/>
      <c r="AA212" s="260"/>
      <c r="AB212" s="260"/>
      <c r="AC212" s="260"/>
      <c r="AD212" s="260"/>
      <c r="AE212" s="260"/>
      <c r="AF212" s="260"/>
      <c r="AG212" s="260"/>
      <c r="AH212" s="260"/>
      <c r="AI212" s="260"/>
      <c r="AJ212" s="260"/>
      <c r="AK212" s="260"/>
      <c r="AL212" s="260"/>
      <c r="AM212" s="260"/>
      <c r="AN212" s="260"/>
      <c r="AO212" s="260"/>
      <c r="AP212" s="260"/>
      <c r="AQ212" s="260"/>
      <c r="AR212" s="260"/>
      <c r="AS212" s="260"/>
      <c r="AT212" s="260"/>
    </row>
    <row r="213" customFormat="false" ht="15" hidden="false" customHeight="false" outlineLevel="0" collapsed="false">
      <c r="A213" s="259"/>
      <c r="B213" s="260"/>
      <c r="C213" s="260"/>
      <c r="D213" s="260"/>
      <c r="E213" s="260"/>
      <c r="F213" s="260"/>
      <c r="G213" s="260"/>
      <c r="H213" s="260"/>
      <c r="I213" s="260"/>
      <c r="J213" s="260"/>
      <c r="K213" s="260"/>
      <c r="L213" s="260"/>
      <c r="M213" s="260"/>
      <c r="N213" s="260"/>
      <c r="O213" s="260"/>
      <c r="P213" s="260"/>
      <c r="Q213" s="260"/>
      <c r="R213" s="260"/>
      <c r="S213" s="260"/>
      <c r="T213" s="260"/>
      <c r="U213" s="260"/>
      <c r="V213" s="260"/>
      <c r="W213" s="260"/>
      <c r="X213" s="260"/>
      <c r="Y213" s="260"/>
      <c r="Z213" s="260"/>
      <c r="AA213" s="260"/>
      <c r="AB213" s="260"/>
      <c r="AC213" s="260"/>
      <c r="AD213" s="260"/>
      <c r="AE213" s="260"/>
      <c r="AF213" s="260"/>
      <c r="AG213" s="260"/>
      <c r="AH213" s="260"/>
      <c r="AI213" s="260"/>
      <c r="AJ213" s="260"/>
      <c r="AK213" s="260"/>
      <c r="AL213" s="260"/>
      <c r="AM213" s="260"/>
      <c r="AN213" s="260"/>
      <c r="AO213" s="260"/>
      <c r="AP213" s="260"/>
      <c r="AQ213" s="260"/>
      <c r="AR213" s="260"/>
      <c r="AS213" s="260"/>
      <c r="AT213" s="260"/>
    </row>
    <row r="214" customFormat="false" ht="15" hidden="false" customHeight="false" outlineLevel="0" collapsed="false">
      <c r="A214" s="259"/>
      <c r="B214" s="260"/>
      <c r="C214" s="260"/>
      <c r="D214" s="260"/>
      <c r="E214" s="260"/>
      <c r="F214" s="260"/>
      <c r="G214" s="260"/>
      <c r="H214" s="260"/>
      <c r="I214" s="260"/>
      <c r="J214" s="260"/>
      <c r="K214" s="260"/>
      <c r="L214" s="260"/>
      <c r="M214" s="260"/>
      <c r="N214" s="260"/>
      <c r="O214" s="260"/>
      <c r="P214" s="260"/>
      <c r="Q214" s="260"/>
      <c r="R214" s="260"/>
      <c r="S214" s="260"/>
      <c r="T214" s="260"/>
      <c r="U214" s="260"/>
      <c r="V214" s="260"/>
      <c r="W214" s="260"/>
      <c r="X214" s="260"/>
      <c r="Y214" s="260"/>
      <c r="Z214" s="260"/>
      <c r="AA214" s="260"/>
      <c r="AB214" s="260"/>
      <c r="AC214" s="260"/>
      <c r="AD214" s="260"/>
      <c r="AE214" s="260"/>
      <c r="AF214" s="260"/>
      <c r="AG214" s="260"/>
      <c r="AH214" s="260"/>
      <c r="AI214" s="260"/>
      <c r="AJ214" s="260"/>
      <c r="AK214" s="260"/>
      <c r="AL214" s="260"/>
      <c r="AM214" s="260"/>
      <c r="AN214" s="260"/>
      <c r="AO214" s="260"/>
      <c r="AP214" s="260"/>
      <c r="AQ214" s="260"/>
      <c r="AR214" s="260"/>
      <c r="AS214" s="260"/>
      <c r="AT214" s="260"/>
    </row>
    <row r="215" customFormat="false" ht="15" hidden="false" customHeight="false" outlineLevel="0" collapsed="false">
      <c r="A215" s="259"/>
      <c r="B215" s="260"/>
      <c r="C215" s="260"/>
      <c r="D215" s="260"/>
      <c r="E215" s="260"/>
      <c r="F215" s="260"/>
      <c r="G215" s="260"/>
      <c r="H215" s="260"/>
      <c r="I215" s="260"/>
      <c r="J215" s="260"/>
      <c r="K215" s="260"/>
      <c r="L215" s="260"/>
      <c r="M215" s="260"/>
      <c r="N215" s="260"/>
      <c r="O215" s="260"/>
      <c r="P215" s="260"/>
      <c r="Q215" s="260"/>
      <c r="R215" s="260"/>
      <c r="S215" s="260"/>
      <c r="T215" s="260"/>
      <c r="U215" s="260"/>
      <c r="V215" s="260"/>
      <c r="W215" s="260"/>
      <c r="X215" s="260"/>
      <c r="Y215" s="260"/>
      <c r="Z215" s="260"/>
      <c r="AA215" s="260"/>
      <c r="AB215" s="260"/>
      <c r="AC215" s="260"/>
      <c r="AD215" s="260"/>
      <c r="AE215" s="260"/>
      <c r="AF215" s="260"/>
      <c r="AG215" s="260"/>
      <c r="AH215" s="260"/>
      <c r="AI215" s="260"/>
      <c r="AJ215" s="260"/>
      <c r="AK215" s="260"/>
      <c r="AL215" s="260"/>
      <c r="AM215" s="260"/>
      <c r="AN215" s="260"/>
      <c r="AO215" s="260"/>
      <c r="AP215" s="260"/>
      <c r="AQ215" s="260"/>
      <c r="AR215" s="260"/>
      <c r="AS215" s="260"/>
      <c r="AT215" s="260"/>
    </row>
    <row r="216" customFormat="false" ht="15" hidden="false" customHeight="false" outlineLevel="0" collapsed="false">
      <c r="A216" s="259"/>
      <c r="B216" s="260"/>
      <c r="C216" s="260"/>
      <c r="D216" s="260"/>
      <c r="E216" s="260"/>
      <c r="F216" s="260"/>
      <c r="G216" s="260"/>
      <c r="H216" s="260"/>
      <c r="I216" s="260"/>
      <c r="J216" s="260"/>
      <c r="K216" s="260"/>
      <c r="L216" s="260"/>
      <c r="M216" s="260"/>
      <c r="N216" s="260"/>
      <c r="O216" s="260"/>
      <c r="P216" s="260"/>
      <c r="Q216" s="260"/>
      <c r="R216" s="260"/>
      <c r="S216" s="260"/>
      <c r="T216" s="260"/>
      <c r="U216" s="260"/>
      <c r="V216" s="260"/>
      <c r="W216" s="260"/>
      <c r="X216" s="260"/>
      <c r="Y216" s="260"/>
      <c r="Z216" s="260"/>
      <c r="AA216" s="260"/>
      <c r="AB216" s="260"/>
      <c r="AC216" s="260"/>
      <c r="AD216" s="260"/>
      <c r="AE216" s="260"/>
      <c r="AF216" s="260"/>
      <c r="AG216" s="260"/>
      <c r="AH216" s="260"/>
      <c r="AI216" s="260"/>
      <c r="AJ216" s="260"/>
      <c r="AK216" s="260"/>
      <c r="AL216" s="260"/>
      <c r="AM216" s="260"/>
      <c r="AN216" s="260"/>
      <c r="AO216" s="260"/>
      <c r="AP216" s="260"/>
      <c r="AQ216" s="260"/>
      <c r="AR216" s="260"/>
      <c r="AS216" s="260"/>
      <c r="AT216" s="260"/>
    </row>
    <row r="217" customFormat="false" ht="15" hidden="false" customHeight="false" outlineLevel="0" collapsed="false">
      <c r="A217" s="259"/>
      <c r="B217" s="260"/>
      <c r="C217" s="260"/>
      <c r="D217" s="260"/>
      <c r="E217" s="260"/>
      <c r="F217" s="260"/>
      <c r="G217" s="260"/>
      <c r="H217" s="260"/>
      <c r="I217" s="260"/>
      <c r="J217" s="260"/>
      <c r="K217" s="260"/>
      <c r="L217" s="260"/>
      <c r="M217" s="260"/>
      <c r="N217" s="260"/>
      <c r="O217" s="260"/>
      <c r="P217" s="260"/>
      <c r="Q217" s="260"/>
      <c r="R217" s="260"/>
      <c r="S217" s="260"/>
      <c r="T217" s="260"/>
      <c r="U217" s="260"/>
      <c r="V217" s="260"/>
      <c r="W217" s="260"/>
      <c r="X217" s="260"/>
      <c r="Y217" s="260"/>
      <c r="Z217" s="260"/>
      <c r="AA217" s="260"/>
      <c r="AB217" s="260"/>
      <c r="AC217" s="260"/>
      <c r="AD217" s="260"/>
      <c r="AE217" s="260"/>
      <c r="AF217" s="260"/>
      <c r="AG217" s="260"/>
      <c r="AH217" s="260"/>
      <c r="AI217" s="260"/>
      <c r="AJ217" s="260"/>
      <c r="AK217" s="260"/>
      <c r="AL217" s="260"/>
      <c r="AM217" s="260"/>
      <c r="AN217" s="260"/>
      <c r="AO217" s="260"/>
      <c r="AP217" s="260"/>
      <c r="AQ217" s="260"/>
      <c r="AR217" s="260"/>
      <c r="AS217" s="260"/>
      <c r="AT217" s="260"/>
    </row>
    <row r="218" customFormat="false" ht="15" hidden="false" customHeight="false" outlineLevel="0" collapsed="false">
      <c r="A218" s="259"/>
      <c r="B218" s="260"/>
      <c r="C218" s="260"/>
      <c r="D218" s="260"/>
      <c r="E218" s="260"/>
      <c r="F218" s="260"/>
      <c r="G218" s="260"/>
      <c r="H218" s="260"/>
      <c r="I218" s="260"/>
      <c r="J218" s="260"/>
      <c r="K218" s="260"/>
      <c r="L218" s="260"/>
      <c r="M218" s="260"/>
      <c r="N218" s="260"/>
      <c r="O218" s="260"/>
      <c r="P218" s="260"/>
      <c r="Q218" s="260"/>
      <c r="R218" s="260"/>
      <c r="S218" s="260"/>
      <c r="T218" s="260"/>
      <c r="U218" s="260"/>
      <c r="V218" s="260"/>
      <c r="W218" s="260"/>
      <c r="X218" s="260"/>
      <c r="Y218" s="260"/>
      <c r="Z218" s="260"/>
      <c r="AA218" s="260"/>
      <c r="AB218" s="260"/>
      <c r="AC218" s="260"/>
      <c r="AD218" s="260"/>
      <c r="AE218" s="260"/>
      <c r="AF218" s="260"/>
      <c r="AG218" s="260"/>
      <c r="AH218" s="260"/>
      <c r="AI218" s="260"/>
      <c r="AJ218" s="260"/>
      <c r="AK218" s="260"/>
      <c r="AL218" s="260"/>
      <c r="AM218" s="260"/>
      <c r="AN218" s="260"/>
      <c r="AO218" s="260"/>
      <c r="AP218" s="260"/>
      <c r="AQ218" s="260"/>
      <c r="AR218" s="260"/>
      <c r="AS218" s="260"/>
      <c r="AT218" s="260"/>
    </row>
    <row r="219" customFormat="false" ht="15" hidden="false" customHeight="false" outlineLevel="0" collapsed="false">
      <c r="A219" s="259"/>
      <c r="B219" s="260"/>
      <c r="C219" s="260"/>
      <c r="D219" s="260"/>
      <c r="E219" s="260"/>
      <c r="F219" s="260"/>
      <c r="G219" s="260"/>
      <c r="H219" s="260"/>
      <c r="I219" s="260"/>
      <c r="J219" s="260"/>
      <c r="K219" s="260"/>
      <c r="L219" s="260"/>
      <c r="M219" s="260"/>
      <c r="N219" s="260"/>
      <c r="O219" s="260"/>
      <c r="P219" s="260"/>
      <c r="Q219" s="260"/>
      <c r="R219" s="260"/>
      <c r="S219" s="260"/>
      <c r="T219" s="260"/>
      <c r="U219" s="260"/>
      <c r="V219" s="260"/>
      <c r="W219" s="260"/>
      <c r="X219" s="260"/>
      <c r="Y219" s="260"/>
      <c r="Z219" s="260"/>
      <c r="AA219" s="260"/>
      <c r="AB219" s="260"/>
      <c r="AC219" s="260"/>
      <c r="AD219" s="260"/>
      <c r="AE219" s="260"/>
      <c r="AF219" s="260"/>
      <c r="AG219" s="260"/>
      <c r="AH219" s="260"/>
      <c r="AI219" s="260"/>
      <c r="AJ219" s="260"/>
      <c r="AK219" s="260"/>
      <c r="AL219" s="260"/>
      <c r="AM219" s="260"/>
      <c r="AN219" s="260"/>
      <c r="AO219" s="260"/>
      <c r="AP219" s="260"/>
      <c r="AQ219" s="260"/>
      <c r="AR219" s="260"/>
      <c r="AS219" s="260"/>
      <c r="AT219" s="260"/>
    </row>
    <row r="220" customFormat="false" ht="15" hidden="false" customHeight="false" outlineLevel="0" collapsed="false">
      <c r="A220" s="259"/>
      <c r="B220" s="260"/>
      <c r="C220" s="260"/>
      <c r="D220" s="260"/>
      <c r="E220" s="260"/>
      <c r="F220" s="260"/>
      <c r="G220" s="260"/>
      <c r="H220" s="260"/>
      <c r="I220" s="260"/>
      <c r="J220" s="260"/>
      <c r="K220" s="260"/>
      <c r="L220" s="260"/>
      <c r="M220" s="260"/>
      <c r="N220" s="260"/>
      <c r="O220" s="260"/>
      <c r="P220" s="260"/>
      <c r="Q220" s="260"/>
      <c r="R220" s="260"/>
      <c r="S220" s="260"/>
      <c r="T220" s="260"/>
      <c r="U220" s="260"/>
      <c r="V220" s="260"/>
      <c r="W220" s="260"/>
      <c r="X220" s="260"/>
      <c r="Y220" s="260"/>
      <c r="Z220" s="260"/>
      <c r="AA220" s="260"/>
      <c r="AB220" s="260"/>
      <c r="AC220" s="260"/>
      <c r="AD220" s="260"/>
      <c r="AE220" s="260"/>
      <c r="AF220" s="260"/>
      <c r="AG220" s="260"/>
      <c r="AH220" s="260"/>
      <c r="AI220" s="260"/>
      <c r="AJ220" s="260"/>
      <c r="AK220" s="260"/>
      <c r="AL220" s="260"/>
      <c r="AM220" s="260"/>
      <c r="AN220" s="260"/>
      <c r="AO220" s="260"/>
      <c r="AP220" s="260"/>
      <c r="AQ220" s="260"/>
      <c r="AR220" s="260"/>
      <c r="AS220" s="260"/>
      <c r="AT220" s="260"/>
    </row>
    <row r="221" customFormat="false" ht="15" hidden="false" customHeight="false" outlineLevel="0" collapsed="false">
      <c r="A221" s="259"/>
      <c r="B221" s="260"/>
      <c r="C221" s="260"/>
      <c r="D221" s="260"/>
      <c r="E221" s="260"/>
      <c r="F221" s="260"/>
      <c r="G221" s="260"/>
      <c r="H221" s="260"/>
      <c r="I221" s="260"/>
      <c r="J221" s="260"/>
      <c r="K221" s="260"/>
      <c r="L221" s="260"/>
      <c r="M221" s="260"/>
      <c r="N221" s="260"/>
      <c r="O221" s="260"/>
      <c r="P221" s="260"/>
      <c r="Q221" s="260"/>
      <c r="R221" s="260"/>
      <c r="S221" s="260"/>
      <c r="T221" s="260"/>
      <c r="U221" s="260"/>
      <c r="V221" s="260"/>
      <c r="W221" s="260"/>
      <c r="X221" s="260"/>
      <c r="Y221" s="260"/>
      <c r="Z221" s="260"/>
      <c r="AA221" s="260"/>
      <c r="AB221" s="260"/>
      <c r="AC221" s="260"/>
      <c r="AD221" s="260"/>
      <c r="AE221" s="260"/>
      <c r="AF221" s="260"/>
      <c r="AG221" s="260"/>
      <c r="AH221" s="260"/>
      <c r="AI221" s="260"/>
      <c r="AJ221" s="260"/>
      <c r="AK221" s="260"/>
      <c r="AL221" s="260"/>
      <c r="AM221" s="260"/>
      <c r="AN221" s="260"/>
      <c r="AO221" s="260"/>
      <c r="AP221" s="260"/>
      <c r="AQ221" s="260"/>
      <c r="AR221" s="260"/>
      <c r="AS221" s="260"/>
      <c r="AT221" s="260"/>
    </row>
    <row r="222" customFormat="false" ht="15" hidden="false" customHeight="false" outlineLevel="0" collapsed="false">
      <c r="A222" s="259"/>
      <c r="B222" s="260"/>
      <c r="C222" s="260"/>
      <c r="D222" s="260"/>
      <c r="E222" s="260"/>
      <c r="F222" s="260"/>
      <c r="G222" s="260"/>
      <c r="H222" s="260"/>
      <c r="I222" s="260"/>
      <c r="J222" s="260"/>
      <c r="K222" s="260"/>
      <c r="L222" s="260"/>
      <c r="M222" s="260"/>
      <c r="N222" s="260"/>
      <c r="O222" s="260"/>
      <c r="P222" s="260"/>
      <c r="Q222" s="260"/>
      <c r="R222" s="260"/>
      <c r="S222" s="260"/>
      <c r="T222" s="260"/>
      <c r="U222" s="260"/>
      <c r="V222" s="260"/>
      <c r="W222" s="260"/>
      <c r="X222" s="260"/>
      <c r="Y222" s="260"/>
      <c r="Z222" s="260"/>
      <c r="AA222" s="260"/>
      <c r="AB222" s="260"/>
      <c r="AC222" s="260"/>
      <c r="AD222" s="260"/>
      <c r="AE222" s="260"/>
      <c r="AF222" s="260"/>
      <c r="AG222" s="260"/>
      <c r="AH222" s="260"/>
      <c r="AI222" s="260"/>
      <c r="AJ222" s="260"/>
      <c r="AK222" s="260"/>
      <c r="AL222" s="260"/>
      <c r="AM222" s="260"/>
      <c r="AN222" s="260"/>
      <c r="AO222" s="260"/>
      <c r="AP222" s="260"/>
      <c r="AQ222" s="260"/>
      <c r="AR222" s="260"/>
      <c r="AS222" s="260"/>
      <c r="AT222" s="260"/>
    </row>
    <row r="223" customFormat="false" ht="15" hidden="false" customHeight="false" outlineLevel="0" collapsed="false">
      <c r="A223" s="259"/>
      <c r="B223" s="260"/>
      <c r="C223" s="260"/>
      <c r="D223" s="260"/>
      <c r="E223" s="260"/>
      <c r="F223" s="260"/>
      <c r="G223" s="260"/>
      <c r="H223" s="260"/>
      <c r="I223" s="260"/>
      <c r="J223" s="260"/>
      <c r="K223" s="260"/>
      <c r="L223" s="260"/>
      <c r="M223" s="260"/>
      <c r="N223" s="260"/>
      <c r="O223" s="260"/>
      <c r="P223" s="260"/>
      <c r="Q223" s="260"/>
      <c r="R223" s="260"/>
      <c r="S223" s="260"/>
      <c r="T223" s="260"/>
      <c r="U223" s="260"/>
      <c r="V223" s="260"/>
      <c r="W223" s="260"/>
      <c r="X223" s="260"/>
      <c r="Y223" s="260"/>
      <c r="Z223" s="260"/>
      <c r="AA223" s="260"/>
      <c r="AB223" s="260"/>
      <c r="AC223" s="260"/>
      <c r="AD223" s="260"/>
      <c r="AE223" s="260"/>
      <c r="AF223" s="260"/>
      <c r="AG223" s="260"/>
      <c r="AH223" s="260"/>
      <c r="AI223" s="260"/>
      <c r="AJ223" s="260"/>
      <c r="AK223" s="260"/>
      <c r="AL223" s="260"/>
      <c r="AM223" s="260"/>
      <c r="AN223" s="260"/>
      <c r="AO223" s="260"/>
      <c r="AP223" s="260"/>
      <c r="AQ223" s="260"/>
      <c r="AR223" s="260"/>
      <c r="AS223" s="260"/>
      <c r="AT223" s="260"/>
    </row>
    <row r="224" customFormat="false" ht="15" hidden="false" customHeight="false" outlineLevel="0" collapsed="false">
      <c r="A224" s="259"/>
      <c r="B224" s="260"/>
      <c r="C224" s="260"/>
      <c r="D224" s="260"/>
      <c r="E224" s="260"/>
      <c r="F224" s="260"/>
      <c r="G224" s="260"/>
      <c r="H224" s="260"/>
      <c r="I224" s="260"/>
      <c r="J224" s="260"/>
      <c r="K224" s="260"/>
      <c r="L224" s="260"/>
      <c r="M224" s="260"/>
      <c r="N224" s="260"/>
      <c r="O224" s="260"/>
      <c r="P224" s="260"/>
      <c r="Q224" s="260"/>
      <c r="R224" s="260"/>
      <c r="S224" s="260"/>
      <c r="T224" s="260"/>
      <c r="U224" s="260"/>
      <c r="V224" s="260"/>
      <c r="W224" s="260"/>
      <c r="X224" s="260"/>
      <c r="Y224" s="260"/>
      <c r="Z224" s="260"/>
      <c r="AA224" s="260"/>
      <c r="AB224" s="260"/>
      <c r="AC224" s="260"/>
      <c r="AD224" s="260"/>
      <c r="AE224" s="260"/>
      <c r="AF224" s="260"/>
      <c r="AG224" s="260"/>
      <c r="AH224" s="260"/>
      <c r="AI224" s="260"/>
      <c r="AJ224" s="260"/>
      <c r="AK224" s="260"/>
      <c r="AL224" s="260"/>
      <c r="AM224" s="260"/>
      <c r="AN224" s="260"/>
      <c r="AO224" s="260"/>
      <c r="AP224" s="260"/>
      <c r="AQ224" s="260"/>
      <c r="AR224" s="260"/>
      <c r="AS224" s="260"/>
      <c r="AT224" s="260"/>
    </row>
    <row r="225" customFormat="false" ht="15" hidden="false" customHeight="false" outlineLevel="0" collapsed="false">
      <c r="A225" s="259"/>
      <c r="B225" s="260"/>
      <c r="C225" s="260"/>
      <c r="D225" s="260"/>
      <c r="E225" s="260"/>
      <c r="F225" s="260"/>
      <c r="G225" s="260"/>
      <c r="H225" s="260"/>
      <c r="I225" s="260"/>
      <c r="J225" s="260"/>
      <c r="K225" s="260"/>
      <c r="L225" s="260"/>
      <c r="M225" s="260"/>
      <c r="N225" s="260"/>
      <c r="O225" s="260"/>
      <c r="P225" s="260"/>
      <c r="Q225" s="260"/>
      <c r="R225" s="260"/>
      <c r="S225" s="260"/>
      <c r="T225" s="260"/>
      <c r="U225" s="260"/>
      <c r="V225" s="260"/>
      <c r="W225" s="260"/>
      <c r="X225" s="260"/>
      <c r="Y225" s="260"/>
      <c r="Z225" s="260"/>
      <c r="AA225" s="260"/>
      <c r="AB225" s="260"/>
      <c r="AC225" s="260"/>
      <c r="AD225" s="260"/>
      <c r="AE225" s="260"/>
      <c r="AF225" s="260"/>
      <c r="AG225" s="260"/>
      <c r="AH225" s="260"/>
      <c r="AI225" s="260"/>
      <c r="AJ225" s="260"/>
      <c r="AK225" s="260"/>
      <c r="AL225" s="260"/>
      <c r="AM225" s="260"/>
      <c r="AN225" s="260"/>
      <c r="AO225" s="260"/>
      <c r="AP225" s="260"/>
      <c r="AQ225" s="260"/>
      <c r="AR225" s="260"/>
      <c r="AS225" s="260"/>
      <c r="AT225" s="260"/>
    </row>
    <row r="226" customFormat="false" ht="15" hidden="false" customHeight="false" outlineLevel="0" collapsed="false">
      <c r="A226" s="259"/>
      <c r="B226" s="260"/>
      <c r="C226" s="260"/>
      <c r="D226" s="260"/>
      <c r="E226" s="260"/>
      <c r="F226" s="260"/>
      <c r="G226" s="260"/>
      <c r="H226" s="260"/>
      <c r="I226" s="260"/>
      <c r="J226" s="260"/>
      <c r="K226" s="260"/>
      <c r="L226" s="260"/>
      <c r="M226" s="260"/>
      <c r="N226" s="260"/>
      <c r="O226" s="260"/>
      <c r="P226" s="260"/>
      <c r="Q226" s="260"/>
      <c r="R226" s="260"/>
      <c r="S226" s="260"/>
      <c r="T226" s="260"/>
      <c r="U226" s="260"/>
      <c r="V226" s="260"/>
      <c r="W226" s="260"/>
      <c r="X226" s="260"/>
      <c r="Y226" s="260"/>
      <c r="Z226" s="260"/>
      <c r="AA226" s="260"/>
      <c r="AB226" s="260"/>
      <c r="AC226" s="260"/>
      <c r="AD226" s="260"/>
      <c r="AE226" s="260"/>
      <c r="AF226" s="260"/>
      <c r="AG226" s="260"/>
      <c r="AH226" s="260"/>
      <c r="AI226" s="260"/>
      <c r="AJ226" s="260"/>
      <c r="AK226" s="260"/>
      <c r="AL226" s="260"/>
      <c r="AM226" s="260"/>
      <c r="AN226" s="260"/>
      <c r="AO226" s="260"/>
      <c r="AP226" s="260"/>
      <c r="AQ226" s="260"/>
      <c r="AR226" s="260"/>
      <c r="AS226" s="260"/>
      <c r="AT226" s="260"/>
    </row>
    <row r="227" customFormat="false" ht="15" hidden="false" customHeight="false" outlineLevel="0" collapsed="false">
      <c r="A227" s="259"/>
      <c r="B227" s="260"/>
      <c r="C227" s="260"/>
      <c r="D227" s="260"/>
      <c r="E227" s="260"/>
      <c r="F227" s="260"/>
      <c r="G227" s="260"/>
      <c r="H227" s="260"/>
      <c r="I227" s="260"/>
      <c r="J227" s="260"/>
      <c r="K227" s="260"/>
      <c r="L227" s="260"/>
      <c r="M227" s="260"/>
      <c r="N227" s="260"/>
      <c r="O227" s="260"/>
      <c r="P227" s="260"/>
      <c r="Q227" s="260"/>
      <c r="R227" s="260"/>
      <c r="S227" s="260"/>
      <c r="T227" s="260"/>
      <c r="U227" s="260"/>
      <c r="V227" s="260"/>
      <c r="W227" s="260"/>
      <c r="X227" s="260"/>
      <c r="Y227" s="260"/>
      <c r="Z227" s="260"/>
      <c r="AA227" s="260"/>
      <c r="AB227" s="260"/>
      <c r="AC227" s="260"/>
      <c r="AD227" s="260"/>
      <c r="AE227" s="260"/>
      <c r="AF227" s="260"/>
      <c r="AG227" s="260"/>
      <c r="AH227" s="260"/>
      <c r="AI227" s="260"/>
      <c r="AJ227" s="260"/>
      <c r="AK227" s="260"/>
      <c r="AL227" s="260"/>
      <c r="AM227" s="260"/>
      <c r="AN227" s="260"/>
      <c r="AO227" s="260"/>
      <c r="AP227" s="260"/>
      <c r="AQ227" s="260"/>
      <c r="AR227" s="260"/>
      <c r="AS227" s="260"/>
      <c r="AT227" s="260"/>
    </row>
    <row r="228" customFormat="false" ht="15" hidden="false" customHeight="false" outlineLevel="0" collapsed="false">
      <c r="A228" s="259"/>
      <c r="B228" s="260"/>
      <c r="C228" s="260"/>
      <c r="D228" s="260"/>
      <c r="E228" s="260"/>
      <c r="F228" s="260"/>
      <c r="G228" s="260"/>
      <c r="H228" s="260"/>
      <c r="I228" s="260"/>
      <c r="J228" s="260"/>
      <c r="K228" s="260"/>
      <c r="L228" s="260"/>
      <c r="M228" s="260"/>
      <c r="N228" s="260"/>
      <c r="O228" s="260"/>
      <c r="P228" s="260"/>
      <c r="Q228" s="260"/>
      <c r="R228" s="260"/>
      <c r="S228" s="260"/>
      <c r="T228" s="260"/>
      <c r="U228" s="260"/>
      <c r="V228" s="260"/>
      <c r="W228" s="260"/>
      <c r="X228" s="260"/>
      <c r="Y228" s="260"/>
      <c r="Z228" s="260"/>
      <c r="AA228" s="260"/>
      <c r="AB228" s="260"/>
      <c r="AC228" s="260"/>
      <c r="AD228" s="260"/>
      <c r="AE228" s="260"/>
      <c r="AF228" s="260"/>
      <c r="AG228" s="260"/>
      <c r="AH228" s="260"/>
      <c r="AI228" s="260"/>
      <c r="AJ228" s="260"/>
      <c r="AK228" s="260"/>
      <c r="AL228" s="260"/>
      <c r="AM228" s="260"/>
      <c r="AN228" s="260"/>
      <c r="AO228" s="260"/>
      <c r="AP228" s="260"/>
      <c r="AQ228" s="260"/>
      <c r="AR228" s="260"/>
      <c r="AS228" s="260"/>
      <c r="AT228" s="260"/>
    </row>
    <row r="229" customFormat="false" ht="15" hidden="false" customHeight="false" outlineLevel="0" collapsed="false">
      <c r="A229" s="259"/>
      <c r="B229" s="260"/>
      <c r="C229" s="260"/>
      <c r="D229" s="260"/>
      <c r="E229" s="260"/>
      <c r="F229" s="260"/>
      <c r="G229" s="260"/>
      <c r="H229" s="260"/>
      <c r="I229" s="260"/>
      <c r="J229" s="260"/>
      <c r="K229" s="260"/>
      <c r="L229" s="260"/>
      <c r="M229" s="260"/>
      <c r="N229" s="260"/>
      <c r="O229" s="260"/>
      <c r="P229" s="260"/>
      <c r="Q229" s="260"/>
      <c r="R229" s="260"/>
      <c r="S229" s="260"/>
      <c r="T229" s="260"/>
      <c r="U229" s="260"/>
      <c r="V229" s="260"/>
      <c r="W229" s="260"/>
      <c r="X229" s="260"/>
      <c r="Y229" s="260"/>
      <c r="Z229" s="260"/>
      <c r="AA229" s="260"/>
      <c r="AB229" s="260"/>
      <c r="AC229" s="260"/>
      <c r="AD229" s="260"/>
      <c r="AE229" s="260"/>
      <c r="AF229" s="260"/>
      <c r="AG229" s="260"/>
      <c r="AH229" s="260"/>
      <c r="AI229" s="260"/>
      <c r="AJ229" s="260"/>
      <c r="AK229" s="260"/>
      <c r="AL229" s="260"/>
      <c r="AM229" s="260"/>
      <c r="AN229" s="260"/>
      <c r="AO229" s="260"/>
      <c r="AP229" s="260"/>
      <c r="AQ229" s="260"/>
      <c r="AR229" s="260"/>
      <c r="AS229" s="260"/>
      <c r="AT229" s="260"/>
    </row>
    <row r="230" customFormat="false" ht="15" hidden="false" customHeight="false" outlineLevel="0" collapsed="false">
      <c r="A230" s="259"/>
      <c r="B230" s="260"/>
      <c r="C230" s="260"/>
      <c r="D230" s="260"/>
      <c r="E230" s="260"/>
      <c r="F230" s="260"/>
      <c r="G230" s="260"/>
      <c r="H230" s="260"/>
      <c r="I230" s="260"/>
      <c r="J230" s="260"/>
      <c r="K230" s="260"/>
      <c r="L230" s="260"/>
      <c r="M230" s="260"/>
      <c r="N230" s="260"/>
      <c r="O230" s="260"/>
      <c r="P230" s="260"/>
      <c r="Q230" s="260"/>
      <c r="R230" s="260"/>
      <c r="S230" s="260"/>
      <c r="T230" s="260"/>
      <c r="U230" s="260"/>
      <c r="V230" s="260"/>
      <c r="W230" s="260"/>
      <c r="X230" s="260"/>
      <c r="Y230" s="260"/>
      <c r="Z230" s="260"/>
      <c r="AA230" s="260"/>
      <c r="AB230" s="260"/>
      <c r="AC230" s="260"/>
      <c r="AD230" s="260"/>
      <c r="AE230" s="260"/>
      <c r="AF230" s="260"/>
      <c r="AG230" s="260"/>
      <c r="AH230" s="260"/>
      <c r="AI230" s="260"/>
      <c r="AJ230" s="260"/>
      <c r="AK230" s="260"/>
      <c r="AL230" s="260"/>
      <c r="AM230" s="260"/>
      <c r="AN230" s="260"/>
      <c r="AO230" s="260"/>
      <c r="AP230" s="260"/>
      <c r="AQ230" s="260"/>
      <c r="AR230" s="260"/>
      <c r="AS230" s="260"/>
      <c r="AT230" s="260"/>
    </row>
    <row r="231" customFormat="false" ht="15" hidden="false" customHeight="false" outlineLevel="0" collapsed="false">
      <c r="A231" s="259"/>
      <c r="B231" s="260"/>
      <c r="C231" s="260"/>
      <c r="D231" s="260"/>
      <c r="E231" s="260"/>
      <c r="F231" s="260"/>
      <c r="G231" s="260"/>
      <c r="H231" s="260"/>
      <c r="I231" s="260"/>
      <c r="J231" s="260"/>
      <c r="K231" s="260"/>
      <c r="L231" s="260"/>
      <c r="M231" s="260"/>
      <c r="N231" s="260"/>
      <c r="O231" s="260"/>
      <c r="P231" s="260"/>
      <c r="Q231" s="260"/>
      <c r="R231" s="260"/>
      <c r="S231" s="260"/>
      <c r="T231" s="260"/>
      <c r="U231" s="260"/>
      <c r="V231" s="260"/>
      <c r="W231" s="260"/>
      <c r="X231" s="260"/>
      <c r="Y231" s="260"/>
      <c r="Z231" s="260"/>
      <c r="AA231" s="260"/>
      <c r="AB231" s="260"/>
      <c r="AC231" s="260"/>
      <c r="AD231" s="260"/>
      <c r="AE231" s="260"/>
      <c r="AF231" s="260"/>
      <c r="AG231" s="260"/>
      <c r="AH231" s="260"/>
      <c r="AI231" s="260"/>
      <c r="AJ231" s="260"/>
      <c r="AK231" s="260"/>
      <c r="AL231" s="260"/>
      <c r="AM231" s="260"/>
      <c r="AN231" s="260"/>
      <c r="AO231" s="260"/>
      <c r="AP231" s="260"/>
      <c r="AQ231" s="260"/>
      <c r="AR231" s="260"/>
      <c r="AS231" s="260"/>
      <c r="AT231" s="260"/>
    </row>
    <row r="232" customFormat="false" ht="15" hidden="false" customHeight="false" outlineLevel="0" collapsed="false">
      <c r="A232" s="259"/>
      <c r="B232" s="260"/>
      <c r="C232" s="260"/>
      <c r="D232" s="260"/>
      <c r="E232" s="260"/>
      <c r="F232" s="260"/>
      <c r="G232" s="260"/>
      <c r="H232" s="260"/>
      <c r="I232" s="260"/>
      <c r="J232" s="260"/>
      <c r="K232" s="260"/>
      <c r="L232" s="260"/>
      <c r="M232" s="260"/>
      <c r="N232" s="260"/>
      <c r="O232" s="260"/>
      <c r="P232" s="260"/>
      <c r="Q232" s="260"/>
      <c r="R232" s="260"/>
      <c r="S232" s="260"/>
      <c r="T232" s="260"/>
      <c r="U232" s="260"/>
      <c r="V232" s="260"/>
      <c r="W232" s="260"/>
      <c r="X232" s="260"/>
      <c r="Y232" s="260"/>
      <c r="Z232" s="260"/>
      <c r="AA232" s="260"/>
      <c r="AB232" s="260"/>
      <c r="AC232" s="260"/>
      <c r="AD232" s="260"/>
      <c r="AE232" s="260"/>
      <c r="AF232" s="260"/>
      <c r="AG232" s="260"/>
      <c r="AH232" s="260"/>
      <c r="AI232" s="260"/>
      <c r="AJ232" s="260"/>
      <c r="AK232" s="260"/>
      <c r="AL232" s="260"/>
      <c r="AM232" s="260"/>
      <c r="AN232" s="260"/>
      <c r="AO232" s="260"/>
      <c r="AP232" s="260"/>
      <c r="AQ232" s="260"/>
      <c r="AR232" s="260"/>
      <c r="AS232" s="260"/>
      <c r="AT232" s="260"/>
    </row>
    <row r="233" customFormat="false" ht="15" hidden="false" customHeight="false" outlineLevel="0" collapsed="false">
      <c r="A233" s="259"/>
      <c r="B233" s="260"/>
      <c r="C233" s="260"/>
      <c r="D233" s="260"/>
      <c r="E233" s="260"/>
      <c r="F233" s="260"/>
      <c r="G233" s="260"/>
      <c r="H233" s="260"/>
      <c r="I233" s="260"/>
      <c r="J233" s="260"/>
      <c r="K233" s="260"/>
      <c r="L233" s="260"/>
      <c r="M233" s="260"/>
      <c r="N233" s="260"/>
      <c r="O233" s="260"/>
      <c r="P233" s="260"/>
      <c r="Q233" s="260"/>
      <c r="R233" s="260"/>
      <c r="S233" s="260"/>
      <c r="T233" s="260"/>
      <c r="U233" s="260"/>
      <c r="V233" s="260"/>
      <c r="W233" s="260"/>
      <c r="X233" s="260"/>
      <c r="Y233" s="260"/>
      <c r="Z233" s="260"/>
      <c r="AA233" s="260"/>
      <c r="AB233" s="260"/>
      <c r="AC233" s="260"/>
      <c r="AD233" s="260"/>
      <c r="AE233" s="260"/>
      <c r="AF233" s="260"/>
      <c r="AG233" s="260"/>
      <c r="AH233" s="260"/>
      <c r="AI233" s="260"/>
      <c r="AJ233" s="260"/>
      <c r="AK233" s="260"/>
      <c r="AL233" s="260"/>
      <c r="AM233" s="260"/>
      <c r="AN233" s="260"/>
      <c r="AO233" s="260"/>
      <c r="AP233" s="260"/>
      <c r="AQ233" s="260"/>
      <c r="AR233" s="260"/>
      <c r="AS233" s="260"/>
      <c r="AT233" s="260"/>
    </row>
    <row r="234" customFormat="false" ht="15" hidden="false" customHeight="false" outlineLevel="0" collapsed="false">
      <c r="A234" s="259"/>
      <c r="B234" s="260"/>
      <c r="C234" s="260"/>
      <c r="D234" s="260"/>
      <c r="E234" s="260"/>
      <c r="F234" s="260"/>
      <c r="G234" s="260"/>
      <c r="H234" s="260"/>
      <c r="I234" s="260"/>
      <c r="J234" s="260"/>
      <c r="K234" s="260"/>
      <c r="L234" s="260"/>
      <c r="M234" s="260"/>
      <c r="N234" s="260"/>
      <c r="O234" s="260"/>
      <c r="P234" s="260"/>
      <c r="Q234" s="260"/>
      <c r="R234" s="260"/>
      <c r="S234" s="260"/>
      <c r="T234" s="260"/>
      <c r="U234" s="260"/>
      <c r="V234" s="260"/>
      <c r="W234" s="260"/>
      <c r="X234" s="260"/>
      <c r="Y234" s="260"/>
      <c r="Z234" s="260"/>
      <c r="AA234" s="260"/>
      <c r="AB234" s="260"/>
      <c r="AC234" s="260"/>
      <c r="AD234" s="260"/>
      <c r="AE234" s="260"/>
      <c r="AF234" s="260"/>
      <c r="AG234" s="260"/>
      <c r="AH234" s="260"/>
      <c r="AI234" s="260"/>
      <c r="AJ234" s="260"/>
      <c r="AK234" s="260"/>
      <c r="AL234" s="260"/>
      <c r="AM234" s="260"/>
      <c r="AN234" s="260"/>
      <c r="AO234" s="260"/>
      <c r="AP234" s="260"/>
      <c r="AQ234" s="260"/>
      <c r="AR234" s="260"/>
      <c r="AS234" s="260"/>
      <c r="AT234" s="260"/>
    </row>
    <row r="235" customFormat="false" ht="15" hidden="false" customHeight="false" outlineLevel="0" collapsed="false">
      <c r="A235" s="259"/>
      <c r="B235" s="260"/>
      <c r="C235" s="260"/>
      <c r="D235" s="260"/>
      <c r="E235" s="260"/>
      <c r="F235" s="260"/>
      <c r="G235" s="260"/>
      <c r="H235" s="260"/>
      <c r="I235" s="260"/>
      <c r="J235" s="260"/>
      <c r="K235" s="260"/>
      <c r="L235" s="260"/>
      <c r="M235" s="260"/>
      <c r="N235" s="260"/>
      <c r="O235" s="260"/>
      <c r="P235" s="260"/>
      <c r="Q235" s="260"/>
      <c r="R235" s="260"/>
      <c r="S235" s="260"/>
      <c r="T235" s="260"/>
      <c r="U235" s="260"/>
      <c r="V235" s="260"/>
      <c r="W235" s="260"/>
      <c r="X235" s="260"/>
      <c r="Y235" s="260"/>
      <c r="Z235" s="260"/>
      <c r="AA235" s="260"/>
      <c r="AB235" s="260"/>
      <c r="AC235" s="260"/>
      <c r="AD235" s="260"/>
      <c r="AE235" s="260"/>
      <c r="AF235" s="260"/>
      <c r="AG235" s="260"/>
      <c r="AH235" s="260"/>
      <c r="AI235" s="260"/>
      <c r="AJ235" s="260"/>
      <c r="AK235" s="260"/>
      <c r="AL235" s="260"/>
      <c r="AM235" s="260"/>
      <c r="AN235" s="260"/>
      <c r="AO235" s="260"/>
      <c r="AP235" s="260"/>
      <c r="AQ235" s="260"/>
      <c r="AR235" s="260"/>
      <c r="AS235" s="260"/>
      <c r="AT235" s="260"/>
    </row>
    <row r="236" customFormat="false" ht="15" hidden="false" customHeight="false" outlineLevel="0" collapsed="false">
      <c r="A236" s="259"/>
      <c r="B236" s="260"/>
      <c r="C236" s="260"/>
      <c r="D236" s="260"/>
      <c r="E236" s="260"/>
      <c r="F236" s="260"/>
      <c r="G236" s="260"/>
      <c r="H236" s="260"/>
      <c r="I236" s="260"/>
      <c r="J236" s="260"/>
      <c r="K236" s="260"/>
      <c r="L236" s="260"/>
      <c r="M236" s="260"/>
      <c r="N236" s="260"/>
      <c r="O236" s="260"/>
      <c r="P236" s="260"/>
      <c r="Q236" s="260"/>
      <c r="R236" s="260"/>
      <c r="S236" s="260"/>
      <c r="T236" s="260"/>
      <c r="U236" s="260"/>
      <c r="V236" s="260"/>
      <c r="W236" s="260"/>
      <c r="X236" s="260"/>
      <c r="Y236" s="260"/>
      <c r="Z236" s="260"/>
      <c r="AA236" s="260"/>
      <c r="AB236" s="260"/>
      <c r="AC236" s="260"/>
      <c r="AD236" s="260"/>
      <c r="AE236" s="260"/>
      <c r="AF236" s="260"/>
      <c r="AG236" s="260"/>
      <c r="AH236" s="260"/>
      <c r="AI236" s="260"/>
      <c r="AJ236" s="260"/>
      <c r="AK236" s="260"/>
      <c r="AL236" s="260"/>
      <c r="AM236" s="260"/>
      <c r="AN236" s="260"/>
      <c r="AO236" s="260"/>
      <c r="AP236" s="260"/>
      <c r="AQ236" s="260"/>
      <c r="AR236" s="260"/>
      <c r="AS236" s="260"/>
      <c r="AT236" s="260"/>
    </row>
    <row r="237" customFormat="false" ht="15" hidden="false" customHeight="false" outlineLevel="0" collapsed="false">
      <c r="A237" s="259"/>
      <c r="B237" s="260"/>
      <c r="C237" s="260"/>
      <c r="D237" s="260"/>
      <c r="E237" s="260"/>
      <c r="F237" s="260"/>
      <c r="G237" s="260"/>
      <c r="H237" s="260"/>
      <c r="I237" s="260"/>
      <c r="J237" s="260"/>
      <c r="K237" s="260"/>
      <c r="L237" s="260"/>
      <c r="M237" s="260"/>
      <c r="N237" s="260"/>
      <c r="O237" s="260"/>
      <c r="P237" s="260"/>
      <c r="Q237" s="260"/>
      <c r="R237" s="260"/>
      <c r="S237" s="260"/>
      <c r="T237" s="260"/>
      <c r="U237" s="260"/>
      <c r="V237" s="260"/>
      <c r="W237" s="260"/>
      <c r="X237" s="260"/>
      <c r="Y237" s="260"/>
      <c r="Z237" s="260"/>
      <c r="AA237" s="260"/>
      <c r="AB237" s="260"/>
      <c r="AC237" s="260"/>
      <c r="AD237" s="260"/>
      <c r="AE237" s="260"/>
      <c r="AF237" s="260"/>
      <c r="AG237" s="260"/>
      <c r="AH237" s="260"/>
      <c r="AI237" s="260"/>
      <c r="AJ237" s="260"/>
      <c r="AK237" s="260"/>
      <c r="AL237" s="260"/>
      <c r="AM237" s="260"/>
      <c r="AN237" s="260"/>
      <c r="AO237" s="260"/>
      <c r="AP237" s="260"/>
      <c r="AQ237" s="260"/>
      <c r="AR237" s="260"/>
      <c r="AS237" s="260"/>
      <c r="AT237" s="260"/>
    </row>
    <row r="238" customFormat="false" ht="15" hidden="false" customHeight="false" outlineLevel="0" collapsed="false">
      <c r="A238" s="259"/>
      <c r="B238" s="260"/>
      <c r="C238" s="260"/>
      <c r="D238" s="260"/>
      <c r="E238" s="260"/>
      <c r="F238" s="260"/>
      <c r="G238" s="260"/>
      <c r="H238" s="260"/>
      <c r="I238" s="260"/>
      <c r="J238" s="260"/>
      <c r="K238" s="260"/>
      <c r="L238" s="260"/>
      <c r="M238" s="260"/>
      <c r="N238" s="260"/>
      <c r="O238" s="260"/>
      <c r="P238" s="260"/>
      <c r="Q238" s="260"/>
      <c r="R238" s="260"/>
      <c r="S238" s="260"/>
      <c r="T238" s="260"/>
      <c r="U238" s="260"/>
      <c r="V238" s="260"/>
      <c r="W238" s="260"/>
      <c r="X238" s="260"/>
      <c r="Y238" s="260"/>
      <c r="Z238" s="260"/>
      <c r="AA238" s="260"/>
      <c r="AB238" s="260"/>
      <c r="AC238" s="260"/>
      <c r="AD238" s="260"/>
      <c r="AE238" s="260"/>
      <c r="AF238" s="260"/>
      <c r="AG238" s="260"/>
      <c r="AH238" s="260"/>
      <c r="AI238" s="260"/>
      <c r="AJ238" s="260"/>
      <c r="AK238" s="260"/>
      <c r="AL238" s="260"/>
      <c r="AM238" s="260"/>
      <c r="AN238" s="260"/>
      <c r="AO238" s="260"/>
      <c r="AP238" s="260"/>
      <c r="AQ238" s="260"/>
      <c r="AR238" s="260"/>
      <c r="AS238" s="260"/>
      <c r="AT238" s="260"/>
    </row>
    <row r="239" customFormat="false" ht="15" hidden="false" customHeight="false" outlineLevel="0" collapsed="false">
      <c r="A239" s="259"/>
      <c r="B239" s="260"/>
      <c r="C239" s="260"/>
      <c r="D239" s="260"/>
      <c r="E239" s="260"/>
      <c r="F239" s="260"/>
      <c r="G239" s="260"/>
      <c r="H239" s="260"/>
      <c r="I239" s="260"/>
      <c r="J239" s="260"/>
      <c r="K239" s="260"/>
      <c r="L239" s="260"/>
      <c r="M239" s="260"/>
      <c r="N239" s="260"/>
      <c r="O239" s="260"/>
      <c r="P239" s="260"/>
      <c r="Q239" s="260"/>
      <c r="R239" s="260"/>
      <c r="S239" s="260"/>
      <c r="T239" s="260"/>
      <c r="U239" s="260"/>
      <c r="V239" s="260"/>
      <c r="W239" s="260"/>
      <c r="X239" s="260"/>
      <c r="Y239" s="260"/>
      <c r="Z239" s="260"/>
      <c r="AA239" s="260"/>
      <c r="AB239" s="260"/>
      <c r="AC239" s="260"/>
      <c r="AD239" s="260"/>
      <c r="AE239" s="260"/>
      <c r="AF239" s="260"/>
      <c r="AG239" s="260"/>
      <c r="AH239" s="260"/>
      <c r="AI239" s="260"/>
      <c r="AJ239" s="260"/>
      <c r="AK239" s="260"/>
      <c r="AL239" s="260"/>
      <c r="AM239" s="260"/>
      <c r="AN239" s="260"/>
      <c r="AO239" s="260"/>
      <c r="AP239" s="260"/>
      <c r="AQ239" s="260"/>
      <c r="AR239" s="260"/>
      <c r="AS239" s="260"/>
      <c r="AT239" s="260"/>
    </row>
    <row r="240" customFormat="false" ht="15" hidden="false" customHeight="false" outlineLevel="0" collapsed="false">
      <c r="A240" s="259"/>
      <c r="B240" s="260"/>
      <c r="C240" s="260"/>
      <c r="D240" s="260"/>
      <c r="E240" s="260"/>
      <c r="F240" s="260"/>
      <c r="G240" s="260"/>
      <c r="H240" s="260"/>
      <c r="I240" s="260"/>
      <c r="J240" s="260"/>
      <c r="K240" s="260"/>
      <c r="L240" s="260"/>
      <c r="M240" s="260"/>
      <c r="N240" s="260"/>
      <c r="O240" s="260"/>
      <c r="P240" s="260"/>
      <c r="Q240" s="260"/>
      <c r="R240" s="260"/>
      <c r="S240" s="260"/>
      <c r="T240" s="260"/>
      <c r="U240" s="260"/>
      <c r="V240" s="260"/>
      <c r="W240" s="260"/>
      <c r="X240" s="260"/>
      <c r="Y240" s="260"/>
      <c r="Z240" s="260"/>
      <c r="AA240" s="260"/>
      <c r="AB240" s="260"/>
      <c r="AC240" s="260"/>
      <c r="AD240" s="260"/>
      <c r="AE240" s="260"/>
      <c r="AF240" s="260"/>
      <c r="AG240" s="260"/>
      <c r="AH240" s="260"/>
      <c r="AI240" s="260"/>
      <c r="AJ240" s="260"/>
      <c r="AK240" s="260"/>
      <c r="AL240" s="260"/>
      <c r="AM240" s="260"/>
      <c r="AN240" s="260"/>
      <c r="AO240" s="260"/>
      <c r="AP240" s="260"/>
      <c r="AQ240" s="260"/>
      <c r="AR240" s="260"/>
      <c r="AS240" s="260"/>
      <c r="AT240" s="260"/>
    </row>
    <row r="241" customFormat="false" ht="15" hidden="false" customHeight="false" outlineLevel="0" collapsed="false">
      <c r="A241" s="259"/>
      <c r="B241" s="260"/>
      <c r="C241" s="260"/>
      <c r="D241" s="260"/>
      <c r="E241" s="260"/>
      <c r="F241" s="260"/>
      <c r="G241" s="260"/>
      <c r="H241" s="260"/>
      <c r="I241" s="260"/>
      <c r="J241" s="260"/>
      <c r="K241" s="260"/>
      <c r="L241" s="260"/>
      <c r="M241" s="260"/>
      <c r="N241" s="260"/>
      <c r="O241" s="260"/>
      <c r="P241" s="260"/>
      <c r="Q241" s="260"/>
      <c r="R241" s="260"/>
      <c r="S241" s="260"/>
      <c r="T241" s="260"/>
      <c r="U241" s="260"/>
      <c r="V241" s="260"/>
      <c r="W241" s="260"/>
      <c r="X241" s="260"/>
      <c r="Y241" s="260"/>
      <c r="Z241" s="260"/>
      <c r="AA241" s="260"/>
      <c r="AB241" s="260"/>
      <c r="AC241" s="260"/>
      <c r="AD241" s="260"/>
      <c r="AE241" s="260"/>
      <c r="AF241" s="260"/>
      <c r="AG241" s="260"/>
      <c r="AH241" s="260"/>
      <c r="AI241" s="260"/>
      <c r="AJ241" s="260"/>
      <c r="AK241" s="260"/>
      <c r="AL241" s="260"/>
      <c r="AM241" s="260"/>
      <c r="AN241" s="260"/>
      <c r="AO241" s="260"/>
      <c r="AP241" s="260"/>
      <c r="AQ241" s="260"/>
      <c r="AR241" s="260"/>
      <c r="AS241" s="260"/>
      <c r="AT241" s="260"/>
    </row>
    <row r="242" customFormat="false" ht="15" hidden="false" customHeight="false" outlineLevel="0" collapsed="false">
      <c r="A242" s="259"/>
      <c r="B242" s="260"/>
      <c r="C242" s="260"/>
      <c r="D242" s="260"/>
      <c r="E242" s="260"/>
      <c r="F242" s="260"/>
      <c r="G242" s="260"/>
      <c r="H242" s="260"/>
      <c r="I242" s="260"/>
      <c r="J242" s="260"/>
      <c r="K242" s="260"/>
      <c r="L242" s="260"/>
      <c r="M242" s="260"/>
      <c r="N242" s="260"/>
      <c r="O242" s="260"/>
      <c r="P242" s="260"/>
      <c r="Q242" s="260"/>
      <c r="R242" s="260"/>
      <c r="S242" s="260"/>
      <c r="T242" s="260"/>
      <c r="U242" s="260"/>
      <c r="V242" s="260"/>
      <c r="W242" s="260"/>
      <c r="X242" s="260"/>
      <c r="Y242" s="260"/>
      <c r="Z242" s="260"/>
      <c r="AA242" s="260"/>
      <c r="AB242" s="260"/>
      <c r="AC242" s="260"/>
      <c r="AD242" s="260"/>
      <c r="AE242" s="260"/>
      <c r="AF242" s="260"/>
      <c r="AG242" s="260"/>
      <c r="AH242" s="260"/>
      <c r="AI242" s="260"/>
      <c r="AJ242" s="260"/>
      <c r="AK242" s="260"/>
      <c r="AL242" s="260"/>
      <c r="AM242" s="260"/>
      <c r="AN242" s="260"/>
      <c r="AO242" s="260"/>
      <c r="AP242" s="260"/>
      <c r="AQ242" s="260"/>
      <c r="AR242" s="260"/>
      <c r="AS242" s="260"/>
      <c r="AT242" s="260"/>
    </row>
    <row r="243" customFormat="false" ht="15" hidden="false" customHeight="false" outlineLevel="0" collapsed="false">
      <c r="A243" s="259"/>
      <c r="B243" s="260"/>
      <c r="C243" s="260"/>
      <c r="D243" s="260"/>
      <c r="E243" s="260"/>
      <c r="F243" s="260"/>
      <c r="G243" s="260"/>
      <c r="H243" s="260"/>
      <c r="I243" s="260"/>
      <c r="J243" s="260"/>
      <c r="K243" s="260"/>
      <c r="L243" s="260"/>
      <c r="M243" s="260"/>
      <c r="N243" s="260"/>
      <c r="O243" s="260"/>
      <c r="P243" s="260"/>
      <c r="Q243" s="260"/>
      <c r="R243" s="260"/>
      <c r="S243" s="260"/>
      <c r="T243" s="260"/>
      <c r="U243" s="260"/>
      <c r="V243" s="260"/>
      <c r="W243" s="260"/>
      <c r="X243" s="260"/>
      <c r="Y243" s="260"/>
      <c r="Z243" s="260"/>
      <c r="AA243" s="260"/>
      <c r="AB243" s="260"/>
      <c r="AC243" s="260"/>
      <c r="AD243" s="260"/>
      <c r="AE243" s="260"/>
      <c r="AF243" s="260"/>
      <c r="AG243" s="260"/>
      <c r="AH243" s="260"/>
      <c r="AI243" s="260"/>
      <c r="AJ243" s="260"/>
      <c r="AK243" s="260"/>
      <c r="AL243" s="260"/>
      <c r="AM243" s="260"/>
      <c r="AN243" s="260"/>
      <c r="AO243" s="260"/>
      <c r="AP243" s="260"/>
      <c r="AQ243" s="260"/>
      <c r="AR243" s="260"/>
      <c r="AS243" s="260"/>
      <c r="AT243" s="260"/>
    </row>
    <row r="244" customFormat="false" ht="15" hidden="false" customHeight="false" outlineLevel="0" collapsed="false">
      <c r="A244" s="259"/>
      <c r="B244" s="260"/>
      <c r="C244" s="260"/>
      <c r="D244" s="260"/>
      <c r="E244" s="260"/>
      <c r="F244" s="260"/>
      <c r="G244" s="260"/>
      <c r="H244" s="260"/>
      <c r="I244" s="260"/>
      <c r="J244" s="260"/>
      <c r="K244" s="260"/>
      <c r="L244" s="260"/>
      <c r="M244" s="260"/>
      <c r="N244" s="260"/>
      <c r="O244" s="260"/>
      <c r="P244" s="260"/>
      <c r="Q244" s="260"/>
      <c r="R244" s="260"/>
      <c r="S244" s="260"/>
      <c r="T244" s="260"/>
      <c r="U244" s="260"/>
      <c r="V244" s="260"/>
      <c r="W244" s="260"/>
      <c r="X244" s="260"/>
      <c r="Y244" s="260"/>
      <c r="Z244" s="260"/>
      <c r="AA244" s="260"/>
      <c r="AB244" s="260"/>
      <c r="AC244" s="260"/>
      <c r="AD244" s="260"/>
      <c r="AE244" s="260"/>
      <c r="AF244" s="260"/>
      <c r="AG244" s="260"/>
      <c r="AH244" s="260"/>
      <c r="AI244" s="260"/>
      <c r="AJ244" s="260"/>
      <c r="AK244" s="260"/>
      <c r="AL244" s="260"/>
      <c r="AM244" s="260"/>
      <c r="AN244" s="260"/>
      <c r="AO244" s="260"/>
      <c r="AP244" s="260"/>
      <c r="AQ244" s="260"/>
      <c r="AR244" s="260"/>
      <c r="AS244" s="260"/>
      <c r="AT244" s="260"/>
    </row>
    <row r="245" customFormat="false" ht="15" hidden="false" customHeight="false" outlineLevel="0" collapsed="false">
      <c r="A245" s="259"/>
      <c r="B245" s="260"/>
      <c r="C245" s="260"/>
      <c r="D245" s="260"/>
      <c r="E245" s="260"/>
      <c r="F245" s="260"/>
      <c r="G245" s="260"/>
      <c r="H245" s="260"/>
      <c r="I245" s="260"/>
      <c r="J245" s="260"/>
      <c r="K245" s="260"/>
      <c r="L245" s="260"/>
      <c r="M245" s="260"/>
      <c r="N245" s="260"/>
      <c r="O245" s="260"/>
      <c r="P245" s="260"/>
      <c r="Q245" s="260"/>
      <c r="R245" s="260"/>
      <c r="S245" s="260"/>
      <c r="T245" s="260"/>
      <c r="U245" s="260"/>
      <c r="V245" s="260"/>
      <c r="W245" s="260"/>
      <c r="X245" s="260"/>
      <c r="Y245" s="260"/>
      <c r="Z245" s="260"/>
      <c r="AA245" s="260"/>
      <c r="AB245" s="260"/>
      <c r="AC245" s="260"/>
      <c r="AD245" s="260"/>
      <c r="AE245" s="260"/>
      <c r="AF245" s="260"/>
      <c r="AG245" s="260"/>
      <c r="AH245" s="260"/>
      <c r="AI245" s="260"/>
      <c r="AJ245" s="260"/>
      <c r="AK245" s="260"/>
      <c r="AL245" s="260"/>
      <c r="AM245" s="260"/>
      <c r="AN245" s="260"/>
      <c r="AO245" s="260"/>
      <c r="AP245" s="260"/>
      <c r="AQ245" s="260"/>
      <c r="AR245" s="260"/>
      <c r="AS245" s="260"/>
      <c r="AT245" s="260"/>
    </row>
    <row r="246" customFormat="false" ht="15" hidden="false" customHeight="false" outlineLevel="0" collapsed="false">
      <c r="A246" s="259"/>
      <c r="B246" s="260"/>
      <c r="C246" s="260"/>
      <c r="D246" s="260"/>
      <c r="E246" s="260"/>
      <c r="F246" s="260"/>
      <c r="G246" s="260"/>
      <c r="H246" s="260"/>
      <c r="I246" s="260"/>
      <c r="J246" s="260"/>
      <c r="K246" s="260"/>
      <c r="L246" s="260"/>
      <c r="M246" s="260"/>
      <c r="N246" s="260"/>
      <c r="O246" s="260"/>
      <c r="P246" s="260"/>
      <c r="Q246" s="260"/>
      <c r="R246" s="260"/>
      <c r="S246" s="260"/>
      <c r="T246" s="260"/>
      <c r="U246" s="260"/>
      <c r="V246" s="260"/>
      <c r="W246" s="260"/>
      <c r="X246" s="260"/>
      <c r="Y246" s="260"/>
      <c r="Z246" s="260"/>
      <c r="AA246" s="260"/>
      <c r="AB246" s="260"/>
      <c r="AC246" s="260"/>
      <c r="AD246" s="260"/>
      <c r="AE246" s="260"/>
      <c r="AF246" s="260"/>
      <c r="AG246" s="260"/>
      <c r="AH246" s="260"/>
      <c r="AI246" s="260"/>
      <c r="AJ246" s="260"/>
      <c r="AK246" s="260"/>
      <c r="AL246" s="260"/>
      <c r="AM246" s="260"/>
      <c r="AN246" s="260"/>
      <c r="AO246" s="260"/>
      <c r="AP246" s="260"/>
      <c r="AQ246" s="260"/>
      <c r="AR246" s="260"/>
      <c r="AS246" s="260"/>
      <c r="AT246" s="260"/>
    </row>
    <row r="247" customFormat="false" ht="15" hidden="false" customHeight="false" outlineLevel="0" collapsed="false">
      <c r="A247" s="259"/>
      <c r="B247" s="260"/>
      <c r="C247" s="260"/>
      <c r="D247" s="260"/>
      <c r="E247" s="260"/>
      <c r="F247" s="260"/>
      <c r="G247" s="260"/>
      <c r="H247" s="260"/>
      <c r="I247" s="260"/>
      <c r="J247" s="260"/>
      <c r="K247" s="260"/>
      <c r="L247" s="260"/>
      <c r="M247" s="260"/>
      <c r="N247" s="260"/>
      <c r="O247" s="260"/>
      <c r="P247" s="260"/>
      <c r="Q247" s="260"/>
      <c r="R247" s="260"/>
      <c r="S247" s="260"/>
      <c r="T247" s="260"/>
      <c r="U247" s="260"/>
      <c r="V247" s="260"/>
      <c r="W247" s="260"/>
      <c r="X247" s="260"/>
      <c r="Y247" s="260"/>
      <c r="Z247" s="260"/>
      <c r="AA247" s="260"/>
      <c r="AB247" s="260"/>
      <c r="AC247" s="260"/>
      <c r="AD247" s="260"/>
      <c r="AE247" s="260"/>
      <c r="AF247" s="260"/>
      <c r="AG247" s="260"/>
      <c r="AH247" s="260"/>
      <c r="AI247" s="260"/>
      <c r="AJ247" s="260"/>
      <c r="AK247" s="260"/>
      <c r="AL247" s="260"/>
      <c r="AM247" s="260"/>
      <c r="AN247" s="260"/>
      <c r="AO247" s="260"/>
      <c r="AP247" s="260"/>
      <c r="AQ247" s="260"/>
      <c r="AR247" s="260"/>
      <c r="AS247" s="260"/>
      <c r="AT247" s="260"/>
    </row>
    <row r="248" customFormat="false" ht="15" hidden="false" customHeight="false" outlineLevel="0" collapsed="false">
      <c r="A248" s="259"/>
      <c r="B248" s="260"/>
      <c r="C248" s="260"/>
      <c r="D248" s="260"/>
      <c r="E248" s="260"/>
      <c r="F248" s="260"/>
      <c r="G248" s="260"/>
      <c r="H248" s="260"/>
      <c r="I248" s="260"/>
      <c r="J248" s="260"/>
      <c r="K248" s="260"/>
      <c r="L248" s="260"/>
      <c r="M248" s="260"/>
      <c r="N248" s="260"/>
      <c r="O248" s="260"/>
      <c r="P248" s="260"/>
      <c r="Q248" s="260"/>
      <c r="R248" s="260"/>
      <c r="S248" s="260"/>
      <c r="T248" s="260"/>
      <c r="U248" s="260"/>
      <c r="V248" s="260"/>
      <c r="W248" s="260"/>
      <c r="X248" s="260"/>
      <c r="Y248" s="260"/>
      <c r="Z248" s="260"/>
      <c r="AA248" s="260"/>
      <c r="AB248" s="260"/>
      <c r="AC248" s="260"/>
      <c r="AD248" s="260"/>
      <c r="AE248" s="260"/>
      <c r="AF248" s="260"/>
      <c r="AG248" s="260"/>
      <c r="AH248" s="260"/>
      <c r="AI248" s="260"/>
      <c r="AJ248" s="260"/>
      <c r="AK248" s="260"/>
      <c r="AL248" s="260"/>
      <c r="AM248" s="260"/>
      <c r="AN248" s="260"/>
      <c r="AO248" s="260"/>
      <c r="AP248" s="260"/>
      <c r="AQ248" s="260"/>
      <c r="AR248" s="260"/>
      <c r="AS248" s="260"/>
      <c r="AT248" s="260"/>
    </row>
    <row r="249" customFormat="false" ht="15" hidden="false" customHeight="false" outlineLevel="0" collapsed="false">
      <c r="A249" s="259"/>
      <c r="B249" s="260"/>
      <c r="C249" s="260"/>
      <c r="D249" s="260"/>
      <c r="E249" s="260"/>
      <c r="F249" s="260"/>
      <c r="G249" s="260"/>
      <c r="H249" s="260"/>
      <c r="I249" s="260"/>
      <c r="J249" s="260"/>
      <c r="K249" s="260"/>
      <c r="L249" s="260"/>
      <c r="M249" s="260"/>
      <c r="N249" s="260"/>
      <c r="O249" s="260"/>
      <c r="P249" s="260"/>
      <c r="Q249" s="260"/>
      <c r="R249" s="260"/>
      <c r="S249" s="260"/>
      <c r="T249" s="260"/>
      <c r="U249" s="260"/>
      <c r="V249" s="260"/>
      <c r="W249" s="260"/>
      <c r="X249" s="260"/>
      <c r="Y249" s="260"/>
      <c r="Z249" s="260"/>
      <c r="AA249" s="260"/>
      <c r="AB249" s="260"/>
      <c r="AC249" s="260"/>
      <c r="AD249" s="260"/>
      <c r="AE249" s="260"/>
      <c r="AF249" s="260"/>
      <c r="AG249" s="260"/>
      <c r="AH249" s="260"/>
      <c r="AI249" s="260"/>
      <c r="AJ249" s="260"/>
      <c r="AK249" s="260"/>
      <c r="AL249" s="260"/>
      <c r="AM249" s="260"/>
      <c r="AN249" s="260"/>
      <c r="AO249" s="260"/>
      <c r="AP249" s="260"/>
      <c r="AQ249" s="260"/>
      <c r="AR249" s="260"/>
      <c r="AS249" s="260"/>
      <c r="AT249" s="260"/>
    </row>
    <row r="250" customFormat="false" ht="15" hidden="false" customHeight="false" outlineLevel="0" collapsed="false">
      <c r="A250" s="259"/>
      <c r="B250" s="260"/>
      <c r="C250" s="260"/>
      <c r="D250" s="260"/>
      <c r="E250" s="260"/>
      <c r="F250" s="260"/>
      <c r="G250" s="260"/>
      <c r="H250" s="260"/>
      <c r="I250" s="260"/>
      <c r="J250" s="260"/>
      <c r="K250" s="260"/>
      <c r="L250" s="260"/>
      <c r="M250" s="260"/>
      <c r="N250" s="260"/>
      <c r="O250" s="260"/>
      <c r="P250" s="260"/>
      <c r="Q250" s="260"/>
      <c r="R250" s="260"/>
      <c r="S250" s="260"/>
      <c r="T250" s="260"/>
      <c r="U250" s="260"/>
      <c r="V250" s="260"/>
      <c r="W250" s="260"/>
      <c r="X250" s="260"/>
      <c r="Y250" s="260"/>
      <c r="Z250" s="260"/>
      <c r="AA250" s="260"/>
      <c r="AB250" s="260"/>
      <c r="AC250" s="260"/>
      <c r="AD250" s="260"/>
      <c r="AE250" s="260"/>
      <c r="AF250" s="260"/>
      <c r="AG250" s="260"/>
      <c r="AH250" s="260"/>
      <c r="AI250" s="260"/>
      <c r="AJ250" s="260"/>
      <c r="AK250" s="260"/>
      <c r="AL250" s="260"/>
      <c r="AM250" s="260"/>
      <c r="AN250" s="260"/>
      <c r="AO250" s="260"/>
      <c r="AP250" s="260"/>
      <c r="AQ250" s="260"/>
      <c r="AR250" s="260"/>
      <c r="AS250" s="260"/>
      <c r="AT250" s="260"/>
    </row>
    <row r="251" customFormat="false" ht="15" hidden="false" customHeight="false" outlineLevel="0" collapsed="false">
      <c r="A251" s="259"/>
      <c r="B251" s="260"/>
      <c r="C251" s="260"/>
      <c r="D251" s="260"/>
      <c r="E251" s="260"/>
      <c r="F251" s="260"/>
      <c r="G251" s="260"/>
      <c r="H251" s="260"/>
      <c r="I251" s="260"/>
      <c r="J251" s="260"/>
      <c r="K251" s="260"/>
      <c r="L251" s="260"/>
      <c r="M251" s="260"/>
      <c r="N251" s="260"/>
      <c r="O251" s="260"/>
      <c r="P251" s="260"/>
      <c r="Q251" s="260"/>
      <c r="R251" s="260"/>
      <c r="S251" s="260"/>
      <c r="T251" s="260"/>
      <c r="U251" s="260"/>
      <c r="V251" s="260"/>
      <c r="W251" s="260"/>
      <c r="X251" s="260"/>
      <c r="Y251" s="260"/>
      <c r="Z251" s="260"/>
      <c r="AA251" s="260"/>
      <c r="AB251" s="260"/>
      <c r="AC251" s="260"/>
      <c r="AD251" s="260"/>
      <c r="AE251" s="260"/>
      <c r="AF251" s="260"/>
      <c r="AG251" s="260"/>
      <c r="AH251" s="260"/>
      <c r="AI251" s="260"/>
      <c r="AJ251" s="260"/>
      <c r="AK251" s="260"/>
      <c r="AL251" s="260"/>
      <c r="AM251" s="260"/>
      <c r="AN251" s="260"/>
      <c r="AO251" s="260"/>
      <c r="AP251" s="260"/>
      <c r="AQ251" s="260"/>
      <c r="AR251" s="260"/>
      <c r="AS251" s="260"/>
      <c r="AT251" s="260"/>
    </row>
    <row r="252" customFormat="false" ht="15" hidden="false" customHeight="false" outlineLevel="0" collapsed="false">
      <c r="A252" s="259"/>
      <c r="B252" s="260"/>
      <c r="C252" s="260"/>
      <c r="D252" s="260"/>
      <c r="E252" s="260"/>
      <c r="F252" s="260"/>
      <c r="G252" s="260"/>
      <c r="H252" s="260"/>
      <c r="I252" s="260"/>
      <c r="J252" s="260"/>
      <c r="K252" s="260"/>
      <c r="L252" s="260"/>
      <c r="M252" s="260"/>
      <c r="N252" s="260"/>
      <c r="O252" s="260"/>
      <c r="P252" s="260"/>
      <c r="Q252" s="260"/>
      <c r="R252" s="260"/>
      <c r="S252" s="260"/>
      <c r="T252" s="260"/>
      <c r="U252" s="260"/>
      <c r="V252" s="260"/>
      <c r="W252" s="260"/>
      <c r="X252" s="260"/>
      <c r="Y252" s="260"/>
      <c r="Z252" s="260"/>
      <c r="AA252" s="260"/>
      <c r="AB252" s="260"/>
      <c r="AC252" s="260"/>
      <c r="AD252" s="260"/>
      <c r="AE252" s="260"/>
      <c r="AF252" s="260"/>
      <c r="AG252" s="260"/>
      <c r="AH252" s="260"/>
      <c r="AI252" s="260"/>
      <c r="AJ252" s="260"/>
      <c r="AK252" s="260"/>
      <c r="AL252" s="260"/>
      <c r="AM252" s="260"/>
      <c r="AN252" s="260"/>
      <c r="AO252" s="260"/>
      <c r="AP252" s="260"/>
      <c r="AQ252" s="260"/>
      <c r="AR252" s="260"/>
      <c r="AS252" s="260"/>
      <c r="AT252" s="260"/>
    </row>
    <row r="253" customFormat="false" ht="15" hidden="false" customHeight="false" outlineLevel="0" collapsed="false">
      <c r="A253" s="259"/>
      <c r="B253" s="260"/>
      <c r="C253" s="260"/>
      <c r="D253" s="260"/>
      <c r="E253" s="260"/>
      <c r="F253" s="260"/>
      <c r="G253" s="260"/>
      <c r="H253" s="260"/>
      <c r="I253" s="260"/>
      <c r="J253" s="260"/>
      <c r="K253" s="260"/>
      <c r="L253" s="260"/>
      <c r="M253" s="260"/>
      <c r="N253" s="260"/>
      <c r="O253" s="260"/>
      <c r="P253" s="260"/>
      <c r="Q253" s="260"/>
      <c r="R253" s="260"/>
      <c r="S253" s="260"/>
      <c r="T253" s="260"/>
      <c r="U253" s="260"/>
      <c r="V253" s="260"/>
      <c r="W253" s="260"/>
      <c r="X253" s="260"/>
      <c r="Y253" s="260"/>
      <c r="Z253" s="260"/>
      <c r="AA253" s="260"/>
      <c r="AB253" s="260"/>
      <c r="AC253" s="260"/>
      <c r="AD253" s="260"/>
      <c r="AE253" s="260"/>
      <c r="AF253" s="260"/>
      <c r="AG253" s="260"/>
      <c r="AH253" s="260"/>
      <c r="AI253" s="260"/>
      <c r="AJ253" s="260"/>
      <c r="AK253" s="260"/>
      <c r="AL253" s="260"/>
      <c r="AM253" s="260"/>
      <c r="AN253" s="260"/>
      <c r="AO253" s="260"/>
      <c r="AP253" s="260"/>
      <c r="AQ253" s="260"/>
      <c r="AR253" s="260"/>
      <c r="AS253" s="260"/>
      <c r="AT253" s="260"/>
    </row>
    <row r="254" customFormat="false" ht="15" hidden="false" customHeight="false" outlineLevel="0" collapsed="false">
      <c r="A254" s="259"/>
      <c r="B254" s="260"/>
      <c r="C254" s="260"/>
      <c r="D254" s="260"/>
      <c r="E254" s="260"/>
      <c r="F254" s="260"/>
      <c r="G254" s="260"/>
      <c r="H254" s="260"/>
      <c r="I254" s="260"/>
      <c r="J254" s="260"/>
      <c r="K254" s="260"/>
      <c r="L254" s="260"/>
      <c r="M254" s="260"/>
      <c r="N254" s="260"/>
      <c r="O254" s="260"/>
      <c r="P254" s="260"/>
      <c r="Q254" s="260"/>
      <c r="R254" s="260"/>
      <c r="S254" s="260"/>
      <c r="T254" s="260"/>
      <c r="U254" s="260"/>
      <c r="V254" s="260"/>
      <c r="W254" s="260"/>
      <c r="X254" s="260"/>
      <c r="Y254" s="260"/>
      <c r="Z254" s="260"/>
      <c r="AA254" s="260"/>
      <c r="AB254" s="260"/>
      <c r="AC254" s="260"/>
      <c r="AD254" s="260"/>
      <c r="AE254" s="260"/>
      <c r="AF254" s="260"/>
      <c r="AG254" s="260"/>
      <c r="AH254" s="260"/>
      <c r="AI254" s="260"/>
      <c r="AJ254" s="260"/>
      <c r="AK254" s="260"/>
      <c r="AL254" s="260"/>
      <c r="AM254" s="260"/>
      <c r="AN254" s="260"/>
      <c r="AO254" s="260"/>
      <c r="AP254" s="260"/>
      <c r="AQ254" s="260"/>
      <c r="AR254" s="260"/>
      <c r="AS254" s="260"/>
      <c r="AT254" s="260"/>
    </row>
    <row r="255" customFormat="false" ht="15" hidden="false" customHeight="false" outlineLevel="0" collapsed="false">
      <c r="A255" s="259"/>
      <c r="B255" s="260"/>
      <c r="C255" s="260"/>
      <c r="D255" s="260"/>
      <c r="E255" s="260"/>
      <c r="F255" s="260"/>
      <c r="G255" s="260"/>
      <c r="H255" s="260"/>
      <c r="I255" s="260"/>
      <c r="J255" s="260"/>
      <c r="K255" s="260"/>
      <c r="L255" s="260"/>
      <c r="M255" s="260"/>
      <c r="N255" s="260"/>
      <c r="O255" s="260"/>
      <c r="P255" s="260"/>
      <c r="Q255" s="260"/>
      <c r="R255" s="260"/>
      <c r="S255" s="260"/>
      <c r="T255" s="260"/>
      <c r="U255" s="260"/>
      <c r="V255" s="260"/>
      <c r="W255" s="260"/>
      <c r="X255" s="260"/>
      <c r="Y255" s="260"/>
      <c r="Z255" s="260"/>
      <c r="AA255" s="260"/>
      <c r="AB255" s="260"/>
      <c r="AC255" s="260"/>
      <c r="AD255" s="260"/>
      <c r="AE255" s="260"/>
      <c r="AF255" s="260"/>
      <c r="AG255" s="260"/>
      <c r="AH255" s="260"/>
      <c r="AI255" s="260"/>
      <c r="AJ255" s="260"/>
      <c r="AK255" s="260"/>
      <c r="AL255" s="260"/>
      <c r="AM255" s="260"/>
      <c r="AN255" s="260"/>
      <c r="AO255" s="260"/>
      <c r="AP255" s="260"/>
      <c r="AQ255" s="260"/>
      <c r="AR255" s="260"/>
      <c r="AS255" s="260"/>
      <c r="AT255" s="260"/>
    </row>
    <row r="256" customFormat="false" ht="15" hidden="false" customHeight="false" outlineLevel="0" collapsed="false">
      <c r="A256" s="259"/>
      <c r="B256" s="260"/>
      <c r="C256" s="260"/>
      <c r="D256" s="260"/>
      <c r="E256" s="260"/>
      <c r="F256" s="260"/>
      <c r="G256" s="260"/>
      <c r="H256" s="260"/>
      <c r="I256" s="260"/>
      <c r="J256" s="260"/>
      <c r="K256" s="260"/>
      <c r="L256" s="260"/>
      <c r="M256" s="260"/>
      <c r="N256" s="260"/>
      <c r="O256" s="260"/>
      <c r="P256" s="260"/>
      <c r="Q256" s="260"/>
      <c r="R256" s="260"/>
      <c r="S256" s="260"/>
      <c r="T256" s="260"/>
      <c r="U256" s="260"/>
      <c r="V256" s="260"/>
      <c r="W256" s="260"/>
      <c r="X256" s="260"/>
      <c r="Y256" s="260"/>
      <c r="Z256" s="260"/>
      <c r="AA256" s="260"/>
      <c r="AB256" s="260"/>
      <c r="AC256" s="260"/>
      <c r="AD256" s="260"/>
      <c r="AE256" s="260"/>
      <c r="AF256" s="260"/>
      <c r="AG256" s="260"/>
      <c r="AH256" s="260"/>
      <c r="AI256" s="260"/>
      <c r="AJ256" s="260"/>
      <c r="AK256" s="260"/>
      <c r="AL256" s="260"/>
      <c r="AM256" s="260"/>
      <c r="AN256" s="260"/>
      <c r="AO256" s="260"/>
      <c r="AP256" s="260"/>
      <c r="AQ256" s="260"/>
      <c r="AR256" s="260"/>
      <c r="AS256" s="260"/>
      <c r="AT256" s="260"/>
    </row>
    <row r="257" customFormat="false" ht="15" hidden="false" customHeight="false" outlineLevel="0" collapsed="false">
      <c r="A257" s="259"/>
      <c r="B257" s="260"/>
      <c r="C257" s="260"/>
      <c r="D257" s="260"/>
      <c r="E257" s="260"/>
      <c r="F257" s="260"/>
      <c r="G257" s="260"/>
      <c r="H257" s="260"/>
      <c r="I257" s="260"/>
      <c r="J257" s="260"/>
      <c r="K257" s="260"/>
      <c r="L257" s="260"/>
      <c r="M257" s="260"/>
      <c r="N257" s="260"/>
      <c r="O257" s="260"/>
      <c r="P257" s="260"/>
      <c r="Q257" s="260"/>
      <c r="R257" s="260"/>
      <c r="S257" s="260"/>
      <c r="T257" s="260"/>
      <c r="U257" s="260"/>
      <c r="V257" s="260"/>
      <c r="W257" s="260"/>
      <c r="X257" s="260"/>
      <c r="Y257" s="260"/>
      <c r="Z257" s="260"/>
      <c r="AA257" s="260"/>
      <c r="AB257" s="260"/>
      <c r="AC257" s="260"/>
      <c r="AD257" s="260"/>
      <c r="AE257" s="260"/>
      <c r="AF257" s="260"/>
      <c r="AG257" s="260"/>
      <c r="AH257" s="260"/>
      <c r="AI257" s="260"/>
      <c r="AJ257" s="260"/>
      <c r="AK257" s="260"/>
      <c r="AL257" s="260"/>
      <c r="AM257" s="260"/>
      <c r="AN257" s="260"/>
      <c r="AO257" s="260"/>
      <c r="AP257" s="260"/>
      <c r="AQ257" s="260"/>
      <c r="AR257" s="260"/>
      <c r="AS257" s="260"/>
      <c r="AT257" s="260"/>
    </row>
    <row r="258" customFormat="false" ht="15" hidden="false" customHeight="false" outlineLevel="0" collapsed="false">
      <c r="A258" s="259"/>
      <c r="B258" s="260"/>
      <c r="C258" s="260"/>
      <c r="D258" s="260"/>
      <c r="E258" s="260"/>
      <c r="F258" s="260"/>
      <c r="G258" s="260"/>
      <c r="H258" s="260"/>
      <c r="I258" s="260"/>
      <c r="J258" s="260"/>
      <c r="K258" s="260"/>
      <c r="L258" s="260"/>
      <c r="M258" s="260"/>
      <c r="N258" s="260"/>
      <c r="O258" s="260"/>
      <c r="P258" s="260"/>
      <c r="Q258" s="260"/>
      <c r="R258" s="260"/>
      <c r="S258" s="260"/>
      <c r="T258" s="260"/>
      <c r="U258" s="260"/>
      <c r="V258" s="260"/>
      <c r="W258" s="260"/>
      <c r="X258" s="260"/>
      <c r="Y258" s="260"/>
      <c r="Z258" s="260"/>
      <c r="AA258" s="260"/>
      <c r="AB258" s="260"/>
      <c r="AC258" s="260"/>
      <c r="AD258" s="260"/>
      <c r="AE258" s="260"/>
      <c r="AF258" s="260"/>
      <c r="AG258" s="260"/>
      <c r="AH258" s="260"/>
      <c r="AI258" s="260"/>
      <c r="AJ258" s="260"/>
      <c r="AK258" s="260"/>
      <c r="AL258" s="260"/>
      <c r="AM258" s="260"/>
      <c r="AN258" s="260"/>
      <c r="AO258" s="260"/>
      <c r="AP258" s="260"/>
      <c r="AQ258" s="260"/>
      <c r="AR258" s="260"/>
      <c r="AS258" s="260"/>
      <c r="AT258" s="260"/>
    </row>
    <row r="259" customFormat="false" ht="15" hidden="false" customHeight="false" outlineLevel="0" collapsed="false">
      <c r="A259" s="259"/>
      <c r="B259" s="260"/>
      <c r="C259" s="260"/>
      <c r="D259" s="260"/>
      <c r="E259" s="260"/>
      <c r="F259" s="260"/>
      <c r="G259" s="260"/>
      <c r="H259" s="260"/>
      <c r="I259" s="260"/>
      <c r="J259" s="260"/>
      <c r="K259" s="260"/>
      <c r="L259" s="260"/>
      <c r="M259" s="260"/>
      <c r="N259" s="260"/>
      <c r="O259" s="260"/>
      <c r="P259" s="260"/>
      <c r="Q259" s="260"/>
      <c r="R259" s="260"/>
      <c r="S259" s="260"/>
      <c r="T259" s="260"/>
      <c r="U259" s="260"/>
      <c r="V259" s="260"/>
      <c r="W259" s="260"/>
      <c r="X259" s="260"/>
      <c r="Y259" s="260"/>
      <c r="Z259" s="260"/>
      <c r="AA259" s="260"/>
      <c r="AB259" s="260"/>
      <c r="AC259" s="260"/>
      <c r="AD259" s="260"/>
      <c r="AE259" s="260"/>
      <c r="AF259" s="260"/>
      <c r="AG259" s="260"/>
      <c r="AH259" s="260"/>
      <c r="AI259" s="260"/>
      <c r="AJ259" s="260"/>
      <c r="AK259" s="260"/>
      <c r="AL259" s="260"/>
      <c r="AM259" s="260"/>
      <c r="AN259" s="260"/>
      <c r="AO259" s="260"/>
      <c r="AP259" s="260"/>
      <c r="AQ259" s="260"/>
      <c r="AR259" s="260"/>
      <c r="AS259" s="260"/>
      <c r="AT259" s="260"/>
    </row>
    <row r="260" customFormat="false" ht="15" hidden="false" customHeight="false" outlineLevel="0" collapsed="false">
      <c r="A260" s="259"/>
      <c r="B260" s="260"/>
      <c r="C260" s="260"/>
      <c r="D260" s="260"/>
      <c r="E260" s="260"/>
      <c r="F260" s="260"/>
      <c r="G260" s="260"/>
      <c r="H260" s="260"/>
      <c r="I260" s="260"/>
      <c r="J260" s="260"/>
      <c r="K260" s="260"/>
      <c r="L260" s="260"/>
      <c r="M260" s="260"/>
      <c r="N260" s="260"/>
      <c r="O260" s="260"/>
      <c r="P260" s="260"/>
      <c r="Q260" s="260"/>
      <c r="R260" s="260"/>
      <c r="S260" s="260"/>
      <c r="T260" s="260"/>
      <c r="U260" s="260"/>
      <c r="V260" s="260"/>
      <c r="W260" s="260"/>
      <c r="X260" s="260"/>
      <c r="Y260" s="260"/>
      <c r="Z260" s="260"/>
      <c r="AA260" s="260"/>
      <c r="AB260" s="260"/>
      <c r="AC260" s="260"/>
      <c r="AD260" s="260"/>
      <c r="AE260" s="260"/>
      <c r="AF260" s="260"/>
      <c r="AG260" s="260"/>
      <c r="AH260" s="260"/>
      <c r="AI260" s="260"/>
      <c r="AJ260" s="260"/>
      <c r="AK260" s="260"/>
      <c r="AL260" s="260"/>
      <c r="AM260" s="260"/>
      <c r="AN260" s="260"/>
      <c r="AO260" s="260"/>
      <c r="AP260" s="260"/>
      <c r="AQ260" s="260"/>
      <c r="AR260" s="260"/>
      <c r="AS260" s="260"/>
      <c r="AT260" s="260"/>
    </row>
    <row r="261" customFormat="false" ht="15" hidden="false" customHeight="false" outlineLevel="0" collapsed="false">
      <c r="A261" s="259"/>
      <c r="B261" s="260"/>
      <c r="C261" s="260"/>
      <c r="D261" s="260"/>
      <c r="E261" s="260"/>
      <c r="F261" s="260"/>
      <c r="G261" s="260"/>
      <c r="H261" s="260"/>
      <c r="I261" s="260"/>
      <c r="J261" s="260"/>
      <c r="K261" s="260"/>
      <c r="L261" s="260"/>
      <c r="M261" s="260"/>
      <c r="N261" s="260"/>
      <c r="O261" s="260"/>
      <c r="P261" s="260"/>
      <c r="Q261" s="260"/>
      <c r="R261" s="260"/>
      <c r="S261" s="260"/>
      <c r="T261" s="260"/>
      <c r="U261" s="260"/>
      <c r="V261" s="260"/>
      <c r="W261" s="260"/>
      <c r="X261" s="260"/>
      <c r="Y261" s="260"/>
      <c r="Z261" s="260"/>
      <c r="AA261" s="260"/>
      <c r="AB261" s="260"/>
      <c r="AC261" s="260"/>
      <c r="AD261" s="260"/>
      <c r="AE261" s="260"/>
      <c r="AF261" s="260"/>
      <c r="AG261" s="260"/>
      <c r="AH261" s="260"/>
      <c r="AI261" s="260"/>
      <c r="AJ261" s="260"/>
      <c r="AK261" s="260"/>
      <c r="AL261" s="260"/>
      <c r="AM261" s="260"/>
      <c r="AN261" s="260"/>
      <c r="AO261" s="260"/>
      <c r="AP261" s="260"/>
      <c r="AQ261" s="260"/>
      <c r="AR261" s="260"/>
      <c r="AS261" s="260"/>
      <c r="AT261" s="260"/>
    </row>
    <row r="262" customFormat="false" ht="15" hidden="false" customHeight="false" outlineLevel="0" collapsed="false">
      <c r="A262" s="259"/>
      <c r="B262" s="260"/>
      <c r="C262" s="260"/>
      <c r="D262" s="260"/>
      <c r="E262" s="260"/>
      <c r="F262" s="260"/>
      <c r="G262" s="260"/>
      <c r="H262" s="260"/>
      <c r="I262" s="260"/>
      <c r="J262" s="260"/>
      <c r="K262" s="260"/>
      <c r="L262" s="260"/>
      <c r="M262" s="260"/>
      <c r="N262" s="260"/>
      <c r="O262" s="260"/>
      <c r="P262" s="260"/>
      <c r="Q262" s="260"/>
      <c r="R262" s="260"/>
      <c r="S262" s="260"/>
      <c r="T262" s="260"/>
      <c r="U262" s="260"/>
      <c r="V262" s="260"/>
      <c r="W262" s="260"/>
      <c r="X262" s="260"/>
      <c r="Y262" s="260"/>
      <c r="Z262" s="260"/>
      <c r="AA262" s="260"/>
      <c r="AB262" s="260"/>
      <c r="AC262" s="260"/>
      <c r="AD262" s="260"/>
      <c r="AE262" s="260"/>
      <c r="AF262" s="260"/>
      <c r="AG262" s="260"/>
      <c r="AH262" s="260"/>
      <c r="AI262" s="260"/>
      <c r="AJ262" s="260"/>
      <c r="AK262" s="260"/>
      <c r="AL262" s="260"/>
      <c r="AM262" s="260"/>
      <c r="AN262" s="260"/>
      <c r="AO262" s="260"/>
      <c r="AP262" s="260"/>
      <c r="AQ262" s="260"/>
      <c r="AR262" s="260"/>
      <c r="AS262" s="260"/>
      <c r="AT262" s="260"/>
    </row>
    <row r="263" customFormat="false" ht="15" hidden="false" customHeight="false" outlineLevel="0" collapsed="false">
      <c r="A263" s="259"/>
      <c r="B263" s="260"/>
      <c r="C263" s="260"/>
      <c r="D263" s="260"/>
      <c r="E263" s="260"/>
      <c r="F263" s="260"/>
      <c r="G263" s="260"/>
      <c r="H263" s="260"/>
      <c r="I263" s="260"/>
      <c r="J263" s="260"/>
      <c r="K263" s="260"/>
      <c r="L263" s="260"/>
      <c r="M263" s="260"/>
      <c r="N263" s="260"/>
      <c r="O263" s="260"/>
      <c r="P263" s="260"/>
      <c r="Q263" s="260"/>
      <c r="R263" s="260"/>
      <c r="S263" s="260"/>
      <c r="T263" s="260"/>
      <c r="U263" s="260"/>
      <c r="V263" s="260"/>
      <c r="W263" s="260"/>
      <c r="X263" s="260"/>
      <c r="Y263" s="260"/>
      <c r="Z263" s="260"/>
      <c r="AA263" s="260"/>
      <c r="AB263" s="260"/>
      <c r="AC263" s="260"/>
      <c r="AD263" s="260"/>
      <c r="AE263" s="260"/>
      <c r="AF263" s="260"/>
      <c r="AG263" s="260"/>
      <c r="AH263" s="260"/>
      <c r="AI263" s="260"/>
      <c r="AJ263" s="260"/>
      <c r="AK263" s="260"/>
      <c r="AL263" s="260"/>
      <c r="AM263" s="260"/>
      <c r="AN263" s="260"/>
      <c r="AO263" s="260"/>
      <c r="AP263" s="260"/>
      <c r="AQ263" s="260"/>
      <c r="AR263" s="260"/>
      <c r="AS263" s="260"/>
      <c r="AT263" s="260"/>
    </row>
    <row r="264" customFormat="false" ht="15" hidden="false" customHeight="false" outlineLevel="0" collapsed="false">
      <c r="A264" s="259"/>
      <c r="B264" s="260"/>
      <c r="C264" s="260"/>
      <c r="D264" s="260"/>
      <c r="E264" s="260"/>
      <c r="F264" s="260"/>
      <c r="G264" s="260"/>
      <c r="H264" s="260"/>
      <c r="I264" s="260"/>
      <c r="J264" s="260"/>
      <c r="K264" s="260"/>
      <c r="L264" s="260"/>
      <c r="M264" s="260"/>
      <c r="N264" s="260"/>
      <c r="O264" s="260"/>
      <c r="P264" s="260"/>
      <c r="Q264" s="260"/>
      <c r="R264" s="260"/>
      <c r="S264" s="260"/>
      <c r="T264" s="260"/>
      <c r="U264" s="260"/>
      <c r="V264" s="260"/>
      <c r="W264" s="260"/>
      <c r="X264" s="260"/>
      <c r="Y264" s="260"/>
      <c r="Z264" s="260"/>
      <c r="AA264" s="260"/>
      <c r="AB264" s="260"/>
      <c r="AC264" s="260"/>
      <c r="AD264" s="260"/>
      <c r="AE264" s="260"/>
      <c r="AF264" s="260"/>
      <c r="AG264" s="260"/>
      <c r="AH264" s="260"/>
      <c r="AI264" s="260"/>
      <c r="AJ264" s="260"/>
      <c r="AK264" s="260"/>
      <c r="AL264" s="260"/>
      <c r="AM264" s="260"/>
      <c r="AN264" s="260"/>
      <c r="AO264" s="260"/>
      <c r="AP264" s="260"/>
      <c r="AQ264" s="260"/>
      <c r="AR264" s="260"/>
      <c r="AS264" s="260"/>
      <c r="AT264" s="260"/>
    </row>
    <row r="265" customFormat="false" ht="15" hidden="false" customHeight="false" outlineLevel="0" collapsed="false">
      <c r="A265" s="259"/>
      <c r="B265" s="260"/>
      <c r="C265" s="260"/>
      <c r="D265" s="260"/>
      <c r="E265" s="260"/>
      <c r="F265" s="260"/>
      <c r="G265" s="260"/>
      <c r="H265" s="260"/>
      <c r="I265" s="260"/>
      <c r="J265" s="260"/>
      <c r="K265" s="260"/>
      <c r="L265" s="260"/>
      <c r="M265" s="260"/>
      <c r="N265" s="260"/>
      <c r="O265" s="260"/>
      <c r="P265" s="260"/>
      <c r="Q265" s="260"/>
      <c r="R265" s="260"/>
      <c r="S265" s="260"/>
      <c r="T265" s="260"/>
      <c r="U265" s="260"/>
      <c r="V265" s="260"/>
      <c r="W265" s="260"/>
      <c r="X265" s="260"/>
      <c r="Y265" s="260"/>
      <c r="Z265" s="260"/>
      <c r="AA265" s="260"/>
      <c r="AB265" s="260"/>
      <c r="AC265" s="260"/>
      <c r="AD265" s="260"/>
      <c r="AE265" s="260"/>
      <c r="AF265" s="260"/>
      <c r="AG265" s="260"/>
      <c r="AH265" s="260"/>
      <c r="AI265" s="260"/>
      <c r="AJ265" s="260"/>
      <c r="AK265" s="260"/>
      <c r="AL265" s="260"/>
      <c r="AM265" s="260"/>
      <c r="AN265" s="260"/>
      <c r="AO265" s="260"/>
      <c r="AP265" s="260"/>
      <c r="AQ265" s="260"/>
      <c r="AR265" s="260"/>
      <c r="AS265" s="260"/>
      <c r="AT265" s="260"/>
    </row>
    <row r="266" customFormat="false" ht="15" hidden="false" customHeight="false" outlineLevel="0" collapsed="false">
      <c r="A266" s="259"/>
      <c r="B266" s="260"/>
      <c r="C266" s="260"/>
      <c r="D266" s="260"/>
      <c r="E266" s="260"/>
      <c r="F266" s="260"/>
      <c r="G266" s="260"/>
      <c r="H266" s="260"/>
      <c r="I266" s="260"/>
      <c r="J266" s="260"/>
      <c r="K266" s="260"/>
      <c r="L266" s="260"/>
      <c r="M266" s="260"/>
      <c r="N266" s="260"/>
      <c r="O266" s="260"/>
      <c r="P266" s="260"/>
      <c r="Q266" s="260"/>
      <c r="R266" s="260"/>
      <c r="S266" s="260"/>
      <c r="T266" s="260"/>
      <c r="U266" s="260"/>
      <c r="V266" s="260"/>
      <c r="W266" s="260"/>
      <c r="X266" s="260"/>
      <c r="Y266" s="260"/>
      <c r="Z266" s="260"/>
      <c r="AA266" s="260"/>
      <c r="AB266" s="260"/>
      <c r="AC266" s="260"/>
      <c r="AD266" s="260"/>
      <c r="AE266" s="260"/>
      <c r="AF266" s="260"/>
      <c r="AG266" s="260"/>
      <c r="AH266" s="260"/>
      <c r="AI266" s="260"/>
      <c r="AJ266" s="260"/>
      <c r="AK266" s="260"/>
      <c r="AL266" s="260"/>
      <c r="AM266" s="260"/>
      <c r="AN266" s="260"/>
      <c r="AO266" s="260"/>
      <c r="AP266" s="260"/>
      <c r="AQ266" s="260"/>
      <c r="AR266" s="260"/>
      <c r="AS266" s="260"/>
      <c r="AT266" s="260"/>
    </row>
    <row r="267" customFormat="false" ht="15" hidden="false" customHeight="false" outlineLevel="0" collapsed="false">
      <c r="A267" s="259"/>
      <c r="B267" s="260"/>
      <c r="C267" s="260"/>
      <c r="D267" s="260"/>
      <c r="E267" s="260"/>
      <c r="F267" s="260"/>
      <c r="G267" s="260"/>
      <c r="H267" s="260"/>
      <c r="I267" s="260"/>
      <c r="J267" s="260"/>
      <c r="K267" s="260"/>
      <c r="L267" s="260"/>
      <c r="M267" s="260"/>
      <c r="N267" s="260"/>
      <c r="O267" s="260"/>
      <c r="P267" s="260"/>
      <c r="Q267" s="260"/>
      <c r="R267" s="260"/>
      <c r="S267" s="260"/>
      <c r="T267" s="260"/>
      <c r="U267" s="260"/>
      <c r="V267" s="260"/>
      <c r="W267" s="260"/>
      <c r="X267" s="260"/>
      <c r="Y267" s="260"/>
      <c r="Z267" s="260"/>
      <c r="AA267" s="260"/>
      <c r="AB267" s="260"/>
      <c r="AC267" s="260"/>
      <c r="AD267" s="260"/>
      <c r="AE267" s="260"/>
      <c r="AF267" s="260"/>
      <c r="AG267" s="260"/>
      <c r="AH267" s="260"/>
      <c r="AI267" s="260"/>
      <c r="AJ267" s="260"/>
      <c r="AK267" s="260"/>
      <c r="AL267" s="260"/>
      <c r="AM267" s="260"/>
      <c r="AN267" s="260"/>
      <c r="AO267" s="260"/>
      <c r="AP267" s="260"/>
      <c r="AQ267" s="260"/>
      <c r="AR267" s="260"/>
      <c r="AS267" s="260"/>
      <c r="AT267" s="260"/>
    </row>
    <row r="268" customFormat="false" ht="15" hidden="false" customHeight="false" outlineLevel="0" collapsed="false">
      <c r="A268" s="259"/>
      <c r="B268" s="260"/>
      <c r="C268" s="260"/>
      <c r="D268" s="260"/>
      <c r="E268" s="260"/>
      <c r="F268" s="260"/>
      <c r="G268" s="260"/>
      <c r="H268" s="260"/>
      <c r="I268" s="260"/>
      <c r="J268" s="260"/>
      <c r="K268" s="260"/>
      <c r="L268" s="260"/>
      <c r="M268" s="260"/>
      <c r="N268" s="260"/>
      <c r="O268" s="260"/>
      <c r="P268" s="260"/>
      <c r="Q268" s="260"/>
      <c r="R268" s="260"/>
      <c r="S268" s="260"/>
      <c r="T268" s="260"/>
      <c r="U268" s="260"/>
      <c r="V268" s="260"/>
      <c r="W268" s="260"/>
      <c r="X268" s="260"/>
      <c r="Y268" s="260"/>
      <c r="Z268" s="260"/>
      <c r="AA268" s="260"/>
      <c r="AB268" s="260"/>
      <c r="AC268" s="260"/>
      <c r="AD268" s="260"/>
      <c r="AE268" s="260"/>
      <c r="AF268" s="260"/>
      <c r="AG268" s="260"/>
      <c r="AH268" s="260"/>
      <c r="AI268" s="260"/>
      <c r="AJ268" s="260"/>
      <c r="AK268" s="260"/>
      <c r="AL268" s="260"/>
      <c r="AM268" s="260"/>
      <c r="AN268" s="260"/>
      <c r="AO268" s="260"/>
      <c r="AP268" s="260"/>
      <c r="AQ268" s="260"/>
      <c r="AR268" s="260"/>
      <c r="AS268" s="260"/>
      <c r="AT268" s="260"/>
    </row>
    <row r="269" customFormat="false" ht="15" hidden="false" customHeight="false" outlineLevel="0" collapsed="false">
      <c r="A269" s="259"/>
      <c r="B269" s="260"/>
      <c r="C269" s="260"/>
      <c r="D269" s="260"/>
      <c r="E269" s="260"/>
      <c r="F269" s="260"/>
      <c r="G269" s="260"/>
      <c r="H269" s="260"/>
      <c r="I269" s="260"/>
      <c r="J269" s="260"/>
      <c r="K269" s="260"/>
      <c r="L269" s="260"/>
      <c r="M269" s="260"/>
      <c r="N269" s="260"/>
      <c r="O269" s="260"/>
      <c r="P269" s="260"/>
      <c r="Q269" s="260"/>
      <c r="R269" s="260"/>
      <c r="S269" s="260"/>
      <c r="T269" s="260"/>
      <c r="U269" s="260"/>
      <c r="V269" s="260"/>
      <c r="W269" s="260"/>
      <c r="X269" s="260"/>
      <c r="Y269" s="260"/>
      <c r="Z269" s="260"/>
      <c r="AA269" s="260"/>
      <c r="AB269" s="260"/>
      <c r="AC269" s="260"/>
      <c r="AD269" s="260"/>
      <c r="AE269" s="260"/>
      <c r="AF269" s="260"/>
      <c r="AG269" s="260"/>
      <c r="AH269" s="260"/>
      <c r="AI269" s="260"/>
      <c r="AJ269" s="260"/>
      <c r="AK269" s="260"/>
      <c r="AL269" s="260"/>
      <c r="AM269" s="260"/>
      <c r="AN269" s="260"/>
      <c r="AO269" s="260"/>
      <c r="AP269" s="260"/>
      <c r="AQ269" s="260"/>
      <c r="AR269" s="260"/>
      <c r="AS269" s="260"/>
      <c r="AT269" s="260"/>
    </row>
    <row r="270" customFormat="false" ht="15" hidden="false" customHeight="false" outlineLevel="0" collapsed="false">
      <c r="A270" s="259"/>
      <c r="B270" s="260"/>
      <c r="C270" s="260"/>
      <c r="D270" s="260"/>
      <c r="E270" s="260"/>
      <c r="F270" s="260"/>
      <c r="G270" s="260"/>
      <c r="H270" s="260"/>
      <c r="I270" s="260"/>
      <c r="J270" s="260"/>
      <c r="K270" s="260"/>
      <c r="L270" s="260"/>
      <c r="M270" s="260"/>
      <c r="N270" s="260"/>
      <c r="O270" s="260"/>
      <c r="P270" s="260"/>
      <c r="Q270" s="260"/>
      <c r="R270" s="260"/>
      <c r="S270" s="260"/>
      <c r="T270" s="260"/>
      <c r="U270" s="260"/>
      <c r="V270" s="260"/>
      <c r="W270" s="260"/>
      <c r="X270" s="260"/>
      <c r="Y270" s="260"/>
      <c r="Z270" s="260"/>
      <c r="AA270" s="260"/>
      <c r="AB270" s="260"/>
      <c r="AC270" s="260"/>
      <c r="AD270" s="260"/>
      <c r="AE270" s="260"/>
      <c r="AF270" s="260"/>
      <c r="AG270" s="260"/>
      <c r="AH270" s="260"/>
      <c r="AI270" s="260"/>
      <c r="AJ270" s="260"/>
      <c r="AK270" s="260"/>
      <c r="AL270" s="260"/>
      <c r="AM270" s="260"/>
      <c r="AN270" s="260"/>
      <c r="AO270" s="260"/>
      <c r="AP270" s="260"/>
      <c r="AQ270" s="260"/>
      <c r="AR270" s="260"/>
      <c r="AS270" s="260"/>
      <c r="AT270" s="260"/>
    </row>
    <row r="271" customFormat="false" ht="15" hidden="false" customHeight="false" outlineLevel="0" collapsed="false">
      <c r="A271" s="259"/>
      <c r="B271" s="260"/>
      <c r="C271" s="260"/>
      <c r="D271" s="260"/>
      <c r="E271" s="260"/>
      <c r="F271" s="260"/>
      <c r="G271" s="260"/>
      <c r="H271" s="260"/>
      <c r="I271" s="260"/>
      <c r="J271" s="260"/>
      <c r="K271" s="260"/>
      <c r="L271" s="260"/>
      <c r="M271" s="260"/>
      <c r="N271" s="260"/>
      <c r="O271" s="260"/>
      <c r="P271" s="260"/>
      <c r="Q271" s="260"/>
      <c r="R271" s="260"/>
      <c r="S271" s="260"/>
      <c r="T271" s="260"/>
      <c r="U271" s="260"/>
      <c r="V271" s="260"/>
      <c r="W271" s="260"/>
      <c r="X271" s="260"/>
      <c r="Y271" s="260"/>
      <c r="Z271" s="260"/>
      <c r="AA271" s="260"/>
      <c r="AB271" s="260"/>
      <c r="AC271" s="260"/>
      <c r="AD271" s="260"/>
      <c r="AE271" s="260"/>
      <c r="AF271" s="260"/>
      <c r="AG271" s="260"/>
      <c r="AH271" s="260"/>
      <c r="AI271" s="260"/>
      <c r="AJ271" s="260"/>
      <c r="AK271" s="260"/>
      <c r="AL271" s="260"/>
      <c r="AM271" s="260"/>
      <c r="AN271" s="260"/>
      <c r="AO271" s="260"/>
      <c r="AP271" s="260"/>
      <c r="AQ271" s="260"/>
      <c r="AR271" s="260"/>
      <c r="AS271" s="260"/>
      <c r="AT271" s="260"/>
    </row>
    <row r="272" customFormat="false" ht="15" hidden="false" customHeight="false" outlineLevel="0" collapsed="false">
      <c r="A272" s="259"/>
      <c r="B272" s="260"/>
      <c r="C272" s="260"/>
      <c r="D272" s="260"/>
      <c r="E272" s="260"/>
      <c r="F272" s="260"/>
      <c r="G272" s="260"/>
      <c r="H272" s="260"/>
      <c r="I272" s="260"/>
      <c r="J272" s="260"/>
      <c r="K272" s="260"/>
      <c r="L272" s="260"/>
      <c r="M272" s="260"/>
      <c r="N272" s="260"/>
      <c r="O272" s="260"/>
      <c r="P272" s="260"/>
      <c r="Q272" s="260"/>
      <c r="R272" s="260"/>
      <c r="S272" s="260"/>
      <c r="T272" s="260"/>
      <c r="U272" s="260"/>
      <c r="V272" s="260"/>
      <c r="W272" s="260"/>
      <c r="X272" s="260"/>
      <c r="Y272" s="260"/>
      <c r="Z272" s="260"/>
      <c r="AA272" s="260"/>
      <c r="AB272" s="260"/>
      <c r="AC272" s="260"/>
      <c r="AD272" s="260"/>
      <c r="AE272" s="260"/>
      <c r="AF272" s="260"/>
      <c r="AG272" s="260"/>
      <c r="AH272" s="260"/>
      <c r="AI272" s="260"/>
      <c r="AJ272" s="260"/>
      <c r="AK272" s="260"/>
      <c r="AL272" s="260"/>
      <c r="AM272" s="260"/>
      <c r="AN272" s="260"/>
      <c r="AO272" s="260"/>
      <c r="AP272" s="260"/>
      <c r="AQ272" s="260"/>
      <c r="AR272" s="260"/>
      <c r="AS272" s="260"/>
      <c r="AT272" s="260"/>
    </row>
    <row r="273" customFormat="false" ht="15" hidden="false" customHeight="false" outlineLevel="0" collapsed="false">
      <c r="A273" s="259"/>
      <c r="B273" s="260"/>
      <c r="C273" s="260"/>
      <c r="D273" s="260"/>
      <c r="E273" s="260"/>
      <c r="F273" s="260"/>
      <c r="G273" s="260"/>
      <c r="H273" s="260"/>
      <c r="I273" s="260"/>
      <c r="J273" s="260"/>
      <c r="K273" s="260"/>
      <c r="L273" s="260"/>
      <c r="M273" s="260"/>
      <c r="N273" s="260"/>
      <c r="O273" s="260"/>
      <c r="P273" s="260"/>
      <c r="Q273" s="260"/>
      <c r="R273" s="260"/>
      <c r="S273" s="260"/>
      <c r="T273" s="260"/>
      <c r="U273" s="260"/>
      <c r="V273" s="260"/>
      <c r="W273" s="260"/>
      <c r="X273" s="260"/>
      <c r="Y273" s="260"/>
      <c r="Z273" s="260"/>
      <c r="AA273" s="260"/>
      <c r="AB273" s="260"/>
      <c r="AC273" s="260"/>
      <c r="AD273" s="260"/>
      <c r="AE273" s="260"/>
      <c r="AF273" s="260"/>
      <c r="AG273" s="260"/>
      <c r="AH273" s="260"/>
      <c r="AI273" s="260"/>
      <c r="AJ273" s="260"/>
      <c r="AK273" s="260"/>
      <c r="AL273" s="260"/>
      <c r="AM273" s="260"/>
      <c r="AN273" s="260"/>
      <c r="AO273" s="260"/>
      <c r="AP273" s="260"/>
      <c r="AQ273" s="260"/>
      <c r="AR273" s="260"/>
      <c r="AS273" s="260"/>
      <c r="AT273" s="260"/>
    </row>
    <row r="274" customFormat="false" ht="15" hidden="false" customHeight="false" outlineLevel="0" collapsed="false">
      <c r="A274" s="259"/>
      <c r="B274" s="260"/>
      <c r="C274" s="260"/>
      <c r="D274" s="260"/>
      <c r="E274" s="260"/>
      <c r="F274" s="260"/>
      <c r="G274" s="260"/>
      <c r="H274" s="260"/>
      <c r="I274" s="260"/>
      <c r="J274" s="260"/>
      <c r="K274" s="260"/>
      <c r="L274" s="260"/>
      <c r="M274" s="260"/>
      <c r="N274" s="260"/>
      <c r="O274" s="260"/>
      <c r="P274" s="260"/>
      <c r="Q274" s="260"/>
      <c r="R274" s="260"/>
      <c r="S274" s="260"/>
      <c r="T274" s="260"/>
      <c r="U274" s="260"/>
      <c r="V274" s="260"/>
      <c r="W274" s="260"/>
      <c r="X274" s="260"/>
      <c r="Y274" s="260"/>
      <c r="Z274" s="260"/>
      <c r="AA274" s="260"/>
      <c r="AB274" s="260"/>
      <c r="AC274" s="260"/>
      <c r="AD274" s="260"/>
      <c r="AE274" s="260"/>
      <c r="AF274" s="260"/>
      <c r="AG274" s="260"/>
      <c r="AH274" s="260"/>
      <c r="AI274" s="260"/>
      <c r="AJ274" s="260"/>
      <c r="AK274" s="260"/>
      <c r="AL274" s="260"/>
      <c r="AM274" s="260"/>
      <c r="AN274" s="260"/>
      <c r="AO274" s="260"/>
      <c r="AP274" s="260"/>
      <c r="AQ274" s="260"/>
      <c r="AR274" s="260"/>
      <c r="AS274" s="260"/>
      <c r="AT274" s="260"/>
    </row>
    <row r="275" customFormat="false" ht="15" hidden="false" customHeight="false" outlineLevel="0" collapsed="false">
      <c r="A275" s="259"/>
      <c r="B275" s="260"/>
      <c r="C275" s="260"/>
      <c r="D275" s="260"/>
      <c r="E275" s="260"/>
      <c r="F275" s="260"/>
      <c r="G275" s="260"/>
      <c r="H275" s="260"/>
      <c r="I275" s="260"/>
      <c r="J275" s="260"/>
      <c r="K275" s="260"/>
      <c r="L275" s="260"/>
      <c r="M275" s="260"/>
      <c r="N275" s="260"/>
      <c r="O275" s="260"/>
      <c r="P275" s="260"/>
      <c r="Q275" s="260"/>
      <c r="R275" s="260"/>
      <c r="S275" s="260"/>
      <c r="T275" s="260"/>
      <c r="U275" s="260"/>
      <c r="V275" s="260"/>
      <c r="W275" s="260"/>
      <c r="X275" s="260"/>
      <c r="Y275" s="260"/>
      <c r="Z275" s="260"/>
      <c r="AA275" s="260"/>
      <c r="AB275" s="260"/>
      <c r="AC275" s="260"/>
      <c r="AD275" s="260"/>
      <c r="AE275" s="260"/>
      <c r="AF275" s="260"/>
      <c r="AG275" s="260"/>
      <c r="AH275" s="260"/>
      <c r="AI275" s="260"/>
      <c r="AJ275" s="260"/>
      <c r="AK275" s="260"/>
      <c r="AL275" s="260"/>
      <c r="AM275" s="260"/>
      <c r="AN275" s="260"/>
      <c r="AO275" s="260"/>
      <c r="AP275" s="260"/>
      <c r="AQ275" s="260"/>
      <c r="AR275" s="260"/>
      <c r="AS275" s="260"/>
      <c r="AT275" s="260"/>
    </row>
    <row r="276" customFormat="false" ht="15" hidden="false" customHeight="false" outlineLevel="0" collapsed="false">
      <c r="A276" s="259"/>
      <c r="B276" s="260"/>
      <c r="C276" s="260"/>
      <c r="D276" s="260"/>
      <c r="E276" s="260"/>
      <c r="F276" s="260"/>
      <c r="G276" s="260"/>
      <c r="H276" s="260"/>
      <c r="I276" s="260"/>
      <c r="J276" s="260"/>
      <c r="K276" s="260"/>
      <c r="L276" s="260"/>
      <c r="M276" s="260"/>
      <c r="N276" s="260"/>
      <c r="O276" s="260"/>
      <c r="P276" s="260"/>
      <c r="Q276" s="260"/>
      <c r="R276" s="260"/>
      <c r="S276" s="260"/>
      <c r="T276" s="260"/>
      <c r="U276" s="260"/>
      <c r="V276" s="260"/>
      <c r="W276" s="260"/>
      <c r="X276" s="260"/>
      <c r="Y276" s="260"/>
      <c r="Z276" s="260"/>
      <c r="AA276" s="260"/>
      <c r="AB276" s="260"/>
      <c r="AC276" s="260"/>
      <c r="AD276" s="260"/>
      <c r="AE276" s="260"/>
      <c r="AF276" s="260"/>
      <c r="AG276" s="260"/>
      <c r="AH276" s="260"/>
      <c r="AI276" s="260"/>
      <c r="AJ276" s="260"/>
      <c r="AK276" s="260"/>
      <c r="AL276" s="260"/>
      <c r="AM276" s="260"/>
      <c r="AN276" s="260"/>
      <c r="AO276" s="260"/>
      <c r="AP276" s="260"/>
      <c r="AQ276" s="260"/>
      <c r="AR276" s="260"/>
      <c r="AS276" s="260"/>
      <c r="AT276" s="260"/>
    </row>
    <row r="277" customFormat="false" ht="15" hidden="false" customHeight="false" outlineLevel="0" collapsed="false">
      <c r="A277" s="259"/>
      <c r="B277" s="260"/>
      <c r="C277" s="260"/>
      <c r="D277" s="260"/>
      <c r="E277" s="260"/>
      <c r="F277" s="260"/>
      <c r="G277" s="260"/>
      <c r="H277" s="260"/>
      <c r="I277" s="260"/>
      <c r="J277" s="260"/>
      <c r="K277" s="260"/>
      <c r="L277" s="260"/>
      <c r="M277" s="260"/>
      <c r="N277" s="260"/>
      <c r="O277" s="260"/>
      <c r="P277" s="260"/>
      <c r="Q277" s="260"/>
      <c r="R277" s="260"/>
      <c r="S277" s="260"/>
      <c r="T277" s="260"/>
      <c r="U277" s="260"/>
      <c r="V277" s="260"/>
      <c r="W277" s="260"/>
      <c r="X277" s="260"/>
      <c r="Y277" s="260"/>
      <c r="Z277" s="260"/>
      <c r="AA277" s="260"/>
      <c r="AB277" s="260"/>
      <c r="AC277" s="260"/>
      <c r="AD277" s="260"/>
      <c r="AE277" s="260"/>
      <c r="AF277" s="260"/>
      <c r="AG277" s="260"/>
      <c r="AH277" s="260"/>
      <c r="AI277" s="260"/>
      <c r="AJ277" s="260"/>
      <c r="AK277" s="260"/>
      <c r="AL277" s="260"/>
      <c r="AM277" s="260"/>
      <c r="AN277" s="260"/>
      <c r="AO277" s="260"/>
      <c r="AP277" s="260"/>
      <c r="AQ277" s="260"/>
      <c r="AR277" s="260"/>
      <c r="AS277" s="260"/>
      <c r="AT277" s="260"/>
    </row>
    <row r="278" customFormat="false" ht="15" hidden="false" customHeight="false" outlineLevel="0" collapsed="false">
      <c r="A278" s="259"/>
      <c r="B278" s="260"/>
      <c r="C278" s="260"/>
      <c r="D278" s="260"/>
      <c r="E278" s="260"/>
      <c r="F278" s="260"/>
      <c r="G278" s="260"/>
      <c r="H278" s="260"/>
      <c r="I278" s="260"/>
      <c r="J278" s="260"/>
      <c r="K278" s="260"/>
      <c r="L278" s="260"/>
      <c r="M278" s="260"/>
      <c r="N278" s="260"/>
      <c r="O278" s="260"/>
      <c r="P278" s="260"/>
      <c r="Q278" s="260"/>
      <c r="R278" s="260"/>
      <c r="S278" s="260"/>
      <c r="T278" s="260"/>
      <c r="U278" s="260"/>
      <c r="V278" s="260"/>
      <c r="W278" s="260"/>
      <c r="X278" s="260"/>
      <c r="Y278" s="260"/>
      <c r="Z278" s="260"/>
      <c r="AA278" s="260"/>
      <c r="AB278" s="260"/>
      <c r="AC278" s="260"/>
      <c r="AD278" s="260"/>
      <c r="AE278" s="260"/>
      <c r="AF278" s="260"/>
      <c r="AG278" s="260"/>
      <c r="AH278" s="260"/>
      <c r="AI278" s="260"/>
      <c r="AJ278" s="260"/>
      <c r="AK278" s="260"/>
      <c r="AL278" s="260"/>
      <c r="AM278" s="260"/>
      <c r="AN278" s="260"/>
      <c r="AO278" s="260"/>
      <c r="AP278" s="260"/>
      <c r="AQ278" s="260"/>
      <c r="AR278" s="260"/>
      <c r="AS278" s="260"/>
      <c r="AT278" s="260"/>
    </row>
    <row r="279" customFormat="false" ht="15" hidden="false" customHeight="false" outlineLevel="0" collapsed="false">
      <c r="A279" s="259"/>
      <c r="B279" s="260"/>
      <c r="C279" s="260"/>
      <c r="D279" s="260"/>
      <c r="E279" s="260"/>
      <c r="F279" s="260"/>
      <c r="G279" s="260"/>
      <c r="H279" s="260"/>
      <c r="I279" s="260"/>
      <c r="J279" s="260"/>
      <c r="K279" s="260"/>
      <c r="L279" s="260"/>
      <c r="M279" s="260"/>
      <c r="N279" s="260"/>
      <c r="O279" s="260"/>
      <c r="P279" s="260"/>
      <c r="Q279" s="260"/>
      <c r="R279" s="260"/>
      <c r="S279" s="260"/>
      <c r="T279" s="260"/>
      <c r="U279" s="260"/>
      <c r="V279" s="260"/>
      <c r="W279" s="260"/>
      <c r="X279" s="260"/>
      <c r="Y279" s="260"/>
      <c r="Z279" s="260"/>
      <c r="AA279" s="260"/>
      <c r="AB279" s="260"/>
      <c r="AC279" s="260"/>
      <c r="AD279" s="260"/>
      <c r="AE279" s="260"/>
      <c r="AF279" s="260"/>
      <c r="AG279" s="260"/>
      <c r="AH279" s="260"/>
      <c r="AI279" s="260"/>
      <c r="AJ279" s="260"/>
      <c r="AK279" s="260"/>
      <c r="AL279" s="260"/>
      <c r="AM279" s="260"/>
      <c r="AN279" s="260"/>
      <c r="AO279" s="260"/>
      <c r="AP279" s="260"/>
      <c r="AQ279" s="260"/>
      <c r="AR279" s="260"/>
      <c r="AS279" s="260"/>
      <c r="AT279" s="260"/>
    </row>
    <row r="280" customFormat="false" ht="15" hidden="false" customHeight="false" outlineLevel="0" collapsed="false">
      <c r="A280" s="259"/>
      <c r="B280" s="260"/>
      <c r="C280" s="260"/>
      <c r="D280" s="260"/>
      <c r="E280" s="260"/>
      <c r="F280" s="260"/>
      <c r="G280" s="260"/>
      <c r="H280" s="260"/>
      <c r="I280" s="260"/>
      <c r="J280" s="260"/>
      <c r="K280" s="260"/>
      <c r="L280" s="260"/>
      <c r="M280" s="260"/>
      <c r="N280" s="260"/>
      <c r="O280" s="260"/>
      <c r="P280" s="260"/>
      <c r="Q280" s="260"/>
      <c r="R280" s="260"/>
      <c r="S280" s="260"/>
      <c r="T280" s="260"/>
      <c r="U280" s="260"/>
      <c r="V280" s="260"/>
      <c r="W280" s="260"/>
      <c r="X280" s="260"/>
      <c r="Y280" s="260"/>
      <c r="Z280" s="260"/>
      <c r="AA280" s="260"/>
      <c r="AB280" s="260"/>
      <c r="AC280" s="260"/>
      <c r="AD280" s="260"/>
      <c r="AE280" s="260"/>
      <c r="AF280" s="260"/>
      <c r="AG280" s="260"/>
      <c r="AH280" s="260"/>
      <c r="AI280" s="260"/>
      <c r="AJ280" s="260"/>
      <c r="AK280" s="260"/>
      <c r="AL280" s="260"/>
      <c r="AM280" s="260"/>
      <c r="AN280" s="260"/>
      <c r="AO280" s="260"/>
      <c r="AP280" s="260"/>
      <c r="AQ280" s="260"/>
      <c r="AR280" s="260"/>
      <c r="AS280" s="260"/>
      <c r="AT280" s="260"/>
    </row>
    <row r="281" customFormat="false" ht="15" hidden="false" customHeight="false" outlineLevel="0" collapsed="false">
      <c r="A281" s="259"/>
      <c r="B281" s="260"/>
      <c r="C281" s="260"/>
      <c r="D281" s="260"/>
      <c r="E281" s="260"/>
      <c r="F281" s="260"/>
      <c r="G281" s="260"/>
      <c r="H281" s="260"/>
      <c r="I281" s="260"/>
      <c r="J281" s="260"/>
      <c r="K281" s="260"/>
      <c r="L281" s="260"/>
      <c r="M281" s="260"/>
      <c r="N281" s="260"/>
      <c r="O281" s="260"/>
      <c r="P281" s="260"/>
      <c r="Q281" s="260"/>
      <c r="R281" s="260"/>
      <c r="S281" s="260"/>
      <c r="T281" s="260"/>
      <c r="U281" s="260"/>
      <c r="V281" s="260"/>
      <c r="W281" s="260"/>
      <c r="X281" s="260"/>
      <c r="Y281" s="260"/>
      <c r="Z281" s="260"/>
      <c r="AA281" s="260"/>
      <c r="AB281" s="260"/>
      <c r="AC281" s="260"/>
      <c r="AD281" s="260"/>
      <c r="AE281" s="260"/>
      <c r="AF281" s="260"/>
      <c r="AG281" s="260"/>
      <c r="AH281" s="260"/>
      <c r="AI281" s="260"/>
      <c r="AJ281" s="260"/>
      <c r="AK281" s="260"/>
      <c r="AL281" s="260"/>
      <c r="AM281" s="260"/>
      <c r="AN281" s="260"/>
      <c r="AO281" s="260"/>
      <c r="AP281" s="260"/>
      <c r="AQ281" s="260"/>
      <c r="AR281" s="260"/>
      <c r="AS281" s="260"/>
      <c r="AT281" s="260"/>
    </row>
    <row r="282" customFormat="false" ht="15" hidden="false" customHeight="false" outlineLevel="0" collapsed="false">
      <c r="A282" s="259"/>
      <c r="B282" s="260"/>
      <c r="C282" s="260"/>
      <c r="D282" s="260"/>
      <c r="E282" s="260"/>
      <c r="F282" s="260"/>
      <c r="G282" s="260"/>
      <c r="H282" s="260"/>
      <c r="I282" s="260"/>
      <c r="J282" s="260"/>
      <c r="K282" s="260"/>
      <c r="L282" s="260"/>
      <c r="M282" s="260"/>
      <c r="N282" s="260"/>
      <c r="O282" s="260"/>
      <c r="P282" s="260"/>
      <c r="Q282" s="260"/>
      <c r="R282" s="260"/>
      <c r="S282" s="260"/>
      <c r="T282" s="260"/>
      <c r="U282" s="260"/>
      <c r="V282" s="260"/>
      <c r="W282" s="260"/>
      <c r="X282" s="260"/>
      <c r="Y282" s="260"/>
      <c r="Z282" s="260"/>
      <c r="AA282" s="260"/>
      <c r="AB282" s="260"/>
      <c r="AC282" s="260"/>
      <c r="AD282" s="260"/>
      <c r="AE282" s="260"/>
      <c r="AF282" s="260"/>
      <c r="AG282" s="260"/>
      <c r="AH282" s="260"/>
      <c r="AI282" s="260"/>
      <c r="AJ282" s="260"/>
      <c r="AK282" s="260"/>
      <c r="AL282" s="260"/>
      <c r="AM282" s="260"/>
      <c r="AN282" s="260"/>
      <c r="AO282" s="260"/>
      <c r="AP282" s="260"/>
      <c r="AQ282" s="260"/>
      <c r="AR282" s="260"/>
      <c r="AS282" s="260"/>
      <c r="AT282" s="260"/>
    </row>
    <row r="283" customFormat="false" ht="15" hidden="false" customHeight="false" outlineLevel="0" collapsed="false">
      <c r="A283" s="259"/>
      <c r="B283" s="260"/>
      <c r="C283" s="260"/>
      <c r="D283" s="260"/>
      <c r="E283" s="260"/>
      <c r="F283" s="260"/>
      <c r="G283" s="260"/>
      <c r="H283" s="260"/>
      <c r="I283" s="260"/>
      <c r="J283" s="260"/>
      <c r="K283" s="260"/>
      <c r="L283" s="260"/>
      <c r="M283" s="260"/>
      <c r="N283" s="260"/>
      <c r="O283" s="260"/>
      <c r="P283" s="260"/>
      <c r="Q283" s="260"/>
      <c r="R283" s="260"/>
      <c r="S283" s="260"/>
      <c r="T283" s="260"/>
      <c r="U283" s="260"/>
      <c r="V283" s="260"/>
      <c r="W283" s="260"/>
      <c r="X283" s="260"/>
      <c r="Y283" s="260"/>
      <c r="Z283" s="260"/>
      <c r="AA283" s="260"/>
      <c r="AB283" s="260"/>
      <c r="AC283" s="260"/>
      <c r="AD283" s="260"/>
      <c r="AE283" s="260"/>
      <c r="AF283" s="260"/>
      <c r="AG283" s="260"/>
      <c r="AH283" s="260"/>
      <c r="AI283" s="260"/>
      <c r="AJ283" s="260"/>
      <c r="AK283" s="260"/>
      <c r="AL283" s="260"/>
      <c r="AM283" s="260"/>
      <c r="AN283" s="260"/>
      <c r="AO283" s="260"/>
      <c r="AP283" s="260"/>
      <c r="AQ283" s="260"/>
      <c r="AR283" s="260"/>
      <c r="AS283" s="260"/>
      <c r="AT283" s="260"/>
    </row>
    <row r="284" customFormat="false" ht="15" hidden="false" customHeight="false" outlineLevel="0" collapsed="false">
      <c r="A284" s="259"/>
      <c r="B284" s="260"/>
      <c r="C284" s="260"/>
      <c r="D284" s="260"/>
      <c r="E284" s="260"/>
      <c r="F284" s="260"/>
      <c r="G284" s="260"/>
      <c r="H284" s="260"/>
      <c r="I284" s="260"/>
      <c r="J284" s="260"/>
      <c r="K284" s="260"/>
      <c r="L284" s="260"/>
      <c r="M284" s="260"/>
      <c r="N284" s="260"/>
      <c r="O284" s="260"/>
      <c r="P284" s="260"/>
      <c r="Q284" s="260"/>
      <c r="R284" s="260"/>
      <c r="S284" s="260"/>
      <c r="T284" s="260"/>
      <c r="U284" s="260"/>
      <c r="V284" s="260"/>
      <c r="W284" s="260"/>
      <c r="X284" s="260"/>
      <c r="Y284" s="260"/>
      <c r="Z284" s="260"/>
      <c r="AA284" s="260"/>
      <c r="AB284" s="260"/>
      <c r="AC284" s="260"/>
      <c r="AD284" s="260"/>
      <c r="AE284" s="260"/>
      <c r="AF284" s="260"/>
      <c r="AG284" s="260"/>
      <c r="AH284" s="260"/>
      <c r="AI284" s="260"/>
      <c r="AJ284" s="260"/>
      <c r="AK284" s="260"/>
      <c r="AL284" s="260"/>
      <c r="AM284" s="260"/>
      <c r="AN284" s="260"/>
      <c r="AO284" s="260"/>
      <c r="AP284" s="260"/>
      <c r="AQ284" s="260"/>
      <c r="AR284" s="260"/>
      <c r="AS284" s="260"/>
      <c r="AT284" s="260"/>
    </row>
    <row r="285" customFormat="false" ht="15" hidden="false" customHeight="false" outlineLevel="0" collapsed="false">
      <c r="A285" s="259"/>
      <c r="B285" s="260"/>
      <c r="C285" s="260"/>
      <c r="D285" s="260"/>
      <c r="E285" s="260"/>
      <c r="F285" s="260"/>
      <c r="G285" s="260"/>
      <c r="H285" s="260"/>
      <c r="I285" s="260"/>
      <c r="J285" s="260"/>
      <c r="K285" s="260"/>
      <c r="L285" s="260"/>
      <c r="M285" s="260"/>
      <c r="N285" s="260"/>
      <c r="O285" s="260"/>
      <c r="P285" s="260"/>
      <c r="Q285" s="260"/>
      <c r="R285" s="260"/>
      <c r="S285" s="260"/>
      <c r="T285" s="260"/>
      <c r="U285" s="260"/>
      <c r="V285" s="260"/>
      <c r="W285" s="260"/>
      <c r="X285" s="260"/>
      <c r="Y285" s="260"/>
      <c r="Z285" s="260"/>
      <c r="AA285" s="260"/>
      <c r="AB285" s="260"/>
      <c r="AC285" s="260"/>
      <c r="AD285" s="260"/>
      <c r="AE285" s="260"/>
      <c r="AF285" s="260"/>
      <c r="AG285" s="260"/>
      <c r="AH285" s="260"/>
      <c r="AI285" s="260"/>
      <c r="AJ285" s="260"/>
      <c r="AK285" s="260"/>
      <c r="AL285" s="260"/>
      <c r="AM285" s="260"/>
      <c r="AN285" s="260"/>
      <c r="AO285" s="260"/>
      <c r="AP285" s="260"/>
      <c r="AQ285" s="260"/>
      <c r="AR285" s="260"/>
      <c r="AS285" s="260"/>
      <c r="AT285" s="260"/>
    </row>
    <row r="286" customFormat="false" ht="15" hidden="false" customHeight="false" outlineLevel="0" collapsed="false">
      <c r="A286" s="259"/>
      <c r="B286" s="260"/>
      <c r="C286" s="260"/>
      <c r="D286" s="260"/>
      <c r="E286" s="260"/>
      <c r="F286" s="260"/>
      <c r="G286" s="260"/>
      <c r="H286" s="260"/>
      <c r="I286" s="260"/>
      <c r="J286" s="260"/>
      <c r="K286" s="260"/>
      <c r="L286" s="260"/>
      <c r="M286" s="260"/>
      <c r="N286" s="260"/>
      <c r="O286" s="260"/>
      <c r="P286" s="260"/>
      <c r="Q286" s="260"/>
      <c r="R286" s="260"/>
      <c r="S286" s="260"/>
      <c r="T286" s="260"/>
      <c r="U286" s="260"/>
      <c r="V286" s="260"/>
      <c r="W286" s="260"/>
      <c r="X286" s="260"/>
      <c r="Y286" s="260"/>
      <c r="Z286" s="260"/>
      <c r="AA286" s="260"/>
      <c r="AB286" s="260"/>
      <c r="AC286" s="260"/>
      <c r="AD286" s="260"/>
      <c r="AE286" s="260"/>
      <c r="AF286" s="260"/>
      <c r="AG286" s="260"/>
      <c r="AH286" s="260"/>
      <c r="AI286" s="260"/>
      <c r="AJ286" s="260"/>
      <c r="AK286" s="260"/>
      <c r="AL286" s="260"/>
      <c r="AM286" s="260"/>
      <c r="AN286" s="260"/>
      <c r="AO286" s="260"/>
      <c r="AP286" s="260"/>
      <c r="AQ286" s="260"/>
      <c r="AR286" s="260"/>
      <c r="AS286" s="260"/>
      <c r="AT286" s="260"/>
    </row>
    <row r="287" customFormat="false" ht="15" hidden="false" customHeight="false" outlineLevel="0" collapsed="false">
      <c r="A287" s="259"/>
      <c r="B287" s="260"/>
      <c r="C287" s="260"/>
      <c r="D287" s="260"/>
      <c r="E287" s="260"/>
      <c r="F287" s="260"/>
      <c r="G287" s="260"/>
      <c r="H287" s="260"/>
      <c r="I287" s="260"/>
      <c r="J287" s="260"/>
      <c r="K287" s="260"/>
      <c r="L287" s="260"/>
      <c r="M287" s="260"/>
      <c r="N287" s="260"/>
      <c r="O287" s="260"/>
      <c r="P287" s="260"/>
      <c r="Q287" s="260"/>
      <c r="R287" s="260"/>
      <c r="S287" s="260"/>
      <c r="T287" s="260"/>
      <c r="U287" s="260"/>
      <c r="V287" s="260"/>
      <c r="W287" s="260"/>
      <c r="X287" s="260"/>
      <c r="Y287" s="260"/>
      <c r="Z287" s="260"/>
      <c r="AA287" s="260"/>
      <c r="AB287" s="260"/>
      <c r="AC287" s="260"/>
      <c r="AD287" s="260"/>
      <c r="AE287" s="260"/>
      <c r="AF287" s="260"/>
      <c r="AG287" s="260"/>
      <c r="AH287" s="260"/>
      <c r="AI287" s="260"/>
      <c r="AJ287" s="260"/>
      <c r="AK287" s="260"/>
      <c r="AL287" s="260"/>
      <c r="AM287" s="260"/>
      <c r="AN287" s="260"/>
      <c r="AO287" s="260"/>
      <c r="AP287" s="260"/>
      <c r="AQ287" s="260"/>
      <c r="AR287" s="260"/>
      <c r="AS287" s="260"/>
      <c r="AT287" s="260"/>
    </row>
    <row r="288" customFormat="false" ht="15" hidden="false" customHeight="false" outlineLevel="0" collapsed="false">
      <c r="A288" s="259"/>
      <c r="B288" s="260"/>
      <c r="C288" s="260"/>
      <c r="D288" s="260"/>
      <c r="E288" s="260"/>
      <c r="F288" s="260"/>
      <c r="G288" s="260"/>
      <c r="H288" s="260"/>
      <c r="I288" s="260"/>
      <c r="J288" s="260"/>
      <c r="K288" s="260"/>
      <c r="L288" s="260"/>
      <c r="M288" s="260"/>
      <c r="N288" s="260"/>
      <c r="O288" s="260"/>
      <c r="P288" s="260"/>
      <c r="Q288" s="260"/>
      <c r="R288" s="260"/>
      <c r="S288" s="260"/>
      <c r="T288" s="260"/>
      <c r="U288" s="260"/>
      <c r="V288" s="260"/>
      <c r="W288" s="260"/>
      <c r="X288" s="260"/>
      <c r="Y288" s="260"/>
      <c r="Z288" s="260"/>
      <c r="AA288" s="260"/>
      <c r="AB288" s="260"/>
      <c r="AC288" s="260"/>
      <c r="AD288" s="260"/>
      <c r="AE288" s="260"/>
      <c r="AF288" s="260"/>
      <c r="AG288" s="260"/>
      <c r="AH288" s="260"/>
      <c r="AI288" s="260"/>
      <c r="AJ288" s="260"/>
      <c r="AK288" s="260"/>
      <c r="AL288" s="260"/>
      <c r="AM288" s="260"/>
      <c r="AN288" s="260"/>
      <c r="AO288" s="260"/>
      <c r="AP288" s="260"/>
      <c r="AQ288" s="260"/>
      <c r="AR288" s="260"/>
      <c r="AS288" s="260"/>
      <c r="AT288" s="260"/>
    </row>
    <row r="289" customFormat="false" ht="15" hidden="false" customHeight="false" outlineLevel="0" collapsed="false">
      <c r="A289" s="259"/>
      <c r="B289" s="260"/>
      <c r="C289" s="260"/>
      <c r="D289" s="260"/>
      <c r="E289" s="260"/>
      <c r="F289" s="260"/>
      <c r="G289" s="260"/>
      <c r="H289" s="260"/>
      <c r="I289" s="260"/>
      <c r="J289" s="260"/>
      <c r="K289" s="260"/>
      <c r="L289" s="260"/>
      <c r="M289" s="260"/>
      <c r="N289" s="260"/>
      <c r="O289" s="260"/>
      <c r="P289" s="260"/>
      <c r="Q289" s="260"/>
      <c r="R289" s="260"/>
      <c r="S289" s="260"/>
      <c r="T289" s="260"/>
      <c r="U289" s="260"/>
      <c r="V289" s="260"/>
      <c r="W289" s="260"/>
      <c r="X289" s="260"/>
      <c r="Y289" s="260"/>
      <c r="Z289" s="260"/>
      <c r="AA289" s="260"/>
      <c r="AB289" s="260"/>
      <c r="AC289" s="260"/>
      <c r="AD289" s="260"/>
      <c r="AE289" s="260"/>
      <c r="AF289" s="260"/>
      <c r="AG289" s="260"/>
      <c r="AH289" s="260"/>
      <c r="AI289" s="260"/>
      <c r="AJ289" s="260"/>
      <c r="AK289" s="260"/>
      <c r="AL289" s="260"/>
      <c r="AM289" s="260"/>
      <c r="AN289" s="260"/>
      <c r="AO289" s="260"/>
      <c r="AP289" s="260"/>
      <c r="AQ289" s="260"/>
      <c r="AR289" s="260"/>
      <c r="AS289" s="260"/>
      <c r="AT289" s="260"/>
    </row>
    <row r="290" customFormat="false" ht="15" hidden="false" customHeight="false" outlineLevel="0" collapsed="false">
      <c r="A290" s="259"/>
      <c r="B290" s="260"/>
      <c r="C290" s="260"/>
      <c r="D290" s="260"/>
      <c r="E290" s="260"/>
      <c r="F290" s="260"/>
      <c r="G290" s="260"/>
      <c r="H290" s="260"/>
      <c r="I290" s="260"/>
      <c r="J290" s="260"/>
      <c r="K290" s="260"/>
      <c r="L290" s="260"/>
      <c r="M290" s="260"/>
      <c r="N290" s="260"/>
      <c r="O290" s="260"/>
      <c r="P290" s="260"/>
      <c r="Q290" s="260"/>
      <c r="R290" s="260"/>
      <c r="S290" s="260"/>
      <c r="T290" s="260"/>
      <c r="U290" s="260"/>
      <c r="V290" s="260"/>
      <c r="W290" s="260"/>
      <c r="X290" s="260"/>
      <c r="Y290" s="260"/>
      <c r="Z290" s="260"/>
      <c r="AA290" s="260"/>
      <c r="AB290" s="260"/>
      <c r="AC290" s="260"/>
      <c r="AD290" s="260"/>
      <c r="AE290" s="260"/>
      <c r="AF290" s="260"/>
      <c r="AG290" s="260"/>
      <c r="AH290" s="260"/>
      <c r="AI290" s="260"/>
      <c r="AJ290" s="260"/>
      <c r="AK290" s="260"/>
      <c r="AL290" s="260"/>
      <c r="AM290" s="260"/>
      <c r="AN290" s="260"/>
      <c r="AO290" s="260"/>
      <c r="AP290" s="260"/>
      <c r="AQ290" s="260"/>
      <c r="AR290" s="260"/>
      <c r="AS290" s="260"/>
      <c r="AT290" s="260"/>
    </row>
    <row r="291" customFormat="false" ht="15" hidden="false" customHeight="false" outlineLevel="0" collapsed="false">
      <c r="A291" s="259"/>
      <c r="B291" s="260"/>
      <c r="C291" s="260"/>
      <c r="D291" s="260"/>
      <c r="E291" s="260"/>
      <c r="F291" s="260"/>
      <c r="G291" s="260"/>
      <c r="H291" s="260"/>
      <c r="I291" s="260"/>
      <c r="J291" s="260"/>
      <c r="K291" s="260"/>
      <c r="L291" s="260"/>
      <c r="M291" s="260"/>
      <c r="N291" s="260"/>
      <c r="O291" s="260"/>
      <c r="P291" s="260"/>
      <c r="Q291" s="260"/>
      <c r="R291" s="260"/>
      <c r="S291" s="260"/>
      <c r="T291" s="260"/>
      <c r="U291" s="260"/>
      <c r="V291" s="260"/>
      <c r="W291" s="260"/>
      <c r="X291" s="260"/>
      <c r="Y291" s="260"/>
      <c r="Z291" s="260"/>
      <c r="AA291" s="260"/>
      <c r="AB291" s="260"/>
      <c r="AC291" s="260"/>
      <c r="AD291" s="260"/>
      <c r="AE291" s="260"/>
      <c r="AF291" s="260"/>
      <c r="AG291" s="260"/>
      <c r="AH291" s="260"/>
      <c r="AI291" s="260"/>
      <c r="AJ291" s="260"/>
      <c r="AK291" s="260"/>
      <c r="AL291" s="260"/>
      <c r="AM291" s="260"/>
      <c r="AN291" s="260"/>
      <c r="AO291" s="260"/>
      <c r="AP291" s="260"/>
      <c r="AQ291" s="260"/>
      <c r="AR291" s="260"/>
      <c r="AS291" s="260"/>
      <c r="AT291" s="260"/>
    </row>
    <row r="292" customFormat="false" ht="15" hidden="false" customHeight="false" outlineLevel="0" collapsed="false">
      <c r="A292" s="259"/>
      <c r="B292" s="260"/>
      <c r="C292" s="260"/>
      <c r="D292" s="260"/>
      <c r="E292" s="260"/>
      <c r="F292" s="260"/>
      <c r="G292" s="260"/>
      <c r="H292" s="260"/>
      <c r="I292" s="260"/>
      <c r="J292" s="260"/>
      <c r="K292" s="260"/>
      <c r="L292" s="260"/>
      <c r="M292" s="260"/>
      <c r="N292" s="260"/>
      <c r="O292" s="260"/>
      <c r="P292" s="260"/>
      <c r="Q292" s="260"/>
      <c r="R292" s="260"/>
      <c r="S292" s="260"/>
      <c r="T292" s="260"/>
      <c r="U292" s="260"/>
      <c r="V292" s="260"/>
      <c r="W292" s="260"/>
      <c r="X292" s="260"/>
      <c r="Y292" s="260"/>
      <c r="Z292" s="260"/>
      <c r="AA292" s="260"/>
      <c r="AB292" s="260"/>
      <c r="AC292" s="260"/>
      <c r="AD292" s="260"/>
      <c r="AE292" s="260"/>
      <c r="AF292" s="260"/>
      <c r="AG292" s="260"/>
      <c r="AH292" s="260"/>
      <c r="AI292" s="260"/>
      <c r="AJ292" s="260"/>
      <c r="AK292" s="260"/>
      <c r="AL292" s="260"/>
      <c r="AM292" s="260"/>
      <c r="AN292" s="260"/>
      <c r="AO292" s="260"/>
      <c r="AP292" s="260"/>
      <c r="AQ292" s="260"/>
      <c r="AR292" s="260"/>
      <c r="AS292" s="260"/>
      <c r="AT292" s="260"/>
    </row>
    <row r="293" customFormat="false" ht="15" hidden="false" customHeight="false" outlineLevel="0" collapsed="false">
      <c r="A293" s="259"/>
      <c r="B293" s="260"/>
      <c r="C293" s="260"/>
      <c r="D293" s="260"/>
      <c r="E293" s="260"/>
      <c r="F293" s="260"/>
      <c r="G293" s="260"/>
      <c r="H293" s="260"/>
      <c r="I293" s="260"/>
      <c r="J293" s="260"/>
      <c r="K293" s="260"/>
      <c r="L293" s="260"/>
      <c r="M293" s="260"/>
      <c r="N293" s="260"/>
      <c r="O293" s="260"/>
      <c r="P293" s="260"/>
      <c r="Q293" s="260"/>
      <c r="R293" s="260"/>
      <c r="S293" s="260"/>
      <c r="T293" s="260"/>
      <c r="U293" s="260"/>
      <c r="V293" s="260"/>
      <c r="W293" s="260"/>
      <c r="X293" s="260"/>
      <c r="Y293" s="260"/>
      <c r="Z293" s="260"/>
      <c r="AA293" s="260"/>
      <c r="AB293" s="260"/>
      <c r="AC293" s="260"/>
      <c r="AD293" s="260"/>
      <c r="AE293" s="260"/>
      <c r="AF293" s="260"/>
      <c r="AG293" s="260"/>
      <c r="AH293" s="260"/>
      <c r="AI293" s="260"/>
      <c r="AJ293" s="260"/>
      <c r="AK293" s="260"/>
      <c r="AL293" s="260"/>
      <c r="AM293" s="260"/>
      <c r="AN293" s="260"/>
      <c r="AO293" s="260"/>
      <c r="AP293" s="260"/>
      <c r="AQ293" s="260"/>
      <c r="AR293" s="260"/>
      <c r="AS293" s="260"/>
      <c r="AT293" s="260"/>
    </row>
    <row r="294" customFormat="false" ht="15" hidden="false" customHeight="false" outlineLevel="0" collapsed="false">
      <c r="A294" s="259"/>
      <c r="B294" s="260"/>
      <c r="C294" s="260"/>
      <c r="D294" s="260"/>
      <c r="E294" s="260"/>
      <c r="F294" s="260"/>
      <c r="G294" s="260"/>
      <c r="H294" s="260"/>
      <c r="I294" s="260"/>
      <c r="J294" s="260"/>
      <c r="K294" s="260"/>
      <c r="L294" s="260"/>
      <c r="M294" s="260"/>
      <c r="N294" s="260"/>
      <c r="O294" s="260"/>
      <c r="P294" s="260"/>
      <c r="Q294" s="260"/>
      <c r="R294" s="260"/>
      <c r="S294" s="260"/>
      <c r="T294" s="260"/>
      <c r="U294" s="260"/>
      <c r="V294" s="260"/>
      <c r="W294" s="260"/>
      <c r="X294" s="260"/>
      <c r="Y294" s="260"/>
      <c r="Z294" s="260"/>
      <c r="AA294" s="260"/>
      <c r="AB294" s="260"/>
      <c r="AC294" s="260"/>
      <c r="AD294" s="260"/>
      <c r="AE294" s="260"/>
      <c r="AF294" s="260"/>
      <c r="AG294" s="260"/>
      <c r="AH294" s="260"/>
      <c r="AI294" s="260"/>
      <c r="AJ294" s="260"/>
      <c r="AK294" s="260"/>
      <c r="AL294" s="260"/>
      <c r="AM294" s="260"/>
      <c r="AN294" s="260"/>
      <c r="AO294" s="260"/>
      <c r="AP294" s="260"/>
      <c r="AQ294" s="260"/>
      <c r="AR294" s="260"/>
      <c r="AS294" s="260"/>
      <c r="AT294" s="260"/>
    </row>
    <row r="295" customFormat="false" ht="15" hidden="false" customHeight="false" outlineLevel="0" collapsed="false">
      <c r="A295" s="259"/>
      <c r="B295" s="260"/>
      <c r="C295" s="260"/>
      <c r="D295" s="260"/>
      <c r="E295" s="260"/>
      <c r="F295" s="260"/>
      <c r="G295" s="260"/>
      <c r="H295" s="260"/>
      <c r="I295" s="260"/>
      <c r="J295" s="260"/>
      <c r="K295" s="260"/>
      <c r="L295" s="260"/>
      <c r="M295" s="260"/>
      <c r="N295" s="260"/>
      <c r="O295" s="260"/>
      <c r="P295" s="260"/>
      <c r="Q295" s="260"/>
      <c r="R295" s="260"/>
      <c r="S295" s="260"/>
      <c r="T295" s="260"/>
      <c r="U295" s="260"/>
      <c r="V295" s="260"/>
      <c r="W295" s="260"/>
      <c r="X295" s="260"/>
      <c r="Y295" s="260"/>
      <c r="Z295" s="260"/>
      <c r="AA295" s="260"/>
      <c r="AB295" s="260"/>
      <c r="AC295" s="260"/>
      <c r="AD295" s="260"/>
      <c r="AE295" s="260"/>
      <c r="AF295" s="260"/>
      <c r="AG295" s="260"/>
      <c r="AH295" s="260"/>
      <c r="AI295" s="260"/>
      <c r="AJ295" s="260"/>
      <c r="AK295" s="260"/>
      <c r="AL295" s="260"/>
      <c r="AM295" s="260"/>
      <c r="AN295" s="260"/>
      <c r="AO295" s="260"/>
      <c r="AP295" s="260"/>
      <c r="AQ295" s="260"/>
      <c r="AR295" s="260"/>
      <c r="AS295" s="260"/>
      <c r="AT295" s="260"/>
    </row>
    <row r="296" customFormat="false" ht="15" hidden="false" customHeight="false" outlineLevel="0" collapsed="false">
      <c r="A296" s="259"/>
      <c r="B296" s="260"/>
      <c r="C296" s="260"/>
      <c r="D296" s="260"/>
      <c r="E296" s="260"/>
      <c r="F296" s="260"/>
      <c r="G296" s="260"/>
      <c r="H296" s="260"/>
      <c r="I296" s="260"/>
      <c r="J296" s="260"/>
      <c r="K296" s="260"/>
      <c r="L296" s="260"/>
      <c r="M296" s="260"/>
      <c r="N296" s="260"/>
      <c r="O296" s="260"/>
      <c r="P296" s="260"/>
      <c r="Q296" s="260"/>
      <c r="R296" s="260"/>
      <c r="S296" s="260"/>
      <c r="T296" s="260"/>
      <c r="U296" s="260"/>
      <c r="V296" s="260"/>
      <c r="W296" s="260"/>
      <c r="X296" s="260"/>
      <c r="Y296" s="260"/>
      <c r="Z296" s="260"/>
      <c r="AA296" s="260"/>
      <c r="AB296" s="260"/>
      <c r="AC296" s="260"/>
      <c r="AD296" s="260"/>
      <c r="AE296" s="260"/>
      <c r="AF296" s="260"/>
      <c r="AG296" s="260"/>
      <c r="AH296" s="260"/>
      <c r="AI296" s="260"/>
      <c r="AJ296" s="260"/>
      <c r="AK296" s="260"/>
      <c r="AL296" s="260"/>
      <c r="AM296" s="260"/>
      <c r="AN296" s="260"/>
      <c r="AO296" s="260"/>
      <c r="AP296" s="260"/>
      <c r="AQ296" s="260"/>
      <c r="AR296" s="260"/>
      <c r="AS296" s="260"/>
      <c r="AT296" s="260"/>
    </row>
    <row r="297" customFormat="false" ht="15" hidden="false" customHeight="false" outlineLevel="0" collapsed="false">
      <c r="A297" s="259"/>
      <c r="B297" s="260"/>
      <c r="C297" s="260"/>
      <c r="D297" s="260"/>
      <c r="E297" s="260"/>
      <c r="F297" s="260"/>
      <c r="G297" s="260"/>
      <c r="H297" s="260"/>
      <c r="I297" s="260"/>
      <c r="J297" s="260"/>
      <c r="K297" s="260"/>
      <c r="L297" s="260"/>
      <c r="M297" s="260"/>
      <c r="N297" s="260"/>
      <c r="O297" s="260"/>
      <c r="P297" s="260"/>
      <c r="Q297" s="260"/>
      <c r="R297" s="260"/>
      <c r="S297" s="260"/>
      <c r="T297" s="260"/>
      <c r="U297" s="260"/>
      <c r="V297" s="260"/>
      <c r="W297" s="260"/>
      <c r="X297" s="260"/>
      <c r="Y297" s="260"/>
      <c r="Z297" s="260"/>
      <c r="AA297" s="260"/>
      <c r="AB297" s="260"/>
      <c r="AC297" s="260"/>
      <c r="AD297" s="260"/>
      <c r="AE297" s="260"/>
      <c r="AF297" s="260"/>
      <c r="AG297" s="260"/>
      <c r="AH297" s="260"/>
      <c r="AI297" s="260"/>
      <c r="AJ297" s="260"/>
      <c r="AK297" s="260"/>
      <c r="AL297" s="260"/>
      <c r="AM297" s="260"/>
      <c r="AN297" s="260"/>
      <c r="AO297" s="260"/>
      <c r="AP297" s="260"/>
      <c r="AQ297" s="260"/>
      <c r="AR297" s="260"/>
      <c r="AS297" s="260"/>
      <c r="AT297" s="260"/>
    </row>
    <row r="298" customFormat="false" ht="15" hidden="false" customHeight="false" outlineLevel="0" collapsed="false">
      <c r="A298" s="259"/>
      <c r="B298" s="260"/>
      <c r="C298" s="260"/>
      <c r="D298" s="260"/>
      <c r="E298" s="260"/>
      <c r="F298" s="260"/>
      <c r="G298" s="260"/>
      <c r="H298" s="260"/>
      <c r="I298" s="260"/>
      <c r="J298" s="260"/>
      <c r="K298" s="260"/>
      <c r="L298" s="260"/>
      <c r="M298" s="260"/>
      <c r="N298" s="260"/>
      <c r="O298" s="260"/>
      <c r="P298" s="260"/>
      <c r="Q298" s="260"/>
      <c r="R298" s="260"/>
      <c r="S298" s="260"/>
      <c r="T298" s="260"/>
      <c r="U298" s="260"/>
      <c r="V298" s="260"/>
      <c r="W298" s="260"/>
      <c r="X298" s="260"/>
      <c r="Y298" s="260"/>
      <c r="Z298" s="260"/>
      <c r="AA298" s="260"/>
      <c r="AB298" s="260"/>
      <c r="AC298" s="260"/>
      <c r="AD298" s="260"/>
      <c r="AE298" s="260"/>
      <c r="AF298" s="260"/>
      <c r="AG298" s="260"/>
      <c r="AH298" s="260"/>
      <c r="AI298" s="260"/>
      <c r="AJ298" s="260"/>
      <c r="AK298" s="260"/>
      <c r="AL298" s="260"/>
      <c r="AM298" s="260"/>
      <c r="AN298" s="260"/>
      <c r="AO298" s="260"/>
      <c r="AP298" s="260"/>
      <c r="AQ298" s="260"/>
      <c r="AR298" s="260"/>
      <c r="AS298" s="260"/>
      <c r="AT298" s="260"/>
    </row>
    <row r="299" customFormat="false" ht="15" hidden="false" customHeight="false" outlineLevel="0" collapsed="false">
      <c r="A299" s="259"/>
      <c r="B299" s="260"/>
      <c r="C299" s="260"/>
      <c r="D299" s="260"/>
      <c r="E299" s="260"/>
      <c r="F299" s="260"/>
      <c r="G299" s="260"/>
      <c r="H299" s="260"/>
      <c r="I299" s="260"/>
      <c r="J299" s="260"/>
      <c r="K299" s="260"/>
      <c r="L299" s="260"/>
      <c r="M299" s="260"/>
      <c r="N299" s="260"/>
      <c r="O299" s="260"/>
      <c r="P299" s="260"/>
      <c r="Q299" s="260"/>
      <c r="R299" s="260"/>
      <c r="S299" s="260"/>
      <c r="T299" s="260"/>
      <c r="U299" s="260"/>
      <c r="V299" s="260"/>
      <c r="W299" s="260"/>
      <c r="X299" s="260"/>
      <c r="Y299" s="260"/>
      <c r="Z299" s="260"/>
      <c r="AA299" s="260"/>
      <c r="AB299" s="260"/>
      <c r="AC299" s="260"/>
      <c r="AD299" s="260"/>
      <c r="AE299" s="260"/>
      <c r="AF299" s="260"/>
      <c r="AG299" s="260"/>
      <c r="AH299" s="260"/>
      <c r="AI299" s="260"/>
      <c r="AJ299" s="260"/>
      <c r="AK299" s="260"/>
      <c r="AL299" s="260"/>
      <c r="AM299" s="260"/>
      <c r="AN299" s="260"/>
      <c r="AO299" s="260"/>
      <c r="AP299" s="260"/>
      <c r="AQ299" s="260"/>
      <c r="AR299" s="260"/>
      <c r="AS299" s="260"/>
      <c r="AT299" s="260"/>
    </row>
    <row r="300" customFormat="false" ht="15" hidden="false" customHeight="false" outlineLevel="0" collapsed="false">
      <c r="A300" s="259"/>
      <c r="B300" s="260"/>
      <c r="C300" s="260"/>
      <c r="D300" s="260"/>
      <c r="E300" s="260"/>
      <c r="F300" s="260"/>
      <c r="G300" s="260"/>
      <c r="H300" s="260"/>
      <c r="I300" s="260"/>
      <c r="J300" s="260"/>
      <c r="K300" s="260"/>
      <c r="L300" s="260"/>
      <c r="M300" s="260"/>
      <c r="N300" s="260"/>
      <c r="O300" s="260"/>
      <c r="P300" s="260"/>
      <c r="Q300" s="260"/>
      <c r="R300" s="260"/>
      <c r="S300" s="260"/>
      <c r="T300" s="260"/>
      <c r="U300" s="260"/>
      <c r="V300" s="260"/>
      <c r="W300" s="260"/>
      <c r="X300" s="260"/>
      <c r="Y300" s="260"/>
      <c r="Z300" s="260"/>
      <c r="AA300" s="260"/>
      <c r="AB300" s="260"/>
      <c r="AC300" s="260"/>
      <c r="AD300" s="260"/>
      <c r="AE300" s="260"/>
      <c r="AF300" s="260"/>
      <c r="AG300" s="260"/>
      <c r="AH300" s="260"/>
      <c r="AI300" s="260"/>
      <c r="AJ300" s="260"/>
      <c r="AK300" s="260"/>
      <c r="AL300" s="260"/>
      <c r="AM300" s="260"/>
      <c r="AN300" s="260"/>
      <c r="AO300" s="260"/>
      <c r="AP300" s="260"/>
      <c r="AQ300" s="260"/>
      <c r="AR300" s="260"/>
      <c r="AS300" s="260"/>
      <c r="AT300" s="260"/>
    </row>
    <row r="301" customFormat="false" ht="15" hidden="false" customHeight="false" outlineLevel="0" collapsed="false">
      <c r="A301" s="259"/>
      <c r="B301" s="260"/>
      <c r="C301" s="260"/>
      <c r="D301" s="260"/>
      <c r="E301" s="260"/>
      <c r="F301" s="260"/>
      <c r="G301" s="260"/>
      <c r="H301" s="260"/>
      <c r="I301" s="260"/>
      <c r="J301" s="260"/>
      <c r="K301" s="260"/>
      <c r="L301" s="260"/>
      <c r="M301" s="260"/>
      <c r="N301" s="260"/>
      <c r="O301" s="260"/>
      <c r="P301" s="260"/>
      <c r="Q301" s="260"/>
      <c r="R301" s="260"/>
      <c r="S301" s="260"/>
      <c r="T301" s="260"/>
      <c r="U301" s="260"/>
      <c r="V301" s="260"/>
      <c r="W301" s="260"/>
      <c r="X301" s="260"/>
      <c r="Y301" s="260"/>
      <c r="Z301" s="260"/>
      <c r="AA301" s="260"/>
      <c r="AB301" s="260"/>
      <c r="AC301" s="260"/>
      <c r="AD301" s="260"/>
      <c r="AE301" s="260"/>
      <c r="AF301" s="260"/>
      <c r="AG301" s="260"/>
      <c r="AH301" s="260"/>
      <c r="AI301" s="260"/>
      <c r="AJ301" s="260"/>
      <c r="AK301" s="260"/>
      <c r="AL301" s="260"/>
      <c r="AM301" s="260"/>
      <c r="AN301" s="260"/>
      <c r="AO301" s="260"/>
      <c r="AP301" s="260"/>
      <c r="AQ301" s="260"/>
      <c r="AR301" s="260"/>
      <c r="AS301" s="260"/>
      <c r="AT301" s="260"/>
    </row>
    <row r="302" customFormat="false" ht="15" hidden="false" customHeight="false" outlineLevel="0" collapsed="false">
      <c r="A302" s="259"/>
      <c r="B302" s="260"/>
      <c r="C302" s="260"/>
      <c r="D302" s="260"/>
      <c r="E302" s="260"/>
      <c r="F302" s="260"/>
      <c r="G302" s="260"/>
      <c r="H302" s="260"/>
      <c r="I302" s="260"/>
      <c r="J302" s="260"/>
      <c r="K302" s="260"/>
      <c r="L302" s="260"/>
      <c r="M302" s="260"/>
      <c r="N302" s="260"/>
      <c r="O302" s="260"/>
      <c r="P302" s="260"/>
      <c r="Q302" s="260"/>
      <c r="R302" s="260"/>
      <c r="S302" s="260"/>
      <c r="T302" s="260"/>
      <c r="U302" s="260"/>
      <c r="V302" s="260"/>
      <c r="W302" s="260"/>
      <c r="X302" s="260"/>
      <c r="Y302" s="260"/>
      <c r="Z302" s="260"/>
      <c r="AA302" s="260"/>
      <c r="AB302" s="260"/>
      <c r="AC302" s="260"/>
      <c r="AD302" s="260"/>
      <c r="AE302" s="260"/>
      <c r="AF302" s="260"/>
      <c r="AG302" s="260"/>
      <c r="AH302" s="260"/>
      <c r="AI302" s="260"/>
      <c r="AJ302" s="260"/>
      <c r="AK302" s="260"/>
      <c r="AL302" s="260"/>
      <c r="AM302" s="260"/>
      <c r="AN302" s="260"/>
      <c r="AO302" s="260"/>
      <c r="AP302" s="260"/>
      <c r="AQ302" s="260"/>
      <c r="AR302" s="260"/>
      <c r="AS302" s="260"/>
      <c r="AT302" s="260"/>
    </row>
    <row r="303" customFormat="false" ht="15" hidden="false" customHeight="false" outlineLevel="0" collapsed="false">
      <c r="A303" s="259"/>
      <c r="B303" s="260"/>
      <c r="C303" s="260"/>
      <c r="D303" s="260"/>
      <c r="E303" s="260"/>
      <c r="F303" s="260"/>
      <c r="G303" s="260"/>
      <c r="H303" s="260"/>
      <c r="I303" s="260"/>
      <c r="J303" s="260"/>
      <c r="K303" s="260"/>
      <c r="L303" s="260"/>
      <c r="M303" s="260"/>
      <c r="N303" s="260"/>
      <c r="O303" s="260"/>
      <c r="P303" s="260"/>
      <c r="Q303" s="260"/>
      <c r="R303" s="260"/>
      <c r="S303" s="260"/>
      <c r="T303" s="260"/>
      <c r="U303" s="260"/>
      <c r="V303" s="260"/>
      <c r="W303" s="260"/>
      <c r="X303" s="260"/>
      <c r="Y303" s="260"/>
      <c r="Z303" s="260"/>
      <c r="AA303" s="260"/>
      <c r="AB303" s="260"/>
      <c r="AC303" s="260"/>
      <c r="AD303" s="260"/>
      <c r="AE303" s="260"/>
      <c r="AF303" s="260"/>
      <c r="AG303" s="260"/>
      <c r="AH303" s="260"/>
      <c r="AI303" s="260"/>
      <c r="AJ303" s="260"/>
      <c r="AK303" s="260"/>
      <c r="AL303" s="260"/>
      <c r="AM303" s="260"/>
      <c r="AN303" s="260"/>
      <c r="AO303" s="260"/>
      <c r="AP303" s="260"/>
      <c r="AQ303" s="260"/>
      <c r="AR303" s="260"/>
      <c r="AS303" s="260"/>
      <c r="AT303" s="260"/>
    </row>
    <row r="304" customFormat="false" ht="15" hidden="false" customHeight="false" outlineLevel="0" collapsed="false">
      <c r="A304" s="259"/>
      <c r="B304" s="260"/>
      <c r="C304" s="260"/>
      <c r="D304" s="260"/>
      <c r="E304" s="260"/>
      <c r="F304" s="260"/>
      <c r="G304" s="260"/>
      <c r="H304" s="260"/>
      <c r="I304" s="260"/>
      <c r="J304" s="260"/>
      <c r="K304" s="260"/>
      <c r="L304" s="260"/>
      <c r="M304" s="260"/>
      <c r="N304" s="260"/>
      <c r="O304" s="260"/>
      <c r="P304" s="260"/>
      <c r="Q304" s="260"/>
      <c r="R304" s="260"/>
      <c r="S304" s="260"/>
      <c r="T304" s="260"/>
      <c r="U304" s="260"/>
      <c r="V304" s="260"/>
      <c r="W304" s="260"/>
      <c r="X304" s="260"/>
      <c r="Y304" s="260"/>
      <c r="Z304" s="260"/>
      <c r="AA304" s="260"/>
      <c r="AB304" s="260"/>
      <c r="AC304" s="260"/>
      <c r="AD304" s="260"/>
      <c r="AE304" s="260"/>
      <c r="AF304" s="260"/>
      <c r="AG304" s="260"/>
      <c r="AH304" s="260"/>
      <c r="AI304" s="260"/>
      <c r="AJ304" s="260"/>
      <c r="AK304" s="260"/>
      <c r="AL304" s="260"/>
      <c r="AM304" s="260"/>
      <c r="AN304" s="260"/>
      <c r="AO304" s="260"/>
      <c r="AP304" s="260"/>
      <c r="AQ304" s="260"/>
      <c r="AR304" s="260"/>
      <c r="AS304" s="260"/>
      <c r="AT304" s="260"/>
    </row>
    <row r="305" customFormat="false" ht="15" hidden="false" customHeight="false" outlineLevel="0" collapsed="false">
      <c r="A305" s="259"/>
      <c r="B305" s="260"/>
      <c r="C305" s="260"/>
      <c r="D305" s="260"/>
      <c r="E305" s="260"/>
      <c r="F305" s="260"/>
      <c r="G305" s="260"/>
      <c r="H305" s="260"/>
      <c r="I305" s="260"/>
      <c r="J305" s="260"/>
      <c r="K305" s="260"/>
      <c r="L305" s="260"/>
      <c r="M305" s="260"/>
      <c r="N305" s="260"/>
      <c r="O305" s="260"/>
      <c r="P305" s="260"/>
      <c r="Q305" s="260"/>
      <c r="R305" s="260"/>
      <c r="S305" s="260"/>
      <c r="T305" s="260"/>
      <c r="U305" s="260"/>
      <c r="V305" s="260"/>
      <c r="W305" s="260"/>
      <c r="X305" s="260"/>
      <c r="Y305" s="260"/>
      <c r="Z305" s="260"/>
      <c r="AA305" s="260"/>
      <c r="AB305" s="260"/>
      <c r="AC305" s="260"/>
      <c r="AD305" s="260"/>
      <c r="AE305" s="260"/>
      <c r="AF305" s="260"/>
      <c r="AG305" s="260"/>
      <c r="AH305" s="260"/>
      <c r="AI305" s="260"/>
      <c r="AJ305" s="260"/>
      <c r="AK305" s="260"/>
      <c r="AL305" s="260"/>
      <c r="AM305" s="260"/>
      <c r="AN305" s="260"/>
      <c r="AO305" s="260"/>
      <c r="AP305" s="260"/>
      <c r="AQ305" s="260"/>
      <c r="AR305" s="260"/>
      <c r="AS305" s="260"/>
      <c r="AT305" s="260"/>
    </row>
    <row r="306" customFormat="false" ht="15" hidden="false" customHeight="false" outlineLevel="0" collapsed="false">
      <c r="A306" s="259"/>
      <c r="B306" s="260"/>
      <c r="C306" s="260"/>
      <c r="D306" s="260"/>
      <c r="E306" s="260"/>
      <c r="F306" s="260"/>
      <c r="G306" s="260"/>
      <c r="H306" s="260"/>
      <c r="I306" s="260"/>
      <c r="J306" s="260"/>
      <c r="K306" s="260"/>
      <c r="L306" s="260"/>
      <c r="M306" s="260"/>
      <c r="N306" s="260"/>
      <c r="O306" s="260"/>
      <c r="P306" s="260"/>
      <c r="Q306" s="260"/>
      <c r="R306" s="260"/>
      <c r="S306" s="260"/>
      <c r="T306" s="260"/>
      <c r="U306" s="260"/>
      <c r="V306" s="260"/>
      <c r="W306" s="260"/>
      <c r="X306" s="260"/>
      <c r="Y306" s="260"/>
      <c r="Z306" s="260"/>
      <c r="AA306" s="260"/>
      <c r="AB306" s="260"/>
      <c r="AC306" s="260"/>
      <c r="AD306" s="260"/>
      <c r="AE306" s="260"/>
      <c r="AF306" s="260"/>
      <c r="AG306" s="260"/>
      <c r="AH306" s="260"/>
      <c r="AI306" s="260"/>
      <c r="AJ306" s="260"/>
      <c r="AK306" s="260"/>
      <c r="AL306" s="260"/>
      <c r="AM306" s="260"/>
      <c r="AN306" s="260"/>
      <c r="AO306" s="260"/>
      <c r="AP306" s="260"/>
      <c r="AQ306" s="260"/>
      <c r="AR306" s="260"/>
      <c r="AS306" s="260"/>
      <c r="AT306" s="260"/>
    </row>
    <row r="307" customFormat="false" ht="15" hidden="false" customHeight="false" outlineLevel="0" collapsed="false">
      <c r="A307" s="259"/>
      <c r="B307" s="260"/>
      <c r="C307" s="260"/>
      <c r="D307" s="260"/>
      <c r="E307" s="260"/>
      <c r="F307" s="260"/>
      <c r="G307" s="260"/>
      <c r="H307" s="260"/>
      <c r="I307" s="260"/>
      <c r="J307" s="260"/>
      <c r="K307" s="260"/>
      <c r="L307" s="260"/>
      <c r="M307" s="260"/>
      <c r="N307" s="260"/>
      <c r="O307" s="260"/>
      <c r="P307" s="260"/>
      <c r="Q307" s="260"/>
      <c r="R307" s="260"/>
      <c r="S307" s="260"/>
      <c r="T307" s="260"/>
      <c r="U307" s="260"/>
      <c r="V307" s="260"/>
      <c r="W307" s="260"/>
      <c r="X307" s="260"/>
      <c r="Y307" s="260"/>
      <c r="Z307" s="260"/>
      <c r="AA307" s="260"/>
      <c r="AB307" s="260"/>
      <c r="AC307" s="260"/>
      <c r="AD307" s="260"/>
      <c r="AE307" s="260"/>
      <c r="AF307" s="260"/>
      <c r="AG307" s="260"/>
      <c r="AH307" s="260"/>
      <c r="AI307" s="260"/>
      <c r="AJ307" s="260"/>
      <c r="AK307" s="260"/>
      <c r="AL307" s="260"/>
      <c r="AM307" s="260"/>
      <c r="AN307" s="260"/>
      <c r="AO307" s="260"/>
      <c r="AP307" s="260"/>
      <c r="AQ307" s="260"/>
      <c r="AR307" s="260"/>
      <c r="AS307" s="260"/>
      <c r="AT307" s="260"/>
    </row>
    <row r="308" customFormat="false" ht="15" hidden="false" customHeight="false" outlineLevel="0" collapsed="false">
      <c r="A308" s="259"/>
      <c r="B308" s="260"/>
      <c r="C308" s="260"/>
      <c r="D308" s="260"/>
      <c r="E308" s="260"/>
      <c r="F308" s="260"/>
      <c r="G308" s="260"/>
      <c r="H308" s="260"/>
      <c r="I308" s="260"/>
      <c r="J308" s="260"/>
      <c r="K308" s="260"/>
      <c r="L308" s="260"/>
      <c r="M308" s="260"/>
      <c r="N308" s="260"/>
      <c r="O308" s="260"/>
      <c r="P308" s="260"/>
      <c r="Q308" s="260"/>
      <c r="R308" s="260"/>
      <c r="S308" s="260"/>
      <c r="T308" s="260"/>
      <c r="U308" s="260"/>
      <c r="V308" s="260"/>
      <c r="W308" s="260"/>
      <c r="X308" s="260"/>
      <c r="Y308" s="260"/>
      <c r="Z308" s="260"/>
      <c r="AA308" s="260"/>
      <c r="AB308" s="260"/>
      <c r="AC308" s="260"/>
      <c r="AD308" s="260"/>
      <c r="AE308" s="260"/>
      <c r="AF308" s="260"/>
      <c r="AG308" s="260"/>
      <c r="AH308" s="260"/>
      <c r="AI308" s="260"/>
      <c r="AJ308" s="260"/>
      <c r="AK308" s="260"/>
      <c r="AL308" s="260"/>
      <c r="AM308" s="260"/>
      <c r="AN308" s="260"/>
      <c r="AO308" s="260"/>
      <c r="AP308" s="260"/>
      <c r="AQ308" s="260"/>
      <c r="AR308" s="260"/>
      <c r="AS308" s="260"/>
      <c r="AT308" s="260"/>
    </row>
    <row r="309" customFormat="false" ht="15" hidden="false" customHeight="false" outlineLevel="0" collapsed="false">
      <c r="A309" s="259"/>
      <c r="B309" s="260"/>
      <c r="C309" s="260"/>
      <c r="D309" s="260"/>
      <c r="E309" s="260"/>
      <c r="F309" s="260"/>
      <c r="G309" s="260"/>
      <c r="H309" s="260"/>
      <c r="I309" s="260"/>
      <c r="J309" s="260"/>
      <c r="K309" s="260"/>
      <c r="L309" s="260"/>
      <c r="M309" s="260"/>
      <c r="N309" s="260"/>
      <c r="O309" s="260"/>
      <c r="P309" s="260"/>
      <c r="Q309" s="260"/>
      <c r="R309" s="260"/>
      <c r="S309" s="260"/>
      <c r="T309" s="260"/>
      <c r="U309" s="260"/>
      <c r="V309" s="260"/>
      <c r="W309" s="260"/>
      <c r="X309" s="260"/>
      <c r="Y309" s="260"/>
      <c r="Z309" s="260"/>
      <c r="AA309" s="260"/>
      <c r="AB309" s="260"/>
      <c r="AC309" s="260"/>
      <c r="AD309" s="260"/>
      <c r="AE309" s="260"/>
      <c r="AF309" s="260"/>
      <c r="AG309" s="260"/>
      <c r="AH309" s="260"/>
      <c r="AI309" s="260"/>
      <c r="AJ309" s="260"/>
      <c r="AK309" s="260"/>
      <c r="AL309" s="260"/>
      <c r="AM309" s="260"/>
      <c r="AN309" s="260"/>
      <c r="AO309" s="260"/>
      <c r="AP309" s="260"/>
      <c r="AQ309" s="260"/>
      <c r="AR309" s="260"/>
      <c r="AS309" s="260"/>
      <c r="AT309" s="260"/>
    </row>
    <row r="310" customFormat="false" ht="15" hidden="false" customHeight="false" outlineLevel="0" collapsed="false">
      <c r="A310" s="259"/>
      <c r="B310" s="260"/>
      <c r="C310" s="260"/>
      <c r="D310" s="260"/>
      <c r="E310" s="260"/>
      <c r="F310" s="260"/>
      <c r="G310" s="260"/>
      <c r="H310" s="260"/>
      <c r="I310" s="260"/>
      <c r="J310" s="260"/>
      <c r="K310" s="260"/>
      <c r="L310" s="260"/>
      <c r="M310" s="260"/>
      <c r="N310" s="260"/>
      <c r="O310" s="260"/>
      <c r="P310" s="260"/>
      <c r="Q310" s="260"/>
      <c r="R310" s="260"/>
      <c r="S310" s="260"/>
      <c r="T310" s="260"/>
      <c r="U310" s="260"/>
      <c r="V310" s="260"/>
      <c r="W310" s="260"/>
      <c r="X310" s="260"/>
      <c r="Y310" s="260"/>
      <c r="Z310" s="260"/>
      <c r="AA310" s="260"/>
      <c r="AB310" s="260"/>
      <c r="AC310" s="260"/>
      <c r="AD310" s="260"/>
      <c r="AE310" s="260"/>
      <c r="AF310" s="260"/>
      <c r="AG310" s="260"/>
      <c r="AH310" s="260"/>
      <c r="AI310" s="260"/>
      <c r="AJ310" s="260"/>
      <c r="AK310" s="260"/>
      <c r="AL310" s="260"/>
      <c r="AM310" s="260"/>
      <c r="AN310" s="260"/>
      <c r="AO310" s="260"/>
      <c r="AP310" s="260"/>
      <c r="AQ310" s="260"/>
      <c r="AR310" s="260"/>
      <c r="AS310" s="260"/>
      <c r="AT310" s="260"/>
    </row>
    <row r="311" customFormat="false" ht="15" hidden="false" customHeight="false" outlineLevel="0" collapsed="false">
      <c r="A311" s="259"/>
      <c r="B311" s="260"/>
      <c r="C311" s="260"/>
      <c r="D311" s="260"/>
      <c r="E311" s="260"/>
      <c r="F311" s="260"/>
      <c r="G311" s="260"/>
      <c r="H311" s="260"/>
      <c r="I311" s="260"/>
      <c r="J311" s="260"/>
      <c r="K311" s="260"/>
      <c r="L311" s="260"/>
      <c r="M311" s="260"/>
      <c r="N311" s="260"/>
      <c r="O311" s="260"/>
      <c r="P311" s="260"/>
      <c r="Q311" s="260"/>
      <c r="R311" s="260"/>
      <c r="S311" s="260"/>
      <c r="T311" s="260"/>
      <c r="U311" s="260"/>
      <c r="V311" s="260"/>
      <c r="W311" s="260"/>
      <c r="X311" s="260"/>
      <c r="Y311" s="260"/>
      <c r="Z311" s="260"/>
      <c r="AA311" s="260"/>
      <c r="AB311" s="260"/>
      <c r="AC311" s="260"/>
      <c r="AD311" s="260"/>
      <c r="AE311" s="260"/>
      <c r="AF311" s="260"/>
      <c r="AG311" s="260"/>
      <c r="AH311" s="260"/>
      <c r="AI311" s="260"/>
      <c r="AJ311" s="260"/>
      <c r="AK311" s="260"/>
      <c r="AL311" s="260"/>
      <c r="AM311" s="260"/>
      <c r="AN311" s="260"/>
      <c r="AO311" s="260"/>
      <c r="AP311" s="260"/>
      <c r="AQ311" s="260"/>
      <c r="AR311" s="260"/>
      <c r="AS311" s="260"/>
      <c r="AT311" s="260"/>
    </row>
    <row r="312" customFormat="false" ht="15" hidden="false" customHeight="false" outlineLevel="0" collapsed="false">
      <c r="A312" s="259"/>
      <c r="B312" s="260"/>
      <c r="C312" s="260"/>
      <c r="D312" s="260"/>
      <c r="E312" s="260"/>
      <c r="F312" s="260"/>
      <c r="G312" s="260"/>
      <c r="H312" s="260"/>
      <c r="I312" s="260"/>
      <c r="J312" s="260"/>
      <c r="K312" s="260"/>
      <c r="L312" s="260"/>
      <c r="M312" s="260"/>
      <c r="N312" s="260"/>
      <c r="O312" s="260"/>
      <c r="P312" s="260"/>
      <c r="Q312" s="260"/>
      <c r="R312" s="260"/>
      <c r="S312" s="260"/>
      <c r="T312" s="260"/>
      <c r="U312" s="260"/>
      <c r="V312" s="260"/>
      <c r="W312" s="260"/>
      <c r="X312" s="260"/>
      <c r="Y312" s="260"/>
      <c r="Z312" s="260"/>
      <c r="AA312" s="260"/>
      <c r="AB312" s="260"/>
      <c r="AC312" s="260"/>
      <c r="AD312" s="260"/>
      <c r="AE312" s="260"/>
      <c r="AF312" s="260"/>
      <c r="AG312" s="260"/>
      <c r="AH312" s="260"/>
      <c r="AI312" s="260"/>
      <c r="AJ312" s="260"/>
      <c r="AK312" s="260"/>
      <c r="AL312" s="260"/>
      <c r="AM312" s="260"/>
      <c r="AN312" s="260"/>
      <c r="AO312" s="260"/>
      <c r="AP312" s="260"/>
      <c r="AQ312" s="260"/>
      <c r="AR312" s="260"/>
      <c r="AS312" s="260"/>
      <c r="AT312" s="260"/>
    </row>
    <row r="313" customFormat="false" ht="15" hidden="false" customHeight="false" outlineLevel="0" collapsed="false">
      <c r="A313" s="259"/>
      <c r="B313" s="260"/>
      <c r="C313" s="260"/>
      <c r="D313" s="260"/>
      <c r="E313" s="260"/>
      <c r="F313" s="260"/>
      <c r="G313" s="260"/>
      <c r="H313" s="260"/>
      <c r="I313" s="260"/>
      <c r="J313" s="260"/>
      <c r="K313" s="260"/>
      <c r="L313" s="260"/>
      <c r="M313" s="260"/>
      <c r="N313" s="260"/>
      <c r="O313" s="260"/>
      <c r="P313" s="260"/>
      <c r="Q313" s="260"/>
      <c r="R313" s="260"/>
      <c r="S313" s="260"/>
      <c r="T313" s="260"/>
      <c r="U313" s="260"/>
      <c r="V313" s="260"/>
      <c r="W313" s="260"/>
      <c r="X313" s="260"/>
      <c r="Y313" s="260"/>
      <c r="Z313" s="260"/>
      <c r="AA313" s="260"/>
      <c r="AB313" s="260"/>
      <c r="AC313" s="260"/>
      <c r="AD313" s="260"/>
      <c r="AE313" s="260"/>
      <c r="AF313" s="260"/>
      <c r="AG313" s="260"/>
      <c r="AH313" s="260"/>
      <c r="AI313" s="260"/>
      <c r="AJ313" s="260"/>
      <c r="AK313" s="260"/>
      <c r="AL313" s="260"/>
      <c r="AM313" s="260"/>
      <c r="AN313" s="260"/>
      <c r="AO313" s="260"/>
      <c r="AP313" s="260"/>
      <c r="AQ313" s="260"/>
      <c r="AR313" s="260"/>
      <c r="AS313" s="260"/>
      <c r="AT313" s="260"/>
    </row>
    <row r="314" customFormat="false" ht="15" hidden="false" customHeight="false" outlineLevel="0" collapsed="false">
      <c r="A314" s="259"/>
      <c r="B314" s="260"/>
      <c r="C314" s="260"/>
      <c r="D314" s="260"/>
      <c r="E314" s="260"/>
      <c r="F314" s="260"/>
      <c r="G314" s="260"/>
      <c r="H314" s="260"/>
      <c r="I314" s="260"/>
      <c r="J314" s="260"/>
      <c r="K314" s="260"/>
      <c r="L314" s="260"/>
      <c r="M314" s="260"/>
      <c r="N314" s="260"/>
      <c r="O314" s="260"/>
      <c r="P314" s="260"/>
      <c r="Q314" s="260"/>
      <c r="R314" s="260"/>
      <c r="S314" s="260"/>
      <c r="T314" s="260"/>
      <c r="U314" s="260"/>
      <c r="V314" s="260"/>
      <c r="W314" s="260"/>
      <c r="X314" s="260"/>
      <c r="Y314" s="260"/>
      <c r="Z314" s="260"/>
      <c r="AA314" s="260"/>
      <c r="AB314" s="260"/>
      <c r="AC314" s="260"/>
      <c r="AD314" s="260"/>
      <c r="AE314" s="260"/>
      <c r="AF314" s="260"/>
      <c r="AG314" s="260"/>
      <c r="AH314" s="260"/>
      <c r="AI314" s="260"/>
      <c r="AJ314" s="260"/>
      <c r="AK314" s="260"/>
      <c r="AL314" s="260"/>
      <c r="AM314" s="260"/>
      <c r="AN314" s="260"/>
      <c r="AO314" s="260"/>
      <c r="AP314" s="260"/>
      <c r="AQ314" s="260"/>
      <c r="AR314" s="260"/>
      <c r="AS314" s="260"/>
      <c r="AT314" s="260"/>
    </row>
    <row r="315" customFormat="false" ht="15" hidden="false" customHeight="false" outlineLevel="0" collapsed="false">
      <c r="A315" s="259"/>
      <c r="B315" s="260"/>
      <c r="C315" s="260"/>
      <c r="D315" s="260"/>
      <c r="E315" s="260"/>
      <c r="F315" s="260"/>
      <c r="G315" s="260"/>
      <c r="H315" s="260"/>
      <c r="I315" s="260"/>
      <c r="J315" s="260"/>
      <c r="K315" s="260"/>
      <c r="L315" s="260"/>
      <c r="M315" s="260"/>
      <c r="N315" s="260"/>
      <c r="O315" s="260"/>
      <c r="P315" s="260"/>
      <c r="Q315" s="260"/>
      <c r="R315" s="260"/>
      <c r="S315" s="260"/>
      <c r="T315" s="260"/>
      <c r="U315" s="260"/>
      <c r="V315" s="260"/>
      <c r="W315" s="260"/>
      <c r="X315" s="260"/>
      <c r="Y315" s="260"/>
      <c r="Z315" s="260"/>
      <c r="AA315" s="260"/>
      <c r="AB315" s="260"/>
      <c r="AC315" s="260"/>
      <c r="AD315" s="260"/>
      <c r="AE315" s="260"/>
      <c r="AF315" s="260"/>
      <c r="AG315" s="260"/>
      <c r="AH315" s="260"/>
      <c r="AI315" s="260"/>
      <c r="AJ315" s="260"/>
      <c r="AK315" s="260"/>
      <c r="AL315" s="260"/>
      <c r="AM315" s="260"/>
      <c r="AN315" s="260"/>
      <c r="AO315" s="260"/>
      <c r="AP315" s="260"/>
      <c r="AQ315" s="260"/>
      <c r="AR315" s="260"/>
      <c r="AS315" s="260"/>
      <c r="AT315" s="260"/>
    </row>
    <row r="316" customFormat="false" ht="15" hidden="false" customHeight="false" outlineLevel="0" collapsed="false">
      <c r="A316" s="259"/>
      <c r="B316" s="260"/>
      <c r="C316" s="260"/>
      <c r="D316" s="260"/>
      <c r="E316" s="260"/>
      <c r="F316" s="260"/>
      <c r="G316" s="260"/>
      <c r="H316" s="260"/>
      <c r="I316" s="260"/>
      <c r="J316" s="260"/>
      <c r="K316" s="260"/>
      <c r="L316" s="260"/>
      <c r="M316" s="260"/>
      <c r="N316" s="260"/>
      <c r="O316" s="260"/>
      <c r="P316" s="260"/>
      <c r="Q316" s="260"/>
      <c r="R316" s="260"/>
      <c r="S316" s="260"/>
      <c r="T316" s="260"/>
      <c r="U316" s="260"/>
      <c r="V316" s="260"/>
      <c r="W316" s="260"/>
      <c r="X316" s="260"/>
      <c r="Y316" s="260"/>
      <c r="Z316" s="260"/>
      <c r="AA316" s="260"/>
      <c r="AB316" s="260"/>
      <c r="AC316" s="260"/>
      <c r="AD316" s="260"/>
      <c r="AE316" s="260"/>
      <c r="AF316" s="260"/>
      <c r="AG316" s="260"/>
      <c r="AH316" s="260"/>
      <c r="AI316" s="260"/>
      <c r="AJ316" s="260"/>
      <c r="AK316" s="260"/>
      <c r="AL316" s="260"/>
      <c r="AM316" s="260"/>
      <c r="AN316" s="260"/>
      <c r="AO316" s="260"/>
      <c r="AP316" s="260"/>
      <c r="AQ316" s="260"/>
      <c r="AR316" s="260"/>
      <c r="AS316" s="260"/>
      <c r="AT316" s="260"/>
    </row>
    <row r="317" customFormat="false" ht="15" hidden="false" customHeight="false" outlineLevel="0" collapsed="false">
      <c r="A317" s="259"/>
      <c r="B317" s="260"/>
      <c r="C317" s="260"/>
      <c r="D317" s="260"/>
      <c r="E317" s="260"/>
      <c r="F317" s="260"/>
      <c r="G317" s="260"/>
      <c r="H317" s="260"/>
      <c r="I317" s="260"/>
      <c r="J317" s="260"/>
      <c r="K317" s="260"/>
      <c r="L317" s="260"/>
      <c r="M317" s="260"/>
      <c r="N317" s="260"/>
      <c r="O317" s="260"/>
      <c r="P317" s="260"/>
      <c r="Q317" s="260"/>
      <c r="R317" s="260"/>
      <c r="S317" s="260"/>
      <c r="T317" s="260"/>
      <c r="U317" s="260"/>
      <c r="V317" s="260"/>
      <c r="W317" s="260"/>
      <c r="X317" s="260"/>
      <c r="Y317" s="260"/>
      <c r="Z317" s="260"/>
      <c r="AA317" s="260"/>
      <c r="AB317" s="260"/>
      <c r="AC317" s="260"/>
      <c r="AD317" s="260"/>
      <c r="AE317" s="260"/>
      <c r="AF317" s="260"/>
      <c r="AG317" s="260"/>
      <c r="AH317" s="260"/>
      <c r="AI317" s="260"/>
      <c r="AJ317" s="260"/>
      <c r="AK317" s="260"/>
      <c r="AL317" s="260"/>
      <c r="AM317" s="260"/>
      <c r="AN317" s="260"/>
      <c r="AO317" s="260"/>
      <c r="AP317" s="260"/>
      <c r="AQ317" s="260"/>
      <c r="AR317" s="260"/>
      <c r="AS317" s="260"/>
      <c r="AT317" s="260"/>
    </row>
    <row r="318" customFormat="false" ht="15" hidden="false" customHeight="false" outlineLevel="0" collapsed="false">
      <c r="A318" s="259"/>
      <c r="B318" s="260"/>
      <c r="C318" s="260"/>
      <c r="D318" s="260"/>
      <c r="E318" s="260"/>
      <c r="F318" s="260"/>
      <c r="G318" s="260"/>
      <c r="H318" s="260"/>
      <c r="I318" s="260"/>
      <c r="J318" s="260"/>
      <c r="K318" s="260"/>
      <c r="L318" s="260"/>
      <c r="M318" s="260"/>
      <c r="N318" s="260"/>
      <c r="O318" s="260"/>
      <c r="P318" s="260"/>
      <c r="Q318" s="260"/>
      <c r="R318" s="260"/>
      <c r="S318" s="260"/>
      <c r="T318" s="260"/>
      <c r="U318" s="260"/>
      <c r="V318" s="260"/>
      <c r="W318" s="260"/>
      <c r="X318" s="260"/>
      <c r="Y318" s="260"/>
      <c r="Z318" s="260"/>
      <c r="AA318" s="260"/>
      <c r="AB318" s="260"/>
      <c r="AC318" s="260"/>
      <c r="AD318" s="260"/>
      <c r="AE318" s="260"/>
      <c r="AF318" s="260"/>
      <c r="AG318" s="260"/>
      <c r="AH318" s="260"/>
      <c r="AI318" s="260"/>
      <c r="AJ318" s="260"/>
      <c r="AK318" s="260"/>
      <c r="AL318" s="260"/>
      <c r="AM318" s="260"/>
      <c r="AN318" s="260"/>
      <c r="AO318" s="260"/>
      <c r="AP318" s="260"/>
      <c r="AQ318" s="260"/>
      <c r="AR318" s="260"/>
      <c r="AS318" s="260"/>
      <c r="AT318" s="260"/>
    </row>
    <row r="319" customFormat="false" ht="15" hidden="false" customHeight="false" outlineLevel="0" collapsed="false">
      <c r="A319" s="259"/>
      <c r="B319" s="260"/>
      <c r="C319" s="260"/>
      <c r="D319" s="260"/>
      <c r="E319" s="260"/>
      <c r="F319" s="260"/>
      <c r="G319" s="260"/>
      <c r="H319" s="260"/>
      <c r="I319" s="260"/>
      <c r="J319" s="260"/>
      <c r="K319" s="260"/>
      <c r="L319" s="260"/>
      <c r="M319" s="260"/>
      <c r="N319" s="260"/>
      <c r="O319" s="260"/>
      <c r="P319" s="260"/>
      <c r="Q319" s="260"/>
      <c r="R319" s="260"/>
      <c r="S319" s="260"/>
      <c r="T319" s="260"/>
      <c r="U319" s="260"/>
      <c r="V319" s="260"/>
      <c r="W319" s="260"/>
      <c r="X319" s="260"/>
      <c r="Y319" s="260"/>
      <c r="Z319" s="260"/>
      <c r="AA319" s="260"/>
      <c r="AB319" s="260"/>
      <c r="AC319" s="260"/>
      <c r="AD319" s="260"/>
      <c r="AE319" s="260"/>
      <c r="AF319" s="260"/>
      <c r="AG319" s="260"/>
      <c r="AH319" s="260"/>
      <c r="AI319" s="260"/>
      <c r="AJ319" s="260"/>
      <c r="AK319" s="260"/>
      <c r="AL319" s="260"/>
      <c r="AM319" s="260"/>
      <c r="AN319" s="260"/>
      <c r="AO319" s="260"/>
      <c r="AP319" s="260"/>
      <c r="AQ319" s="260"/>
      <c r="AR319" s="260"/>
      <c r="AS319" s="260"/>
      <c r="AT319" s="260"/>
    </row>
    <row r="320" customFormat="false" ht="15" hidden="false" customHeight="false" outlineLevel="0" collapsed="false">
      <c r="A320" s="259"/>
      <c r="B320" s="260"/>
      <c r="C320" s="260"/>
      <c r="D320" s="260"/>
      <c r="E320" s="260"/>
      <c r="F320" s="260"/>
      <c r="G320" s="260"/>
      <c r="H320" s="260"/>
      <c r="I320" s="260"/>
      <c r="J320" s="260"/>
      <c r="K320" s="260"/>
      <c r="L320" s="260"/>
      <c r="M320" s="260"/>
      <c r="N320" s="260"/>
      <c r="O320" s="260"/>
      <c r="P320" s="260"/>
      <c r="Q320" s="260"/>
      <c r="R320" s="260"/>
      <c r="S320" s="260"/>
      <c r="T320" s="260"/>
      <c r="U320" s="260"/>
      <c r="V320" s="260"/>
      <c r="W320" s="260"/>
      <c r="X320" s="260"/>
      <c r="Y320" s="260"/>
      <c r="Z320" s="260"/>
      <c r="AA320" s="260"/>
      <c r="AB320" s="260"/>
      <c r="AC320" s="260"/>
      <c r="AD320" s="260"/>
      <c r="AE320" s="260"/>
      <c r="AF320" s="260"/>
      <c r="AG320" s="260"/>
      <c r="AH320" s="260"/>
      <c r="AI320" s="260"/>
      <c r="AJ320" s="260"/>
      <c r="AK320" s="260"/>
      <c r="AL320" s="260"/>
      <c r="AM320" s="260"/>
      <c r="AN320" s="260"/>
      <c r="AO320" s="260"/>
      <c r="AP320" s="260"/>
      <c r="AQ320" s="260"/>
      <c r="AR320" s="260"/>
      <c r="AS320" s="260"/>
      <c r="AT320" s="260"/>
    </row>
    <row r="321" customFormat="false" ht="15" hidden="false" customHeight="false" outlineLevel="0" collapsed="false">
      <c r="A321" s="259"/>
      <c r="B321" s="260"/>
      <c r="C321" s="260"/>
      <c r="D321" s="260"/>
      <c r="E321" s="260"/>
      <c r="F321" s="260"/>
      <c r="G321" s="260"/>
      <c r="H321" s="260"/>
      <c r="I321" s="260"/>
      <c r="J321" s="260"/>
      <c r="K321" s="260"/>
      <c r="L321" s="260"/>
      <c r="M321" s="260"/>
      <c r="N321" s="260"/>
      <c r="O321" s="260"/>
      <c r="P321" s="260"/>
      <c r="Q321" s="260"/>
      <c r="R321" s="260"/>
      <c r="S321" s="260"/>
      <c r="T321" s="260"/>
      <c r="U321" s="260"/>
      <c r="V321" s="260"/>
      <c r="W321" s="260"/>
      <c r="X321" s="260"/>
      <c r="Y321" s="260"/>
      <c r="Z321" s="260"/>
      <c r="AA321" s="260"/>
      <c r="AB321" s="260"/>
      <c r="AC321" s="260"/>
      <c r="AD321" s="260"/>
      <c r="AE321" s="260"/>
      <c r="AF321" s="260"/>
      <c r="AG321" s="260"/>
      <c r="AH321" s="260"/>
      <c r="AI321" s="260"/>
      <c r="AJ321" s="260"/>
      <c r="AK321" s="260"/>
      <c r="AL321" s="260"/>
      <c r="AM321" s="260"/>
      <c r="AN321" s="260"/>
      <c r="AO321" s="260"/>
      <c r="AP321" s="260"/>
      <c r="AQ321" s="260"/>
      <c r="AR321" s="260"/>
      <c r="AS321" s="260"/>
      <c r="AT321" s="260"/>
    </row>
    <row r="322" customFormat="false" ht="15" hidden="false" customHeight="false" outlineLevel="0" collapsed="false">
      <c r="A322" s="259"/>
      <c r="B322" s="260"/>
      <c r="C322" s="260"/>
      <c r="D322" s="260"/>
      <c r="E322" s="260"/>
      <c r="F322" s="260"/>
      <c r="G322" s="260"/>
      <c r="H322" s="260"/>
      <c r="I322" s="260"/>
      <c r="J322" s="260"/>
      <c r="K322" s="260"/>
      <c r="L322" s="260"/>
      <c r="M322" s="260"/>
      <c r="N322" s="260"/>
      <c r="O322" s="260"/>
      <c r="P322" s="260"/>
      <c r="Q322" s="260"/>
      <c r="R322" s="260"/>
      <c r="S322" s="260"/>
      <c r="T322" s="260"/>
      <c r="U322" s="260"/>
      <c r="V322" s="260"/>
      <c r="W322" s="260"/>
      <c r="X322" s="260"/>
      <c r="Y322" s="260"/>
      <c r="Z322" s="260"/>
      <c r="AA322" s="260"/>
      <c r="AB322" s="260"/>
      <c r="AC322" s="260"/>
      <c r="AD322" s="260"/>
      <c r="AE322" s="260"/>
      <c r="AF322" s="260"/>
      <c r="AG322" s="260"/>
      <c r="AH322" s="260"/>
      <c r="AI322" s="260"/>
      <c r="AJ322" s="260"/>
      <c r="AK322" s="260"/>
      <c r="AL322" s="260"/>
      <c r="AM322" s="260"/>
      <c r="AN322" s="260"/>
      <c r="AO322" s="260"/>
      <c r="AP322" s="260"/>
      <c r="AQ322" s="260"/>
      <c r="AR322" s="260"/>
      <c r="AS322" s="260"/>
      <c r="AT322" s="260"/>
    </row>
    <row r="323" customFormat="false" ht="15" hidden="false" customHeight="false" outlineLevel="0" collapsed="false">
      <c r="A323" s="259"/>
      <c r="B323" s="260"/>
      <c r="C323" s="260"/>
      <c r="D323" s="260"/>
      <c r="E323" s="260"/>
      <c r="F323" s="260"/>
      <c r="G323" s="260"/>
      <c r="H323" s="260"/>
      <c r="I323" s="260"/>
      <c r="J323" s="260"/>
      <c r="K323" s="260"/>
      <c r="L323" s="260"/>
      <c r="M323" s="260"/>
      <c r="N323" s="260"/>
      <c r="O323" s="260"/>
      <c r="P323" s="260"/>
      <c r="Q323" s="260"/>
      <c r="R323" s="260"/>
      <c r="S323" s="260"/>
      <c r="T323" s="260"/>
      <c r="U323" s="260"/>
      <c r="V323" s="260"/>
      <c r="W323" s="260"/>
      <c r="X323" s="260"/>
      <c r="Y323" s="260"/>
      <c r="Z323" s="260"/>
      <c r="AA323" s="260"/>
      <c r="AB323" s="260"/>
      <c r="AC323" s="260"/>
      <c r="AD323" s="260"/>
      <c r="AE323" s="260"/>
      <c r="AF323" s="260"/>
      <c r="AG323" s="260"/>
      <c r="AH323" s="260"/>
      <c r="AI323" s="260"/>
      <c r="AJ323" s="260"/>
      <c r="AK323" s="260"/>
      <c r="AL323" s="260"/>
      <c r="AM323" s="260"/>
      <c r="AN323" s="260"/>
      <c r="AO323" s="260"/>
      <c r="AP323" s="260"/>
      <c r="AQ323" s="260"/>
      <c r="AR323" s="260"/>
      <c r="AS323" s="260"/>
      <c r="AT323" s="260"/>
    </row>
    <row r="324" customFormat="false" ht="15" hidden="false" customHeight="false" outlineLevel="0" collapsed="false">
      <c r="A324" s="259"/>
      <c r="B324" s="260"/>
      <c r="C324" s="260"/>
      <c r="D324" s="260"/>
      <c r="E324" s="260"/>
      <c r="F324" s="260"/>
      <c r="G324" s="260"/>
      <c r="H324" s="260"/>
      <c r="I324" s="260"/>
      <c r="J324" s="260"/>
      <c r="K324" s="260"/>
      <c r="L324" s="260"/>
      <c r="M324" s="260"/>
      <c r="N324" s="260"/>
      <c r="O324" s="260"/>
      <c r="P324" s="260"/>
      <c r="Q324" s="260"/>
      <c r="R324" s="260"/>
      <c r="S324" s="260"/>
      <c r="T324" s="260"/>
      <c r="U324" s="260"/>
      <c r="V324" s="260"/>
      <c r="W324" s="260"/>
      <c r="X324" s="260"/>
      <c r="Y324" s="260"/>
      <c r="Z324" s="260"/>
      <c r="AA324" s="260"/>
      <c r="AB324" s="260"/>
      <c r="AC324" s="260"/>
      <c r="AD324" s="260"/>
      <c r="AE324" s="260"/>
      <c r="AF324" s="260"/>
      <c r="AG324" s="260"/>
      <c r="AH324" s="260"/>
      <c r="AI324" s="260"/>
      <c r="AJ324" s="260"/>
      <c r="AK324" s="260"/>
      <c r="AL324" s="260"/>
      <c r="AM324" s="260"/>
      <c r="AN324" s="260"/>
      <c r="AO324" s="260"/>
      <c r="AP324" s="260"/>
      <c r="AQ324" s="260"/>
      <c r="AR324" s="260"/>
      <c r="AS324" s="260"/>
      <c r="AT324" s="260"/>
    </row>
    <row r="325" customFormat="false" ht="15" hidden="false" customHeight="false" outlineLevel="0" collapsed="false">
      <c r="A325" s="259"/>
      <c r="B325" s="260"/>
      <c r="C325" s="260"/>
      <c r="D325" s="260"/>
      <c r="E325" s="260"/>
      <c r="F325" s="260"/>
      <c r="G325" s="260"/>
      <c r="H325" s="260"/>
      <c r="I325" s="260"/>
      <c r="J325" s="260"/>
      <c r="K325" s="260"/>
      <c r="L325" s="260"/>
      <c r="M325" s="260"/>
      <c r="N325" s="260"/>
      <c r="O325" s="260"/>
      <c r="P325" s="260"/>
      <c r="Q325" s="260"/>
      <c r="R325" s="260"/>
      <c r="S325" s="260"/>
      <c r="T325" s="260"/>
      <c r="U325" s="260"/>
      <c r="V325" s="260"/>
      <c r="W325" s="260"/>
      <c r="X325" s="260"/>
      <c r="Y325" s="260"/>
      <c r="Z325" s="260"/>
      <c r="AA325" s="260"/>
      <c r="AB325" s="260"/>
      <c r="AC325" s="260"/>
      <c r="AD325" s="260"/>
      <c r="AE325" s="260"/>
      <c r="AF325" s="260"/>
      <c r="AG325" s="260"/>
      <c r="AH325" s="260"/>
      <c r="AI325" s="260"/>
      <c r="AJ325" s="260"/>
      <c r="AK325" s="260"/>
      <c r="AL325" s="260"/>
      <c r="AM325" s="260"/>
      <c r="AN325" s="260"/>
      <c r="AO325" s="260"/>
      <c r="AP325" s="260"/>
      <c r="AQ325" s="260"/>
      <c r="AR325" s="260"/>
      <c r="AS325" s="260"/>
      <c r="AT325" s="260"/>
    </row>
    <row r="326" customFormat="false" ht="15" hidden="false" customHeight="false" outlineLevel="0" collapsed="false">
      <c r="A326" s="259"/>
      <c r="B326" s="260"/>
      <c r="C326" s="260"/>
      <c r="D326" s="260"/>
      <c r="E326" s="260"/>
      <c r="F326" s="260"/>
      <c r="G326" s="260"/>
      <c r="H326" s="260"/>
      <c r="I326" s="260"/>
      <c r="J326" s="260"/>
      <c r="K326" s="260"/>
      <c r="L326" s="260"/>
      <c r="M326" s="260"/>
      <c r="N326" s="260"/>
      <c r="O326" s="260"/>
      <c r="P326" s="260"/>
      <c r="Q326" s="260"/>
      <c r="R326" s="260"/>
      <c r="S326" s="260"/>
      <c r="T326" s="260"/>
      <c r="U326" s="260"/>
      <c r="V326" s="260"/>
      <c r="W326" s="260"/>
      <c r="X326" s="260"/>
      <c r="Y326" s="260"/>
      <c r="Z326" s="260"/>
      <c r="AA326" s="260"/>
      <c r="AB326" s="260"/>
      <c r="AC326" s="260"/>
      <c r="AD326" s="260"/>
      <c r="AE326" s="260"/>
      <c r="AF326" s="260"/>
      <c r="AG326" s="260"/>
      <c r="AH326" s="260"/>
      <c r="AI326" s="260"/>
      <c r="AJ326" s="260"/>
      <c r="AK326" s="260"/>
      <c r="AL326" s="260"/>
      <c r="AM326" s="260"/>
      <c r="AN326" s="260"/>
      <c r="AO326" s="260"/>
      <c r="AP326" s="260"/>
      <c r="AQ326" s="260"/>
      <c r="AR326" s="260"/>
      <c r="AS326" s="260"/>
      <c r="AT326" s="260"/>
    </row>
    <row r="327" customFormat="false" ht="15" hidden="false" customHeight="false" outlineLevel="0" collapsed="false">
      <c r="A327" s="259"/>
      <c r="B327" s="260"/>
      <c r="C327" s="260"/>
      <c r="D327" s="260"/>
      <c r="E327" s="260"/>
      <c r="F327" s="260"/>
      <c r="G327" s="260"/>
      <c r="H327" s="260"/>
      <c r="I327" s="260"/>
      <c r="J327" s="260"/>
      <c r="K327" s="260"/>
      <c r="L327" s="260"/>
      <c r="M327" s="260"/>
      <c r="N327" s="260"/>
      <c r="O327" s="260"/>
      <c r="P327" s="260"/>
      <c r="Q327" s="260"/>
      <c r="R327" s="260"/>
      <c r="S327" s="260"/>
      <c r="T327" s="260"/>
      <c r="U327" s="260"/>
      <c r="V327" s="260"/>
      <c r="W327" s="260"/>
      <c r="X327" s="260"/>
      <c r="Y327" s="260"/>
      <c r="Z327" s="260"/>
      <c r="AA327" s="260"/>
      <c r="AB327" s="260"/>
      <c r="AC327" s="260"/>
      <c r="AD327" s="260"/>
      <c r="AE327" s="260"/>
      <c r="AF327" s="260"/>
      <c r="AG327" s="260"/>
      <c r="AH327" s="260"/>
      <c r="AI327" s="260"/>
      <c r="AJ327" s="260"/>
      <c r="AK327" s="260"/>
      <c r="AL327" s="260"/>
      <c r="AM327" s="260"/>
      <c r="AN327" s="260"/>
      <c r="AO327" s="260"/>
      <c r="AP327" s="260"/>
      <c r="AQ327" s="260"/>
      <c r="AR327" s="260"/>
      <c r="AS327" s="260"/>
      <c r="AT327" s="260"/>
    </row>
    <row r="328" customFormat="false" ht="15" hidden="false" customHeight="false" outlineLevel="0" collapsed="false">
      <c r="A328" s="259"/>
      <c r="B328" s="260"/>
      <c r="C328" s="260"/>
      <c r="D328" s="260"/>
      <c r="E328" s="260"/>
      <c r="F328" s="260"/>
      <c r="G328" s="260"/>
      <c r="H328" s="260"/>
      <c r="I328" s="260"/>
      <c r="J328" s="260"/>
      <c r="K328" s="260"/>
      <c r="L328" s="260"/>
      <c r="M328" s="260"/>
      <c r="N328" s="260"/>
      <c r="O328" s="260"/>
      <c r="P328" s="260"/>
      <c r="Q328" s="260"/>
      <c r="R328" s="260"/>
      <c r="S328" s="260"/>
      <c r="T328" s="260"/>
      <c r="U328" s="260"/>
      <c r="V328" s="260"/>
      <c r="W328" s="260"/>
      <c r="X328" s="260"/>
      <c r="Y328" s="260"/>
      <c r="Z328" s="260"/>
      <c r="AA328" s="260"/>
      <c r="AB328" s="260"/>
      <c r="AC328" s="260"/>
      <c r="AD328" s="260"/>
      <c r="AE328" s="260"/>
      <c r="AF328" s="260"/>
      <c r="AG328" s="260"/>
      <c r="AH328" s="260"/>
      <c r="AI328" s="260"/>
      <c r="AJ328" s="260"/>
      <c r="AK328" s="260"/>
      <c r="AL328" s="260"/>
      <c r="AM328" s="260"/>
      <c r="AN328" s="260"/>
      <c r="AO328" s="260"/>
      <c r="AP328" s="260"/>
      <c r="AQ328" s="260"/>
      <c r="AR328" s="260"/>
      <c r="AS328" s="260"/>
      <c r="AT328" s="260"/>
    </row>
    <row r="329" customFormat="false" ht="15" hidden="false" customHeight="false" outlineLevel="0" collapsed="false">
      <c r="A329" s="259"/>
      <c r="B329" s="260"/>
      <c r="C329" s="260"/>
      <c r="D329" s="260"/>
      <c r="E329" s="260"/>
      <c r="F329" s="260"/>
      <c r="G329" s="260"/>
      <c r="H329" s="260"/>
      <c r="I329" s="260"/>
      <c r="J329" s="260"/>
      <c r="K329" s="260"/>
      <c r="L329" s="260"/>
      <c r="M329" s="260"/>
      <c r="N329" s="260"/>
      <c r="O329" s="260"/>
      <c r="P329" s="260"/>
      <c r="Q329" s="260"/>
      <c r="R329" s="260"/>
      <c r="S329" s="260"/>
      <c r="T329" s="260"/>
      <c r="U329" s="260"/>
      <c r="V329" s="260"/>
      <c r="W329" s="260"/>
      <c r="X329" s="260"/>
      <c r="Y329" s="260"/>
      <c r="Z329" s="260"/>
      <c r="AA329" s="260"/>
      <c r="AB329" s="260"/>
      <c r="AC329" s="260"/>
      <c r="AD329" s="260"/>
      <c r="AE329" s="260"/>
      <c r="AF329" s="260"/>
      <c r="AG329" s="260"/>
      <c r="AH329" s="260"/>
      <c r="AI329" s="260"/>
      <c r="AJ329" s="260"/>
      <c r="AK329" s="260"/>
      <c r="AL329" s="260"/>
      <c r="AM329" s="260"/>
      <c r="AN329" s="260"/>
      <c r="AO329" s="260"/>
      <c r="AP329" s="260"/>
      <c r="AQ329" s="260"/>
      <c r="AR329" s="260"/>
      <c r="AS329" s="260"/>
      <c r="AT329" s="260"/>
    </row>
    <row r="330" customFormat="false" ht="15" hidden="false" customHeight="false" outlineLevel="0" collapsed="false">
      <c r="A330" s="259"/>
      <c r="B330" s="260"/>
      <c r="C330" s="260"/>
      <c r="D330" s="260"/>
      <c r="E330" s="260"/>
      <c r="F330" s="260"/>
      <c r="G330" s="260"/>
      <c r="H330" s="260"/>
      <c r="I330" s="260"/>
      <c r="J330" s="260"/>
      <c r="K330" s="260"/>
      <c r="L330" s="260"/>
      <c r="M330" s="260"/>
      <c r="N330" s="260"/>
      <c r="O330" s="260"/>
      <c r="P330" s="260"/>
      <c r="Q330" s="260"/>
      <c r="R330" s="260"/>
      <c r="S330" s="260"/>
      <c r="T330" s="260"/>
      <c r="U330" s="260"/>
      <c r="V330" s="260"/>
      <c r="W330" s="260"/>
      <c r="X330" s="260"/>
      <c r="Y330" s="260"/>
      <c r="Z330" s="260"/>
      <c r="AA330" s="260"/>
      <c r="AB330" s="260"/>
      <c r="AC330" s="260"/>
      <c r="AD330" s="260"/>
      <c r="AE330" s="260"/>
      <c r="AF330" s="260"/>
      <c r="AG330" s="260"/>
      <c r="AH330" s="260"/>
      <c r="AI330" s="260"/>
      <c r="AJ330" s="260"/>
      <c r="AK330" s="260"/>
      <c r="AL330" s="260"/>
      <c r="AM330" s="260"/>
      <c r="AN330" s="260"/>
      <c r="AO330" s="260"/>
      <c r="AP330" s="260"/>
      <c r="AQ330" s="260"/>
      <c r="AR330" s="260"/>
      <c r="AS330" s="260"/>
      <c r="AT330" s="260"/>
    </row>
    <row r="331" customFormat="false" ht="15" hidden="false" customHeight="false" outlineLevel="0" collapsed="false">
      <c r="A331" s="259"/>
      <c r="B331" s="260"/>
      <c r="C331" s="260"/>
      <c r="D331" s="260"/>
      <c r="E331" s="260"/>
      <c r="F331" s="260"/>
      <c r="G331" s="260"/>
      <c r="H331" s="260"/>
      <c r="I331" s="260"/>
      <c r="J331" s="260"/>
      <c r="K331" s="260"/>
      <c r="L331" s="260"/>
      <c r="M331" s="260"/>
      <c r="N331" s="260"/>
      <c r="O331" s="260"/>
      <c r="P331" s="260"/>
      <c r="Q331" s="260"/>
      <c r="R331" s="260"/>
      <c r="S331" s="260"/>
      <c r="T331" s="260"/>
      <c r="U331" s="260"/>
      <c r="V331" s="260"/>
      <c r="W331" s="260"/>
      <c r="X331" s="260"/>
      <c r="Y331" s="260"/>
      <c r="Z331" s="260"/>
      <c r="AA331" s="260"/>
      <c r="AB331" s="260"/>
      <c r="AC331" s="260"/>
      <c r="AD331" s="260"/>
      <c r="AE331" s="260"/>
      <c r="AF331" s="260"/>
      <c r="AG331" s="260"/>
      <c r="AH331" s="260"/>
      <c r="AI331" s="260"/>
      <c r="AJ331" s="260"/>
      <c r="AK331" s="260"/>
      <c r="AL331" s="260"/>
      <c r="AM331" s="260"/>
      <c r="AN331" s="260"/>
      <c r="AO331" s="260"/>
      <c r="AP331" s="260"/>
      <c r="AQ331" s="260"/>
      <c r="AR331" s="260"/>
      <c r="AS331" s="260"/>
      <c r="AT331" s="260"/>
    </row>
    <row r="332" customFormat="false" ht="15" hidden="false" customHeight="false" outlineLevel="0" collapsed="false">
      <c r="A332" s="259"/>
      <c r="B332" s="260"/>
      <c r="C332" s="260"/>
      <c r="D332" s="260"/>
      <c r="E332" s="260"/>
      <c r="F332" s="260"/>
      <c r="G332" s="260"/>
      <c r="H332" s="260"/>
      <c r="I332" s="260"/>
      <c r="J332" s="260"/>
      <c r="K332" s="260"/>
      <c r="L332" s="260"/>
      <c r="M332" s="260"/>
      <c r="N332" s="260"/>
      <c r="O332" s="260"/>
      <c r="P332" s="260"/>
      <c r="Q332" s="260"/>
      <c r="R332" s="260"/>
      <c r="S332" s="260"/>
      <c r="T332" s="260"/>
      <c r="U332" s="260"/>
      <c r="V332" s="260"/>
      <c r="W332" s="260"/>
      <c r="X332" s="260"/>
      <c r="Y332" s="260"/>
      <c r="Z332" s="260"/>
      <c r="AA332" s="260"/>
      <c r="AB332" s="260"/>
      <c r="AC332" s="260"/>
      <c r="AD332" s="260"/>
      <c r="AE332" s="260"/>
      <c r="AF332" s="260"/>
      <c r="AG332" s="260"/>
      <c r="AH332" s="260"/>
      <c r="AI332" s="260"/>
      <c r="AJ332" s="260"/>
      <c r="AK332" s="260"/>
      <c r="AL332" s="260"/>
      <c r="AM332" s="260"/>
      <c r="AN332" s="260"/>
      <c r="AO332" s="260"/>
      <c r="AP332" s="260"/>
      <c r="AQ332" s="260"/>
      <c r="AR332" s="260"/>
      <c r="AS332" s="260"/>
      <c r="AT332" s="260"/>
    </row>
    <row r="333" customFormat="false" ht="15" hidden="false" customHeight="false" outlineLevel="0" collapsed="false">
      <c r="A333" s="259"/>
      <c r="B333" s="260"/>
      <c r="C333" s="260"/>
      <c r="D333" s="260"/>
      <c r="E333" s="260"/>
      <c r="F333" s="260"/>
      <c r="G333" s="260"/>
      <c r="H333" s="260"/>
      <c r="I333" s="260"/>
      <c r="J333" s="260"/>
      <c r="K333" s="260"/>
      <c r="L333" s="260"/>
      <c r="M333" s="260"/>
      <c r="N333" s="260"/>
      <c r="O333" s="260"/>
      <c r="P333" s="260"/>
      <c r="Q333" s="260"/>
      <c r="R333" s="260"/>
      <c r="S333" s="260"/>
      <c r="T333" s="260"/>
      <c r="U333" s="260"/>
      <c r="V333" s="260"/>
      <c r="W333" s="260"/>
      <c r="X333" s="260"/>
      <c r="Y333" s="260"/>
      <c r="Z333" s="260"/>
      <c r="AA333" s="260"/>
      <c r="AB333" s="260"/>
      <c r="AC333" s="260"/>
      <c r="AD333" s="260"/>
      <c r="AE333" s="260"/>
      <c r="AF333" s="260"/>
      <c r="AG333" s="260"/>
      <c r="AH333" s="260"/>
      <c r="AI333" s="260"/>
      <c r="AJ333" s="260"/>
      <c r="AK333" s="260"/>
      <c r="AL333" s="260"/>
      <c r="AM333" s="260"/>
      <c r="AN333" s="260"/>
      <c r="AO333" s="260"/>
      <c r="AP333" s="260"/>
      <c r="AQ333" s="260"/>
      <c r="AR333" s="260"/>
      <c r="AS333" s="260"/>
      <c r="AT333" s="260"/>
    </row>
    <row r="334" customFormat="false" ht="15" hidden="false" customHeight="false" outlineLevel="0" collapsed="false">
      <c r="A334" s="259"/>
      <c r="B334" s="260"/>
      <c r="C334" s="260"/>
      <c r="D334" s="260"/>
      <c r="E334" s="260"/>
      <c r="F334" s="260"/>
      <c r="G334" s="260"/>
      <c r="H334" s="260"/>
      <c r="I334" s="260"/>
      <c r="J334" s="260"/>
      <c r="K334" s="260"/>
      <c r="L334" s="260"/>
      <c r="M334" s="260"/>
      <c r="N334" s="260"/>
      <c r="O334" s="260"/>
      <c r="P334" s="260"/>
      <c r="Q334" s="260"/>
      <c r="R334" s="260"/>
      <c r="S334" s="260"/>
      <c r="T334" s="260"/>
      <c r="U334" s="260"/>
      <c r="V334" s="260"/>
      <c r="W334" s="260"/>
      <c r="X334" s="260"/>
      <c r="Y334" s="260"/>
      <c r="Z334" s="260"/>
      <c r="AA334" s="260"/>
      <c r="AB334" s="260"/>
      <c r="AC334" s="260"/>
      <c r="AD334" s="260"/>
      <c r="AE334" s="260"/>
      <c r="AF334" s="260"/>
      <c r="AG334" s="260"/>
      <c r="AH334" s="260"/>
      <c r="AI334" s="260"/>
      <c r="AJ334" s="260"/>
      <c r="AK334" s="260"/>
      <c r="AL334" s="260"/>
      <c r="AM334" s="260"/>
      <c r="AN334" s="260"/>
      <c r="AO334" s="260"/>
      <c r="AP334" s="260"/>
      <c r="AQ334" s="260"/>
      <c r="AR334" s="260"/>
      <c r="AS334" s="260"/>
      <c r="AT334" s="260"/>
    </row>
    <row r="335" customFormat="false" ht="15" hidden="false" customHeight="false" outlineLevel="0" collapsed="false">
      <c r="A335" s="259"/>
      <c r="B335" s="260"/>
      <c r="C335" s="260"/>
      <c r="D335" s="260"/>
      <c r="E335" s="260"/>
      <c r="F335" s="260"/>
      <c r="G335" s="260"/>
      <c r="H335" s="260"/>
      <c r="I335" s="260"/>
      <c r="J335" s="260"/>
      <c r="K335" s="260"/>
      <c r="L335" s="260"/>
      <c r="M335" s="260"/>
      <c r="N335" s="260"/>
      <c r="O335" s="260"/>
      <c r="P335" s="260"/>
      <c r="Q335" s="260"/>
      <c r="R335" s="260"/>
      <c r="S335" s="260"/>
      <c r="T335" s="260"/>
      <c r="U335" s="260"/>
      <c r="V335" s="260"/>
      <c r="W335" s="260"/>
      <c r="X335" s="260"/>
      <c r="Y335" s="260"/>
      <c r="Z335" s="260"/>
      <c r="AA335" s="260"/>
      <c r="AB335" s="260"/>
      <c r="AC335" s="260"/>
      <c r="AD335" s="260"/>
      <c r="AE335" s="260"/>
      <c r="AF335" s="260"/>
      <c r="AG335" s="260"/>
      <c r="AH335" s="260"/>
      <c r="AI335" s="260"/>
      <c r="AJ335" s="260"/>
      <c r="AK335" s="260"/>
      <c r="AL335" s="260"/>
      <c r="AM335" s="260"/>
      <c r="AN335" s="260"/>
      <c r="AO335" s="260"/>
      <c r="AP335" s="260"/>
      <c r="AQ335" s="260"/>
      <c r="AR335" s="260"/>
      <c r="AS335" s="260"/>
      <c r="AT335" s="260"/>
    </row>
    <row r="336" customFormat="false" ht="15" hidden="false" customHeight="false" outlineLevel="0" collapsed="false">
      <c r="A336" s="259"/>
      <c r="B336" s="260"/>
      <c r="C336" s="260"/>
      <c r="D336" s="260"/>
      <c r="E336" s="260"/>
      <c r="F336" s="260"/>
      <c r="G336" s="260"/>
      <c r="H336" s="260"/>
      <c r="I336" s="260"/>
      <c r="J336" s="260"/>
      <c r="K336" s="260"/>
      <c r="L336" s="260"/>
      <c r="M336" s="260"/>
      <c r="N336" s="260"/>
      <c r="O336" s="260"/>
      <c r="P336" s="260"/>
      <c r="Q336" s="260"/>
      <c r="R336" s="260"/>
      <c r="S336" s="260"/>
      <c r="T336" s="260"/>
      <c r="U336" s="260"/>
      <c r="V336" s="260"/>
      <c r="W336" s="260"/>
      <c r="X336" s="260"/>
      <c r="Y336" s="260"/>
      <c r="Z336" s="260"/>
      <c r="AA336" s="260"/>
      <c r="AB336" s="260"/>
      <c r="AC336" s="260"/>
      <c r="AD336" s="260"/>
      <c r="AE336" s="260"/>
      <c r="AF336" s="260"/>
      <c r="AG336" s="260"/>
      <c r="AH336" s="260"/>
      <c r="AI336" s="260"/>
      <c r="AJ336" s="260"/>
      <c r="AK336" s="260"/>
      <c r="AL336" s="260"/>
      <c r="AM336" s="260"/>
      <c r="AN336" s="260"/>
      <c r="AO336" s="260"/>
      <c r="AP336" s="260"/>
      <c r="AQ336" s="260"/>
      <c r="AR336" s="260"/>
      <c r="AS336" s="260"/>
      <c r="AT336" s="260"/>
    </row>
    <row r="337" customFormat="false" ht="15" hidden="false" customHeight="false" outlineLevel="0" collapsed="false">
      <c r="A337" s="259"/>
      <c r="B337" s="260"/>
      <c r="C337" s="260"/>
      <c r="D337" s="260"/>
      <c r="E337" s="260"/>
      <c r="F337" s="260"/>
      <c r="G337" s="260"/>
      <c r="H337" s="260"/>
      <c r="I337" s="260"/>
      <c r="J337" s="260"/>
      <c r="K337" s="260"/>
      <c r="L337" s="260"/>
      <c r="M337" s="260"/>
      <c r="N337" s="260"/>
      <c r="O337" s="260"/>
      <c r="P337" s="260"/>
      <c r="Q337" s="260"/>
      <c r="R337" s="260"/>
      <c r="S337" s="260"/>
      <c r="T337" s="260"/>
      <c r="U337" s="260"/>
      <c r="V337" s="260"/>
      <c r="W337" s="260"/>
      <c r="X337" s="260"/>
      <c r="Y337" s="260"/>
      <c r="Z337" s="260"/>
      <c r="AA337" s="260"/>
      <c r="AB337" s="260"/>
      <c r="AC337" s="260"/>
      <c r="AD337" s="260"/>
      <c r="AE337" s="260"/>
      <c r="AF337" s="260"/>
      <c r="AG337" s="260"/>
      <c r="AH337" s="260"/>
      <c r="AI337" s="260"/>
      <c r="AJ337" s="260"/>
      <c r="AK337" s="260"/>
      <c r="AL337" s="260"/>
      <c r="AM337" s="260"/>
      <c r="AN337" s="260"/>
      <c r="AO337" s="260"/>
      <c r="AP337" s="260"/>
      <c r="AQ337" s="260"/>
      <c r="AR337" s="260"/>
      <c r="AS337" s="260"/>
      <c r="AT337" s="260"/>
    </row>
    <row r="338" customFormat="false" ht="15" hidden="false" customHeight="false" outlineLevel="0" collapsed="false">
      <c r="A338" s="259"/>
      <c r="B338" s="260"/>
      <c r="C338" s="260"/>
      <c r="D338" s="260"/>
      <c r="E338" s="260"/>
      <c r="F338" s="260"/>
      <c r="G338" s="260"/>
      <c r="H338" s="260"/>
      <c r="I338" s="260"/>
      <c r="J338" s="260"/>
      <c r="K338" s="260"/>
      <c r="L338" s="260"/>
      <c r="M338" s="260"/>
      <c r="N338" s="260"/>
      <c r="O338" s="260"/>
      <c r="P338" s="260"/>
      <c r="Q338" s="260"/>
      <c r="R338" s="260"/>
      <c r="S338" s="260"/>
      <c r="T338" s="260"/>
      <c r="U338" s="260"/>
      <c r="V338" s="260"/>
      <c r="W338" s="260"/>
      <c r="X338" s="260"/>
      <c r="Y338" s="260"/>
      <c r="Z338" s="260"/>
      <c r="AA338" s="260"/>
      <c r="AB338" s="260"/>
      <c r="AC338" s="260"/>
      <c r="AD338" s="260"/>
      <c r="AE338" s="260"/>
      <c r="AF338" s="260"/>
      <c r="AG338" s="260"/>
      <c r="AH338" s="260"/>
      <c r="AI338" s="260"/>
      <c r="AJ338" s="260"/>
      <c r="AK338" s="260"/>
      <c r="AL338" s="260"/>
      <c r="AM338" s="260"/>
      <c r="AN338" s="260"/>
      <c r="AO338" s="260"/>
      <c r="AP338" s="260"/>
      <c r="AQ338" s="260"/>
      <c r="AR338" s="260"/>
      <c r="AS338" s="260"/>
      <c r="AT338" s="260"/>
    </row>
    <row r="339" customFormat="false" ht="15" hidden="false" customHeight="false" outlineLevel="0" collapsed="false">
      <c r="A339" s="259"/>
      <c r="B339" s="260"/>
      <c r="C339" s="260"/>
      <c r="D339" s="260"/>
      <c r="E339" s="260"/>
      <c r="F339" s="260"/>
      <c r="G339" s="260"/>
      <c r="H339" s="260"/>
      <c r="I339" s="260"/>
      <c r="J339" s="260"/>
      <c r="K339" s="260"/>
      <c r="L339" s="260"/>
      <c r="M339" s="260"/>
      <c r="N339" s="260"/>
      <c r="O339" s="260"/>
      <c r="P339" s="260"/>
      <c r="Q339" s="260"/>
      <c r="R339" s="260"/>
      <c r="S339" s="260"/>
      <c r="T339" s="260"/>
      <c r="U339" s="260"/>
      <c r="V339" s="260"/>
      <c r="W339" s="260"/>
      <c r="X339" s="260"/>
      <c r="Y339" s="260"/>
      <c r="Z339" s="260"/>
      <c r="AA339" s="260"/>
      <c r="AB339" s="260"/>
      <c r="AC339" s="260"/>
      <c r="AD339" s="260"/>
      <c r="AE339" s="260"/>
      <c r="AF339" s="260"/>
      <c r="AG339" s="260"/>
      <c r="AH339" s="260"/>
      <c r="AI339" s="260"/>
      <c r="AJ339" s="260"/>
      <c r="AK339" s="260"/>
      <c r="AL339" s="260"/>
      <c r="AM339" s="260"/>
      <c r="AN339" s="260"/>
      <c r="AO339" s="260"/>
      <c r="AP339" s="260"/>
      <c r="AQ339" s="260"/>
      <c r="AR339" s="260"/>
      <c r="AS339" s="260"/>
      <c r="AT339" s="260"/>
    </row>
    <row r="340" customFormat="false" ht="15" hidden="false" customHeight="false" outlineLevel="0" collapsed="false">
      <c r="A340" s="259"/>
      <c r="B340" s="260"/>
      <c r="C340" s="260"/>
      <c r="D340" s="260"/>
      <c r="E340" s="260"/>
      <c r="F340" s="260"/>
      <c r="G340" s="260"/>
      <c r="H340" s="260"/>
      <c r="I340" s="260"/>
      <c r="J340" s="260"/>
      <c r="K340" s="260"/>
      <c r="L340" s="260"/>
      <c r="M340" s="260"/>
      <c r="N340" s="260"/>
      <c r="O340" s="260"/>
      <c r="P340" s="260"/>
      <c r="Q340" s="260"/>
      <c r="R340" s="260"/>
      <c r="S340" s="260"/>
      <c r="T340" s="260"/>
      <c r="U340" s="260"/>
      <c r="V340" s="260"/>
      <c r="W340" s="260"/>
      <c r="X340" s="260"/>
      <c r="Y340" s="260"/>
      <c r="Z340" s="260"/>
      <c r="AA340" s="260"/>
      <c r="AB340" s="260"/>
      <c r="AC340" s="260"/>
      <c r="AD340" s="260"/>
      <c r="AE340" s="260"/>
      <c r="AF340" s="260"/>
      <c r="AG340" s="260"/>
      <c r="AH340" s="260"/>
      <c r="AI340" s="260"/>
      <c r="AJ340" s="260"/>
      <c r="AK340" s="260"/>
      <c r="AL340" s="260"/>
      <c r="AM340" s="260"/>
      <c r="AN340" s="260"/>
      <c r="AO340" s="260"/>
      <c r="AP340" s="260"/>
      <c r="AQ340" s="260"/>
      <c r="AR340" s="260"/>
      <c r="AS340" s="260"/>
      <c r="AT340" s="260"/>
    </row>
    <row r="341" customFormat="false" ht="15" hidden="false" customHeight="false" outlineLevel="0" collapsed="false">
      <c r="A341" s="259"/>
      <c r="B341" s="260"/>
      <c r="C341" s="260"/>
      <c r="D341" s="260"/>
      <c r="E341" s="260"/>
      <c r="F341" s="260"/>
      <c r="G341" s="260"/>
      <c r="H341" s="260"/>
      <c r="I341" s="260"/>
      <c r="J341" s="260"/>
      <c r="K341" s="260"/>
      <c r="L341" s="260"/>
      <c r="M341" s="260"/>
      <c r="N341" s="260"/>
      <c r="O341" s="260"/>
      <c r="P341" s="260"/>
      <c r="Q341" s="260"/>
      <c r="R341" s="260"/>
      <c r="S341" s="260"/>
      <c r="T341" s="260"/>
      <c r="U341" s="260"/>
      <c r="V341" s="260"/>
      <c r="W341" s="260"/>
      <c r="X341" s="260"/>
      <c r="Y341" s="260"/>
      <c r="Z341" s="260"/>
      <c r="AA341" s="260"/>
      <c r="AB341" s="260"/>
      <c r="AC341" s="260"/>
      <c r="AD341" s="260"/>
      <c r="AE341" s="260"/>
      <c r="AF341" s="260"/>
      <c r="AG341" s="260"/>
      <c r="AH341" s="260"/>
      <c r="AI341" s="260"/>
      <c r="AJ341" s="260"/>
      <c r="AK341" s="260"/>
      <c r="AL341" s="260"/>
      <c r="AM341" s="260"/>
      <c r="AN341" s="260"/>
      <c r="AO341" s="260"/>
      <c r="AP341" s="260"/>
      <c r="AQ341" s="260"/>
      <c r="AR341" s="260"/>
      <c r="AS341" s="260"/>
      <c r="AT341" s="260"/>
    </row>
    <row r="342" customFormat="false" ht="15" hidden="false" customHeight="false" outlineLevel="0" collapsed="false">
      <c r="A342" s="259"/>
      <c r="B342" s="260"/>
      <c r="C342" s="260"/>
      <c r="D342" s="260"/>
      <c r="E342" s="260"/>
      <c r="F342" s="260"/>
      <c r="G342" s="260"/>
      <c r="H342" s="260"/>
      <c r="I342" s="260"/>
      <c r="J342" s="260"/>
      <c r="K342" s="260"/>
      <c r="L342" s="260"/>
      <c r="M342" s="260"/>
      <c r="N342" s="260"/>
      <c r="O342" s="260"/>
      <c r="P342" s="260"/>
      <c r="Q342" s="260"/>
      <c r="R342" s="260"/>
      <c r="S342" s="260"/>
      <c r="T342" s="260"/>
      <c r="U342" s="260"/>
      <c r="V342" s="260"/>
      <c r="W342" s="260"/>
      <c r="X342" s="260"/>
      <c r="Y342" s="260"/>
      <c r="Z342" s="260"/>
      <c r="AA342" s="260"/>
      <c r="AB342" s="260"/>
      <c r="AC342" s="260"/>
      <c r="AD342" s="260"/>
      <c r="AE342" s="260"/>
      <c r="AF342" s="260"/>
      <c r="AG342" s="260"/>
      <c r="AH342" s="260"/>
      <c r="AI342" s="260"/>
      <c r="AJ342" s="260"/>
      <c r="AK342" s="260"/>
      <c r="AL342" s="260"/>
      <c r="AM342" s="260"/>
      <c r="AN342" s="260"/>
      <c r="AO342" s="260"/>
      <c r="AP342" s="260"/>
      <c r="AQ342" s="260"/>
      <c r="AR342" s="260"/>
      <c r="AS342" s="260"/>
      <c r="AT342" s="260"/>
    </row>
    <row r="343" customFormat="false" ht="15" hidden="false" customHeight="false" outlineLevel="0" collapsed="false">
      <c r="A343" s="259"/>
      <c r="B343" s="260"/>
      <c r="C343" s="260"/>
      <c r="D343" s="260"/>
      <c r="E343" s="260"/>
      <c r="F343" s="260"/>
      <c r="G343" s="260"/>
      <c r="H343" s="260"/>
      <c r="I343" s="260"/>
      <c r="J343" s="260"/>
      <c r="K343" s="260"/>
      <c r="L343" s="260"/>
      <c r="M343" s="260"/>
      <c r="N343" s="260"/>
      <c r="O343" s="260"/>
      <c r="P343" s="260"/>
      <c r="Q343" s="260"/>
      <c r="R343" s="260"/>
      <c r="S343" s="260"/>
      <c r="T343" s="260"/>
      <c r="U343" s="260"/>
      <c r="V343" s="260"/>
      <c r="W343" s="260"/>
      <c r="X343" s="260"/>
      <c r="Y343" s="260"/>
      <c r="Z343" s="260"/>
      <c r="AA343" s="260"/>
      <c r="AB343" s="260"/>
      <c r="AC343" s="260"/>
      <c r="AD343" s="260"/>
      <c r="AE343" s="260"/>
      <c r="AF343" s="260"/>
      <c r="AG343" s="260"/>
      <c r="AH343" s="260"/>
      <c r="AI343" s="260"/>
      <c r="AJ343" s="260"/>
      <c r="AK343" s="260"/>
      <c r="AL343" s="260"/>
      <c r="AM343" s="260"/>
      <c r="AN343" s="260"/>
      <c r="AO343" s="260"/>
      <c r="AP343" s="260"/>
      <c r="AQ343" s="260"/>
      <c r="AR343" s="260"/>
      <c r="AS343" s="260"/>
      <c r="AT343" s="260"/>
    </row>
    <row r="344" customFormat="false" ht="15" hidden="false" customHeight="false" outlineLevel="0" collapsed="false">
      <c r="A344" s="259"/>
      <c r="B344" s="260"/>
      <c r="C344" s="260"/>
      <c r="D344" s="260"/>
      <c r="E344" s="260"/>
      <c r="F344" s="260"/>
      <c r="G344" s="260"/>
      <c r="H344" s="260"/>
      <c r="I344" s="260"/>
      <c r="J344" s="260"/>
      <c r="K344" s="260"/>
      <c r="L344" s="260"/>
      <c r="M344" s="260"/>
      <c r="N344" s="260"/>
      <c r="O344" s="260"/>
      <c r="P344" s="260"/>
      <c r="Q344" s="260"/>
      <c r="R344" s="260"/>
      <c r="S344" s="260"/>
      <c r="T344" s="260"/>
      <c r="U344" s="260"/>
      <c r="V344" s="260"/>
      <c r="W344" s="260"/>
      <c r="X344" s="260"/>
      <c r="Y344" s="260"/>
      <c r="Z344" s="260"/>
      <c r="AA344" s="260"/>
      <c r="AB344" s="260"/>
      <c r="AC344" s="260"/>
      <c r="AD344" s="260"/>
      <c r="AE344" s="260"/>
      <c r="AF344" s="260"/>
      <c r="AG344" s="260"/>
      <c r="AH344" s="260"/>
      <c r="AI344" s="260"/>
      <c r="AJ344" s="260"/>
      <c r="AK344" s="260"/>
      <c r="AL344" s="260"/>
      <c r="AM344" s="260"/>
      <c r="AN344" s="260"/>
      <c r="AO344" s="260"/>
      <c r="AP344" s="260"/>
      <c r="AQ344" s="260"/>
      <c r="AR344" s="260"/>
      <c r="AS344" s="260"/>
      <c r="AT344" s="260"/>
    </row>
    <row r="345" customFormat="false" ht="15" hidden="false" customHeight="false" outlineLevel="0" collapsed="false">
      <c r="A345" s="259"/>
      <c r="B345" s="260"/>
      <c r="C345" s="260"/>
      <c r="D345" s="260"/>
      <c r="E345" s="260"/>
      <c r="F345" s="260"/>
      <c r="G345" s="260"/>
      <c r="H345" s="260"/>
      <c r="I345" s="260"/>
      <c r="J345" s="260"/>
      <c r="K345" s="260"/>
      <c r="L345" s="260"/>
      <c r="M345" s="260"/>
      <c r="N345" s="260"/>
      <c r="O345" s="260"/>
      <c r="P345" s="260"/>
      <c r="Q345" s="260"/>
      <c r="R345" s="260"/>
      <c r="S345" s="260"/>
      <c r="T345" s="260"/>
      <c r="U345" s="260"/>
      <c r="V345" s="260"/>
      <c r="W345" s="260"/>
      <c r="X345" s="260"/>
      <c r="Y345" s="260"/>
      <c r="Z345" s="260"/>
      <c r="AA345" s="260"/>
      <c r="AB345" s="260"/>
      <c r="AC345" s="260"/>
      <c r="AD345" s="260"/>
      <c r="AE345" s="260"/>
      <c r="AF345" s="260"/>
      <c r="AG345" s="260"/>
      <c r="AH345" s="260"/>
      <c r="AI345" s="260"/>
      <c r="AJ345" s="260"/>
      <c r="AK345" s="260"/>
      <c r="AL345" s="260"/>
      <c r="AM345" s="260"/>
      <c r="AN345" s="260"/>
      <c r="AO345" s="260"/>
      <c r="AP345" s="260"/>
      <c r="AQ345" s="260"/>
      <c r="AR345" s="260"/>
      <c r="AS345" s="260"/>
      <c r="AT345" s="260"/>
    </row>
    <row r="346" customFormat="false" ht="15" hidden="false" customHeight="false" outlineLevel="0" collapsed="false">
      <c r="A346" s="259"/>
      <c r="B346" s="260"/>
      <c r="C346" s="260"/>
      <c r="D346" s="260"/>
      <c r="E346" s="260"/>
      <c r="F346" s="260"/>
      <c r="G346" s="260"/>
      <c r="H346" s="260"/>
      <c r="I346" s="260"/>
      <c r="J346" s="260"/>
      <c r="K346" s="260"/>
      <c r="L346" s="260"/>
      <c r="M346" s="260"/>
      <c r="N346" s="260"/>
      <c r="O346" s="260"/>
      <c r="P346" s="260"/>
      <c r="Q346" s="260"/>
      <c r="R346" s="260"/>
      <c r="S346" s="260"/>
      <c r="T346" s="260"/>
      <c r="U346" s="260"/>
      <c r="V346" s="260"/>
      <c r="W346" s="260"/>
      <c r="X346" s="260"/>
      <c r="Y346" s="260"/>
      <c r="Z346" s="260"/>
      <c r="AA346" s="260"/>
      <c r="AB346" s="260"/>
      <c r="AC346" s="260"/>
      <c r="AD346" s="260"/>
      <c r="AE346" s="260"/>
      <c r="AF346" s="260"/>
      <c r="AG346" s="260"/>
      <c r="AH346" s="260"/>
      <c r="AI346" s="260"/>
      <c r="AJ346" s="260"/>
      <c r="AK346" s="260"/>
      <c r="AL346" s="260"/>
      <c r="AM346" s="260"/>
      <c r="AN346" s="260"/>
      <c r="AO346" s="260"/>
      <c r="AP346" s="260"/>
      <c r="AQ346" s="260"/>
      <c r="AR346" s="260"/>
      <c r="AS346" s="260"/>
      <c r="AT346" s="260"/>
    </row>
    <row r="347" customFormat="false" ht="15" hidden="false" customHeight="false" outlineLevel="0" collapsed="false">
      <c r="A347" s="259"/>
      <c r="B347" s="260"/>
      <c r="C347" s="260"/>
      <c r="D347" s="260"/>
      <c r="E347" s="260"/>
      <c r="F347" s="260"/>
      <c r="G347" s="260"/>
      <c r="H347" s="260"/>
      <c r="I347" s="260"/>
      <c r="J347" s="260"/>
      <c r="K347" s="260"/>
      <c r="L347" s="260"/>
      <c r="M347" s="260"/>
      <c r="N347" s="260"/>
      <c r="O347" s="260"/>
      <c r="P347" s="260"/>
      <c r="Q347" s="260"/>
      <c r="R347" s="260"/>
      <c r="S347" s="260"/>
      <c r="T347" s="260"/>
      <c r="U347" s="260"/>
      <c r="V347" s="260"/>
      <c r="W347" s="260"/>
      <c r="X347" s="260"/>
      <c r="Y347" s="260"/>
      <c r="Z347" s="260"/>
      <c r="AA347" s="260"/>
      <c r="AB347" s="260"/>
      <c r="AC347" s="260"/>
      <c r="AD347" s="260"/>
      <c r="AE347" s="260"/>
      <c r="AF347" s="260"/>
      <c r="AG347" s="260"/>
      <c r="AH347" s="260"/>
      <c r="AI347" s="260"/>
      <c r="AJ347" s="260"/>
      <c r="AK347" s="260"/>
      <c r="AL347" s="260"/>
      <c r="AM347" s="260"/>
      <c r="AN347" s="260"/>
      <c r="AO347" s="260"/>
      <c r="AP347" s="260"/>
      <c r="AQ347" s="260"/>
      <c r="AR347" s="260"/>
      <c r="AS347" s="260"/>
      <c r="AT347" s="260"/>
    </row>
    <row r="348" customFormat="false" ht="15" hidden="false" customHeight="false" outlineLevel="0" collapsed="false">
      <c r="A348" s="259"/>
      <c r="B348" s="260"/>
      <c r="C348" s="260"/>
      <c r="D348" s="260"/>
      <c r="E348" s="260"/>
      <c r="F348" s="260"/>
      <c r="G348" s="260"/>
      <c r="H348" s="260"/>
      <c r="I348" s="260"/>
      <c r="J348" s="260"/>
      <c r="K348" s="260"/>
      <c r="L348" s="260"/>
      <c r="M348" s="260"/>
      <c r="N348" s="260"/>
      <c r="O348" s="260"/>
      <c r="P348" s="260"/>
      <c r="Q348" s="260"/>
      <c r="R348" s="260"/>
      <c r="S348" s="260"/>
      <c r="T348" s="260"/>
      <c r="U348" s="260"/>
      <c r="V348" s="260"/>
      <c r="W348" s="260"/>
      <c r="X348" s="260"/>
      <c r="Y348" s="260"/>
      <c r="Z348" s="260"/>
      <c r="AA348" s="260"/>
      <c r="AB348" s="260"/>
      <c r="AC348" s="260"/>
      <c r="AD348" s="260"/>
      <c r="AE348" s="260"/>
      <c r="AF348" s="260"/>
      <c r="AG348" s="260"/>
      <c r="AH348" s="260"/>
      <c r="AI348" s="260"/>
      <c r="AJ348" s="260"/>
      <c r="AK348" s="260"/>
      <c r="AL348" s="260"/>
      <c r="AM348" s="260"/>
      <c r="AN348" s="260"/>
      <c r="AO348" s="260"/>
      <c r="AP348" s="260"/>
      <c r="AQ348" s="260"/>
      <c r="AR348" s="260"/>
      <c r="AS348" s="260"/>
      <c r="AT348" s="260"/>
    </row>
    <row r="349" customFormat="false" ht="15" hidden="false" customHeight="false" outlineLevel="0" collapsed="false">
      <c r="A349" s="259"/>
      <c r="B349" s="260"/>
      <c r="C349" s="260"/>
      <c r="D349" s="260"/>
      <c r="E349" s="260"/>
      <c r="F349" s="260"/>
      <c r="G349" s="260"/>
      <c r="H349" s="260"/>
      <c r="I349" s="260"/>
      <c r="J349" s="260"/>
      <c r="K349" s="260"/>
      <c r="L349" s="260"/>
      <c r="M349" s="260"/>
      <c r="N349" s="260"/>
      <c r="O349" s="260"/>
      <c r="P349" s="260"/>
      <c r="Q349" s="260"/>
      <c r="R349" s="260"/>
      <c r="S349" s="260"/>
      <c r="T349" s="260"/>
      <c r="U349" s="260"/>
      <c r="V349" s="260"/>
      <c r="W349" s="260"/>
      <c r="X349" s="260"/>
      <c r="Y349" s="260"/>
      <c r="Z349" s="260"/>
      <c r="AA349" s="260"/>
      <c r="AB349" s="260"/>
      <c r="AC349" s="260"/>
      <c r="AD349" s="260"/>
      <c r="AE349" s="260"/>
      <c r="AF349" s="260"/>
      <c r="AG349" s="260"/>
      <c r="AH349" s="260"/>
      <c r="AI349" s="260"/>
      <c r="AJ349" s="260"/>
      <c r="AK349" s="260"/>
      <c r="AL349" s="260"/>
      <c r="AM349" s="260"/>
      <c r="AN349" s="260"/>
      <c r="AO349" s="260"/>
      <c r="AP349" s="260"/>
      <c r="AQ349" s="260"/>
      <c r="AR349" s="260"/>
      <c r="AS349" s="260"/>
      <c r="AT349" s="260"/>
    </row>
    <row r="350" customFormat="false" ht="15" hidden="false" customHeight="false" outlineLevel="0" collapsed="false">
      <c r="A350" s="259"/>
      <c r="B350" s="260"/>
      <c r="C350" s="260"/>
      <c r="D350" s="260"/>
      <c r="E350" s="260"/>
      <c r="F350" s="260"/>
      <c r="G350" s="260"/>
      <c r="H350" s="260"/>
      <c r="I350" s="260"/>
      <c r="J350" s="260"/>
      <c r="K350" s="260"/>
      <c r="L350" s="260"/>
      <c r="M350" s="260"/>
      <c r="N350" s="260"/>
      <c r="O350" s="260"/>
      <c r="P350" s="260"/>
      <c r="Q350" s="260"/>
      <c r="R350" s="260"/>
      <c r="S350" s="260"/>
      <c r="T350" s="260"/>
      <c r="U350" s="260"/>
      <c r="V350" s="260"/>
      <c r="W350" s="260"/>
      <c r="X350" s="260"/>
      <c r="Y350" s="260"/>
      <c r="Z350" s="260"/>
      <c r="AA350" s="260"/>
      <c r="AB350" s="260"/>
      <c r="AC350" s="260"/>
      <c r="AD350" s="260"/>
      <c r="AE350" s="260"/>
      <c r="AF350" s="260"/>
      <c r="AG350" s="260"/>
      <c r="AH350" s="260"/>
      <c r="AI350" s="260"/>
      <c r="AJ350" s="260"/>
      <c r="AK350" s="260"/>
      <c r="AL350" s="260"/>
      <c r="AM350" s="260"/>
      <c r="AN350" s="260"/>
      <c r="AO350" s="260"/>
      <c r="AP350" s="260"/>
      <c r="AQ350" s="260"/>
      <c r="AR350" s="260"/>
      <c r="AS350" s="260"/>
      <c r="AT350" s="260"/>
    </row>
    <row r="351" customFormat="false" ht="15" hidden="false" customHeight="false" outlineLevel="0" collapsed="false">
      <c r="A351" s="259"/>
      <c r="B351" s="260"/>
      <c r="C351" s="260"/>
      <c r="D351" s="260"/>
      <c r="E351" s="260"/>
      <c r="F351" s="260"/>
      <c r="G351" s="260"/>
      <c r="H351" s="260"/>
      <c r="I351" s="260"/>
      <c r="J351" s="260"/>
      <c r="K351" s="260"/>
      <c r="L351" s="260"/>
      <c r="M351" s="260"/>
      <c r="N351" s="260"/>
      <c r="O351" s="260"/>
      <c r="P351" s="260"/>
      <c r="Q351" s="260"/>
      <c r="R351" s="260"/>
      <c r="S351" s="260"/>
      <c r="T351" s="260"/>
      <c r="U351" s="260"/>
      <c r="V351" s="260"/>
      <c r="W351" s="260"/>
      <c r="X351" s="260"/>
      <c r="Y351" s="260"/>
      <c r="Z351" s="260"/>
      <c r="AA351" s="260"/>
      <c r="AB351" s="260"/>
      <c r="AC351" s="260"/>
      <c r="AD351" s="260"/>
      <c r="AE351" s="260"/>
      <c r="AF351" s="260"/>
      <c r="AG351" s="260"/>
      <c r="AH351" s="260"/>
      <c r="AI351" s="260"/>
      <c r="AJ351" s="260"/>
      <c r="AK351" s="260"/>
      <c r="AL351" s="260"/>
      <c r="AM351" s="260"/>
      <c r="AN351" s="260"/>
      <c r="AO351" s="260"/>
      <c r="AP351" s="260"/>
      <c r="AQ351" s="260"/>
      <c r="AR351" s="260"/>
      <c r="AS351" s="260"/>
      <c r="AT351" s="260"/>
    </row>
    <row r="352" customFormat="false" ht="15" hidden="false" customHeight="false" outlineLevel="0" collapsed="false">
      <c r="A352" s="259"/>
      <c r="B352" s="260"/>
      <c r="C352" s="260"/>
      <c r="D352" s="260"/>
      <c r="E352" s="260"/>
      <c r="F352" s="260"/>
      <c r="G352" s="260"/>
      <c r="H352" s="260"/>
      <c r="I352" s="260"/>
      <c r="J352" s="260"/>
      <c r="K352" s="260"/>
      <c r="L352" s="260"/>
      <c r="M352" s="260"/>
      <c r="N352" s="260"/>
      <c r="O352" s="260"/>
      <c r="P352" s="260"/>
      <c r="Q352" s="260"/>
      <c r="R352" s="260"/>
      <c r="S352" s="260"/>
      <c r="T352" s="260"/>
      <c r="U352" s="260"/>
      <c r="V352" s="260"/>
      <c r="W352" s="260"/>
      <c r="X352" s="260"/>
      <c r="Y352" s="260"/>
      <c r="Z352" s="260"/>
      <c r="AA352" s="260"/>
      <c r="AB352" s="260"/>
      <c r="AC352" s="260"/>
      <c r="AD352" s="260"/>
      <c r="AE352" s="260"/>
      <c r="AF352" s="260"/>
      <c r="AG352" s="260"/>
      <c r="AH352" s="260"/>
      <c r="AI352" s="260"/>
      <c r="AJ352" s="260"/>
      <c r="AK352" s="260"/>
      <c r="AL352" s="260"/>
      <c r="AM352" s="260"/>
      <c r="AN352" s="260"/>
      <c r="AO352" s="260"/>
      <c r="AP352" s="260"/>
      <c r="AQ352" s="260"/>
      <c r="AR352" s="260"/>
      <c r="AS352" s="260"/>
      <c r="AT352" s="260"/>
    </row>
    <row r="353" customFormat="false" ht="15" hidden="false" customHeight="false" outlineLevel="0" collapsed="false">
      <c r="A353" s="259"/>
      <c r="B353" s="260"/>
      <c r="C353" s="260"/>
      <c r="D353" s="260"/>
      <c r="E353" s="260"/>
      <c r="F353" s="260"/>
      <c r="G353" s="260"/>
      <c r="H353" s="260"/>
      <c r="I353" s="260"/>
      <c r="J353" s="260"/>
      <c r="K353" s="260"/>
      <c r="L353" s="260"/>
      <c r="M353" s="260"/>
      <c r="N353" s="260"/>
      <c r="O353" s="260"/>
      <c r="P353" s="260"/>
      <c r="Q353" s="260"/>
      <c r="R353" s="260"/>
      <c r="S353" s="260"/>
      <c r="T353" s="260"/>
      <c r="U353" s="260"/>
      <c r="V353" s="260"/>
      <c r="W353" s="260"/>
      <c r="X353" s="260"/>
      <c r="Y353" s="260"/>
      <c r="Z353" s="260"/>
      <c r="AA353" s="260"/>
      <c r="AB353" s="260"/>
      <c r="AC353" s="260"/>
      <c r="AD353" s="260"/>
      <c r="AE353" s="260"/>
      <c r="AF353" s="260"/>
      <c r="AG353" s="260"/>
      <c r="AH353" s="260"/>
      <c r="AI353" s="260"/>
      <c r="AJ353" s="260"/>
      <c r="AK353" s="260"/>
      <c r="AL353" s="260"/>
      <c r="AM353" s="260"/>
      <c r="AN353" s="260"/>
      <c r="AO353" s="260"/>
      <c r="AP353" s="260"/>
      <c r="AQ353" s="260"/>
      <c r="AR353" s="260"/>
      <c r="AS353" s="260"/>
      <c r="AT353" s="260"/>
    </row>
    <row r="354" customFormat="false" ht="15" hidden="false" customHeight="false" outlineLevel="0" collapsed="false">
      <c r="A354" s="259"/>
      <c r="B354" s="260"/>
      <c r="C354" s="260"/>
      <c r="D354" s="260"/>
      <c r="E354" s="260"/>
      <c r="F354" s="260"/>
      <c r="G354" s="260"/>
      <c r="H354" s="260"/>
      <c r="I354" s="260"/>
      <c r="J354" s="260"/>
      <c r="K354" s="260"/>
      <c r="L354" s="260"/>
      <c r="M354" s="260"/>
      <c r="N354" s="260"/>
      <c r="O354" s="260"/>
      <c r="P354" s="260"/>
      <c r="Q354" s="260"/>
      <c r="R354" s="260"/>
      <c r="S354" s="260"/>
      <c r="T354" s="260"/>
      <c r="U354" s="260"/>
      <c r="V354" s="260"/>
      <c r="W354" s="260"/>
      <c r="X354" s="260"/>
      <c r="Y354" s="260"/>
      <c r="Z354" s="260"/>
      <c r="AA354" s="260"/>
      <c r="AB354" s="260"/>
      <c r="AC354" s="260"/>
      <c r="AD354" s="260"/>
      <c r="AE354" s="260"/>
      <c r="AF354" s="260"/>
      <c r="AG354" s="260"/>
      <c r="AH354" s="260"/>
      <c r="AI354" s="260"/>
      <c r="AJ354" s="260"/>
      <c r="AK354" s="260"/>
      <c r="AL354" s="260"/>
      <c r="AM354" s="260"/>
      <c r="AN354" s="260"/>
      <c r="AO354" s="260"/>
      <c r="AP354" s="260"/>
      <c r="AQ354" s="260"/>
      <c r="AR354" s="260"/>
      <c r="AS354" s="260"/>
      <c r="AT354" s="260"/>
    </row>
    <row r="355" customFormat="false" ht="15" hidden="false" customHeight="false" outlineLevel="0" collapsed="false">
      <c r="A355" s="259"/>
      <c r="B355" s="260"/>
      <c r="C355" s="260"/>
      <c r="D355" s="260"/>
      <c r="E355" s="260"/>
      <c r="F355" s="260"/>
      <c r="G355" s="260"/>
      <c r="H355" s="260"/>
      <c r="I355" s="260"/>
      <c r="J355" s="260"/>
      <c r="K355" s="260"/>
      <c r="L355" s="260"/>
      <c r="M355" s="260"/>
      <c r="N355" s="260"/>
      <c r="O355" s="260"/>
      <c r="P355" s="260"/>
      <c r="Q355" s="260"/>
      <c r="R355" s="260"/>
      <c r="S355" s="260"/>
      <c r="T355" s="260"/>
      <c r="U355" s="260"/>
      <c r="V355" s="260"/>
      <c r="W355" s="260"/>
      <c r="X355" s="260"/>
      <c r="Y355" s="260"/>
      <c r="Z355" s="260"/>
      <c r="AA355" s="260"/>
      <c r="AB355" s="260"/>
      <c r="AC355" s="260"/>
      <c r="AD355" s="260"/>
      <c r="AE355" s="260"/>
      <c r="AF355" s="260"/>
      <c r="AG355" s="260"/>
      <c r="AH355" s="260"/>
      <c r="AI355" s="260"/>
      <c r="AJ355" s="260"/>
      <c r="AK355" s="260"/>
      <c r="AL355" s="260"/>
      <c r="AM355" s="260"/>
      <c r="AN355" s="260"/>
      <c r="AO355" s="260"/>
      <c r="AP355" s="260"/>
      <c r="AQ355" s="260"/>
      <c r="AR355" s="260"/>
      <c r="AS355" s="260"/>
      <c r="AT355" s="260"/>
    </row>
    <row r="356" customFormat="false" ht="15" hidden="false" customHeight="false" outlineLevel="0" collapsed="false">
      <c r="A356" s="259"/>
      <c r="B356" s="260"/>
      <c r="C356" s="260"/>
      <c r="D356" s="260"/>
      <c r="E356" s="260"/>
      <c r="F356" s="260"/>
      <c r="G356" s="260"/>
      <c r="H356" s="260"/>
      <c r="I356" s="260"/>
      <c r="J356" s="260"/>
      <c r="K356" s="260"/>
      <c r="L356" s="260"/>
      <c r="M356" s="260"/>
      <c r="N356" s="260"/>
      <c r="O356" s="260"/>
      <c r="P356" s="260"/>
      <c r="Q356" s="260"/>
      <c r="R356" s="260"/>
      <c r="S356" s="260"/>
      <c r="T356" s="260"/>
      <c r="U356" s="260"/>
      <c r="V356" s="260"/>
      <c r="W356" s="260"/>
      <c r="X356" s="260"/>
      <c r="Y356" s="260"/>
      <c r="Z356" s="260"/>
      <c r="AA356" s="260"/>
      <c r="AB356" s="260"/>
      <c r="AC356" s="260"/>
      <c r="AD356" s="260"/>
      <c r="AE356" s="260"/>
      <c r="AF356" s="260"/>
      <c r="AG356" s="260"/>
      <c r="AH356" s="260"/>
      <c r="AI356" s="260"/>
      <c r="AJ356" s="260"/>
      <c r="AK356" s="260"/>
      <c r="AL356" s="260"/>
      <c r="AM356" s="260"/>
      <c r="AN356" s="260"/>
      <c r="AO356" s="260"/>
      <c r="AP356" s="260"/>
      <c r="AQ356" s="260"/>
      <c r="AR356" s="260"/>
      <c r="AS356" s="260"/>
      <c r="AT356" s="260"/>
    </row>
    <row r="357" customFormat="false" ht="15" hidden="false" customHeight="false" outlineLevel="0" collapsed="false">
      <c r="A357" s="259"/>
      <c r="B357" s="260"/>
      <c r="C357" s="260"/>
      <c r="D357" s="260"/>
      <c r="E357" s="260"/>
      <c r="F357" s="260"/>
      <c r="G357" s="260"/>
      <c r="H357" s="260"/>
      <c r="I357" s="260"/>
      <c r="J357" s="260"/>
      <c r="K357" s="260"/>
      <c r="L357" s="260"/>
      <c r="M357" s="260"/>
      <c r="N357" s="260"/>
      <c r="O357" s="260"/>
      <c r="P357" s="260"/>
      <c r="Q357" s="260"/>
      <c r="R357" s="260"/>
      <c r="S357" s="260"/>
      <c r="T357" s="260"/>
      <c r="U357" s="260"/>
      <c r="V357" s="260"/>
      <c r="W357" s="260"/>
      <c r="X357" s="260"/>
      <c r="Y357" s="260"/>
      <c r="Z357" s="260"/>
      <c r="AA357" s="260"/>
      <c r="AB357" s="260"/>
      <c r="AC357" s="260"/>
      <c r="AD357" s="260"/>
      <c r="AE357" s="260"/>
      <c r="AF357" s="260"/>
      <c r="AG357" s="260"/>
      <c r="AH357" s="260"/>
      <c r="AI357" s="260"/>
      <c r="AJ357" s="260"/>
      <c r="AK357" s="260"/>
      <c r="AL357" s="260"/>
      <c r="AM357" s="260"/>
      <c r="AN357" s="260"/>
      <c r="AO357" s="260"/>
      <c r="AP357" s="260"/>
      <c r="AQ357" s="260"/>
      <c r="AR357" s="260"/>
      <c r="AS357" s="260"/>
      <c r="AT357" s="260"/>
    </row>
    <row r="358" customFormat="false" ht="15" hidden="false" customHeight="false" outlineLevel="0" collapsed="false">
      <c r="A358" s="259"/>
      <c r="B358" s="260"/>
      <c r="C358" s="260"/>
      <c r="D358" s="260"/>
      <c r="E358" s="260"/>
      <c r="F358" s="260"/>
      <c r="G358" s="260"/>
      <c r="H358" s="260"/>
      <c r="I358" s="260"/>
      <c r="J358" s="260"/>
      <c r="K358" s="260"/>
      <c r="L358" s="260"/>
      <c r="M358" s="260"/>
      <c r="N358" s="260"/>
      <c r="O358" s="260"/>
      <c r="P358" s="260"/>
      <c r="Q358" s="260"/>
      <c r="R358" s="260"/>
      <c r="S358" s="260"/>
      <c r="T358" s="260"/>
      <c r="U358" s="260"/>
      <c r="V358" s="260"/>
      <c r="W358" s="260"/>
      <c r="X358" s="260"/>
      <c r="Y358" s="260"/>
      <c r="Z358" s="260"/>
      <c r="AA358" s="260"/>
      <c r="AB358" s="260"/>
      <c r="AC358" s="260"/>
      <c r="AD358" s="260"/>
      <c r="AE358" s="260"/>
      <c r="AF358" s="260"/>
      <c r="AG358" s="260"/>
      <c r="AH358" s="260"/>
      <c r="AI358" s="260"/>
      <c r="AJ358" s="260"/>
      <c r="AK358" s="260"/>
      <c r="AL358" s="260"/>
      <c r="AM358" s="260"/>
      <c r="AN358" s="260"/>
      <c r="AO358" s="260"/>
      <c r="AP358" s="260"/>
      <c r="AQ358" s="260"/>
      <c r="AR358" s="260"/>
      <c r="AS358" s="260"/>
      <c r="AT358" s="260"/>
    </row>
    <row r="359" customFormat="false" ht="15" hidden="false" customHeight="false" outlineLevel="0" collapsed="false">
      <c r="A359" s="259"/>
      <c r="B359" s="260"/>
      <c r="C359" s="260"/>
      <c r="D359" s="260"/>
      <c r="E359" s="260"/>
      <c r="F359" s="260"/>
      <c r="G359" s="260"/>
      <c r="H359" s="260"/>
      <c r="I359" s="260"/>
      <c r="J359" s="260"/>
      <c r="K359" s="260"/>
      <c r="L359" s="260"/>
      <c r="M359" s="260"/>
      <c r="N359" s="260"/>
      <c r="O359" s="260"/>
      <c r="P359" s="260"/>
      <c r="Q359" s="260"/>
      <c r="R359" s="260"/>
      <c r="S359" s="260"/>
      <c r="T359" s="260"/>
      <c r="U359" s="260"/>
      <c r="V359" s="260"/>
      <c r="W359" s="260"/>
      <c r="X359" s="260"/>
      <c r="Y359" s="260"/>
      <c r="Z359" s="260"/>
      <c r="AA359" s="260"/>
      <c r="AB359" s="260"/>
      <c r="AC359" s="260"/>
      <c r="AD359" s="260"/>
      <c r="AE359" s="260"/>
      <c r="AF359" s="260"/>
      <c r="AG359" s="260"/>
      <c r="AH359" s="260"/>
      <c r="AI359" s="260"/>
      <c r="AJ359" s="260"/>
      <c r="AK359" s="260"/>
      <c r="AL359" s="260"/>
      <c r="AM359" s="260"/>
      <c r="AN359" s="260"/>
      <c r="AO359" s="260"/>
      <c r="AP359" s="260"/>
      <c r="AQ359" s="260"/>
      <c r="AR359" s="260"/>
      <c r="AS359" s="260"/>
      <c r="AT359" s="260"/>
    </row>
    <row r="360" customFormat="false" ht="15" hidden="false" customHeight="false" outlineLevel="0" collapsed="false">
      <c r="A360" s="259"/>
      <c r="B360" s="260"/>
      <c r="C360" s="260"/>
      <c r="D360" s="260"/>
      <c r="E360" s="260"/>
      <c r="F360" s="260"/>
      <c r="G360" s="260"/>
      <c r="H360" s="260"/>
      <c r="I360" s="260"/>
      <c r="J360" s="260"/>
      <c r="K360" s="260"/>
      <c r="L360" s="260"/>
      <c r="M360" s="260"/>
      <c r="N360" s="260"/>
      <c r="O360" s="260"/>
      <c r="P360" s="260"/>
      <c r="Q360" s="260"/>
      <c r="R360" s="260"/>
      <c r="S360" s="260"/>
      <c r="T360" s="260"/>
      <c r="U360" s="260"/>
      <c r="V360" s="260"/>
      <c r="W360" s="260"/>
      <c r="X360" s="260"/>
      <c r="Y360" s="260"/>
      <c r="Z360" s="260"/>
      <c r="AA360" s="260"/>
      <c r="AB360" s="260"/>
      <c r="AC360" s="260"/>
      <c r="AD360" s="260"/>
      <c r="AE360" s="260"/>
      <c r="AF360" s="260"/>
      <c r="AG360" s="260"/>
      <c r="AH360" s="260"/>
      <c r="AI360" s="260"/>
      <c r="AJ360" s="260"/>
      <c r="AK360" s="260"/>
      <c r="AL360" s="260"/>
      <c r="AM360" s="260"/>
      <c r="AN360" s="260"/>
      <c r="AO360" s="260"/>
      <c r="AP360" s="260"/>
      <c r="AQ360" s="260"/>
      <c r="AR360" s="260"/>
      <c r="AS360" s="260"/>
      <c r="AT360" s="260"/>
    </row>
    <row r="361" customFormat="false" ht="15" hidden="false" customHeight="false" outlineLevel="0" collapsed="false">
      <c r="A361" s="259"/>
      <c r="B361" s="260"/>
      <c r="C361" s="260"/>
      <c r="D361" s="260"/>
      <c r="E361" s="260"/>
      <c r="F361" s="260"/>
      <c r="G361" s="260"/>
      <c r="H361" s="260"/>
      <c r="I361" s="260"/>
      <c r="J361" s="260"/>
      <c r="K361" s="260"/>
      <c r="L361" s="260"/>
      <c r="M361" s="260"/>
      <c r="N361" s="260"/>
      <c r="O361" s="260"/>
      <c r="P361" s="260"/>
      <c r="Q361" s="260"/>
      <c r="R361" s="260"/>
      <c r="S361" s="260"/>
      <c r="T361" s="260"/>
      <c r="U361" s="260"/>
      <c r="V361" s="260"/>
      <c r="W361" s="260"/>
      <c r="X361" s="260"/>
      <c r="Y361" s="260"/>
      <c r="Z361" s="260"/>
      <c r="AA361" s="260"/>
      <c r="AB361" s="260"/>
      <c r="AC361" s="260"/>
      <c r="AD361" s="260"/>
      <c r="AE361" s="260"/>
      <c r="AF361" s="260"/>
      <c r="AG361" s="260"/>
      <c r="AH361" s="260"/>
      <c r="AI361" s="260"/>
      <c r="AJ361" s="260"/>
      <c r="AK361" s="260"/>
      <c r="AL361" s="260"/>
      <c r="AM361" s="260"/>
      <c r="AN361" s="260"/>
      <c r="AO361" s="260"/>
      <c r="AP361" s="260"/>
      <c r="AQ361" s="260"/>
      <c r="AR361" s="260"/>
      <c r="AS361" s="260"/>
      <c r="AT361" s="260"/>
    </row>
    <row r="362" customFormat="false" ht="15" hidden="false" customHeight="false" outlineLevel="0" collapsed="false">
      <c r="A362" s="259"/>
      <c r="B362" s="260"/>
      <c r="C362" s="260"/>
      <c r="D362" s="260"/>
      <c r="E362" s="260"/>
      <c r="F362" s="260"/>
      <c r="G362" s="260"/>
      <c r="H362" s="260"/>
      <c r="I362" s="260"/>
      <c r="J362" s="260"/>
      <c r="K362" s="260"/>
      <c r="L362" s="260"/>
      <c r="M362" s="260"/>
      <c r="N362" s="260"/>
      <c r="O362" s="260"/>
      <c r="P362" s="260"/>
      <c r="Q362" s="260"/>
      <c r="R362" s="260"/>
      <c r="S362" s="260"/>
      <c r="T362" s="260"/>
      <c r="U362" s="260"/>
      <c r="V362" s="260"/>
      <c r="W362" s="260"/>
      <c r="X362" s="260"/>
      <c r="Y362" s="260"/>
      <c r="Z362" s="260"/>
      <c r="AA362" s="260"/>
      <c r="AB362" s="260"/>
      <c r="AC362" s="260"/>
      <c r="AD362" s="260"/>
      <c r="AE362" s="260"/>
      <c r="AF362" s="260"/>
      <c r="AG362" s="260"/>
      <c r="AH362" s="260"/>
      <c r="AI362" s="260"/>
      <c r="AJ362" s="260"/>
      <c r="AK362" s="260"/>
      <c r="AL362" s="260"/>
      <c r="AM362" s="260"/>
      <c r="AN362" s="260"/>
      <c r="AO362" s="260"/>
      <c r="AP362" s="260"/>
      <c r="AQ362" s="260"/>
      <c r="AR362" s="260"/>
      <c r="AS362" s="260"/>
      <c r="AT362" s="260"/>
    </row>
    <row r="363" customFormat="false" ht="15" hidden="false" customHeight="false" outlineLevel="0" collapsed="false">
      <c r="A363" s="259"/>
      <c r="B363" s="260"/>
      <c r="C363" s="260"/>
      <c r="D363" s="260"/>
      <c r="E363" s="260"/>
      <c r="F363" s="260"/>
      <c r="G363" s="260"/>
      <c r="H363" s="260"/>
      <c r="I363" s="260"/>
      <c r="J363" s="260"/>
      <c r="K363" s="260"/>
      <c r="L363" s="260"/>
      <c r="M363" s="260"/>
      <c r="N363" s="260"/>
      <c r="O363" s="260"/>
      <c r="P363" s="260"/>
      <c r="Q363" s="260"/>
      <c r="R363" s="260"/>
      <c r="S363" s="260"/>
      <c r="T363" s="260"/>
      <c r="U363" s="260"/>
      <c r="V363" s="260"/>
      <c r="W363" s="260"/>
      <c r="X363" s="260"/>
      <c r="Y363" s="260"/>
      <c r="Z363" s="260"/>
      <c r="AA363" s="260"/>
      <c r="AB363" s="260"/>
      <c r="AC363" s="260"/>
      <c r="AD363" s="260"/>
      <c r="AE363" s="260"/>
      <c r="AF363" s="260"/>
      <c r="AG363" s="260"/>
      <c r="AH363" s="260"/>
      <c r="AI363" s="260"/>
      <c r="AJ363" s="260"/>
      <c r="AK363" s="260"/>
      <c r="AL363" s="260"/>
      <c r="AM363" s="260"/>
      <c r="AN363" s="260"/>
      <c r="AO363" s="260"/>
      <c r="AP363" s="260"/>
      <c r="AQ363" s="260"/>
      <c r="AR363" s="260"/>
      <c r="AS363" s="260"/>
      <c r="AT363" s="260"/>
    </row>
    <row r="364" customFormat="false" ht="15" hidden="false" customHeight="false" outlineLevel="0" collapsed="false">
      <c r="A364" s="259"/>
      <c r="B364" s="260"/>
      <c r="C364" s="260"/>
      <c r="D364" s="260"/>
      <c r="E364" s="260"/>
      <c r="F364" s="260"/>
      <c r="G364" s="260"/>
      <c r="H364" s="260"/>
      <c r="I364" s="260"/>
      <c r="J364" s="260"/>
      <c r="K364" s="260"/>
      <c r="L364" s="260"/>
      <c r="M364" s="260"/>
      <c r="N364" s="260"/>
      <c r="O364" s="260"/>
      <c r="P364" s="260"/>
      <c r="Q364" s="260"/>
      <c r="R364" s="260"/>
      <c r="S364" s="260"/>
      <c r="T364" s="260"/>
      <c r="U364" s="260"/>
      <c r="V364" s="260"/>
      <c r="W364" s="260"/>
      <c r="X364" s="260"/>
      <c r="Y364" s="260"/>
      <c r="Z364" s="260"/>
      <c r="AA364" s="260"/>
      <c r="AB364" s="260"/>
      <c r="AC364" s="260"/>
      <c r="AD364" s="260"/>
      <c r="AE364" s="260"/>
      <c r="AF364" s="260"/>
      <c r="AG364" s="260"/>
      <c r="AH364" s="260"/>
      <c r="AI364" s="260"/>
      <c r="AJ364" s="260"/>
      <c r="AK364" s="260"/>
      <c r="AL364" s="260"/>
      <c r="AM364" s="260"/>
      <c r="AN364" s="260"/>
      <c r="AO364" s="260"/>
      <c r="AP364" s="260"/>
      <c r="AQ364" s="260"/>
      <c r="AR364" s="260"/>
      <c r="AS364" s="260"/>
      <c r="AT364" s="260"/>
    </row>
    <row r="365" customFormat="false" ht="15" hidden="false" customHeight="false" outlineLevel="0" collapsed="false">
      <c r="A365" s="259"/>
      <c r="B365" s="260"/>
      <c r="C365" s="260"/>
      <c r="D365" s="260"/>
      <c r="E365" s="260"/>
      <c r="F365" s="260"/>
      <c r="G365" s="260"/>
      <c r="H365" s="260"/>
      <c r="I365" s="260"/>
      <c r="J365" s="260"/>
      <c r="K365" s="260"/>
      <c r="L365" s="260"/>
      <c r="M365" s="260"/>
      <c r="N365" s="260"/>
      <c r="O365" s="260"/>
      <c r="P365" s="260"/>
      <c r="Q365" s="260"/>
      <c r="R365" s="260"/>
      <c r="S365" s="260"/>
      <c r="T365" s="260"/>
      <c r="U365" s="260"/>
      <c r="V365" s="260"/>
      <c r="W365" s="260"/>
      <c r="X365" s="260"/>
      <c r="Y365" s="260"/>
      <c r="Z365" s="260"/>
      <c r="AA365" s="260"/>
      <c r="AB365" s="260"/>
      <c r="AC365" s="260"/>
      <c r="AD365" s="260"/>
      <c r="AE365" s="260"/>
      <c r="AF365" s="260"/>
      <c r="AG365" s="260"/>
      <c r="AH365" s="260"/>
      <c r="AI365" s="260"/>
      <c r="AJ365" s="260"/>
      <c r="AK365" s="260"/>
      <c r="AL365" s="260"/>
      <c r="AM365" s="260"/>
      <c r="AN365" s="260"/>
      <c r="AO365" s="260"/>
      <c r="AP365" s="260"/>
      <c r="AQ365" s="260"/>
      <c r="AR365" s="260"/>
      <c r="AS365" s="260"/>
      <c r="AT365" s="260"/>
    </row>
    <row r="366" customFormat="false" ht="15" hidden="false" customHeight="false" outlineLevel="0" collapsed="false">
      <c r="A366" s="259"/>
      <c r="B366" s="260"/>
      <c r="C366" s="260"/>
      <c r="D366" s="260"/>
      <c r="E366" s="260"/>
      <c r="F366" s="260"/>
      <c r="G366" s="260"/>
      <c r="H366" s="260"/>
      <c r="I366" s="260"/>
      <c r="J366" s="260"/>
      <c r="K366" s="260"/>
      <c r="L366" s="260"/>
      <c r="M366" s="260"/>
      <c r="N366" s="260"/>
      <c r="O366" s="260"/>
      <c r="P366" s="260"/>
      <c r="Q366" s="260"/>
      <c r="R366" s="260"/>
      <c r="S366" s="260"/>
      <c r="T366" s="260"/>
      <c r="U366" s="260"/>
      <c r="V366" s="260"/>
      <c r="W366" s="260"/>
      <c r="X366" s="260"/>
      <c r="Y366" s="260"/>
      <c r="Z366" s="260"/>
      <c r="AA366" s="260"/>
      <c r="AB366" s="260"/>
      <c r="AC366" s="260"/>
      <c r="AD366" s="260"/>
      <c r="AE366" s="260"/>
      <c r="AF366" s="260"/>
      <c r="AG366" s="260"/>
      <c r="AH366" s="260"/>
      <c r="AI366" s="260"/>
      <c r="AJ366" s="260"/>
      <c r="AK366" s="260"/>
      <c r="AL366" s="260"/>
      <c r="AM366" s="260"/>
      <c r="AN366" s="260"/>
      <c r="AO366" s="260"/>
      <c r="AP366" s="260"/>
      <c r="AQ366" s="260"/>
      <c r="AR366" s="260"/>
      <c r="AS366" s="260"/>
      <c r="AT366" s="260"/>
    </row>
    <row r="367" customFormat="false" ht="15" hidden="false" customHeight="false" outlineLevel="0" collapsed="false">
      <c r="A367" s="259"/>
      <c r="B367" s="260"/>
      <c r="C367" s="260"/>
      <c r="D367" s="260"/>
      <c r="E367" s="260"/>
      <c r="F367" s="260"/>
      <c r="G367" s="260"/>
      <c r="H367" s="260"/>
      <c r="I367" s="260"/>
      <c r="J367" s="260"/>
      <c r="K367" s="260"/>
      <c r="L367" s="260"/>
      <c r="M367" s="260"/>
      <c r="N367" s="260"/>
      <c r="O367" s="260"/>
      <c r="P367" s="260"/>
      <c r="Q367" s="260"/>
      <c r="R367" s="260"/>
      <c r="S367" s="260"/>
      <c r="T367" s="260"/>
      <c r="U367" s="260"/>
      <c r="V367" s="260"/>
      <c r="W367" s="260"/>
      <c r="X367" s="260"/>
      <c r="Y367" s="260"/>
      <c r="Z367" s="260"/>
      <c r="AA367" s="260"/>
      <c r="AB367" s="260"/>
      <c r="AC367" s="260"/>
      <c r="AD367" s="260"/>
      <c r="AE367" s="260"/>
      <c r="AF367" s="260"/>
      <c r="AG367" s="260"/>
      <c r="AH367" s="260"/>
      <c r="AI367" s="260"/>
      <c r="AJ367" s="260"/>
      <c r="AK367" s="260"/>
      <c r="AL367" s="260"/>
      <c r="AM367" s="260"/>
      <c r="AN367" s="260"/>
      <c r="AO367" s="260"/>
      <c r="AP367" s="260"/>
      <c r="AQ367" s="260"/>
      <c r="AR367" s="260"/>
      <c r="AS367" s="260"/>
      <c r="AT367" s="260"/>
    </row>
    <row r="368" customFormat="false" ht="15" hidden="false" customHeight="false" outlineLevel="0" collapsed="false">
      <c r="A368" s="259"/>
      <c r="B368" s="260"/>
      <c r="C368" s="260"/>
      <c r="D368" s="260"/>
      <c r="E368" s="260"/>
      <c r="F368" s="260"/>
      <c r="G368" s="260"/>
      <c r="H368" s="260"/>
      <c r="I368" s="260"/>
      <c r="J368" s="260"/>
      <c r="K368" s="260"/>
      <c r="L368" s="260"/>
      <c r="M368" s="260"/>
      <c r="N368" s="260"/>
      <c r="O368" s="260"/>
      <c r="P368" s="260"/>
      <c r="Q368" s="260"/>
      <c r="R368" s="260"/>
      <c r="S368" s="260"/>
      <c r="T368" s="260"/>
      <c r="U368" s="260"/>
      <c r="V368" s="260"/>
      <c r="W368" s="260"/>
      <c r="X368" s="260"/>
      <c r="Y368" s="260"/>
      <c r="Z368" s="260"/>
      <c r="AA368" s="260"/>
      <c r="AB368" s="260"/>
      <c r="AC368" s="260"/>
      <c r="AD368" s="260"/>
      <c r="AE368" s="260"/>
      <c r="AF368" s="260"/>
      <c r="AG368" s="260"/>
      <c r="AH368" s="260"/>
      <c r="AI368" s="260"/>
      <c r="AJ368" s="260"/>
      <c r="AK368" s="260"/>
      <c r="AL368" s="260"/>
      <c r="AM368" s="260"/>
      <c r="AN368" s="260"/>
      <c r="AO368" s="260"/>
      <c r="AP368" s="260"/>
      <c r="AQ368" s="260"/>
      <c r="AR368" s="260"/>
      <c r="AS368" s="260"/>
      <c r="AT368" s="260"/>
    </row>
    <row r="369" customFormat="false" ht="15" hidden="false" customHeight="false" outlineLevel="0" collapsed="false">
      <c r="A369" s="259"/>
      <c r="B369" s="260"/>
      <c r="C369" s="260"/>
      <c r="D369" s="260"/>
      <c r="E369" s="260"/>
      <c r="F369" s="260"/>
      <c r="G369" s="260"/>
      <c r="H369" s="260"/>
      <c r="I369" s="260"/>
      <c r="J369" s="260"/>
      <c r="K369" s="260"/>
      <c r="L369" s="260"/>
      <c r="M369" s="260"/>
      <c r="N369" s="260"/>
      <c r="O369" s="260"/>
      <c r="P369" s="260"/>
      <c r="Q369" s="260"/>
      <c r="R369" s="260"/>
      <c r="S369" s="260"/>
      <c r="T369" s="260"/>
      <c r="U369" s="260"/>
      <c r="V369" s="260"/>
      <c r="W369" s="260"/>
      <c r="X369" s="260"/>
      <c r="Y369" s="260"/>
      <c r="Z369" s="260"/>
      <c r="AA369" s="260"/>
      <c r="AB369" s="260"/>
      <c r="AC369" s="260"/>
      <c r="AD369" s="260"/>
      <c r="AE369" s="260"/>
      <c r="AF369" s="260"/>
      <c r="AG369" s="260"/>
      <c r="AH369" s="260"/>
      <c r="AI369" s="260"/>
      <c r="AJ369" s="260"/>
      <c r="AK369" s="260"/>
      <c r="AL369" s="260"/>
      <c r="AM369" s="260"/>
      <c r="AN369" s="260"/>
      <c r="AO369" s="260"/>
      <c r="AP369" s="260"/>
      <c r="AQ369" s="260"/>
      <c r="AR369" s="260"/>
      <c r="AS369" s="260"/>
      <c r="AT369" s="260"/>
    </row>
    <row r="370" customFormat="false" ht="15" hidden="false" customHeight="false" outlineLevel="0" collapsed="false">
      <c r="A370" s="259"/>
      <c r="B370" s="260"/>
      <c r="C370" s="260"/>
      <c r="D370" s="260"/>
      <c r="E370" s="260"/>
      <c r="F370" s="260"/>
      <c r="G370" s="260"/>
      <c r="H370" s="260"/>
      <c r="I370" s="260"/>
      <c r="J370" s="260"/>
      <c r="K370" s="260"/>
      <c r="L370" s="260"/>
      <c r="M370" s="260"/>
      <c r="N370" s="260"/>
      <c r="O370" s="260"/>
      <c r="P370" s="260"/>
      <c r="Q370" s="260"/>
      <c r="R370" s="260"/>
      <c r="S370" s="260"/>
      <c r="T370" s="260"/>
      <c r="U370" s="260"/>
      <c r="V370" s="260"/>
      <c r="W370" s="260"/>
      <c r="X370" s="260"/>
      <c r="Y370" s="260"/>
      <c r="Z370" s="260"/>
      <c r="AA370" s="260"/>
      <c r="AB370" s="260"/>
      <c r="AC370" s="260"/>
      <c r="AD370" s="260"/>
      <c r="AE370" s="260"/>
      <c r="AF370" s="260"/>
      <c r="AG370" s="260"/>
      <c r="AH370" s="260"/>
      <c r="AI370" s="260"/>
      <c r="AJ370" s="260"/>
      <c r="AK370" s="260"/>
      <c r="AL370" s="260"/>
      <c r="AM370" s="260"/>
      <c r="AN370" s="260"/>
      <c r="AO370" s="260"/>
      <c r="AP370" s="260"/>
      <c r="AQ370" s="260"/>
      <c r="AR370" s="260"/>
      <c r="AS370" s="260"/>
      <c r="AT370" s="260"/>
    </row>
    <row r="371" customFormat="false" ht="15" hidden="false" customHeight="false" outlineLevel="0" collapsed="false">
      <c r="A371" s="259"/>
      <c r="B371" s="260"/>
      <c r="C371" s="260"/>
      <c r="D371" s="260"/>
      <c r="E371" s="260"/>
      <c r="F371" s="260"/>
      <c r="G371" s="260"/>
      <c r="H371" s="260"/>
      <c r="I371" s="260"/>
      <c r="J371" s="260"/>
      <c r="K371" s="260"/>
      <c r="L371" s="260"/>
      <c r="M371" s="260"/>
      <c r="N371" s="260"/>
      <c r="O371" s="260"/>
      <c r="P371" s="260"/>
      <c r="Q371" s="260"/>
      <c r="R371" s="260"/>
      <c r="S371" s="260"/>
      <c r="T371" s="260"/>
      <c r="U371" s="260"/>
      <c r="V371" s="260"/>
      <c r="W371" s="260"/>
      <c r="X371" s="260"/>
      <c r="Y371" s="260"/>
      <c r="Z371" s="260"/>
      <c r="AA371" s="260"/>
      <c r="AB371" s="260"/>
      <c r="AC371" s="260"/>
      <c r="AD371" s="260"/>
      <c r="AE371" s="260"/>
      <c r="AF371" s="260"/>
      <c r="AG371" s="260"/>
      <c r="AH371" s="260"/>
      <c r="AI371" s="260"/>
      <c r="AJ371" s="260"/>
      <c r="AK371" s="260"/>
      <c r="AL371" s="260"/>
      <c r="AM371" s="260"/>
      <c r="AN371" s="260"/>
      <c r="AO371" s="260"/>
      <c r="AP371" s="260"/>
      <c r="AQ371" s="260"/>
      <c r="AR371" s="260"/>
      <c r="AS371" s="260"/>
      <c r="AT371" s="260"/>
    </row>
    <row r="372" customFormat="false" ht="15" hidden="false" customHeight="false" outlineLevel="0" collapsed="false">
      <c r="A372" s="259"/>
      <c r="B372" s="260"/>
      <c r="C372" s="260"/>
      <c r="D372" s="260"/>
      <c r="E372" s="260"/>
      <c r="F372" s="260"/>
      <c r="G372" s="260"/>
      <c r="H372" s="260"/>
      <c r="I372" s="260"/>
      <c r="J372" s="260"/>
      <c r="K372" s="260"/>
      <c r="L372" s="260"/>
      <c r="M372" s="260"/>
      <c r="N372" s="260"/>
      <c r="O372" s="260"/>
      <c r="P372" s="260"/>
      <c r="Q372" s="260"/>
      <c r="R372" s="260"/>
      <c r="S372" s="260"/>
      <c r="T372" s="260"/>
      <c r="U372" s="260"/>
      <c r="V372" s="260"/>
      <c r="W372" s="260"/>
      <c r="X372" s="260"/>
      <c r="Y372" s="260"/>
      <c r="Z372" s="260"/>
      <c r="AA372" s="260"/>
      <c r="AB372" s="260"/>
      <c r="AC372" s="260"/>
      <c r="AD372" s="260"/>
      <c r="AE372" s="260"/>
      <c r="AF372" s="260"/>
      <c r="AG372" s="260"/>
      <c r="AH372" s="260"/>
      <c r="AI372" s="260"/>
      <c r="AJ372" s="260"/>
      <c r="AK372" s="260"/>
      <c r="AL372" s="260"/>
      <c r="AM372" s="260"/>
      <c r="AN372" s="260"/>
      <c r="AO372" s="260"/>
      <c r="AP372" s="260"/>
      <c r="AQ372" s="260"/>
      <c r="AR372" s="260"/>
      <c r="AS372" s="260"/>
      <c r="AT372" s="260"/>
    </row>
    <row r="373" customFormat="false" ht="15" hidden="false" customHeight="false" outlineLevel="0" collapsed="false">
      <c r="A373" s="259"/>
      <c r="B373" s="260"/>
      <c r="C373" s="260"/>
      <c r="D373" s="260"/>
      <c r="E373" s="260"/>
      <c r="F373" s="260"/>
      <c r="G373" s="260"/>
      <c r="H373" s="260"/>
      <c r="I373" s="260"/>
      <c r="J373" s="260"/>
      <c r="K373" s="260"/>
      <c r="L373" s="260"/>
      <c r="M373" s="260"/>
      <c r="N373" s="260"/>
      <c r="O373" s="260"/>
      <c r="P373" s="260"/>
      <c r="Q373" s="260"/>
      <c r="R373" s="260"/>
      <c r="S373" s="260"/>
      <c r="T373" s="260"/>
      <c r="U373" s="260"/>
      <c r="V373" s="260"/>
      <c r="W373" s="260"/>
      <c r="X373" s="260"/>
      <c r="Y373" s="260"/>
      <c r="Z373" s="260"/>
      <c r="AA373" s="260"/>
      <c r="AB373" s="260"/>
      <c r="AC373" s="260"/>
      <c r="AD373" s="260"/>
      <c r="AE373" s="260"/>
      <c r="AF373" s="260"/>
      <c r="AG373" s="260"/>
      <c r="AH373" s="260"/>
      <c r="AI373" s="260"/>
      <c r="AJ373" s="260"/>
      <c r="AK373" s="260"/>
      <c r="AL373" s="260"/>
      <c r="AM373" s="260"/>
      <c r="AN373" s="260"/>
      <c r="AO373" s="260"/>
      <c r="AP373" s="260"/>
      <c r="AQ373" s="260"/>
      <c r="AR373" s="260"/>
      <c r="AS373" s="260"/>
      <c r="AT373" s="260"/>
    </row>
    <row r="374" customFormat="false" ht="15" hidden="false" customHeight="false" outlineLevel="0" collapsed="false">
      <c r="A374" s="259"/>
      <c r="B374" s="260"/>
      <c r="C374" s="260"/>
      <c r="D374" s="260"/>
      <c r="E374" s="260"/>
      <c r="F374" s="260"/>
      <c r="G374" s="260"/>
      <c r="H374" s="260"/>
      <c r="I374" s="260"/>
      <c r="J374" s="260"/>
      <c r="K374" s="260"/>
      <c r="L374" s="260"/>
      <c r="M374" s="260"/>
      <c r="N374" s="260"/>
      <c r="O374" s="260"/>
      <c r="P374" s="260"/>
      <c r="Q374" s="260"/>
      <c r="R374" s="260"/>
      <c r="S374" s="260"/>
      <c r="T374" s="260"/>
      <c r="U374" s="260"/>
      <c r="V374" s="260"/>
      <c r="W374" s="260"/>
      <c r="X374" s="260"/>
      <c r="Y374" s="260"/>
      <c r="Z374" s="260"/>
      <c r="AA374" s="260"/>
      <c r="AB374" s="260"/>
      <c r="AC374" s="260"/>
      <c r="AD374" s="260"/>
      <c r="AE374" s="260"/>
      <c r="AF374" s="260"/>
      <c r="AG374" s="260"/>
      <c r="AH374" s="260"/>
      <c r="AI374" s="260"/>
      <c r="AJ374" s="260"/>
      <c r="AK374" s="260"/>
      <c r="AL374" s="260"/>
      <c r="AM374" s="260"/>
      <c r="AN374" s="260"/>
      <c r="AO374" s="260"/>
      <c r="AP374" s="260"/>
      <c r="AQ374" s="260"/>
      <c r="AR374" s="260"/>
      <c r="AS374" s="260"/>
      <c r="AT374" s="260"/>
    </row>
    <row r="375" customFormat="false" ht="15" hidden="false" customHeight="false" outlineLevel="0" collapsed="false">
      <c r="A375" s="259"/>
      <c r="B375" s="260"/>
      <c r="C375" s="260"/>
      <c r="D375" s="260"/>
      <c r="E375" s="260"/>
      <c r="F375" s="260"/>
      <c r="G375" s="260"/>
      <c r="H375" s="260"/>
      <c r="I375" s="260"/>
      <c r="J375" s="260"/>
      <c r="K375" s="260"/>
      <c r="L375" s="260"/>
      <c r="M375" s="260"/>
      <c r="N375" s="260"/>
      <c r="O375" s="260"/>
      <c r="P375" s="260"/>
      <c r="Q375" s="260"/>
      <c r="R375" s="260"/>
      <c r="S375" s="260"/>
      <c r="T375" s="260"/>
      <c r="U375" s="260"/>
      <c r="V375" s="260"/>
      <c r="W375" s="260"/>
      <c r="X375" s="260"/>
      <c r="Y375" s="260"/>
      <c r="Z375" s="260"/>
      <c r="AA375" s="260"/>
      <c r="AB375" s="260"/>
      <c r="AC375" s="260"/>
      <c r="AD375" s="260"/>
      <c r="AE375" s="260"/>
      <c r="AF375" s="260"/>
      <c r="AG375" s="260"/>
      <c r="AH375" s="260"/>
      <c r="AI375" s="260"/>
      <c r="AJ375" s="260"/>
      <c r="AK375" s="260"/>
      <c r="AL375" s="260"/>
      <c r="AM375" s="260"/>
      <c r="AN375" s="260"/>
      <c r="AO375" s="260"/>
      <c r="AP375" s="260"/>
      <c r="AQ375" s="260"/>
      <c r="AR375" s="260"/>
      <c r="AS375" s="260"/>
      <c r="AT375" s="260"/>
    </row>
    <row r="376" customFormat="false" ht="15" hidden="false" customHeight="false" outlineLevel="0" collapsed="false">
      <c r="A376" s="259"/>
      <c r="B376" s="260"/>
      <c r="C376" s="260"/>
      <c r="D376" s="260"/>
      <c r="E376" s="260"/>
      <c r="F376" s="260"/>
      <c r="G376" s="260"/>
      <c r="H376" s="260"/>
      <c r="I376" s="260"/>
      <c r="J376" s="260"/>
      <c r="K376" s="260"/>
      <c r="L376" s="260"/>
      <c r="M376" s="260"/>
      <c r="N376" s="260"/>
      <c r="O376" s="260"/>
      <c r="P376" s="260"/>
      <c r="Q376" s="260"/>
      <c r="R376" s="260"/>
      <c r="S376" s="260"/>
      <c r="T376" s="260"/>
      <c r="U376" s="260"/>
      <c r="V376" s="260"/>
      <c r="W376" s="260"/>
      <c r="X376" s="260"/>
      <c r="Y376" s="260"/>
      <c r="Z376" s="260"/>
      <c r="AA376" s="260"/>
      <c r="AB376" s="260"/>
      <c r="AC376" s="260"/>
      <c r="AD376" s="260"/>
      <c r="AE376" s="260"/>
      <c r="AF376" s="260"/>
      <c r="AG376" s="260"/>
      <c r="AH376" s="260"/>
      <c r="AI376" s="260"/>
      <c r="AJ376" s="260"/>
      <c r="AK376" s="260"/>
      <c r="AL376" s="260"/>
      <c r="AM376" s="260"/>
      <c r="AN376" s="260"/>
      <c r="AO376" s="260"/>
      <c r="AP376" s="260"/>
      <c r="AQ376" s="260"/>
      <c r="AR376" s="260"/>
      <c r="AS376" s="260"/>
      <c r="AT376" s="260"/>
    </row>
    <row r="377" customFormat="false" ht="15" hidden="false" customHeight="false" outlineLevel="0" collapsed="false">
      <c r="A377" s="259"/>
      <c r="B377" s="260"/>
      <c r="C377" s="260"/>
      <c r="D377" s="260"/>
      <c r="E377" s="260"/>
      <c r="F377" s="260"/>
      <c r="G377" s="260"/>
      <c r="H377" s="260"/>
      <c r="I377" s="260"/>
      <c r="J377" s="260"/>
      <c r="K377" s="260"/>
      <c r="L377" s="260"/>
      <c r="M377" s="260"/>
      <c r="N377" s="260"/>
      <c r="O377" s="260"/>
      <c r="P377" s="260"/>
      <c r="Q377" s="260"/>
      <c r="R377" s="260"/>
      <c r="S377" s="260"/>
      <c r="T377" s="260"/>
      <c r="U377" s="260"/>
      <c r="V377" s="260"/>
      <c r="W377" s="260"/>
      <c r="X377" s="260"/>
      <c r="Y377" s="260"/>
      <c r="Z377" s="260"/>
      <c r="AA377" s="260"/>
      <c r="AB377" s="260"/>
      <c r="AC377" s="260"/>
      <c r="AD377" s="260"/>
      <c r="AE377" s="260"/>
      <c r="AF377" s="260"/>
      <c r="AG377" s="260"/>
      <c r="AH377" s="260"/>
      <c r="AI377" s="260"/>
      <c r="AJ377" s="260"/>
      <c r="AK377" s="260"/>
      <c r="AL377" s="260"/>
      <c r="AM377" s="260"/>
      <c r="AN377" s="260"/>
      <c r="AO377" s="260"/>
      <c r="AP377" s="260"/>
      <c r="AQ377" s="260"/>
      <c r="AR377" s="260"/>
      <c r="AS377" s="260"/>
      <c r="AT377" s="260"/>
    </row>
    <row r="378" customFormat="false" ht="15" hidden="false" customHeight="false" outlineLevel="0" collapsed="false">
      <c r="A378" s="259"/>
      <c r="B378" s="260"/>
      <c r="C378" s="260"/>
      <c r="D378" s="260"/>
      <c r="E378" s="260"/>
      <c r="F378" s="260"/>
      <c r="G378" s="260"/>
      <c r="H378" s="260"/>
      <c r="I378" s="260"/>
      <c r="J378" s="260"/>
      <c r="K378" s="260"/>
      <c r="L378" s="260"/>
      <c r="M378" s="260"/>
      <c r="N378" s="260"/>
      <c r="O378" s="260"/>
      <c r="P378" s="260"/>
      <c r="Q378" s="260"/>
      <c r="R378" s="260"/>
      <c r="S378" s="260"/>
      <c r="T378" s="260"/>
      <c r="U378" s="260"/>
      <c r="V378" s="260"/>
      <c r="W378" s="260"/>
      <c r="X378" s="260"/>
      <c r="Y378" s="260"/>
      <c r="Z378" s="260"/>
      <c r="AA378" s="260"/>
      <c r="AB378" s="260"/>
      <c r="AC378" s="260"/>
      <c r="AD378" s="260"/>
      <c r="AE378" s="260"/>
      <c r="AF378" s="260"/>
      <c r="AG378" s="260"/>
      <c r="AH378" s="260"/>
      <c r="AI378" s="260"/>
      <c r="AJ378" s="260"/>
      <c r="AK378" s="260"/>
      <c r="AL378" s="260"/>
      <c r="AM378" s="260"/>
      <c r="AN378" s="260"/>
      <c r="AO378" s="260"/>
      <c r="AP378" s="260"/>
      <c r="AQ378" s="260"/>
      <c r="AR378" s="260"/>
      <c r="AS378" s="260"/>
      <c r="AT378" s="260"/>
    </row>
    <row r="379" customFormat="false" ht="15" hidden="false" customHeight="false" outlineLevel="0" collapsed="false">
      <c r="A379" s="259"/>
      <c r="B379" s="260"/>
      <c r="C379" s="260"/>
      <c r="D379" s="260"/>
      <c r="E379" s="260"/>
      <c r="F379" s="260"/>
      <c r="G379" s="260"/>
      <c r="H379" s="260"/>
      <c r="I379" s="260"/>
      <c r="J379" s="260"/>
      <c r="K379" s="260"/>
      <c r="L379" s="260"/>
      <c r="M379" s="260"/>
      <c r="N379" s="260"/>
      <c r="O379" s="260"/>
      <c r="P379" s="260"/>
      <c r="Q379" s="260"/>
      <c r="R379" s="260"/>
      <c r="S379" s="260"/>
      <c r="T379" s="260"/>
      <c r="U379" s="260"/>
      <c r="V379" s="260"/>
      <c r="W379" s="260"/>
      <c r="X379" s="260"/>
      <c r="Y379" s="260"/>
      <c r="Z379" s="260"/>
      <c r="AA379" s="260"/>
      <c r="AB379" s="260"/>
      <c r="AC379" s="260"/>
      <c r="AD379" s="260"/>
      <c r="AE379" s="260"/>
      <c r="AF379" s="260"/>
      <c r="AG379" s="260"/>
      <c r="AH379" s="260"/>
      <c r="AI379" s="260"/>
      <c r="AJ379" s="260"/>
      <c r="AK379" s="260"/>
      <c r="AL379" s="260"/>
      <c r="AM379" s="260"/>
      <c r="AN379" s="260"/>
      <c r="AO379" s="260"/>
      <c r="AP379" s="260"/>
      <c r="AQ379" s="260"/>
      <c r="AR379" s="260"/>
      <c r="AS379" s="260"/>
      <c r="AT379" s="260"/>
    </row>
    <row r="380" customFormat="false" ht="15" hidden="false" customHeight="false" outlineLevel="0" collapsed="false">
      <c r="A380" s="259"/>
      <c r="B380" s="260"/>
      <c r="C380" s="260"/>
      <c r="D380" s="260"/>
      <c r="E380" s="260"/>
      <c r="F380" s="260"/>
      <c r="G380" s="260"/>
      <c r="H380" s="260"/>
      <c r="I380" s="260"/>
      <c r="J380" s="260"/>
      <c r="K380" s="260"/>
      <c r="L380" s="260"/>
      <c r="M380" s="260"/>
      <c r="N380" s="260"/>
      <c r="O380" s="260"/>
      <c r="P380" s="260"/>
      <c r="Q380" s="260"/>
      <c r="R380" s="260"/>
      <c r="S380" s="260"/>
      <c r="T380" s="260"/>
      <c r="U380" s="260"/>
      <c r="V380" s="260"/>
      <c r="W380" s="260"/>
      <c r="X380" s="260"/>
      <c r="Y380" s="260"/>
      <c r="Z380" s="260"/>
      <c r="AA380" s="260"/>
      <c r="AB380" s="260"/>
      <c r="AC380" s="260"/>
      <c r="AD380" s="260"/>
      <c r="AE380" s="260"/>
      <c r="AF380" s="260"/>
      <c r="AG380" s="260"/>
      <c r="AH380" s="260"/>
      <c r="AI380" s="260"/>
      <c r="AJ380" s="260"/>
      <c r="AK380" s="260"/>
      <c r="AL380" s="260"/>
      <c r="AM380" s="260"/>
      <c r="AN380" s="260"/>
      <c r="AO380" s="260"/>
      <c r="AP380" s="260"/>
      <c r="AQ380" s="260"/>
      <c r="AR380" s="260"/>
      <c r="AS380" s="260"/>
      <c r="AT380" s="260"/>
    </row>
    <row r="381" customFormat="false" ht="15" hidden="false" customHeight="false" outlineLevel="0" collapsed="false">
      <c r="A381" s="259"/>
      <c r="B381" s="260"/>
      <c r="C381" s="260"/>
      <c r="D381" s="260"/>
      <c r="E381" s="260"/>
      <c r="F381" s="260"/>
      <c r="G381" s="260"/>
      <c r="H381" s="260"/>
      <c r="I381" s="260"/>
      <c r="J381" s="260"/>
      <c r="K381" s="260"/>
      <c r="L381" s="260"/>
      <c r="M381" s="260"/>
      <c r="N381" s="260"/>
      <c r="O381" s="260"/>
      <c r="P381" s="260"/>
      <c r="Q381" s="260"/>
      <c r="R381" s="260"/>
      <c r="S381" s="260"/>
      <c r="T381" s="260"/>
      <c r="U381" s="260"/>
      <c r="V381" s="260"/>
      <c r="W381" s="260"/>
      <c r="X381" s="260"/>
      <c r="Y381" s="260"/>
      <c r="Z381" s="260"/>
      <c r="AA381" s="260"/>
      <c r="AB381" s="260"/>
      <c r="AC381" s="260"/>
      <c r="AD381" s="260"/>
      <c r="AE381" s="260"/>
      <c r="AF381" s="260"/>
      <c r="AG381" s="260"/>
      <c r="AH381" s="260"/>
      <c r="AI381" s="260"/>
      <c r="AJ381" s="260"/>
      <c r="AK381" s="260"/>
      <c r="AL381" s="260"/>
      <c r="AM381" s="260"/>
      <c r="AN381" s="260"/>
      <c r="AO381" s="260"/>
      <c r="AP381" s="260"/>
      <c r="AQ381" s="260"/>
      <c r="AR381" s="260"/>
      <c r="AS381" s="260"/>
      <c r="AT381" s="260"/>
    </row>
    <row r="382" customFormat="false" ht="15" hidden="false" customHeight="false" outlineLevel="0" collapsed="false">
      <c r="A382" s="259"/>
      <c r="B382" s="260"/>
      <c r="C382" s="260"/>
      <c r="D382" s="260"/>
      <c r="E382" s="260"/>
      <c r="F382" s="260"/>
      <c r="G382" s="260"/>
      <c r="H382" s="260"/>
      <c r="I382" s="260"/>
      <c r="J382" s="260"/>
      <c r="K382" s="260"/>
      <c r="L382" s="260"/>
      <c r="M382" s="260"/>
      <c r="N382" s="260"/>
      <c r="O382" s="260"/>
      <c r="P382" s="260"/>
      <c r="Q382" s="260"/>
      <c r="R382" s="260"/>
      <c r="S382" s="260"/>
      <c r="T382" s="260"/>
      <c r="U382" s="260"/>
      <c r="V382" s="260"/>
      <c r="W382" s="260"/>
      <c r="X382" s="260"/>
      <c r="Y382" s="260"/>
      <c r="Z382" s="260"/>
      <c r="AA382" s="260"/>
      <c r="AB382" s="260"/>
      <c r="AC382" s="260"/>
      <c r="AD382" s="260"/>
      <c r="AE382" s="260"/>
      <c r="AF382" s="260"/>
      <c r="AG382" s="260"/>
      <c r="AH382" s="260"/>
      <c r="AI382" s="260"/>
      <c r="AJ382" s="260"/>
      <c r="AK382" s="260"/>
      <c r="AL382" s="260"/>
      <c r="AM382" s="260"/>
      <c r="AN382" s="260"/>
      <c r="AO382" s="260"/>
      <c r="AP382" s="260"/>
      <c r="AQ382" s="260"/>
      <c r="AR382" s="260"/>
      <c r="AS382" s="260"/>
      <c r="AT382" s="260"/>
    </row>
    <row r="383" customFormat="false" ht="15" hidden="false" customHeight="false" outlineLevel="0" collapsed="false">
      <c r="A383" s="259"/>
      <c r="B383" s="260"/>
      <c r="C383" s="260"/>
      <c r="D383" s="260"/>
      <c r="E383" s="260"/>
      <c r="F383" s="260"/>
      <c r="G383" s="260"/>
      <c r="H383" s="260"/>
      <c r="I383" s="260"/>
      <c r="J383" s="260"/>
      <c r="K383" s="260"/>
      <c r="L383" s="260"/>
      <c r="M383" s="260"/>
      <c r="N383" s="260"/>
      <c r="O383" s="260"/>
      <c r="P383" s="260"/>
      <c r="Q383" s="260"/>
      <c r="R383" s="260"/>
      <c r="S383" s="260"/>
      <c r="T383" s="260"/>
      <c r="U383" s="260"/>
      <c r="V383" s="260"/>
      <c r="W383" s="260"/>
      <c r="X383" s="260"/>
      <c r="Y383" s="260"/>
      <c r="Z383" s="260"/>
      <c r="AA383" s="260"/>
      <c r="AB383" s="260"/>
      <c r="AC383" s="260"/>
      <c r="AD383" s="260"/>
      <c r="AE383" s="260"/>
      <c r="AF383" s="260"/>
      <c r="AG383" s="260"/>
      <c r="AH383" s="260"/>
      <c r="AI383" s="260"/>
      <c r="AJ383" s="260"/>
      <c r="AK383" s="260"/>
      <c r="AL383" s="260"/>
      <c r="AM383" s="260"/>
      <c r="AN383" s="260"/>
      <c r="AO383" s="260"/>
      <c r="AP383" s="260"/>
      <c r="AQ383" s="260"/>
      <c r="AR383" s="260"/>
      <c r="AS383" s="260"/>
      <c r="AT383" s="260"/>
    </row>
    <row r="384" customFormat="false" ht="15" hidden="false" customHeight="false" outlineLevel="0" collapsed="false">
      <c r="A384" s="259"/>
      <c r="B384" s="260"/>
      <c r="C384" s="260"/>
      <c r="D384" s="260"/>
      <c r="E384" s="260"/>
      <c r="F384" s="260"/>
      <c r="G384" s="260"/>
      <c r="H384" s="260"/>
      <c r="I384" s="260"/>
      <c r="J384" s="260"/>
      <c r="K384" s="260"/>
      <c r="L384" s="260"/>
      <c r="M384" s="260"/>
      <c r="N384" s="260"/>
      <c r="O384" s="260"/>
      <c r="P384" s="260"/>
      <c r="Q384" s="260"/>
      <c r="R384" s="260"/>
      <c r="S384" s="260"/>
      <c r="T384" s="260"/>
      <c r="U384" s="260"/>
      <c r="V384" s="260"/>
      <c r="W384" s="260"/>
      <c r="X384" s="260"/>
      <c r="Y384" s="260"/>
      <c r="Z384" s="260"/>
      <c r="AA384" s="260"/>
      <c r="AB384" s="260"/>
      <c r="AC384" s="260"/>
      <c r="AD384" s="260"/>
      <c r="AE384" s="260"/>
      <c r="AF384" s="260"/>
      <c r="AG384" s="260"/>
      <c r="AH384" s="260"/>
      <c r="AI384" s="260"/>
      <c r="AJ384" s="260"/>
      <c r="AK384" s="260"/>
      <c r="AL384" s="260"/>
      <c r="AM384" s="260"/>
      <c r="AN384" s="260"/>
      <c r="AO384" s="260"/>
      <c r="AP384" s="260"/>
      <c r="AQ384" s="260"/>
      <c r="AR384" s="260"/>
      <c r="AS384" s="260"/>
      <c r="AT384" s="260"/>
    </row>
    <row r="385" customFormat="false" ht="15" hidden="false" customHeight="false" outlineLevel="0" collapsed="false">
      <c r="A385" s="259"/>
      <c r="B385" s="260"/>
      <c r="C385" s="260"/>
      <c r="D385" s="260"/>
      <c r="E385" s="260"/>
      <c r="F385" s="260"/>
      <c r="G385" s="260"/>
      <c r="H385" s="260"/>
      <c r="I385" s="260"/>
      <c r="J385" s="260"/>
      <c r="K385" s="260"/>
      <c r="L385" s="260"/>
      <c r="M385" s="260"/>
      <c r="N385" s="260"/>
      <c r="O385" s="260"/>
      <c r="P385" s="260"/>
      <c r="Q385" s="260"/>
      <c r="R385" s="260"/>
      <c r="S385" s="260"/>
      <c r="T385" s="260"/>
      <c r="U385" s="260"/>
      <c r="V385" s="260"/>
      <c r="W385" s="260"/>
      <c r="X385" s="260"/>
      <c r="Y385" s="260"/>
      <c r="Z385" s="260"/>
      <c r="AA385" s="260"/>
      <c r="AB385" s="260"/>
      <c r="AC385" s="260"/>
      <c r="AD385" s="260"/>
      <c r="AE385" s="260"/>
      <c r="AF385" s="260"/>
      <c r="AG385" s="260"/>
      <c r="AH385" s="260"/>
      <c r="AI385" s="260"/>
      <c r="AJ385" s="260"/>
      <c r="AK385" s="260"/>
      <c r="AL385" s="260"/>
      <c r="AM385" s="260"/>
      <c r="AN385" s="260"/>
      <c r="AO385" s="260"/>
      <c r="AP385" s="260"/>
      <c r="AQ385" s="260"/>
      <c r="AR385" s="260"/>
      <c r="AS385" s="260"/>
      <c r="AT385" s="260"/>
    </row>
    <row r="386" customFormat="false" ht="15" hidden="false" customHeight="false" outlineLevel="0" collapsed="false">
      <c r="A386" s="259"/>
      <c r="B386" s="260"/>
      <c r="C386" s="260"/>
      <c r="D386" s="260"/>
      <c r="E386" s="260"/>
      <c r="F386" s="260"/>
      <c r="G386" s="260"/>
      <c r="H386" s="260"/>
      <c r="I386" s="260"/>
      <c r="J386" s="260"/>
      <c r="K386" s="260"/>
      <c r="L386" s="260"/>
      <c r="M386" s="260"/>
      <c r="N386" s="260"/>
      <c r="O386" s="260"/>
      <c r="P386" s="260"/>
      <c r="Q386" s="260"/>
      <c r="R386" s="260"/>
      <c r="S386" s="260"/>
      <c r="T386" s="260"/>
      <c r="U386" s="260"/>
      <c r="V386" s="260"/>
      <c r="W386" s="260"/>
      <c r="X386" s="260"/>
      <c r="Y386" s="260"/>
      <c r="Z386" s="260"/>
      <c r="AA386" s="260"/>
      <c r="AB386" s="260"/>
      <c r="AC386" s="260"/>
      <c r="AD386" s="260"/>
      <c r="AE386" s="260"/>
      <c r="AF386" s="260"/>
      <c r="AG386" s="260"/>
      <c r="AH386" s="260"/>
      <c r="AI386" s="260"/>
      <c r="AJ386" s="260"/>
      <c r="AK386" s="260"/>
      <c r="AL386" s="260"/>
      <c r="AM386" s="260"/>
      <c r="AN386" s="260"/>
      <c r="AO386" s="260"/>
      <c r="AP386" s="260"/>
      <c r="AQ386" s="260"/>
      <c r="AR386" s="260"/>
      <c r="AS386" s="260"/>
      <c r="AT386" s="260"/>
    </row>
    <row r="387" customFormat="false" ht="15" hidden="false" customHeight="false" outlineLevel="0" collapsed="false">
      <c r="A387" s="259"/>
      <c r="B387" s="260"/>
      <c r="C387" s="260"/>
      <c r="D387" s="260"/>
      <c r="E387" s="260"/>
      <c r="F387" s="260"/>
      <c r="G387" s="260"/>
      <c r="H387" s="260"/>
      <c r="I387" s="260"/>
      <c r="J387" s="260"/>
      <c r="K387" s="260"/>
      <c r="L387" s="260"/>
      <c r="M387" s="260"/>
      <c r="N387" s="260"/>
      <c r="O387" s="260"/>
      <c r="P387" s="260"/>
      <c r="Q387" s="260"/>
      <c r="R387" s="260"/>
      <c r="S387" s="260"/>
      <c r="T387" s="260"/>
      <c r="U387" s="260"/>
      <c r="V387" s="260"/>
      <c r="W387" s="260"/>
      <c r="X387" s="260"/>
      <c r="Y387" s="260"/>
      <c r="Z387" s="260"/>
      <c r="AA387" s="260"/>
      <c r="AB387" s="260"/>
      <c r="AC387" s="260"/>
      <c r="AD387" s="260"/>
      <c r="AE387" s="260"/>
      <c r="AF387" s="260"/>
      <c r="AG387" s="260"/>
      <c r="AH387" s="260"/>
      <c r="AI387" s="260"/>
      <c r="AJ387" s="260"/>
      <c r="AK387" s="260"/>
      <c r="AL387" s="260"/>
      <c r="AM387" s="260"/>
      <c r="AN387" s="260"/>
      <c r="AO387" s="260"/>
      <c r="AP387" s="260"/>
      <c r="AQ387" s="260"/>
      <c r="AR387" s="260"/>
      <c r="AS387" s="260"/>
      <c r="AT387" s="260"/>
    </row>
    <row r="388" customFormat="false" ht="15" hidden="false" customHeight="false" outlineLevel="0" collapsed="false">
      <c r="A388" s="259"/>
      <c r="B388" s="260"/>
      <c r="C388" s="260"/>
      <c r="D388" s="260"/>
      <c r="E388" s="260"/>
      <c r="F388" s="260"/>
      <c r="G388" s="260"/>
      <c r="H388" s="260"/>
      <c r="I388" s="260"/>
      <c r="J388" s="260"/>
      <c r="K388" s="260"/>
      <c r="L388" s="260"/>
      <c r="M388" s="260"/>
      <c r="N388" s="260"/>
      <c r="O388" s="260"/>
      <c r="P388" s="260"/>
      <c r="Q388" s="260"/>
      <c r="R388" s="260"/>
      <c r="S388" s="260"/>
      <c r="T388" s="260"/>
      <c r="U388" s="260"/>
      <c r="V388" s="260"/>
      <c r="W388" s="260"/>
      <c r="X388" s="260"/>
      <c r="Y388" s="260"/>
      <c r="Z388" s="260"/>
      <c r="AA388" s="260"/>
      <c r="AB388" s="260"/>
      <c r="AC388" s="260"/>
      <c r="AD388" s="260"/>
      <c r="AE388" s="260"/>
      <c r="AF388" s="260"/>
      <c r="AG388" s="260"/>
      <c r="AH388" s="260"/>
      <c r="AI388" s="260"/>
      <c r="AJ388" s="260"/>
      <c r="AK388" s="260"/>
      <c r="AL388" s="260"/>
      <c r="AM388" s="260"/>
      <c r="AN388" s="260"/>
      <c r="AO388" s="260"/>
      <c r="AP388" s="260"/>
      <c r="AQ388" s="260"/>
      <c r="AR388" s="260"/>
      <c r="AS388" s="260"/>
      <c r="AT388" s="260"/>
    </row>
    <row r="389" customFormat="false" ht="15" hidden="false" customHeight="false" outlineLevel="0" collapsed="false">
      <c r="A389" s="259"/>
      <c r="B389" s="260"/>
      <c r="C389" s="260"/>
      <c r="D389" s="260"/>
      <c r="E389" s="260"/>
      <c r="F389" s="260"/>
      <c r="G389" s="260"/>
      <c r="H389" s="260"/>
      <c r="I389" s="260"/>
      <c r="J389" s="260"/>
      <c r="K389" s="260"/>
      <c r="L389" s="260"/>
      <c r="M389" s="260"/>
      <c r="N389" s="260"/>
      <c r="O389" s="260"/>
      <c r="P389" s="260"/>
      <c r="Q389" s="260"/>
      <c r="R389" s="260"/>
      <c r="S389" s="260"/>
      <c r="T389" s="260"/>
      <c r="U389" s="260"/>
      <c r="V389" s="260"/>
      <c r="W389" s="260"/>
      <c r="X389" s="260"/>
      <c r="Y389" s="260"/>
      <c r="Z389" s="260"/>
      <c r="AA389" s="260"/>
      <c r="AB389" s="260"/>
      <c r="AC389" s="260"/>
      <c r="AD389" s="260"/>
      <c r="AE389" s="260"/>
      <c r="AF389" s="260"/>
      <c r="AG389" s="260"/>
      <c r="AH389" s="260"/>
      <c r="AI389" s="260"/>
      <c r="AJ389" s="260"/>
      <c r="AK389" s="260"/>
      <c r="AL389" s="260"/>
      <c r="AM389" s="260"/>
      <c r="AN389" s="260"/>
      <c r="AO389" s="260"/>
      <c r="AP389" s="260"/>
      <c r="AQ389" s="260"/>
      <c r="AR389" s="260"/>
      <c r="AS389" s="260"/>
      <c r="AT389" s="260"/>
    </row>
    <row r="390" customFormat="false" ht="15" hidden="false" customHeight="false" outlineLevel="0" collapsed="false">
      <c r="A390" s="259"/>
      <c r="B390" s="260"/>
      <c r="C390" s="260"/>
      <c r="D390" s="260"/>
      <c r="E390" s="260"/>
      <c r="F390" s="260"/>
      <c r="G390" s="260"/>
      <c r="H390" s="260"/>
      <c r="I390" s="260"/>
      <c r="J390" s="260"/>
      <c r="K390" s="260"/>
      <c r="L390" s="260"/>
      <c r="M390" s="260"/>
      <c r="N390" s="260"/>
      <c r="O390" s="260"/>
      <c r="P390" s="260"/>
      <c r="Q390" s="260"/>
      <c r="R390" s="260"/>
      <c r="S390" s="260"/>
      <c r="T390" s="260"/>
      <c r="U390" s="260"/>
      <c r="V390" s="260"/>
      <c r="W390" s="260"/>
      <c r="X390" s="260"/>
      <c r="Y390" s="260"/>
      <c r="Z390" s="260"/>
      <c r="AA390" s="260"/>
      <c r="AB390" s="260"/>
      <c r="AC390" s="260"/>
      <c r="AD390" s="260"/>
      <c r="AE390" s="260"/>
      <c r="AF390" s="260"/>
      <c r="AG390" s="260"/>
      <c r="AH390" s="260"/>
      <c r="AI390" s="260"/>
      <c r="AJ390" s="260"/>
      <c r="AK390" s="260"/>
      <c r="AL390" s="260"/>
      <c r="AM390" s="260"/>
      <c r="AN390" s="260"/>
      <c r="AO390" s="260"/>
      <c r="AP390" s="260"/>
      <c r="AQ390" s="260"/>
      <c r="AR390" s="260"/>
      <c r="AS390" s="260"/>
      <c r="AT390" s="260"/>
    </row>
    <row r="391" customFormat="false" ht="15" hidden="false" customHeight="false" outlineLevel="0" collapsed="false">
      <c r="A391" s="259"/>
      <c r="B391" s="260"/>
      <c r="C391" s="260"/>
      <c r="D391" s="260"/>
      <c r="E391" s="260"/>
      <c r="F391" s="260"/>
      <c r="G391" s="260"/>
      <c r="H391" s="260"/>
      <c r="I391" s="260"/>
      <c r="J391" s="260"/>
      <c r="K391" s="260"/>
      <c r="L391" s="260"/>
      <c r="M391" s="260"/>
      <c r="N391" s="260"/>
      <c r="O391" s="260"/>
      <c r="P391" s="260"/>
      <c r="Q391" s="260"/>
      <c r="R391" s="260"/>
      <c r="S391" s="260"/>
      <c r="T391" s="260"/>
      <c r="U391" s="260"/>
      <c r="V391" s="260"/>
      <c r="W391" s="260"/>
      <c r="X391" s="260"/>
      <c r="Y391" s="260"/>
      <c r="Z391" s="260"/>
      <c r="AA391" s="260"/>
      <c r="AB391" s="260"/>
      <c r="AC391" s="260"/>
      <c r="AD391" s="260"/>
      <c r="AE391" s="260"/>
      <c r="AF391" s="260"/>
      <c r="AG391" s="260"/>
      <c r="AH391" s="260"/>
      <c r="AI391" s="260"/>
      <c r="AJ391" s="260"/>
      <c r="AK391" s="260"/>
      <c r="AL391" s="260"/>
      <c r="AM391" s="260"/>
      <c r="AN391" s="260"/>
      <c r="AO391" s="260"/>
      <c r="AP391" s="260"/>
      <c r="AQ391" s="260"/>
      <c r="AR391" s="260"/>
      <c r="AS391" s="260"/>
      <c r="AT391" s="260"/>
    </row>
    <row r="392" customFormat="false" ht="15" hidden="false" customHeight="false" outlineLevel="0" collapsed="false">
      <c r="A392" s="259"/>
      <c r="B392" s="260"/>
      <c r="C392" s="260"/>
      <c r="D392" s="260"/>
      <c r="E392" s="260"/>
      <c r="F392" s="260"/>
      <c r="G392" s="260"/>
      <c r="H392" s="260"/>
      <c r="I392" s="260"/>
      <c r="J392" s="260"/>
      <c r="K392" s="260"/>
      <c r="L392" s="260"/>
      <c r="M392" s="260"/>
      <c r="N392" s="260"/>
      <c r="O392" s="260"/>
      <c r="P392" s="260"/>
      <c r="Q392" s="260"/>
      <c r="R392" s="260"/>
      <c r="S392" s="260"/>
      <c r="T392" s="260"/>
      <c r="U392" s="260"/>
      <c r="V392" s="260"/>
      <c r="W392" s="260"/>
      <c r="X392" s="260"/>
      <c r="Y392" s="260"/>
      <c r="Z392" s="260"/>
      <c r="AA392" s="260"/>
      <c r="AB392" s="260"/>
      <c r="AC392" s="260"/>
      <c r="AD392" s="260"/>
      <c r="AE392" s="260"/>
      <c r="AF392" s="260"/>
      <c r="AG392" s="260"/>
      <c r="AH392" s="260"/>
      <c r="AI392" s="260"/>
      <c r="AJ392" s="260"/>
      <c r="AK392" s="260"/>
      <c r="AL392" s="260"/>
      <c r="AM392" s="260"/>
      <c r="AN392" s="260"/>
      <c r="AO392" s="260"/>
      <c r="AP392" s="260"/>
      <c r="AQ392" s="260"/>
      <c r="AR392" s="260"/>
      <c r="AS392" s="260"/>
      <c r="AT392" s="260"/>
    </row>
    <row r="393" customFormat="false" ht="15" hidden="false" customHeight="false" outlineLevel="0" collapsed="false">
      <c r="A393" s="259"/>
      <c r="B393" s="260"/>
      <c r="C393" s="260"/>
      <c r="D393" s="260"/>
      <c r="E393" s="260"/>
      <c r="F393" s="260"/>
      <c r="G393" s="260"/>
      <c r="H393" s="260"/>
      <c r="I393" s="260"/>
      <c r="J393" s="260"/>
      <c r="K393" s="260"/>
      <c r="L393" s="260"/>
      <c r="M393" s="260"/>
      <c r="N393" s="260"/>
      <c r="O393" s="260"/>
      <c r="P393" s="260"/>
      <c r="Q393" s="260"/>
      <c r="R393" s="260"/>
      <c r="S393" s="260"/>
      <c r="T393" s="260"/>
      <c r="U393" s="260"/>
      <c r="V393" s="260"/>
      <c r="W393" s="260"/>
      <c r="X393" s="260"/>
      <c r="Y393" s="260"/>
      <c r="Z393" s="260"/>
      <c r="AA393" s="260"/>
      <c r="AB393" s="260"/>
      <c r="AC393" s="260"/>
      <c r="AD393" s="260"/>
      <c r="AE393" s="260"/>
      <c r="AF393" s="260"/>
      <c r="AG393" s="260"/>
      <c r="AH393" s="260"/>
      <c r="AI393" s="260"/>
      <c r="AJ393" s="260"/>
      <c r="AK393" s="260"/>
      <c r="AL393" s="260"/>
      <c r="AM393" s="260"/>
      <c r="AN393" s="260"/>
      <c r="AO393" s="260"/>
      <c r="AP393" s="260"/>
      <c r="AQ393" s="260"/>
      <c r="AR393" s="260"/>
      <c r="AS393" s="260"/>
      <c r="AT393" s="260"/>
    </row>
    <row r="394" customFormat="false" ht="15" hidden="false" customHeight="false" outlineLevel="0" collapsed="false">
      <c r="A394" s="259"/>
      <c r="B394" s="260"/>
      <c r="C394" s="260"/>
      <c r="D394" s="260"/>
      <c r="E394" s="260"/>
      <c r="F394" s="260"/>
      <c r="G394" s="260"/>
      <c r="H394" s="260"/>
      <c r="I394" s="260"/>
      <c r="J394" s="260"/>
      <c r="K394" s="260"/>
      <c r="L394" s="260"/>
      <c r="M394" s="260"/>
      <c r="N394" s="260"/>
      <c r="O394" s="260"/>
      <c r="P394" s="260"/>
      <c r="Q394" s="260"/>
      <c r="R394" s="260"/>
      <c r="S394" s="260"/>
      <c r="T394" s="260"/>
      <c r="U394" s="260"/>
      <c r="V394" s="260"/>
      <c r="W394" s="260"/>
      <c r="X394" s="260"/>
      <c r="Y394" s="260"/>
      <c r="Z394" s="260"/>
      <c r="AA394" s="260"/>
      <c r="AB394" s="260"/>
      <c r="AC394" s="260"/>
      <c r="AD394" s="260"/>
      <c r="AE394" s="260"/>
      <c r="AF394" s="260"/>
      <c r="AG394" s="260"/>
      <c r="AH394" s="260"/>
      <c r="AI394" s="260"/>
      <c r="AJ394" s="260"/>
      <c r="AK394" s="260"/>
      <c r="AL394" s="260"/>
      <c r="AM394" s="260"/>
      <c r="AN394" s="260"/>
      <c r="AO394" s="260"/>
      <c r="AP394" s="260"/>
      <c r="AQ394" s="260"/>
      <c r="AR394" s="260"/>
      <c r="AS394" s="260"/>
      <c r="AT394" s="260"/>
    </row>
    <row r="395" customFormat="false" ht="15" hidden="false" customHeight="false" outlineLevel="0" collapsed="false">
      <c r="A395" s="259"/>
      <c r="B395" s="260"/>
      <c r="C395" s="260"/>
      <c r="D395" s="260"/>
      <c r="E395" s="260"/>
      <c r="F395" s="260"/>
      <c r="G395" s="260"/>
      <c r="H395" s="260"/>
      <c r="I395" s="260"/>
      <c r="J395" s="260"/>
      <c r="K395" s="260"/>
      <c r="L395" s="260"/>
      <c r="M395" s="260"/>
      <c r="N395" s="260"/>
      <c r="O395" s="260"/>
      <c r="P395" s="260"/>
      <c r="Q395" s="260"/>
      <c r="R395" s="260"/>
      <c r="S395" s="260"/>
      <c r="T395" s="260"/>
      <c r="U395" s="260"/>
      <c r="V395" s="260"/>
      <c r="W395" s="260"/>
      <c r="X395" s="260"/>
      <c r="Y395" s="260"/>
      <c r="Z395" s="260"/>
      <c r="AA395" s="260"/>
      <c r="AB395" s="260"/>
      <c r="AC395" s="260"/>
      <c r="AD395" s="260"/>
      <c r="AE395" s="260"/>
      <c r="AF395" s="260"/>
      <c r="AG395" s="260"/>
      <c r="AH395" s="260"/>
      <c r="AI395" s="260"/>
      <c r="AJ395" s="260"/>
      <c r="AK395" s="260"/>
      <c r="AL395" s="260"/>
      <c r="AM395" s="260"/>
      <c r="AN395" s="260"/>
      <c r="AO395" s="260"/>
      <c r="AP395" s="260"/>
      <c r="AQ395" s="260"/>
      <c r="AR395" s="260"/>
      <c r="AS395" s="260"/>
      <c r="AT395" s="260"/>
    </row>
    <row r="396" customFormat="false" ht="15" hidden="false" customHeight="false" outlineLevel="0" collapsed="false">
      <c r="A396" s="259"/>
      <c r="B396" s="260"/>
      <c r="C396" s="260"/>
      <c r="D396" s="260"/>
      <c r="E396" s="260"/>
      <c r="F396" s="260"/>
      <c r="G396" s="260"/>
      <c r="H396" s="260"/>
      <c r="I396" s="260"/>
      <c r="J396" s="260"/>
      <c r="K396" s="260"/>
      <c r="L396" s="260"/>
      <c r="M396" s="260"/>
      <c r="N396" s="260"/>
      <c r="O396" s="260"/>
      <c r="P396" s="260"/>
      <c r="Q396" s="260"/>
      <c r="R396" s="260"/>
      <c r="S396" s="260"/>
      <c r="T396" s="260"/>
      <c r="U396" s="260"/>
      <c r="V396" s="260"/>
      <c r="W396" s="260"/>
      <c r="X396" s="260"/>
      <c r="Y396" s="260"/>
      <c r="Z396" s="260"/>
      <c r="AA396" s="260"/>
      <c r="AB396" s="260"/>
      <c r="AC396" s="260"/>
      <c r="AD396" s="260"/>
      <c r="AE396" s="260"/>
      <c r="AF396" s="260"/>
      <c r="AG396" s="260"/>
      <c r="AH396" s="260"/>
      <c r="AI396" s="260"/>
      <c r="AJ396" s="260"/>
      <c r="AK396" s="260"/>
      <c r="AL396" s="260"/>
      <c r="AM396" s="260"/>
      <c r="AN396" s="260"/>
      <c r="AO396" s="260"/>
      <c r="AP396" s="260"/>
      <c r="AQ396" s="260"/>
      <c r="AR396" s="260"/>
      <c r="AS396" s="260"/>
      <c r="AT396" s="260"/>
    </row>
    <row r="397" customFormat="false" ht="15" hidden="false" customHeight="false" outlineLevel="0" collapsed="false">
      <c r="A397" s="259"/>
      <c r="B397" s="260"/>
      <c r="C397" s="260"/>
      <c r="D397" s="260"/>
      <c r="E397" s="260"/>
      <c r="F397" s="260"/>
      <c r="G397" s="260"/>
      <c r="H397" s="260"/>
      <c r="I397" s="260"/>
      <c r="J397" s="260"/>
      <c r="K397" s="260"/>
      <c r="L397" s="260"/>
      <c r="M397" s="260"/>
      <c r="N397" s="260"/>
      <c r="O397" s="260"/>
      <c r="P397" s="260"/>
      <c r="Q397" s="260"/>
      <c r="R397" s="260"/>
      <c r="S397" s="260"/>
      <c r="T397" s="260"/>
      <c r="U397" s="260"/>
      <c r="V397" s="260"/>
      <c r="W397" s="260"/>
      <c r="X397" s="260"/>
      <c r="Y397" s="260"/>
      <c r="Z397" s="260"/>
      <c r="AA397" s="260"/>
      <c r="AB397" s="260"/>
      <c r="AC397" s="260"/>
      <c r="AD397" s="260"/>
      <c r="AE397" s="260"/>
      <c r="AF397" s="260"/>
      <c r="AG397" s="260"/>
      <c r="AH397" s="260"/>
      <c r="AI397" s="260"/>
      <c r="AJ397" s="260"/>
      <c r="AK397" s="260"/>
      <c r="AL397" s="260"/>
      <c r="AM397" s="260"/>
      <c r="AN397" s="260"/>
      <c r="AO397" s="260"/>
      <c r="AP397" s="260"/>
      <c r="AQ397" s="260"/>
      <c r="AR397" s="260"/>
      <c r="AS397" s="260"/>
      <c r="AT397" s="260"/>
    </row>
    <row r="398" customFormat="false" ht="15" hidden="false" customHeight="false" outlineLevel="0" collapsed="false">
      <c r="A398" s="259"/>
      <c r="B398" s="260"/>
      <c r="C398" s="260"/>
      <c r="D398" s="260"/>
      <c r="E398" s="260"/>
      <c r="F398" s="260"/>
      <c r="G398" s="260"/>
      <c r="H398" s="260"/>
      <c r="I398" s="260"/>
      <c r="J398" s="260"/>
      <c r="K398" s="260"/>
      <c r="L398" s="260"/>
      <c r="M398" s="260"/>
      <c r="N398" s="260"/>
      <c r="O398" s="260"/>
      <c r="P398" s="260"/>
      <c r="Q398" s="260"/>
      <c r="R398" s="260"/>
      <c r="S398" s="260"/>
      <c r="T398" s="260"/>
      <c r="U398" s="260"/>
      <c r="V398" s="260"/>
      <c r="W398" s="260"/>
      <c r="X398" s="260"/>
      <c r="Y398" s="260"/>
      <c r="Z398" s="260"/>
      <c r="AA398" s="260"/>
      <c r="AB398" s="260"/>
      <c r="AC398" s="260"/>
      <c r="AD398" s="260"/>
      <c r="AE398" s="260"/>
      <c r="AF398" s="260"/>
      <c r="AG398" s="260"/>
      <c r="AH398" s="260"/>
      <c r="AI398" s="260"/>
      <c r="AJ398" s="260"/>
      <c r="AK398" s="260"/>
      <c r="AL398" s="260"/>
      <c r="AM398" s="260"/>
      <c r="AN398" s="260"/>
      <c r="AO398" s="260"/>
      <c r="AP398" s="260"/>
      <c r="AQ398" s="260"/>
      <c r="AR398" s="260"/>
      <c r="AS398" s="260"/>
      <c r="AT398" s="260"/>
    </row>
    <row r="399" customFormat="false" ht="15" hidden="false" customHeight="false" outlineLevel="0" collapsed="false">
      <c r="A399" s="259"/>
      <c r="B399" s="260"/>
      <c r="C399" s="260"/>
      <c r="D399" s="260"/>
      <c r="E399" s="260"/>
      <c r="F399" s="260"/>
      <c r="G399" s="260"/>
      <c r="H399" s="260"/>
      <c r="I399" s="260"/>
      <c r="J399" s="260"/>
      <c r="K399" s="260"/>
      <c r="L399" s="260"/>
      <c r="M399" s="260"/>
      <c r="N399" s="260"/>
      <c r="O399" s="260"/>
      <c r="P399" s="260"/>
      <c r="Q399" s="260"/>
      <c r="R399" s="260"/>
      <c r="S399" s="260"/>
      <c r="T399" s="260"/>
      <c r="U399" s="260"/>
      <c r="V399" s="260"/>
      <c r="W399" s="260"/>
      <c r="X399" s="260"/>
      <c r="Y399" s="260"/>
      <c r="Z399" s="260"/>
      <c r="AA399" s="260"/>
      <c r="AB399" s="260"/>
      <c r="AC399" s="260"/>
      <c r="AD399" s="260"/>
      <c r="AE399" s="260"/>
      <c r="AF399" s="260"/>
      <c r="AG399" s="260"/>
      <c r="AH399" s="260"/>
      <c r="AI399" s="260"/>
      <c r="AJ399" s="260"/>
      <c r="AK399" s="260"/>
      <c r="AL399" s="260"/>
      <c r="AM399" s="260"/>
      <c r="AN399" s="260"/>
      <c r="AO399" s="260"/>
      <c r="AP399" s="260"/>
      <c r="AQ399" s="260"/>
      <c r="AR399" s="260"/>
      <c r="AS399" s="260"/>
      <c r="AT399" s="260"/>
    </row>
    <row r="400" customFormat="false" ht="15" hidden="false" customHeight="false" outlineLevel="0" collapsed="false">
      <c r="A400" s="259"/>
      <c r="B400" s="260"/>
      <c r="C400" s="260"/>
      <c r="D400" s="260"/>
      <c r="E400" s="260"/>
      <c r="F400" s="260"/>
      <c r="G400" s="260"/>
      <c r="H400" s="260"/>
      <c r="I400" s="260"/>
      <c r="J400" s="260"/>
      <c r="K400" s="260"/>
      <c r="L400" s="260"/>
      <c r="M400" s="260"/>
      <c r="N400" s="260"/>
      <c r="O400" s="260"/>
      <c r="P400" s="260"/>
      <c r="Q400" s="260"/>
      <c r="R400" s="260"/>
      <c r="S400" s="260"/>
      <c r="T400" s="260"/>
      <c r="U400" s="260"/>
      <c r="V400" s="260"/>
      <c r="W400" s="260"/>
      <c r="X400" s="260"/>
      <c r="Y400" s="260"/>
      <c r="Z400" s="260"/>
      <c r="AA400" s="260"/>
      <c r="AB400" s="260"/>
      <c r="AC400" s="260"/>
      <c r="AD400" s="260"/>
      <c r="AE400" s="260"/>
      <c r="AF400" s="260"/>
      <c r="AG400" s="260"/>
      <c r="AH400" s="260"/>
      <c r="AI400" s="260"/>
      <c r="AJ400" s="260"/>
      <c r="AK400" s="260"/>
      <c r="AL400" s="260"/>
      <c r="AM400" s="260"/>
      <c r="AN400" s="260"/>
      <c r="AO400" s="260"/>
      <c r="AP400" s="260"/>
      <c r="AQ400" s="260"/>
      <c r="AR400" s="260"/>
      <c r="AS400" s="260"/>
      <c r="AT400" s="260"/>
    </row>
    <row r="401" customFormat="false" ht="15" hidden="false" customHeight="false" outlineLevel="0" collapsed="false">
      <c r="A401" s="259"/>
      <c r="B401" s="260"/>
      <c r="C401" s="260"/>
      <c r="D401" s="260"/>
      <c r="E401" s="260"/>
      <c r="F401" s="260"/>
      <c r="G401" s="260"/>
      <c r="H401" s="260"/>
      <c r="I401" s="260"/>
      <c r="J401" s="260"/>
      <c r="K401" s="260"/>
      <c r="L401" s="260"/>
      <c r="M401" s="260"/>
      <c r="N401" s="260"/>
      <c r="O401" s="260"/>
      <c r="P401" s="260"/>
      <c r="Q401" s="260"/>
      <c r="R401" s="260"/>
      <c r="S401" s="260"/>
      <c r="T401" s="260"/>
      <c r="U401" s="260"/>
      <c r="V401" s="260"/>
      <c r="W401" s="260"/>
      <c r="X401" s="260"/>
      <c r="Y401" s="260"/>
      <c r="Z401" s="260"/>
      <c r="AA401" s="260"/>
      <c r="AB401" s="260"/>
      <c r="AC401" s="260"/>
      <c r="AD401" s="260"/>
      <c r="AE401" s="260"/>
      <c r="AF401" s="260"/>
      <c r="AG401" s="260"/>
      <c r="AH401" s="260"/>
      <c r="AI401" s="260"/>
      <c r="AJ401" s="260"/>
      <c r="AK401" s="260"/>
      <c r="AL401" s="260"/>
      <c r="AM401" s="260"/>
      <c r="AN401" s="260"/>
      <c r="AO401" s="260"/>
      <c r="AP401" s="260"/>
      <c r="AQ401" s="260"/>
      <c r="AR401" s="260"/>
      <c r="AS401" s="260"/>
      <c r="AT401" s="260"/>
    </row>
    <row r="402" customFormat="false" ht="15" hidden="false" customHeight="false" outlineLevel="0" collapsed="false">
      <c r="A402" s="259"/>
      <c r="B402" s="260"/>
      <c r="C402" s="260"/>
      <c r="D402" s="260"/>
      <c r="E402" s="260"/>
      <c r="F402" s="260"/>
      <c r="G402" s="260"/>
      <c r="H402" s="260"/>
      <c r="I402" s="260"/>
      <c r="J402" s="260"/>
      <c r="K402" s="260"/>
      <c r="L402" s="260"/>
      <c r="M402" s="260"/>
      <c r="N402" s="260"/>
      <c r="O402" s="260"/>
      <c r="P402" s="260"/>
      <c r="Q402" s="260"/>
      <c r="R402" s="260"/>
      <c r="S402" s="260"/>
      <c r="T402" s="260"/>
      <c r="U402" s="260"/>
      <c r="V402" s="260"/>
      <c r="W402" s="260"/>
      <c r="X402" s="260"/>
      <c r="Y402" s="260"/>
      <c r="Z402" s="260"/>
      <c r="AA402" s="260"/>
      <c r="AB402" s="260"/>
      <c r="AC402" s="260"/>
      <c r="AD402" s="260"/>
      <c r="AE402" s="260"/>
      <c r="AF402" s="260"/>
      <c r="AG402" s="260"/>
      <c r="AH402" s="260"/>
      <c r="AI402" s="260"/>
      <c r="AJ402" s="260"/>
      <c r="AK402" s="260"/>
      <c r="AL402" s="260"/>
      <c r="AM402" s="260"/>
      <c r="AN402" s="260"/>
      <c r="AO402" s="260"/>
      <c r="AP402" s="260"/>
      <c r="AQ402" s="260"/>
      <c r="AR402" s="260"/>
      <c r="AS402" s="260"/>
      <c r="AT402" s="260"/>
    </row>
    <row r="403" customFormat="false" ht="15" hidden="false" customHeight="false" outlineLevel="0" collapsed="false">
      <c r="A403" s="259"/>
      <c r="B403" s="260"/>
      <c r="C403" s="260"/>
      <c r="D403" s="260"/>
      <c r="E403" s="260"/>
      <c r="F403" s="260"/>
      <c r="G403" s="260"/>
      <c r="H403" s="260"/>
      <c r="I403" s="260"/>
      <c r="J403" s="260"/>
      <c r="K403" s="260"/>
      <c r="L403" s="260"/>
      <c r="M403" s="260"/>
      <c r="N403" s="260"/>
      <c r="O403" s="260"/>
      <c r="P403" s="260"/>
      <c r="Q403" s="260"/>
      <c r="R403" s="260"/>
      <c r="S403" s="260"/>
      <c r="T403" s="260"/>
      <c r="U403" s="260"/>
      <c r="V403" s="260"/>
      <c r="W403" s="260"/>
      <c r="X403" s="260"/>
      <c r="Y403" s="260"/>
      <c r="Z403" s="260"/>
      <c r="AA403" s="260"/>
      <c r="AB403" s="260"/>
      <c r="AC403" s="260"/>
      <c r="AD403" s="260"/>
      <c r="AE403" s="260"/>
      <c r="AF403" s="260"/>
      <c r="AG403" s="260"/>
      <c r="AH403" s="260"/>
      <c r="AI403" s="260"/>
      <c r="AJ403" s="260"/>
      <c r="AK403" s="260"/>
      <c r="AL403" s="260"/>
      <c r="AM403" s="260"/>
      <c r="AN403" s="260"/>
      <c r="AO403" s="260"/>
      <c r="AP403" s="260"/>
      <c r="AQ403" s="260"/>
      <c r="AR403" s="260"/>
      <c r="AS403" s="260"/>
      <c r="AT403" s="260"/>
    </row>
    <row r="404" customFormat="false" ht="15" hidden="false" customHeight="false" outlineLevel="0" collapsed="false">
      <c r="A404" s="259"/>
      <c r="B404" s="260"/>
      <c r="C404" s="260"/>
      <c r="D404" s="260"/>
      <c r="E404" s="260"/>
      <c r="F404" s="260"/>
      <c r="G404" s="260"/>
      <c r="H404" s="260"/>
      <c r="I404" s="260"/>
      <c r="J404" s="260"/>
      <c r="K404" s="260"/>
      <c r="L404" s="260"/>
      <c r="M404" s="260"/>
      <c r="N404" s="260"/>
      <c r="O404" s="260"/>
      <c r="P404" s="260"/>
      <c r="Q404" s="260"/>
      <c r="R404" s="260"/>
      <c r="S404" s="260"/>
      <c r="T404" s="260"/>
      <c r="U404" s="260"/>
      <c r="V404" s="260"/>
      <c r="W404" s="260"/>
      <c r="X404" s="260"/>
      <c r="Y404" s="260"/>
      <c r="Z404" s="260"/>
      <c r="AA404" s="260"/>
      <c r="AB404" s="260"/>
      <c r="AC404" s="260"/>
      <c r="AD404" s="260"/>
      <c r="AE404" s="260"/>
      <c r="AF404" s="260"/>
      <c r="AG404" s="260"/>
      <c r="AH404" s="260"/>
      <c r="AI404" s="260"/>
      <c r="AJ404" s="260"/>
      <c r="AK404" s="260"/>
      <c r="AL404" s="260"/>
      <c r="AM404" s="260"/>
      <c r="AN404" s="260"/>
      <c r="AO404" s="260"/>
      <c r="AP404" s="260"/>
      <c r="AQ404" s="260"/>
      <c r="AR404" s="260"/>
      <c r="AS404" s="260"/>
      <c r="AT404" s="260"/>
    </row>
    <row r="405" customFormat="false" ht="15" hidden="false" customHeight="false" outlineLevel="0" collapsed="false">
      <c r="A405" s="259"/>
      <c r="B405" s="260"/>
      <c r="C405" s="260"/>
      <c r="D405" s="260"/>
      <c r="E405" s="260"/>
      <c r="F405" s="260"/>
      <c r="G405" s="260"/>
      <c r="H405" s="260"/>
      <c r="I405" s="260"/>
      <c r="J405" s="260"/>
      <c r="K405" s="260"/>
      <c r="L405" s="260"/>
      <c r="M405" s="260"/>
      <c r="N405" s="260"/>
      <c r="O405" s="260"/>
      <c r="P405" s="260"/>
      <c r="Q405" s="260"/>
      <c r="R405" s="260"/>
      <c r="S405" s="260"/>
      <c r="T405" s="260"/>
      <c r="U405" s="260"/>
      <c r="V405" s="260"/>
      <c r="W405" s="260"/>
      <c r="X405" s="260"/>
      <c r="Y405" s="260"/>
      <c r="Z405" s="260"/>
      <c r="AA405" s="260"/>
      <c r="AB405" s="260"/>
      <c r="AC405" s="260"/>
      <c r="AD405" s="260"/>
      <c r="AE405" s="260"/>
      <c r="AF405" s="260"/>
      <c r="AG405" s="260"/>
      <c r="AH405" s="260"/>
      <c r="AI405" s="260"/>
      <c r="AJ405" s="260"/>
      <c r="AK405" s="260"/>
      <c r="AL405" s="260"/>
      <c r="AM405" s="260"/>
      <c r="AN405" s="260"/>
      <c r="AO405" s="260"/>
      <c r="AP405" s="260"/>
      <c r="AQ405" s="260"/>
      <c r="AR405" s="260"/>
      <c r="AS405" s="260"/>
      <c r="AT405" s="260"/>
    </row>
    <row r="406" customFormat="false" ht="15" hidden="false" customHeight="false" outlineLevel="0" collapsed="false">
      <c r="A406" s="259"/>
      <c r="B406" s="260"/>
      <c r="C406" s="260"/>
      <c r="D406" s="260"/>
      <c r="E406" s="260"/>
      <c r="F406" s="260"/>
      <c r="G406" s="260"/>
      <c r="H406" s="260"/>
      <c r="I406" s="260"/>
      <c r="J406" s="260"/>
      <c r="K406" s="260"/>
      <c r="L406" s="260"/>
      <c r="M406" s="260"/>
      <c r="N406" s="260"/>
      <c r="O406" s="260"/>
      <c r="P406" s="260"/>
      <c r="Q406" s="260"/>
      <c r="R406" s="260"/>
      <c r="S406" s="260"/>
      <c r="T406" s="260"/>
      <c r="U406" s="260"/>
      <c r="V406" s="260"/>
      <c r="W406" s="260"/>
      <c r="X406" s="260"/>
      <c r="Y406" s="260"/>
      <c r="Z406" s="260"/>
      <c r="AA406" s="260"/>
      <c r="AB406" s="260"/>
      <c r="AC406" s="260"/>
      <c r="AD406" s="260"/>
      <c r="AE406" s="260"/>
      <c r="AF406" s="260"/>
      <c r="AG406" s="260"/>
      <c r="AH406" s="260"/>
      <c r="AI406" s="260"/>
      <c r="AJ406" s="260"/>
      <c r="AK406" s="260"/>
      <c r="AL406" s="260"/>
      <c r="AM406" s="260"/>
      <c r="AN406" s="260"/>
      <c r="AO406" s="260"/>
      <c r="AP406" s="260"/>
      <c r="AQ406" s="260"/>
      <c r="AR406" s="260"/>
      <c r="AS406" s="260"/>
      <c r="AT406" s="260"/>
    </row>
    <row r="407" customFormat="false" ht="15" hidden="false" customHeight="false" outlineLevel="0" collapsed="false">
      <c r="A407" s="259"/>
      <c r="B407" s="260"/>
      <c r="C407" s="260"/>
      <c r="D407" s="260"/>
      <c r="E407" s="260"/>
      <c r="F407" s="260"/>
      <c r="G407" s="260"/>
      <c r="H407" s="260"/>
      <c r="I407" s="260"/>
      <c r="J407" s="260"/>
      <c r="K407" s="260"/>
      <c r="L407" s="260"/>
      <c r="M407" s="260"/>
      <c r="N407" s="260"/>
      <c r="O407" s="260"/>
      <c r="P407" s="260"/>
      <c r="Q407" s="260"/>
      <c r="R407" s="260"/>
      <c r="S407" s="260"/>
      <c r="T407" s="260"/>
      <c r="U407" s="260"/>
      <c r="V407" s="260"/>
      <c r="W407" s="260"/>
      <c r="X407" s="260"/>
      <c r="Y407" s="260"/>
      <c r="Z407" s="260"/>
      <c r="AA407" s="260"/>
      <c r="AB407" s="260"/>
      <c r="AC407" s="260"/>
      <c r="AD407" s="260"/>
      <c r="AE407" s="260"/>
      <c r="AF407" s="260"/>
      <c r="AG407" s="260"/>
      <c r="AH407" s="260"/>
      <c r="AI407" s="260"/>
      <c r="AJ407" s="260"/>
      <c r="AK407" s="260"/>
      <c r="AL407" s="260"/>
      <c r="AM407" s="260"/>
      <c r="AN407" s="260"/>
      <c r="AO407" s="260"/>
      <c r="AP407" s="260"/>
      <c r="AQ407" s="260"/>
      <c r="AR407" s="260"/>
      <c r="AS407" s="260"/>
      <c r="AT407" s="260"/>
    </row>
    <row r="408" customFormat="false" ht="15" hidden="false" customHeight="false" outlineLevel="0" collapsed="false">
      <c r="A408" s="259"/>
      <c r="B408" s="260"/>
      <c r="C408" s="260"/>
      <c r="D408" s="260"/>
      <c r="E408" s="260"/>
      <c r="F408" s="260"/>
      <c r="G408" s="260"/>
      <c r="H408" s="260"/>
      <c r="I408" s="260"/>
      <c r="J408" s="260"/>
      <c r="K408" s="260"/>
      <c r="L408" s="260"/>
      <c r="M408" s="260"/>
      <c r="N408" s="260"/>
      <c r="O408" s="260"/>
      <c r="P408" s="260"/>
      <c r="Q408" s="260"/>
      <c r="R408" s="260"/>
      <c r="S408" s="260"/>
      <c r="T408" s="260"/>
      <c r="U408" s="260"/>
      <c r="V408" s="260"/>
      <c r="W408" s="260"/>
      <c r="X408" s="260"/>
      <c r="Y408" s="260"/>
      <c r="Z408" s="260"/>
      <c r="AA408" s="260"/>
      <c r="AB408" s="260"/>
      <c r="AC408" s="260"/>
      <c r="AD408" s="260"/>
      <c r="AE408" s="260"/>
      <c r="AF408" s="260"/>
      <c r="AG408" s="260"/>
      <c r="AH408" s="260"/>
      <c r="AI408" s="260"/>
      <c r="AJ408" s="260"/>
      <c r="AK408" s="260"/>
      <c r="AL408" s="260"/>
      <c r="AM408" s="260"/>
      <c r="AN408" s="260"/>
      <c r="AO408" s="260"/>
      <c r="AP408" s="260"/>
      <c r="AQ408" s="260"/>
      <c r="AR408" s="260"/>
      <c r="AS408" s="260"/>
      <c r="AT408" s="260"/>
    </row>
    <row r="409" customFormat="false" ht="15" hidden="false" customHeight="false" outlineLevel="0" collapsed="false">
      <c r="A409" s="259"/>
      <c r="B409" s="260"/>
      <c r="C409" s="260"/>
      <c r="D409" s="260"/>
      <c r="E409" s="260"/>
      <c r="F409" s="260"/>
      <c r="G409" s="260"/>
      <c r="H409" s="260"/>
      <c r="I409" s="260"/>
      <c r="J409" s="260"/>
      <c r="K409" s="260"/>
      <c r="L409" s="260"/>
      <c r="M409" s="260"/>
      <c r="N409" s="260"/>
      <c r="O409" s="260"/>
      <c r="P409" s="260"/>
      <c r="Q409" s="260"/>
      <c r="R409" s="260"/>
      <c r="S409" s="260"/>
      <c r="T409" s="260"/>
      <c r="U409" s="260"/>
      <c r="V409" s="260"/>
      <c r="W409" s="260"/>
      <c r="X409" s="260"/>
      <c r="Y409" s="260"/>
      <c r="Z409" s="260"/>
      <c r="AA409" s="260"/>
      <c r="AB409" s="260"/>
      <c r="AC409" s="260"/>
      <c r="AD409" s="260"/>
      <c r="AE409" s="260"/>
      <c r="AF409" s="260"/>
      <c r="AG409" s="260"/>
      <c r="AH409" s="260"/>
      <c r="AI409" s="260"/>
      <c r="AJ409" s="260"/>
      <c r="AK409" s="260"/>
      <c r="AL409" s="260"/>
      <c r="AM409" s="260"/>
      <c r="AN409" s="260"/>
      <c r="AO409" s="260"/>
      <c r="AP409" s="260"/>
      <c r="AQ409" s="260"/>
      <c r="AR409" s="260"/>
      <c r="AS409" s="260"/>
      <c r="AT409" s="260"/>
    </row>
    <row r="410" customFormat="false" ht="15" hidden="false" customHeight="false" outlineLevel="0" collapsed="false">
      <c r="A410" s="259"/>
      <c r="B410" s="260"/>
      <c r="C410" s="260"/>
      <c r="D410" s="260"/>
      <c r="E410" s="260"/>
      <c r="F410" s="260"/>
      <c r="G410" s="260"/>
      <c r="H410" s="260"/>
      <c r="I410" s="260"/>
      <c r="J410" s="260"/>
      <c r="K410" s="260"/>
      <c r="L410" s="260"/>
      <c r="M410" s="260"/>
      <c r="N410" s="260"/>
      <c r="O410" s="260"/>
      <c r="P410" s="260"/>
      <c r="Q410" s="260"/>
      <c r="R410" s="260"/>
      <c r="S410" s="260"/>
      <c r="T410" s="260"/>
      <c r="U410" s="260"/>
      <c r="V410" s="260"/>
      <c r="W410" s="260"/>
      <c r="X410" s="260"/>
      <c r="Y410" s="260"/>
      <c r="Z410" s="260"/>
      <c r="AA410" s="260"/>
      <c r="AB410" s="260"/>
      <c r="AC410" s="260"/>
      <c r="AD410" s="260"/>
      <c r="AE410" s="260"/>
      <c r="AF410" s="260"/>
      <c r="AG410" s="260"/>
      <c r="AH410" s="260"/>
      <c r="AI410" s="260"/>
      <c r="AJ410" s="260"/>
      <c r="AK410" s="260"/>
      <c r="AL410" s="260"/>
      <c r="AM410" s="260"/>
      <c r="AN410" s="260"/>
      <c r="AO410" s="260"/>
      <c r="AP410" s="260"/>
      <c r="AQ410" s="260"/>
      <c r="AR410" s="260"/>
      <c r="AS410" s="260"/>
      <c r="AT410" s="260"/>
    </row>
    <row r="411" customFormat="false" ht="15" hidden="false" customHeight="false" outlineLevel="0" collapsed="false">
      <c r="A411" s="259"/>
      <c r="B411" s="260"/>
      <c r="C411" s="260"/>
      <c r="D411" s="260"/>
      <c r="E411" s="260"/>
      <c r="F411" s="260"/>
      <c r="G411" s="260"/>
      <c r="H411" s="260"/>
      <c r="I411" s="260"/>
      <c r="J411" s="260"/>
      <c r="K411" s="260"/>
      <c r="L411" s="260"/>
      <c r="M411" s="260"/>
      <c r="N411" s="260"/>
      <c r="O411" s="260"/>
      <c r="P411" s="260"/>
      <c r="Q411" s="260"/>
      <c r="R411" s="260"/>
      <c r="S411" s="260"/>
      <c r="T411" s="260"/>
      <c r="U411" s="260"/>
      <c r="V411" s="260"/>
      <c r="W411" s="260"/>
      <c r="X411" s="260"/>
      <c r="Y411" s="260"/>
      <c r="Z411" s="260"/>
      <c r="AA411" s="260"/>
      <c r="AB411" s="260"/>
      <c r="AC411" s="260"/>
      <c r="AD411" s="260"/>
      <c r="AE411" s="260"/>
      <c r="AF411" s="260"/>
      <c r="AG411" s="260"/>
      <c r="AH411" s="260"/>
      <c r="AI411" s="260"/>
      <c r="AJ411" s="260"/>
      <c r="AK411" s="260"/>
      <c r="AL411" s="260"/>
      <c r="AM411" s="260"/>
      <c r="AN411" s="260"/>
      <c r="AO411" s="260"/>
      <c r="AP411" s="260"/>
      <c r="AQ411" s="260"/>
      <c r="AR411" s="260"/>
      <c r="AS411" s="260"/>
      <c r="AT411" s="260"/>
    </row>
    <row r="412" customFormat="false" ht="15" hidden="false" customHeight="false" outlineLevel="0" collapsed="false">
      <c r="A412" s="259"/>
      <c r="B412" s="260"/>
      <c r="C412" s="260"/>
      <c r="D412" s="260"/>
      <c r="E412" s="260"/>
      <c r="F412" s="260"/>
      <c r="G412" s="260"/>
      <c r="H412" s="260"/>
      <c r="I412" s="260"/>
      <c r="J412" s="260"/>
      <c r="K412" s="260"/>
      <c r="L412" s="260"/>
      <c r="M412" s="260"/>
      <c r="N412" s="260"/>
      <c r="O412" s="260"/>
      <c r="P412" s="260"/>
      <c r="Q412" s="260"/>
      <c r="R412" s="260"/>
      <c r="S412" s="260"/>
      <c r="T412" s="260"/>
      <c r="U412" s="260"/>
      <c r="V412" s="260"/>
      <c r="W412" s="260"/>
      <c r="X412" s="260"/>
      <c r="Y412" s="260"/>
      <c r="Z412" s="260"/>
      <c r="AA412" s="260"/>
      <c r="AB412" s="260"/>
      <c r="AC412" s="260"/>
      <c r="AD412" s="260"/>
      <c r="AE412" s="260"/>
      <c r="AF412" s="260"/>
      <c r="AG412" s="260"/>
      <c r="AH412" s="260"/>
      <c r="AI412" s="260"/>
      <c r="AJ412" s="260"/>
      <c r="AK412" s="260"/>
      <c r="AL412" s="260"/>
      <c r="AM412" s="260"/>
      <c r="AN412" s="260"/>
      <c r="AO412" s="260"/>
      <c r="AP412" s="260"/>
      <c r="AQ412" s="260"/>
      <c r="AR412" s="260"/>
      <c r="AS412" s="260"/>
      <c r="AT412" s="260"/>
    </row>
    <row r="413" customFormat="false" ht="15" hidden="false" customHeight="false" outlineLevel="0" collapsed="false">
      <c r="A413" s="259"/>
      <c r="B413" s="260"/>
      <c r="C413" s="260"/>
      <c r="D413" s="260"/>
      <c r="E413" s="260"/>
      <c r="F413" s="260"/>
      <c r="G413" s="260"/>
      <c r="H413" s="260"/>
      <c r="I413" s="260"/>
      <c r="J413" s="260"/>
      <c r="K413" s="260"/>
      <c r="L413" s="260"/>
      <c r="M413" s="260"/>
      <c r="N413" s="260"/>
      <c r="O413" s="260"/>
      <c r="P413" s="260"/>
      <c r="Q413" s="260"/>
      <c r="R413" s="260"/>
      <c r="S413" s="260"/>
      <c r="T413" s="260"/>
      <c r="U413" s="260"/>
      <c r="V413" s="260"/>
      <c r="W413" s="260"/>
      <c r="X413" s="260"/>
      <c r="Y413" s="260"/>
      <c r="Z413" s="260"/>
      <c r="AA413" s="260"/>
      <c r="AB413" s="260"/>
      <c r="AC413" s="260"/>
      <c r="AD413" s="260"/>
      <c r="AE413" s="260"/>
      <c r="AF413" s="260"/>
      <c r="AG413" s="260"/>
      <c r="AH413" s="260"/>
      <c r="AI413" s="260"/>
      <c r="AJ413" s="260"/>
      <c r="AK413" s="260"/>
      <c r="AL413" s="260"/>
      <c r="AM413" s="260"/>
      <c r="AN413" s="260"/>
      <c r="AO413" s="260"/>
      <c r="AP413" s="260"/>
      <c r="AQ413" s="260"/>
      <c r="AR413" s="260"/>
      <c r="AS413" s="260"/>
      <c r="AT413" s="260"/>
    </row>
    <row r="414" customFormat="false" ht="15" hidden="false" customHeight="false" outlineLevel="0" collapsed="false">
      <c r="A414" s="259"/>
      <c r="B414" s="260"/>
      <c r="C414" s="260"/>
      <c r="D414" s="260"/>
      <c r="E414" s="260"/>
      <c r="F414" s="260"/>
      <c r="G414" s="260"/>
      <c r="H414" s="260"/>
      <c r="I414" s="260"/>
      <c r="J414" s="260"/>
      <c r="K414" s="260"/>
      <c r="L414" s="260"/>
      <c r="M414" s="260"/>
      <c r="N414" s="260"/>
      <c r="O414" s="260"/>
      <c r="P414" s="260"/>
      <c r="Q414" s="260"/>
      <c r="R414" s="260"/>
      <c r="S414" s="260"/>
      <c r="T414" s="260"/>
      <c r="U414" s="260"/>
      <c r="V414" s="260"/>
      <c r="W414" s="260"/>
      <c r="X414" s="260"/>
      <c r="Y414" s="260"/>
      <c r="Z414" s="260"/>
      <c r="AA414" s="260"/>
      <c r="AB414" s="260"/>
      <c r="AC414" s="260"/>
      <c r="AD414" s="260"/>
      <c r="AE414" s="260"/>
      <c r="AF414" s="260"/>
      <c r="AG414" s="260"/>
      <c r="AH414" s="260"/>
      <c r="AI414" s="260"/>
      <c r="AJ414" s="260"/>
      <c r="AK414" s="260"/>
      <c r="AL414" s="260"/>
      <c r="AM414" s="260"/>
      <c r="AN414" s="260"/>
      <c r="AO414" s="260"/>
      <c r="AP414" s="260"/>
      <c r="AQ414" s="260"/>
      <c r="AR414" s="260"/>
      <c r="AS414" s="260"/>
      <c r="AT414" s="260"/>
    </row>
    <row r="415" customFormat="false" ht="15" hidden="false" customHeight="false" outlineLevel="0" collapsed="false">
      <c r="A415" s="259"/>
      <c r="B415" s="260"/>
      <c r="C415" s="260"/>
      <c r="D415" s="260"/>
      <c r="E415" s="260"/>
      <c r="F415" s="260"/>
      <c r="G415" s="260"/>
      <c r="H415" s="260"/>
      <c r="I415" s="260"/>
      <c r="J415" s="260"/>
      <c r="K415" s="260"/>
      <c r="L415" s="260"/>
      <c r="M415" s="260"/>
      <c r="N415" s="260"/>
      <c r="O415" s="260"/>
      <c r="P415" s="260"/>
      <c r="Q415" s="260"/>
      <c r="R415" s="260"/>
      <c r="S415" s="260"/>
      <c r="T415" s="260"/>
      <c r="U415" s="260"/>
      <c r="V415" s="260"/>
      <c r="W415" s="260"/>
      <c r="X415" s="260"/>
      <c r="Y415" s="260"/>
      <c r="Z415" s="260"/>
      <c r="AA415" s="260"/>
      <c r="AB415" s="260"/>
      <c r="AC415" s="260"/>
      <c r="AD415" s="260"/>
      <c r="AE415" s="260"/>
      <c r="AF415" s="260"/>
      <c r="AG415" s="260"/>
      <c r="AH415" s="260"/>
      <c r="AI415" s="260"/>
      <c r="AJ415" s="260"/>
      <c r="AK415" s="260"/>
      <c r="AL415" s="260"/>
      <c r="AM415" s="260"/>
      <c r="AN415" s="260"/>
      <c r="AO415" s="260"/>
      <c r="AP415" s="260"/>
      <c r="AQ415" s="260"/>
      <c r="AR415" s="260"/>
      <c r="AS415" s="260"/>
      <c r="AT415" s="260"/>
    </row>
    <row r="416" customFormat="false" ht="15" hidden="false" customHeight="false" outlineLevel="0" collapsed="false">
      <c r="A416" s="259"/>
      <c r="B416" s="260"/>
      <c r="C416" s="260"/>
      <c r="D416" s="260"/>
      <c r="E416" s="260"/>
      <c r="F416" s="260"/>
      <c r="G416" s="260"/>
      <c r="H416" s="260"/>
      <c r="I416" s="260"/>
      <c r="J416" s="260"/>
      <c r="K416" s="260"/>
      <c r="L416" s="260"/>
      <c r="M416" s="260"/>
      <c r="N416" s="260"/>
      <c r="O416" s="260"/>
      <c r="P416" s="260"/>
      <c r="Q416" s="260"/>
      <c r="R416" s="260"/>
      <c r="S416" s="260"/>
      <c r="T416" s="260"/>
      <c r="U416" s="260"/>
      <c r="V416" s="260"/>
      <c r="W416" s="260"/>
      <c r="X416" s="260"/>
      <c r="Y416" s="260"/>
      <c r="Z416" s="260"/>
      <c r="AA416" s="260"/>
      <c r="AB416" s="260"/>
      <c r="AC416" s="260"/>
      <c r="AD416" s="260"/>
      <c r="AE416" s="260"/>
      <c r="AF416" s="260"/>
      <c r="AG416" s="260"/>
      <c r="AH416" s="260"/>
      <c r="AI416" s="260"/>
      <c r="AJ416" s="260"/>
      <c r="AK416" s="260"/>
      <c r="AL416" s="260"/>
      <c r="AM416" s="260"/>
      <c r="AN416" s="260"/>
      <c r="AO416" s="260"/>
      <c r="AP416" s="260"/>
      <c r="AQ416" s="260"/>
      <c r="AR416" s="260"/>
      <c r="AS416" s="260"/>
      <c r="AT416" s="260"/>
    </row>
    <row r="417" customFormat="false" ht="15" hidden="false" customHeight="false" outlineLevel="0" collapsed="false">
      <c r="A417" s="259"/>
      <c r="B417" s="260"/>
      <c r="C417" s="260"/>
      <c r="D417" s="260"/>
      <c r="E417" s="260"/>
      <c r="F417" s="260"/>
      <c r="G417" s="260"/>
      <c r="H417" s="260"/>
      <c r="I417" s="260"/>
      <c r="J417" s="260"/>
      <c r="K417" s="260"/>
      <c r="L417" s="260"/>
      <c r="M417" s="260"/>
      <c r="N417" s="260"/>
      <c r="O417" s="260"/>
      <c r="P417" s="260"/>
      <c r="Q417" s="260"/>
      <c r="R417" s="260"/>
      <c r="S417" s="260"/>
      <c r="T417" s="260"/>
      <c r="U417" s="260"/>
      <c r="V417" s="260"/>
      <c r="W417" s="260"/>
      <c r="X417" s="260"/>
      <c r="Y417" s="260"/>
      <c r="Z417" s="260"/>
      <c r="AA417" s="260"/>
      <c r="AB417" s="260"/>
      <c r="AC417" s="260"/>
      <c r="AD417" s="260"/>
      <c r="AE417" s="260"/>
      <c r="AF417" s="260"/>
      <c r="AG417" s="260"/>
      <c r="AH417" s="260"/>
      <c r="AI417" s="260"/>
      <c r="AJ417" s="260"/>
      <c r="AK417" s="260"/>
      <c r="AL417" s="260"/>
      <c r="AM417" s="260"/>
      <c r="AN417" s="260"/>
      <c r="AO417" s="260"/>
      <c r="AP417" s="260"/>
      <c r="AQ417" s="260"/>
      <c r="AR417" s="260"/>
      <c r="AS417" s="260"/>
      <c r="AT417" s="260"/>
    </row>
    <row r="418" customFormat="false" ht="15" hidden="false" customHeight="false" outlineLevel="0" collapsed="false">
      <c r="A418" s="259"/>
      <c r="B418" s="260"/>
      <c r="C418" s="260"/>
      <c r="D418" s="260"/>
      <c r="E418" s="260"/>
      <c r="F418" s="260"/>
      <c r="G418" s="260"/>
      <c r="H418" s="260"/>
      <c r="I418" s="260"/>
      <c r="J418" s="260"/>
      <c r="K418" s="260"/>
      <c r="L418" s="260"/>
      <c r="M418" s="260"/>
      <c r="N418" s="260"/>
      <c r="O418" s="260"/>
      <c r="P418" s="260"/>
      <c r="Q418" s="260"/>
      <c r="R418" s="260"/>
      <c r="S418" s="260"/>
      <c r="T418" s="260"/>
      <c r="U418" s="260"/>
      <c r="V418" s="260"/>
      <c r="W418" s="260"/>
      <c r="X418" s="260"/>
      <c r="Y418" s="260"/>
      <c r="Z418" s="260"/>
      <c r="AA418" s="260"/>
      <c r="AB418" s="260"/>
      <c r="AC418" s="260"/>
      <c r="AD418" s="260"/>
      <c r="AE418" s="260"/>
      <c r="AF418" s="260"/>
      <c r="AG418" s="260"/>
      <c r="AH418" s="260"/>
      <c r="AI418" s="260"/>
      <c r="AJ418" s="260"/>
      <c r="AK418" s="260"/>
      <c r="AL418" s="260"/>
      <c r="AM418" s="260"/>
      <c r="AN418" s="260"/>
      <c r="AO418" s="260"/>
      <c r="AP418" s="260"/>
      <c r="AQ418" s="260"/>
      <c r="AR418" s="260"/>
      <c r="AS418" s="260"/>
      <c r="AT418" s="260"/>
    </row>
    <row r="419" customFormat="false" ht="15" hidden="false" customHeight="false" outlineLevel="0" collapsed="false">
      <c r="A419" s="259"/>
      <c r="B419" s="260"/>
      <c r="C419" s="260"/>
      <c r="D419" s="260"/>
      <c r="E419" s="260"/>
      <c r="F419" s="260"/>
      <c r="G419" s="260"/>
      <c r="H419" s="260"/>
      <c r="I419" s="260"/>
      <c r="J419" s="260"/>
      <c r="K419" s="260"/>
      <c r="L419" s="260"/>
      <c r="M419" s="260"/>
      <c r="N419" s="260"/>
      <c r="O419" s="260"/>
      <c r="P419" s="260"/>
      <c r="Q419" s="260"/>
      <c r="R419" s="260"/>
      <c r="S419" s="260"/>
      <c r="T419" s="260"/>
      <c r="U419" s="260"/>
      <c r="V419" s="260"/>
      <c r="W419" s="260"/>
      <c r="X419" s="260"/>
      <c r="Y419" s="260"/>
      <c r="Z419" s="260"/>
      <c r="AA419" s="260"/>
      <c r="AB419" s="260"/>
      <c r="AC419" s="260"/>
      <c r="AD419" s="260"/>
      <c r="AE419" s="260"/>
      <c r="AF419" s="260"/>
      <c r="AG419" s="260"/>
      <c r="AH419" s="260"/>
      <c r="AI419" s="260"/>
      <c r="AJ419" s="260"/>
      <c r="AK419" s="260"/>
      <c r="AL419" s="260"/>
      <c r="AM419" s="260"/>
      <c r="AN419" s="260"/>
      <c r="AO419" s="260"/>
      <c r="AP419" s="260"/>
      <c r="AQ419" s="260"/>
      <c r="AR419" s="260"/>
      <c r="AS419" s="260"/>
      <c r="AT419" s="260"/>
    </row>
    <row r="420" customFormat="false" ht="15" hidden="false" customHeight="false" outlineLevel="0" collapsed="false">
      <c r="A420" s="259"/>
      <c r="B420" s="260"/>
      <c r="C420" s="260"/>
      <c r="D420" s="260"/>
      <c r="E420" s="260"/>
      <c r="F420" s="260"/>
      <c r="G420" s="260"/>
      <c r="H420" s="260"/>
      <c r="I420" s="260"/>
      <c r="J420" s="260"/>
      <c r="K420" s="260"/>
      <c r="L420" s="260"/>
      <c r="M420" s="260"/>
      <c r="N420" s="260"/>
      <c r="O420" s="260"/>
      <c r="P420" s="260"/>
      <c r="Q420" s="260"/>
      <c r="R420" s="260"/>
      <c r="S420" s="260"/>
      <c r="T420" s="260"/>
      <c r="U420" s="260"/>
      <c r="V420" s="260"/>
      <c r="W420" s="260"/>
      <c r="X420" s="260"/>
      <c r="Y420" s="260"/>
      <c r="Z420" s="260"/>
      <c r="AA420" s="260"/>
      <c r="AB420" s="260"/>
      <c r="AC420" s="260"/>
      <c r="AD420" s="260"/>
      <c r="AE420" s="260"/>
      <c r="AF420" s="260"/>
      <c r="AG420" s="260"/>
      <c r="AH420" s="260"/>
      <c r="AI420" s="260"/>
      <c r="AJ420" s="260"/>
      <c r="AK420" s="260"/>
      <c r="AL420" s="260"/>
      <c r="AM420" s="260"/>
      <c r="AN420" s="260"/>
      <c r="AO420" s="260"/>
      <c r="AP420" s="260"/>
      <c r="AQ420" s="260"/>
      <c r="AR420" s="260"/>
      <c r="AS420" s="260"/>
      <c r="AT420" s="260"/>
    </row>
    <row r="421" customFormat="false" ht="15" hidden="false" customHeight="false" outlineLevel="0" collapsed="false">
      <c r="A421" s="259"/>
      <c r="B421" s="260"/>
      <c r="C421" s="260"/>
      <c r="D421" s="260"/>
      <c r="E421" s="260"/>
      <c r="F421" s="260"/>
      <c r="G421" s="260"/>
      <c r="H421" s="260"/>
      <c r="I421" s="260"/>
      <c r="J421" s="260"/>
      <c r="K421" s="260"/>
      <c r="L421" s="260"/>
      <c r="M421" s="260"/>
      <c r="N421" s="260"/>
      <c r="O421" s="260"/>
      <c r="P421" s="260"/>
      <c r="Q421" s="260"/>
      <c r="R421" s="260"/>
      <c r="S421" s="260"/>
      <c r="T421" s="260"/>
      <c r="U421" s="260"/>
      <c r="V421" s="260"/>
      <c r="W421" s="260"/>
      <c r="X421" s="260"/>
      <c r="Y421" s="260"/>
      <c r="Z421" s="260"/>
      <c r="AA421" s="260"/>
      <c r="AB421" s="260"/>
      <c r="AC421" s="260"/>
      <c r="AD421" s="260"/>
      <c r="AE421" s="260"/>
      <c r="AF421" s="260"/>
      <c r="AG421" s="260"/>
      <c r="AH421" s="260"/>
      <c r="AI421" s="260"/>
      <c r="AJ421" s="260"/>
      <c r="AK421" s="260"/>
      <c r="AL421" s="260"/>
      <c r="AM421" s="260"/>
      <c r="AN421" s="260"/>
      <c r="AO421" s="260"/>
      <c r="AP421" s="260"/>
      <c r="AQ421" s="260"/>
      <c r="AR421" s="260"/>
      <c r="AS421" s="260"/>
      <c r="AT421" s="260"/>
    </row>
    <row r="422" customFormat="false" ht="15" hidden="false" customHeight="false" outlineLevel="0" collapsed="false">
      <c r="A422" s="259"/>
      <c r="B422" s="260"/>
      <c r="C422" s="260"/>
      <c r="D422" s="260"/>
      <c r="E422" s="260"/>
      <c r="F422" s="260"/>
      <c r="G422" s="260"/>
      <c r="H422" s="260"/>
      <c r="I422" s="260"/>
      <c r="J422" s="260"/>
      <c r="K422" s="260"/>
      <c r="L422" s="260"/>
      <c r="M422" s="260"/>
      <c r="N422" s="260"/>
      <c r="O422" s="260"/>
      <c r="P422" s="260"/>
      <c r="Q422" s="260"/>
      <c r="R422" s="260"/>
      <c r="S422" s="260"/>
      <c r="T422" s="260"/>
      <c r="U422" s="260"/>
      <c r="V422" s="260"/>
      <c r="W422" s="260"/>
      <c r="X422" s="260"/>
      <c r="Y422" s="260"/>
      <c r="Z422" s="260"/>
      <c r="AA422" s="260"/>
      <c r="AB422" s="260"/>
      <c r="AC422" s="260"/>
      <c r="AD422" s="260"/>
      <c r="AE422" s="260"/>
      <c r="AF422" s="260"/>
      <c r="AG422" s="260"/>
      <c r="AH422" s="260"/>
      <c r="AI422" s="260"/>
      <c r="AJ422" s="260"/>
      <c r="AK422" s="260"/>
      <c r="AL422" s="260"/>
      <c r="AM422" s="260"/>
      <c r="AN422" s="260"/>
      <c r="AO422" s="260"/>
      <c r="AP422" s="260"/>
      <c r="AQ422" s="260"/>
      <c r="AR422" s="260"/>
      <c r="AS422" s="260"/>
      <c r="AT422" s="260"/>
    </row>
    <row r="423" customFormat="false" ht="15" hidden="false" customHeight="false" outlineLevel="0" collapsed="false">
      <c r="A423" s="259"/>
      <c r="B423" s="260"/>
      <c r="C423" s="260"/>
      <c r="D423" s="260"/>
      <c r="E423" s="260"/>
      <c r="F423" s="260"/>
      <c r="G423" s="260"/>
      <c r="H423" s="260"/>
      <c r="I423" s="260"/>
      <c r="J423" s="260"/>
      <c r="K423" s="260"/>
      <c r="L423" s="260"/>
      <c r="M423" s="260"/>
      <c r="N423" s="260"/>
      <c r="O423" s="260"/>
      <c r="P423" s="260"/>
      <c r="Q423" s="260"/>
      <c r="R423" s="260"/>
      <c r="S423" s="260"/>
      <c r="T423" s="260"/>
      <c r="U423" s="260"/>
      <c r="V423" s="260"/>
      <c r="W423" s="260"/>
      <c r="X423" s="260"/>
      <c r="Y423" s="260"/>
      <c r="Z423" s="260"/>
      <c r="AA423" s="260"/>
      <c r="AB423" s="260"/>
      <c r="AC423" s="260"/>
      <c r="AD423" s="260"/>
      <c r="AE423" s="260"/>
      <c r="AF423" s="260"/>
      <c r="AG423" s="260"/>
      <c r="AH423" s="260"/>
      <c r="AI423" s="260"/>
      <c r="AJ423" s="260"/>
      <c r="AK423" s="260"/>
      <c r="AL423" s="260"/>
      <c r="AM423" s="260"/>
      <c r="AN423" s="260"/>
      <c r="AO423" s="260"/>
      <c r="AP423" s="260"/>
      <c r="AQ423" s="260"/>
      <c r="AR423" s="260"/>
      <c r="AS423" s="260"/>
      <c r="AT423" s="260"/>
    </row>
    <row r="424" customFormat="false" ht="15" hidden="false" customHeight="false" outlineLevel="0" collapsed="false">
      <c r="A424" s="259"/>
      <c r="B424" s="260"/>
      <c r="C424" s="260"/>
      <c r="D424" s="260"/>
      <c r="E424" s="260"/>
      <c r="F424" s="260"/>
      <c r="G424" s="260"/>
      <c r="H424" s="260"/>
      <c r="I424" s="260"/>
      <c r="J424" s="260"/>
      <c r="K424" s="260"/>
      <c r="L424" s="260"/>
      <c r="M424" s="260"/>
      <c r="N424" s="260"/>
      <c r="O424" s="260"/>
      <c r="P424" s="260"/>
      <c r="Q424" s="260"/>
      <c r="R424" s="260"/>
      <c r="S424" s="260"/>
      <c r="T424" s="260"/>
      <c r="U424" s="260"/>
      <c r="V424" s="260"/>
      <c r="W424" s="260"/>
      <c r="X424" s="260"/>
      <c r="Y424" s="260"/>
      <c r="Z424" s="260"/>
      <c r="AA424" s="260"/>
      <c r="AB424" s="260"/>
      <c r="AC424" s="260"/>
      <c r="AD424" s="260"/>
      <c r="AE424" s="260"/>
      <c r="AF424" s="260"/>
      <c r="AG424" s="260"/>
      <c r="AH424" s="260"/>
      <c r="AI424" s="260"/>
      <c r="AJ424" s="260"/>
      <c r="AK424" s="260"/>
      <c r="AL424" s="260"/>
      <c r="AM424" s="260"/>
      <c r="AN424" s="260"/>
      <c r="AO424" s="260"/>
      <c r="AP424" s="260"/>
      <c r="AQ424" s="260"/>
      <c r="AR424" s="260"/>
      <c r="AS424" s="260"/>
      <c r="AT424" s="260"/>
    </row>
    <row r="425" customFormat="false" ht="15" hidden="false" customHeight="false" outlineLevel="0" collapsed="false">
      <c r="A425" s="259"/>
      <c r="B425" s="260"/>
      <c r="C425" s="260"/>
      <c r="D425" s="260"/>
      <c r="E425" s="260"/>
      <c r="F425" s="260"/>
      <c r="G425" s="260"/>
      <c r="H425" s="260"/>
      <c r="I425" s="260"/>
      <c r="J425" s="260"/>
      <c r="K425" s="260"/>
      <c r="L425" s="260"/>
      <c r="M425" s="260"/>
      <c r="N425" s="260"/>
      <c r="O425" s="260"/>
      <c r="P425" s="260"/>
      <c r="Q425" s="260"/>
      <c r="R425" s="260"/>
      <c r="S425" s="260"/>
      <c r="T425" s="260"/>
      <c r="U425" s="260"/>
      <c r="V425" s="260"/>
      <c r="W425" s="260"/>
      <c r="X425" s="260"/>
      <c r="Y425" s="260"/>
      <c r="Z425" s="260"/>
      <c r="AA425" s="260"/>
      <c r="AB425" s="260"/>
      <c r="AC425" s="260"/>
      <c r="AD425" s="260"/>
      <c r="AE425" s="260"/>
      <c r="AF425" s="260"/>
      <c r="AG425" s="260"/>
      <c r="AH425" s="260"/>
      <c r="AI425" s="260"/>
      <c r="AJ425" s="260"/>
      <c r="AK425" s="260"/>
      <c r="AL425" s="260"/>
      <c r="AM425" s="260"/>
      <c r="AN425" s="260"/>
      <c r="AO425" s="260"/>
      <c r="AP425" s="260"/>
      <c r="AQ425" s="260"/>
      <c r="AR425" s="260"/>
      <c r="AS425" s="260"/>
      <c r="AT425" s="260"/>
    </row>
    <row r="426" customFormat="false" ht="15" hidden="false" customHeight="false" outlineLevel="0" collapsed="false">
      <c r="A426" s="259"/>
      <c r="B426" s="260"/>
      <c r="C426" s="260"/>
      <c r="D426" s="260"/>
      <c r="E426" s="260"/>
      <c r="F426" s="260"/>
      <c r="G426" s="260"/>
      <c r="H426" s="260"/>
      <c r="I426" s="260"/>
      <c r="J426" s="260"/>
      <c r="K426" s="260"/>
      <c r="L426" s="260"/>
      <c r="M426" s="260"/>
      <c r="N426" s="260"/>
      <c r="O426" s="260"/>
      <c r="P426" s="260"/>
      <c r="Q426" s="260"/>
      <c r="R426" s="260"/>
      <c r="S426" s="260"/>
      <c r="T426" s="260"/>
      <c r="U426" s="260"/>
      <c r="V426" s="260"/>
      <c r="W426" s="260"/>
      <c r="X426" s="260"/>
      <c r="Y426" s="260"/>
      <c r="Z426" s="260"/>
      <c r="AA426" s="260"/>
      <c r="AB426" s="260"/>
      <c r="AC426" s="260"/>
      <c r="AD426" s="260"/>
      <c r="AE426" s="260"/>
      <c r="AF426" s="260"/>
      <c r="AG426" s="260"/>
      <c r="AH426" s="260"/>
      <c r="AI426" s="260"/>
      <c r="AJ426" s="260"/>
      <c r="AK426" s="260"/>
      <c r="AL426" s="260"/>
      <c r="AM426" s="260"/>
      <c r="AN426" s="260"/>
      <c r="AO426" s="260"/>
      <c r="AP426" s="260"/>
      <c r="AQ426" s="260"/>
      <c r="AR426" s="260"/>
      <c r="AS426" s="260"/>
      <c r="AT426" s="260"/>
    </row>
    <row r="427" customFormat="false" ht="15" hidden="false" customHeight="false" outlineLevel="0" collapsed="false">
      <c r="A427" s="259"/>
      <c r="B427" s="260"/>
      <c r="C427" s="260"/>
      <c r="D427" s="260"/>
      <c r="E427" s="260"/>
      <c r="F427" s="260"/>
      <c r="G427" s="260"/>
      <c r="H427" s="260"/>
      <c r="I427" s="260"/>
      <c r="J427" s="260"/>
      <c r="K427" s="260"/>
      <c r="L427" s="260"/>
      <c r="M427" s="260"/>
      <c r="N427" s="260"/>
      <c r="O427" s="260"/>
      <c r="P427" s="260"/>
      <c r="Q427" s="260"/>
      <c r="R427" s="260"/>
      <c r="S427" s="260"/>
      <c r="T427" s="260"/>
      <c r="U427" s="260"/>
      <c r="V427" s="260"/>
      <c r="W427" s="260"/>
      <c r="X427" s="260"/>
      <c r="Y427" s="260"/>
      <c r="Z427" s="260"/>
      <c r="AA427" s="260"/>
      <c r="AB427" s="260"/>
      <c r="AC427" s="260"/>
      <c r="AD427" s="260"/>
      <c r="AE427" s="260"/>
      <c r="AF427" s="260"/>
      <c r="AG427" s="260"/>
      <c r="AH427" s="260"/>
      <c r="AI427" s="260"/>
      <c r="AJ427" s="260"/>
      <c r="AK427" s="260"/>
      <c r="AL427" s="260"/>
      <c r="AM427" s="260"/>
      <c r="AN427" s="260"/>
      <c r="AO427" s="260"/>
      <c r="AP427" s="260"/>
      <c r="AQ427" s="260"/>
      <c r="AR427" s="260"/>
      <c r="AS427" s="260"/>
      <c r="AT427" s="260"/>
    </row>
    <row r="428" customFormat="false" ht="15" hidden="false" customHeight="false" outlineLevel="0" collapsed="false">
      <c r="A428" s="259"/>
      <c r="B428" s="260"/>
      <c r="C428" s="260"/>
      <c r="D428" s="260"/>
      <c r="E428" s="260"/>
      <c r="F428" s="260"/>
      <c r="G428" s="260"/>
      <c r="H428" s="260"/>
      <c r="I428" s="260"/>
      <c r="J428" s="260"/>
      <c r="K428" s="260"/>
      <c r="L428" s="260"/>
      <c r="M428" s="260"/>
      <c r="N428" s="260"/>
      <c r="O428" s="260"/>
      <c r="P428" s="260"/>
      <c r="Q428" s="260"/>
      <c r="R428" s="260"/>
      <c r="S428" s="260"/>
      <c r="T428" s="260"/>
      <c r="U428" s="260"/>
      <c r="V428" s="260"/>
      <c r="W428" s="260"/>
      <c r="X428" s="260"/>
      <c r="Y428" s="260"/>
      <c r="Z428" s="260"/>
      <c r="AA428" s="260"/>
      <c r="AB428" s="260"/>
      <c r="AC428" s="260"/>
      <c r="AD428" s="260"/>
      <c r="AE428" s="260"/>
      <c r="AF428" s="260"/>
      <c r="AG428" s="260"/>
      <c r="AH428" s="260"/>
      <c r="AI428" s="260"/>
      <c r="AJ428" s="260"/>
      <c r="AK428" s="260"/>
      <c r="AL428" s="260"/>
      <c r="AM428" s="260"/>
      <c r="AN428" s="260"/>
      <c r="AO428" s="260"/>
      <c r="AP428" s="260"/>
      <c r="AQ428" s="260"/>
      <c r="AR428" s="260"/>
      <c r="AS428" s="260"/>
      <c r="AT428" s="260"/>
    </row>
    <row r="429" customFormat="false" ht="15" hidden="false" customHeight="false" outlineLevel="0" collapsed="false">
      <c r="A429" s="259"/>
      <c r="B429" s="260"/>
      <c r="C429" s="260"/>
      <c r="D429" s="260"/>
      <c r="E429" s="260"/>
      <c r="F429" s="260"/>
      <c r="G429" s="260"/>
      <c r="H429" s="260"/>
      <c r="I429" s="260"/>
      <c r="J429" s="260"/>
      <c r="K429" s="260"/>
      <c r="L429" s="260"/>
      <c r="M429" s="260"/>
      <c r="N429" s="260"/>
      <c r="O429" s="260"/>
      <c r="P429" s="260"/>
      <c r="Q429" s="260"/>
      <c r="R429" s="260"/>
      <c r="S429" s="260"/>
      <c r="T429" s="260"/>
      <c r="U429" s="260"/>
      <c r="V429" s="260"/>
      <c r="W429" s="260"/>
      <c r="X429" s="260"/>
      <c r="Y429" s="260"/>
      <c r="Z429" s="260"/>
      <c r="AA429" s="260"/>
      <c r="AB429" s="260"/>
      <c r="AC429" s="260"/>
      <c r="AD429" s="260"/>
      <c r="AE429" s="260"/>
      <c r="AF429" s="260"/>
      <c r="AG429" s="260"/>
      <c r="AH429" s="260"/>
      <c r="AI429" s="260"/>
      <c r="AJ429" s="260"/>
      <c r="AK429" s="260"/>
      <c r="AL429" s="260"/>
      <c r="AM429" s="260"/>
      <c r="AN429" s="260"/>
      <c r="AO429" s="260"/>
      <c r="AP429" s="260"/>
      <c r="AQ429" s="260"/>
      <c r="AR429" s="260"/>
      <c r="AS429" s="260"/>
      <c r="AT429" s="260"/>
    </row>
    <row r="430" customFormat="false" ht="15" hidden="false" customHeight="false" outlineLevel="0" collapsed="false">
      <c r="A430" s="259"/>
      <c r="B430" s="260"/>
      <c r="C430" s="260"/>
      <c r="D430" s="260"/>
      <c r="E430" s="260"/>
      <c r="F430" s="260"/>
      <c r="G430" s="260"/>
      <c r="H430" s="260"/>
      <c r="I430" s="260"/>
      <c r="J430" s="260"/>
      <c r="K430" s="260"/>
      <c r="L430" s="260"/>
      <c r="M430" s="260"/>
      <c r="N430" s="260"/>
      <c r="O430" s="260"/>
      <c r="P430" s="260"/>
      <c r="Q430" s="260"/>
      <c r="R430" s="260"/>
      <c r="S430" s="260"/>
      <c r="T430" s="260"/>
      <c r="U430" s="260"/>
      <c r="V430" s="260"/>
      <c r="W430" s="260"/>
      <c r="X430" s="260"/>
      <c r="Y430" s="260"/>
      <c r="Z430" s="260"/>
      <c r="AA430" s="260"/>
      <c r="AB430" s="260"/>
      <c r="AC430" s="260"/>
      <c r="AD430" s="260"/>
      <c r="AE430" s="260"/>
      <c r="AF430" s="260"/>
      <c r="AG430" s="260"/>
      <c r="AH430" s="260"/>
      <c r="AI430" s="260"/>
      <c r="AJ430" s="260"/>
      <c r="AK430" s="260"/>
      <c r="AL430" s="260"/>
      <c r="AM430" s="260"/>
      <c r="AN430" s="260"/>
      <c r="AO430" s="260"/>
      <c r="AP430" s="260"/>
      <c r="AQ430" s="260"/>
      <c r="AR430" s="260"/>
      <c r="AS430" s="260"/>
      <c r="AT430" s="260"/>
    </row>
    <row r="431" customFormat="false" ht="15" hidden="false" customHeight="false" outlineLevel="0" collapsed="false">
      <c r="A431" s="259"/>
      <c r="B431" s="260"/>
      <c r="C431" s="260"/>
      <c r="D431" s="260"/>
      <c r="E431" s="260"/>
      <c r="F431" s="260"/>
      <c r="G431" s="260"/>
      <c r="H431" s="260"/>
      <c r="I431" s="260"/>
      <c r="J431" s="260"/>
      <c r="K431" s="260"/>
      <c r="L431" s="260"/>
      <c r="M431" s="260"/>
      <c r="N431" s="260"/>
      <c r="O431" s="260"/>
      <c r="P431" s="260"/>
      <c r="Q431" s="260"/>
      <c r="R431" s="260"/>
      <c r="S431" s="260"/>
      <c r="T431" s="260"/>
      <c r="U431" s="260"/>
      <c r="V431" s="260"/>
      <c r="W431" s="260"/>
      <c r="X431" s="260"/>
      <c r="Y431" s="260"/>
      <c r="Z431" s="260"/>
      <c r="AA431" s="260"/>
      <c r="AB431" s="260"/>
      <c r="AC431" s="260"/>
      <c r="AD431" s="260"/>
      <c r="AE431" s="260"/>
      <c r="AF431" s="260"/>
      <c r="AG431" s="260"/>
      <c r="AH431" s="260"/>
      <c r="AI431" s="260"/>
      <c r="AJ431" s="260"/>
      <c r="AK431" s="260"/>
      <c r="AL431" s="260"/>
      <c r="AM431" s="260"/>
      <c r="AN431" s="260"/>
      <c r="AO431" s="260"/>
      <c r="AP431" s="260"/>
      <c r="AQ431" s="260"/>
      <c r="AR431" s="260"/>
      <c r="AS431" s="260"/>
      <c r="AT431" s="260"/>
    </row>
    <row r="432" customFormat="false" ht="15" hidden="false" customHeight="false" outlineLevel="0" collapsed="false">
      <c r="A432" s="259"/>
      <c r="B432" s="260"/>
      <c r="C432" s="260"/>
      <c r="D432" s="260"/>
      <c r="E432" s="260"/>
      <c r="F432" s="260"/>
      <c r="G432" s="260"/>
      <c r="H432" s="260"/>
      <c r="I432" s="260"/>
      <c r="J432" s="260"/>
      <c r="K432" s="260"/>
      <c r="L432" s="260"/>
      <c r="M432" s="260"/>
      <c r="N432" s="260"/>
      <c r="O432" s="260"/>
      <c r="P432" s="260"/>
      <c r="Q432" s="260"/>
      <c r="R432" s="260"/>
      <c r="S432" s="260"/>
      <c r="T432" s="260"/>
      <c r="U432" s="260"/>
      <c r="V432" s="260"/>
      <c r="W432" s="260"/>
      <c r="X432" s="260"/>
      <c r="Y432" s="260"/>
      <c r="Z432" s="260"/>
      <c r="AA432" s="260"/>
      <c r="AB432" s="260"/>
      <c r="AC432" s="260"/>
      <c r="AD432" s="260"/>
      <c r="AE432" s="260"/>
      <c r="AF432" s="260"/>
      <c r="AG432" s="260"/>
      <c r="AH432" s="260"/>
      <c r="AI432" s="260"/>
      <c r="AJ432" s="260"/>
      <c r="AK432" s="260"/>
      <c r="AL432" s="260"/>
      <c r="AM432" s="260"/>
      <c r="AN432" s="260"/>
      <c r="AO432" s="260"/>
      <c r="AP432" s="260"/>
      <c r="AQ432" s="260"/>
      <c r="AR432" s="260"/>
      <c r="AS432" s="260"/>
      <c r="AT432" s="260"/>
    </row>
    <row r="433" customFormat="false" ht="15" hidden="false" customHeight="false" outlineLevel="0" collapsed="false">
      <c r="A433" s="259"/>
      <c r="B433" s="260"/>
      <c r="C433" s="260"/>
      <c r="D433" s="260"/>
      <c r="E433" s="260"/>
      <c r="F433" s="260"/>
      <c r="G433" s="260"/>
      <c r="H433" s="260"/>
      <c r="I433" s="260"/>
      <c r="J433" s="260"/>
      <c r="K433" s="260"/>
      <c r="L433" s="260"/>
      <c r="M433" s="260"/>
      <c r="N433" s="260"/>
      <c r="O433" s="260"/>
      <c r="P433" s="260"/>
      <c r="Q433" s="260"/>
      <c r="R433" s="260"/>
      <c r="S433" s="260"/>
      <c r="T433" s="260"/>
      <c r="U433" s="260"/>
      <c r="V433" s="260"/>
      <c r="W433" s="260"/>
      <c r="X433" s="260"/>
      <c r="Y433" s="260"/>
      <c r="Z433" s="260"/>
      <c r="AA433" s="260"/>
      <c r="AB433" s="260"/>
      <c r="AC433" s="260"/>
      <c r="AD433" s="260"/>
      <c r="AE433" s="260"/>
      <c r="AF433" s="260"/>
      <c r="AG433" s="260"/>
      <c r="AH433" s="260"/>
      <c r="AI433" s="260"/>
      <c r="AJ433" s="260"/>
      <c r="AK433" s="260"/>
      <c r="AL433" s="260"/>
      <c r="AM433" s="260"/>
      <c r="AN433" s="260"/>
      <c r="AO433" s="260"/>
      <c r="AP433" s="260"/>
      <c r="AQ433" s="260"/>
      <c r="AR433" s="260"/>
      <c r="AS433" s="260"/>
      <c r="AT433" s="260"/>
    </row>
    <row r="434" customFormat="false" ht="15" hidden="false" customHeight="false" outlineLevel="0" collapsed="false">
      <c r="A434" s="259"/>
      <c r="B434" s="260"/>
      <c r="C434" s="260"/>
      <c r="D434" s="260"/>
      <c r="E434" s="260"/>
      <c r="F434" s="260"/>
      <c r="G434" s="260"/>
      <c r="H434" s="260"/>
      <c r="I434" s="260"/>
      <c r="J434" s="260"/>
      <c r="K434" s="260"/>
      <c r="L434" s="260"/>
      <c r="M434" s="260"/>
      <c r="N434" s="260"/>
      <c r="O434" s="260"/>
      <c r="P434" s="260"/>
      <c r="Q434" s="260"/>
      <c r="R434" s="260"/>
      <c r="S434" s="260"/>
      <c r="T434" s="260"/>
      <c r="U434" s="260"/>
      <c r="V434" s="260"/>
      <c r="W434" s="260"/>
      <c r="X434" s="260"/>
      <c r="Y434" s="260"/>
      <c r="Z434" s="260"/>
      <c r="AA434" s="260"/>
      <c r="AB434" s="260"/>
      <c r="AC434" s="260"/>
      <c r="AD434" s="260"/>
      <c r="AE434" s="260"/>
      <c r="AF434" s="260"/>
      <c r="AG434" s="260"/>
      <c r="AH434" s="260"/>
      <c r="AI434" s="260"/>
      <c r="AJ434" s="260"/>
      <c r="AK434" s="260"/>
      <c r="AL434" s="260"/>
      <c r="AM434" s="260"/>
      <c r="AN434" s="260"/>
      <c r="AO434" s="260"/>
      <c r="AP434" s="260"/>
      <c r="AQ434" s="260"/>
      <c r="AR434" s="260"/>
      <c r="AS434" s="260"/>
      <c r="AT434" s="260"/>
    </row>
    <row r="435" customFormat="false" ht="15" hidden="false" customHeight="false" outlineLevel="0" collapsed="false">
      <c r="A435" s="259"/>
      <c r="B435" s="260"/>
      <c r="C435" s="260"/>
      <c r="D435" s="260"/>
      <c r="E435" s="260"/>
      <c r="F435" s="260"/>
      <c r="G435" s="260"/>
      <c r="H435" s="260"/>
      <c r="I435" s="260"/>
      <c r="J435" s="260"/>
      <c r="K435" s="260"/>
      <c r="L435" s="260"/>
      <c r="M435" s="260"/>
      <c r="N435" s="260"/>
      <c r="O435" s="260"/>
      <c r="P435" s="260"/>
      <c r="Q435" s="260"/>
      <c r="R435" s="260"/>
      <c r="S435" s="260"/>
      <c r="T435" s="260"/>
      <c r="U435" s="260"/>
      <c r="V435" s="260"/>
      <c r="W435" s="260"/>
      <c r="X435" s="260"/>
      <c r="Y435" s="260"/>
      <c r="Z435" s="260"/>
      <c r="AA435" s="260"/>
      <c r="AB435" s="260"/>
      <c r="AC435" s="260"/>
      <c r="AD435" s="260"/>
      <c r="AE435" s="260"/>
      <c r="AF435" s="260"/>
      <c r="AG435" s="260"/>
      <c r="AH435" s="260"/>
      <c r="AI435" s="260"/>
      <c r="AJ435" s="260"/>
      <c r="AK435" s="260"/>
      <c r="AL435" s="260"/>
      <c r="AM435" s="260"/>
      <c r="AN435" s="260"/>
      <c r="AO435" s="260"/>
      <c r="AP435" s="260"/>
      <c r="AQ435" s="260"/>
      <c r="AR435" s="260"/>
      <c r="AS435" s="260"/>
      <c r="AT435" s="260"/>
    </row>
    <row r="436" customFormat="false" ht="15" hidden="false" customHeight="false" outlineLevel="0" collapsed="false">
      <c r="A436" s="259"/>
      <c r="B436" s="260"/>
      <c r="C436" s="260"/>
      <c r="D436" s="260"/>
      <c r="E436" s="260"/>
      <c r="F436" s="260"/>
      <c r="G436" s="260"/>
      <c r="H436" s="260"/>
      <c r="I436" s="260"/>
      <c r="J436" s="260"/>
      <c r="K436" s="260"/>
      <c r="L436" s="260"/>
      <c r="M436" s="260"/>
      <c r="N436" s="260"/>
      <c r="O436" s="260"/>
      <c r="P436" s="260"/>
      <c r="Q436" s="260"/>
      <c r="R436" s="260"/>
      <c r="S436" s="260"/>
      <c r="T436" s="260"/>
      <c r="U436" s="260"/>
      <c r="V436" s="260"/>
      <c r="W436" s="260"/>
      <c r="X436" s="260"/>
      <c r="Y436" s="260"/>
      <c r="Z436" s="260"/>
      <c r="AA436" s="260"/>
      <c r="AB436" s="260"/>
      <c r="AC436" s="260"/>
      <c r="AD436" s="260"/>
      <c r="AE436" s="260"/>
      <c r="AF436" s="260"/>
      <c r="AG436" s="260"/>
      <c r="AH436" s="260"/>
      <c r="AI436" s="260"/>
      <c r="AJ436" s="260"/>
      <c r="AK436" s="260"/>
      <c r="AL436" s="260"/>
      <c r="AM436" s="260"/>
      <c r="AN436" s="260"/>
      <c r="AO436" s="260"/>
      <c r="AP436" s="260"/>
      <c r="AQ436" s="260"/>
      <c r="AR436" s="260"/>
      <c r="AS436" s="260"/>
      <c r="AT436" s="260"/>
    </row>
    <row r="437" customFormat="false" ht="15" hidden="false" customHeight="false" outlineLevel="0" collapsed="false">
      <c r="A437" s="259"/>
      <c r="B437" s="260"/>
      <c r="C437" s="260"/>
      <c r="D437" s="260"/>
      <c r="E437" s="260"/>
      <c r="F437" s="260"/>
      <c r="G437" s="260"/>
      <c r="H437" s="260"/>
      <c r="I437" s="260"/>
      <c r="J437" s="260"/>
      <c r="K437" s="260"/>
      <c r="L437" s="260"/>
      <c r="M437" s="260"/>
      <c r="N437" s="260"/>
      <c r="O437" s="260"/>
      <c r="P437" s="260"/>
      <c r="Q437" s="260"/>
      <c r="R437" s="260"/>
      <c r="S437" s="260"/>
      <c r="T437" s="260"/>
      <c r="U437" s="260"/>
      <c r="V437" s="260"/>
      <c r="W437" s="260"/>
      <c r="X437" s="260"/>
      <c r="Y437" s="260"/>
      <c r="Z437" s="260"/>
      <c r="AA437" s="260"/>
      <c r="AB437" s="260"/>
      <c r="AC437" s="260"/>
      <c r="AD437" s="260"/>
      <c r="AE437" s="260"/>
      <c r="AF437" s="260"/>
      <c r="AG437" s="260"/>
      <c r="AH437" s="260"/>
      <c r="AI437" s="260"/>
      <c r="AJ437" s="260"/>
      <c r="AK437" s="260"/>
      <c r="AL437" s="260"/>
      <c r="AM437" s="260"/>
      <c r="AN437" s="260"/>
      <c r="AO437" s="260"/>
      <c r="AP437" s="260"/>
      <c r="AQ437" s="260"/>
      <c r="AR437" s="260"/>
      <c r="AS437" s="260"/>
      <c r="AT437" s="260"/>
    </row>
    <row r="438" customFormat="false" ht="15" hidden="false" customHeight="false" outlineLevel="0" collapsed="false">
      <c r="A438" s="259"/>
      <c r="B438" s="260"/>
      <c r="C438" s="260"/>
      <c r="D438" s="260"/>
      <c r="E438" s="260"/>
      <c r="F438" s="260"/>
      <c r="G438" s="260"/>
      <c r="H438" s="260"/>
      <c r="I438" s="260"/>
      <c r="J438" s="260"/>
      <c r="K438" s="260"/>
      <c r="L438" s="260"/>
      <c r="M438" s="260"/>
      <c r="N438" s="260"/>
      <c r="O438" s="260"/>
      <c r="P438" s="260"/>
      <c r="Q438" s="260"/>
      <c r="R438" s="260"/>
      <c r="S438" s="260"/>
      <c r="T438" s="260"/>
      <c r="U438" s="260"/>
      <c r="V438" s="260"/>
      <c r="W438" s="260"/>
      <c r="X438" s="260"/>
      <c r="Y438" s="260"/>
      <c r="Z438" s="260"/>
      <c r="AA438" s="260"/>
      <c r="AB438" s="260"/>
      <c r="AC438" s="260"/>
      <c r="AD438" s="260"/>
      <c r="AE438" s="260"/>
      <c r="AF438" s="260"/>
      <c r="AG438" s="260"/>
      <c r="AH438" s="260"/>
      <c r="AI438" s="260"/>
      <c r="AJ438" s="260"/>
      <c r="AK438" s="260"/>
      <c r="AL438" s="260"/>
      <c r="AM438" s="260"/>
      <c r="AN438" s="260"/>
      <c r="AO438" s="260"/>
      <c r="AP438" s="260"/>
      <c r="AQ438" s="260"/>
      <c r="AR438" s="260"/>
      <c r="AS438" s="260"/>
      <c r="AT438" s="260"/>
    </row>
    <row r="439" customFormat="false" ht="15" hidden="false" customHeight="false" outlineLevel="0" collapsed="false">
      <c r="A439" s="259"/>
      <c r="B439" s="260"/>
      <c r="C439" s="260"/>
      <c r="D439" s="260"/>
      <c r="E439" s="260"/>
      <c r="F439" s="260"/>
      <c r="G439" s="260"/>
      <c r="H439" s="260"/>
      <c r="I439" s="260"/>
      <c r="J439" s="260"/>
      <c r="K439" s="260"/>
      <c r="L439" s="260"/>
      <c r="M439" s="260"/>
      <c r="N439" s="260"/>
      <c r="O439" s="260"/>
      <c r="P439" s="260"/>
      <c r="Q439" s="260"/>
      <c r="R439" s="260"/>
      <c r="S439" s="260"/>
      <c r="T439" s="260"/>
      <c r="U439" s="260"/>
      <c r="V439" s="260"/>
      <c r="W439" s="260"/>
      <c r="X439" s="260"/>
      <c r="Y439" s="260"/>
      <c r="Z439" s="260"/>
      <c r="AA439" s="260"/>
      <c r="AB439" s="260"/>
      <c r="AC439" s="260"/>
      <c r="AD439" s="260"/>
      <c r="AE439" s="260"/>
      <c r="AF439" s="260"/>
      <c r="AG439" s="260"/>
      <c r="AH439" s="260"/>
      <c r="AI439" s="260"/>
      <c r="AJ439" s="260"/>
      <c r="AK439" s="260"/>
      <c r="AL439" s="260"/>
      <c r="AM439" s="260"/>
      <c r="AN439" s="260"/>
      <c r="AO439" s="260"/>
      <c r="AP439" s="260"/>
      <c r="AQ439" s="260"/>
      <c r="AR439" s="260"/>
      <c r="AS439" s="260"/>
      <c r="AT439" s="260"/>
    </row>
    <row r="440" customFormat="false" ht="15" hidden="false" customHeight="false" outlineLevel="0" collapsed="false">
      <c r="A440" s="259"/>
      <c r="B440" s="260"/>
      <c r="C440" s="260"/>
      <c r="D440" s="260"/>
      <c r="E440" s="260"/>
      <c r="F440" s="260"/>
      <c r="G440" s="260"/>
      <c r="H440" s="260"/>
      <c r="I440" s="260"/>
      <c r="J440" s="260"/>
      <c r="K440" s="260"/>
      <c r="L440" s="260"/>
      <c r="M440" s="260"/>
      <c r="N440" s="260"/>
      <c r="O440" s="260"/>
      <c r="P440" s="260"/>
      <c r="Q440" s="260"/>
      <c r="R440" s="260"/>
      <c r="S440" s="260"/>
      <c r="T440" s="260"/>
      <c r="U440" s="260"/>
      <c r="V440" s="260"/>
      <c r="W440" s="260"/>
      <c r="X440" s="260"/>
      <c r="Y440" s="260"/>
      <c r="Z440" s="260"/>
      <c r="AA440" s="260"/>
      <c r="AB440" s="260"/>
      <c r="AC440" s="260"/>
      <c r="AD440" s="260"/>
      <c r="AE440" s="260"/>
      <c r="AF440" s="260"/>
      <c r="AG440" s="260"/>
      <c r="AH440" s="260"/>
      <c r="AI440" s="260"/>
      <c r="AJ440" s="260"/>
      <c r="AK440" s="260"/>
      <c r="AL440" s="260"/>
      <c r="AM440" s="260"/>
      <c r="AN440" s="260"/>
      <c r="AO440" s="260"/>
      <c r="AP440" s="260"/>
      <c r="AQ440" s="260"/>
      <c r="AR440" s="260"/>
      <c r="AS440" s="260"/>
      <c r="AT440" s="260"/>
    </row>
    <row r="441" customFormat="false" ht="15" hidden="false" customHeight="false" outlineLevel="0" collapsed="false">
      <c r="A441" s="259"/>
      <c r="B441" s="260"/>
      <c r="C441" s="260"/>
      <c r="D441" s="260"/>
      <c r="E441" s="260"/>
      <c r="F441" s="260"/>
      <c r="G441" s="260"/>
      <c r="H441" s="260"/>
      <c r="I441" s="260"/>
      <c r="J441" s="260"/>
      <c r="K441" s="260"/>
      <c r="L441" s="260"/>
      <c r="M441" s="260"/>
      <c r="N441" s="260"/>
      <c r="O441" s="260"/>
      <c r="P441" s="260"/>
      <c r="Q441" s="260"/>
      <c r="R441" s="260"/>
      <c r="S441" s="260"/>
      <c r="T441" s="260"/>
      <c r="U441" s="260"/>
      <c r="V441" s="260"/>
      <c r="W441" s="260"/>
      <c r="X441" s="260"/>
      <c r="Y441" s="260"/>
      <c r="Z441" s="260"/>
      <c r="AA441" s="260"/>
      <c r="AB441" s="260"/>
      <c r="AC441" s="260"/>
      <c r="AD441" s="260"/>
      <c r="AE441" s="260"/>
      <c r="AF441" s="260"/>
      <c r="AG441" s="260"/>
      <c r="AH441" s="260"/>
      <c r="AI441" s="260"/>
      <c r="AJ441" s="260"/>
      <c r="AK441" s="260"/>
      <c r="AL441" s="260"/>
      <c r="AM441" s="260"/>
      <c r="AN441" s="260"/>
      <c r="AO441" s="260"/>
      <c r="AP441" s="260"/>
      <c r="AQ441" s="260"/>
      <c r="AR441" s="260"/>
      <c r="AS441" s="260"/>
      <c r="AT441" s="260"/>
    </row>
    <row r="442" customFormat="false" ht="15" hidden="false" customHeight="false" outlineLevel="0" collapsed="false">
      <c r="A442" s="259"/>
      <c r="B442" s="260"/>
      <c r="C442" s="260"/>
      <c r="D442" s="260"/>
      <c r="E442" s="260"/>
      <c r="F442" s="260"/>
      <c r="G442" s="260"/>
      <c r="H442" s="260"/>
      <c r="I442" s="260"/>
      <c r="J442" s="260"/>
      <c r="K442" s="260"/>
      <c r="L442" s="260"/>
      <c r="M442" s="260"/>
      <c r="N442" s="260"/>
      <c r="O442" s="260"/>
      <c r="P442" s="260"/>
      <c r="Q442" s="260"/>
      <c r="R442" s="260"/>
      <c r="S442" s="260"/>
      <c r="T442" s="260"/>
      <c r="U442" s="260"/>
      <c r="V442" s="260"/>
      <c r="W442" s="260"/>
      <c r="X442" s="260"/>
      <c r="Y442" s="260"/>
      <c r="Z442" s="260"/>
      <c r="AA442" s="260"/>
      <c r="AB442" s="260"/>
      <c r="AC442" s="260"/>
      <c r="AD442" s="260"/>
      <c r="AE442" s="260"/>
      <c r="AF442" s="260"/>
      <c r="AG442" s="260"/>
      <c r="AH442" s="260"/>
      <c r="AI442" s="260"/>
      <c r="AJ442" s="260"/>
      <c r="AK442" s="260"/>
      <c r="AL442" s="260"/>
      <c r="AM442" s="260"/>
      <c r="AN442" s="260"/>
      <c r="AO442" s="260"/>
      <c r="AP442" s="260"/>
      <c r="AQ442" s="260"/>
      <c r="AR442" s="260"/>
      <c r="AS442" s="260"/>
      <c r="AT442" s="260"/>
    </row>
    <row r="443" customFormat="false" ht="15" hidden="false" customHeight="false" outlineLevel="0" collapsed="false">
      <c r="A443" s="259"/>
      <c r="B443" s="260"/>
      <c r="C443" s="260"/>
      <c r="D443" s="260"/>
      <c r="E443" s="260"/>
      <c r="F443" s="260"/>
      <c r="G443" s="260"/>
      <c r="H443" s="260"/>
      <c r="I443" s="260"/>
      <c r="J443" s="260"/>
      <c r="K443" s="260"/>
      <c r="L443" s="260"/>
      <c r="M443" s="260"/>
      <c r="N443" s="260"/>
      <c r="O443" s="260"/>
      <c r="P443" s="260"/>
      <c r="Q443" s="260"/>
      <c r="R443" s="260"/>
      <c r="S443" s="260"/>
      <c r="T443" s="260"/>
      <c r="U443" s="260"/>
      <c r="V443" s="260"/>
      <c r="W443" s="260"/>
      <c r="X443" s="260"/>
      <c r="Y443" s="260"/>
      <c r="Z443" s="260"/>
      <c r="AA443" s="260"/>
      <c r="AB443" s="260"/>
      <c r="AC443" s="260"/>
      <c r="AD443" s="260"/>
      <c r="AE443" s="260"/>
      <c r="AF443" s="260"/>
      <c r="AG443" s="260"/>
      <c r="AH443" s="260"/>
      <c r="AI443" s="260"/>
      <c r="AJ443" s="260"/>
      <c r="AK443" s="260"/>
      <c r="AL443" s="260"/>
      <c r="AM443" s="260"/>
      <c r="AN443" s="260"/>
      <c r="AO443" s="260"/>
      <c r="AP443" s="260"/>
      <c r="AQ443" s="260"/>
      <c r="AR443" s="260"/>
      <c r="AS443" s="260"/>
      <c r="AT443" s="260"/>
    </row>
    <row r="444" customFormat="false" ht="15" hidden="false" customHeight="false" outlineLevel="0" collapsed="false">
      <c r="A444" s="259"/>
      <c r="B444" s="260"/>
      <c r="C444" s="260"/>
      <c r="D444" s="260"/>
      <c r="E444" s="260"/>
      <c r="F444" s="260"/>
      <c r="G444" s="260"/>
      <c r="H444" s="260"/>
      <c r="I444" s="260"/>
      <c r="J444" s="260"/>
      <c r="K444" s="260"/>
      <c r="L444" s="260"/>
      <c r="M444" s="260"/>
      <c r="N444" s="260"/>
      <c r="O444" s="260"/>
      <c r="P444" s="260"/>
      <c r="Q444" s="260"/>
      <c r="R444" s="260"/>
      <c r="S444" s="260"/>
      <c r="T444" s="260"/>
      <c r="U444" s="260"/>
      <c r="V444" s="260"/>
      <c r="W444" s="260"/>
      <c r="X444" s="260"/>
      <c r="Y444" s="260"/>
      <c r="Z444" s="260"/>
      <c r="AA444" s="260"/>
      <c r="AB444" s="260"/>
      <c r="AC444" s="260"/>
      <c r="AD444" s="260"/>
      <c r="AE444" s="260"/>
      <c r="AF444" s="260"/>
      <c r="AG444" s="260"/>
      <c r="AH444" s="260"/>
      <c r="AI444" s="260"/>
      <c r="AJ444" s="260"/>
      <c r="AK444" s="260"/>
      <c r="AL444" s="260"/>
      <c r="AM444" s="260"/>
      <c r="AN444" s="260"/>
      <c r="AO444" s="260"/>
      <c r="AP444" s="260"/>
      <c r="AQ444" s="260"/>
      <c r="AR444" s="260"/>
      <c r="AS444" s="260"/>
      <c r="AT444" s="260"/>
    </row>
    <row r="445" customFormat="false" ht="15" hidden="false" customHeight="false" outlineLevel="0" collapsed="false">
      <c r="A445" s="259"/>
      <c r="B445" s="260"/>
      <c r="C445" s="260"/>
      <c r="D445" s="260"/>
      <c r="E445" s="260"/>
      <c r="F445" s="260"/>
      <c r="G445" s="260"/>
      <c r="H445" s="260"/>
      <c r="I445" s="260"/>
      <c r="J445" s="260"/>
      <c r="K445" s="260"/>
      <c r="L445" s="260"/>
      <c r="M445" s="260"/>
      <c r="N445" s="260"/>
      <c r="O445" s="260"/>
      <c r="P445" s="260"/>
      <c r="Q445" s="260"/>
      <c r="R445" s="260"/>
      <c r="S445" s="260"/>
      <c r="T445" s="260"/>
      <c r="U445" s="260"/>
      <c r="V445" s="260"/>
      <c r="W445" s="260"/>
      <c r="X445" s="260"/>
      <c r="Y445" s="260"/>
      <c r="Z445" s="260"/>
      <c r="AA445" s="260"/>
      <c r="AB445" s="260"/>
      <c r="AC445" s="260"/>
      <c r="AD445" s="260"/>
      <c r="AE445" s="260"/>
      <c r="AF445" s="260"/>
      <c r="AG445" s="260"/>
      <c r="AH445" s="260"/>
      <c r="AI445" s="260"/>
      <c r="AJ445" s="260"/>
      <c r="AK445" s="260"/>
      <c r="AL445" s="260"/>
      <c r="AM445" s="260"/>
      <c r="AN445" s="260"/>
      <c r="AO445" s="260"/>
      <c r="AP445" s="260"/>
      <c r="AQ445" s="260"/>
      <c r="AR445" s="260"/>
      <c r="AS445" s="260"/>
      <c r="AT445" s="260"/>
    </row>
    <row r="446" customFormat="false" ht="15" hidden="false" customHeight="false" outlineLevel="0" collapsed="false">
      <c r="A446" s="259"/>
      <c r="B446" s="260"/>
      <c r="C446" s="260"/>
      <c r="D446" s="260"/>
      <c r="E446" s="260"/>
      <c r="F446" s="260"/>
      <c r="G446" s="260"/>
      <c r="H446" s="260"/>
      <c r="I446" s="260"/>
      <c r="J446" s="260"/>
      <c r="K446" s="260"/>
      <c r="L446" s="260"/>
      <c r="M446" s="260"/>
      <c r="N446" s="260"/>
      <c r="O446" s="260"/>
      <c r="P446" s="260"/>
      <c r="Q446" s="260"/>
      <c r="R446" s="260"/>
      <c r="S446" s="260"/>
      <c r="T446" s="260"/>
      <c r="U446" s="260"/>
      <c r="V446" s="260"/>
      <c r="W446" s="260"/>
      <c r="X446" s="260"/>
      <c r="Y446" s="260"/>
      <c r="Z446" s="260"/>
      <c r="AA446" s="260"/>
      <c r="AB446" s="260"/>
      <c r="AC446" s="260"/>
      <c r="AD446" s="260"/>
      <c r="AE446" s="260"/>
      <c r="AF446" s="260"/>
      <c r="AG446" s="260"/>
      <c r="AH446" s="260"/>
      <c r="AI446" s="260"/>
      <c r="AJ446" s="260"/>
      <c r="AK446" s="260"/>
      <c r="AL446" s="260"/>
      <c r="AM446" s="260"/>
      <c r="AN446" s="260"/>
      <c r="AO446" s="260"/>
      <c r="AP446" s="260"/>
      <c r="AQ446" s="260"/>
      <c r="AR446" s="260"/>
      <c r="AS446" s="260"/>
      <c r="AT446" s="260"/>
    </row>
    <row r="447" customFormat="false" ht="15" hidden="false" customHeight="false" outlineLevel="0" collapsed="false">
      <c r="A447" s="259"/>
      <c r="B447" s="260"/>
      <c r="C447" s="260"/>
      <c r="D447" s="260"/>
      <c r="E447" s="260"/>
      <c r="F447" s="260"/>
      <c r="G447" s="260"/>
      <c r="H447" s="260"/>
      <c r="I447" s="260"/>
      <c r="J447" s="260"/>
      <c r="K447" s="260"/>
      <c r="L447" s="260"/>
      <c r="M447" s="260"/>
      <c r="N447" s="260"/>
      <c r="O447" s="260"/>
      <c r="P447" s="260"/>
      <c r="Q447" s="260"/>
      <c r="R447" s="260"/>
      <c r="S447" s="260"/>
      <c r="T447" s="260"/>
      <c r="U447" s="260"/>
      <c r="V447" s="260"/>
      <c r="W447" s="260"/>
      <c r="X447" s="260"/>
      <c r="Y447" s="260"/>
      <c r="Z447" s="260"/>
      <c r="AA447" s="260"/>
      <c r="AB447" s="260"/>
      <c r="AC447" s="260"/>
      <c r="AD447" s="260"/>
      <c r="AE447" s="260"/>
      <c r="AF447" s="260"/>
      <c r="AG447" s="260"/>
      <c r="AH447" s="260"/>
      <c r="AI447" s="260"/>
      <c r="AJ447" s="260"/>
      <c r="AK447" s="260"/>
      <c r="AL447" s="260"/>
      <c r="AM447" s="260"/>
      <c r="AN447" s="260"/>
      <c r="AO447" s="260"/>
      <c r="AP447" s="260"/>
      <c r="AQ447" s="260"/>
      <c r="AR447" s="260"/>
      <c r="AS447" s="260"/>
      <c r="AT447" s="260"/>
    </row>
    <row r="448" customFormat="false" ht="15" hidden="false" customHeight="false" outlineLevel="0" collapsed="false">
      <c r="A448" s="259"/>
      <c r="B448" s="260"/>
      <c r="C448" s="260"/>
      <c r="D448" s="260"/>
      <c r="E448" s="260"/>
      <c r="F448" s="260"/>
      <c r="G448" s="260"/>
      <c r="H448" s="260"/>
      <c r="I448" s="260"/>
      <c r="J448" s="260"/>
      <c r="K448" s="260"/>
      <c r="L448" s="260"/>
      <c r="M448" s="260"/>
      <c r="N448" s="260"/>
      <c r="O448" s="260"/>
      <c r="P448" s="260"/>
      <c r="Q448" s="260"/>
      <c r="R448" s="260"/>
      <c r="S448" s="260"/>
      <c r="T448" s="260"/>
      <c r="U448" s="260"/>
      <c r="V448" s="260"/>
      <c r="W448" s="260"/>
      <c r="X448" s="260"/>
      <c r="Y448" s="260"/>
      <c r="Z448" s="260"/>
      <c r="AA448" s="260"/>
      <c r="AB448" s="260"/>
      <c r="AC448" s="260"/>
      <c r="AD448" s="260"/>
      <c r="AE448" s="260"/>
      <c r="AF448" s="260"/>
      <c r="AG448" s="260"/>
      <c r="AH448" s="260"/>
      <c r="AI448" s="260"/>
      <c r="AJ448" s="260"/>
      <c r="AK448" s="260"/>
      <c r="AL448" s="260"/>
      <c r="AM448" s="260"/>
      <c r="AN448" s="260"/>
      <c r="AO448" s="260"/>
      <c r="AP448" s="260"/>
      <c r="AQ448" s="260"/>
      <c r="AR448" s="260"/>
      <c r="AS448" s="260"/>
      <c r="AT448" s="260"/>
    </row>
    <row r="449" customFormat="false" ht="15" hidden="false" customHeight="false" outlineLevel="0" collapsed="false">
      <c r="A449" s="259"/>
      <c r="B449" s="260"/>
      <c r="C449" s="260"/>
      <c r="D449" s="260"/>
      <c r="E449" s="260"/>
      <c r="F449" s="260"/>
      <c r="G449" s="260"/>
      <c r="H449" s="260"/>
      <c r="I449" s="260"/>
      <c r="J449" s="260"/>
      <c r="K449" s="260"/>
      <c r="L449" s="260"/>
      <c r="M449" s="260"/>
      <c r="N449" s="260"/>
      <c r="O449" s="260"/>
      <c r="P449" s="260"/>
      <c r="Q449" s="260"/>
      <c r="R449" s="260"/>
      <c r="S449" s="260"/>
      <c r="T449" s="260"/>
      <c r="U449" s="260"/>
      <c r="V449" s="260"/>
      <c r="W449" s="260"/>
      <c r="X449" s="260"/>
      <c r="Y449" s="260"/>
      <c r="Z449" s="260"/>
      <c r="AA449" s="260"/>
      <c r="AB449" s="260"/>
      <c r="AC449" s="260"/>
      <c r="AD449" s="260"/>
      <c r="AE449" s="260"/>
      <c r="AF449" s="260"/>
      <c r="AG449" s="260"/>
      <c r="AH449" s="260"/>
      <c r="AI449" s="260"/>
      <c r="AJ449" s="260"/>
      <c r="AK449" s="260"/>
      <c r="AL449" s="260"/>
      <c r="AM449" s="260"/>
      <c r="AN449" s="260"/>
      <c r="AO449" s="260"/>
      <c r="AP449" s="260"/>
      <c r="AQ449" s="260"/>
      <c r="AR449" s="260"/>
      <c r="AS449" s="260"/>
      <c r="AT449" s="260"/>
    </row>
    <row r="450" customFormat="false" ht="15" hidden="false" customHeight="false" outlineLevel="0" collapsed="false">
      <c r="A450" s="259"/>
      <c r="B450" s="260"/>
      <c r="C450" s="260"/>
      <c r="D450" s="260"/>
      <c r="E450" s="260"/>
      <c r="F450" s="260"/>
      <c r="G450" s="260"/>
      <c r="H450" s="260"/>
      <c r="I450" s="260"/>
      <c r="J450" s="260"/>
      <c r="K450" s="260"/>
      <c r="L450" s="260"/>
      <c r="M450" s="260"/>
      <c r="N450" s="260"/>
      <c r="O450" s="260"/>
      <c r="P450" s="260"/>
      <c r="Q450" s="260"/>
      <c r="R450" s="260"/>
      <c r="S450" s="260"/>
      <c r="T450" s="260"/>
      <c r="U450" s="260"/>
      <c r="V450" s="260"/>
      <c r="W450" s="260"/>
      <c r="X450" s="260"/>
      <c r="Y450" s="260"/>
      <c r="Z450" s="260"/>
      <c r="AA450" s="260"/>
      <c r="AB450" s="260"/>
      <c r="AC450" s="260"/>
      <c r="AD450" s="260"/>
      <c r="AE450" s="260"/>
      <c r="AF450" s="260"/>
      <c r="AG450" s="260"/>
      <c r="AH450" s="260"/>
      <c r="AI450" s="260"/>
      <c r="AJ450" s="260"/>
      <c r="AK450" s="260"/>
      <c r="AL450" s="260"/>
      <c r="AM450" s="260"/>
      <c r="AN450" s="260"/>
      <c r="AO450" s="260"/>
      <c r="AP450" s="260"/>
      <c r="AQ450" s="260"/>
      <c r="AR450" s="260"/>
      <c r="AS450" s="260"/>
      <c r="AT450" s="260"/>
    </row>
    <row r="451" customFormat="false" ht="15" hidden="false" customHeight="false" outlineLevel="0" collapsed="false">
      <c r="A451" s="259"/>
      <c r="B451" s="260"/>
      <c r="C451" s="260"/>
      <c r="D451" s="260"/>
      <c r="E451" s="260"/>
      <c r="F451" s="260"/>
      <c r="G451" s="260"/>
      <c r="H451" s="260"/>
      <c r="I451" s="260"/>
      <c r="J451" s="260"/>
      <c r="K451" s="260"/>
      <c r="L451" s="260"/>
      <c r="M451" s="260"/>
      <c r="N451" s="260"/>
      <c r="O451" s="260"/>
      <c r="P451" s="260"/>
      <c r="Q451" s="260"/>
      <c r="R451" s="260"/>
      <c r="S451" s="260"/>
      <c r="T451" s="260"/>
      <c r="U451" s="260"/>
      <c r="V451" s="260"/>
      <c r="W451" s="260"/>
      <c r="X451" s="260"/>
      <c r="Y451" s="260"/>
      <c r="Z451" s="260"/>
      <c r="AA451" s="260"/>
      <c r="AB451" s="260"/>
      <c r="AC451" s="260"/>
      <c r="AD451" s="260"/>
      <c r="AE451" s="260"/>
      <c r="AF451" s="260"/>
      <c r="AG451" s="260"/>
      <c r="AH451" s="260"/>
      <c r="AI451" s="260"/>
      <c r="AJ451" s="260"/>
      <c r="AK451" s="260"/>
      <c r="AL451" s="260"/>
      <c r="AM451" s="260"/>
      <c r="AN451" s="260"/>
      <c r="AO451" s="260"/>
      <c r="AP451" s="260"/>
      <c r="AQ451" s="260"/>
      <c r="AR451" s="260"/>
      <c r="AS451" s="260"/>
      <c r="AT451" s="260"/>
    </row>
    <row r="452" customFormat="false" ht="15" hidden="false" customHeight="false" outlineLevel="0" collapsed="false">
      <c r="A452" s="259"/>
      <c r="B452" s="260"/>
      <c r="C452" s="260"/>
      <c r="D452" s="260"/>
      <c r="E452" s="260"/>
      <c r="F452" s="260"/>
      <c r="G452" s="260"/>
      <c r="H452" s="260"/>
      <c r="I452" s="260"/>
      <c r="J452" s="260"/>
      <c r="K452" s="260"/>
      <c r="L452" s="260"/>
      <c r="M452" s="260"/>
      <c r="N452" s="260"/>
      <c r="O452" s="260"/>
      <c r="P452" s="260"/>
      <c r="Q452" s="260"/>
      <c r="R452" s="260"/>
      <c r="S452" s="260"/>
      <c r="T452" s="260"/>
      <c r="U452" s="260"/>
      <c r="V452" s="260"/>
      <c r="W452" s="260"/>
      <c r="X452" s="260"/>
      <c r="Y452" s="260"/>
      <c r="Z452" s="260"/>
      <c r="AA452" s="260"/>
      <c r="AB452" s="260"/>
      <c r="AC452" s="260"/>
      <c r="AD452" s="260"/>
      <c r="AE452" s="260"/>
      <c r="AF452" s="260"/>
      <c r="AG452" s="260"/>
      <c r="AH452" s="260"/>
      <c r="AI452" s="260"/>
      <c r="AJ452" s="260"/>
      <c r="AK452" s="260"/>
      <c r="AL452" s="260"/>
      <c r="AM452" s="260"/>
      <c r="AN452" s="260"/>
      <c r="AO452" s="260"/>
      <c r="AP452" s="260"/>
      <c r="AQ452" s="260"/>
      <c r="AR452" s="260"/>
      <c r="AS452" s="260"/>
      <c r="AT452" s="260"/>
    </row>
    <row r="453" customFormat="false" ht="15" hidden="false" customHeight="false" outlineLevel="0" collapsed="false">
      <c r="A453" s="259"/>
      <c r="B453" s="260"/>
      <c r="C453" s="260"/>
      <c r="D453" s="260"/>
      <c r="E453" s="260"/>
      <c r="F453" s="260"/>
      <c r="G453" s="260"/>
      <c r="H453" s="260"/>
      <c r="I453" s="260"/>
      <c r="J453" s="260"/>
      <c r="K453" s="260"/>
      <c r="L453" s="260"/>
      <c r="M453" s="260"/>
      <c r="N453" s="260"/>
      <c r="O453" s="260"/>
      <c r="P453" s="260"/>
      <c r="Q453" s="260"/>
      <c r="R453" s="260"/>
      <c r="S453" s="260"/>
      <c r="T453" s="260"/>
      <c r="U453" s="260"/>
      <c r="V453" s="260"/>
      <c r="W453" s="260"/>
      <c r="X453" s="260"/>
      <c r="Y453" s="260"/>
      <c r="Z453" s="260"/>
      <c r="AA453" s="260"/>
      <c r="AB453" s="260"/>
      <c r="AC453" s="260"/>
      <c r="AD453" s="260"/>
      <c r="AE453" s="260"/>
      <c r="AF453" s="260"/>
      <c r="AG453" s="260"/>
      <c r="AH453" s="260"/>
      <c r="AI453" s="260"/>
      <c r="AJ453" s="260"/>
      <c r="AK453" s="260"/>
      <c r="AL453" s="260"/>
      <c r="AM453" s="260"/>
      <c r="AN453" s="260"/>
      <c r="AO453" s="260"/>
      <c r="AP453" s="260"/>
      <c r="AQ453" s="260"/>
      <c r="AR453" s="260"/>
      <c r="AS453" s="260"/>
      <c r="AT453" s="260"/>
    </row>
    <row r="454" customFormat="false" ht="15" hidden="false" customHeight="false" outlineLevel="0" collapsed="false">
      <c r="A454" s="259"/>
      <c r="B454" s="260"/>
      <c r="C454" s="260"/>
      <c r="D454" s="260"/>
      <c r="E454" s="260"/>
      <c r="F454" s="260"/>
      <c r="G454" s="260"/>
      <c r="H454" s="260"/>
      <c r="I454" s="260"/>
      <c r="J454" s="260"/>
      <c r="K454" s="260"/>
      <c r="L454" s="260"/>
      <c r="M454" s="260"/>
      <c r="N454" s="260"/>
      <c r="O454" s="260"/>
      <c r="P454" s="260"/>
      <c r="Q454" s="260"/>
      <c r="R454" s="260"/>
      <c r="S454" s="260"/>
      <c r="T454" s="260"/>
      <c r="U454" s="260"/>
      <c r="V454" s="260"/>
      <c r="W454" s="260"/>
      <c r="X454" s="260"/>
      <c r="Y454" s="260"/>
      <c r="Z454" s="260"/>
      <c r="AA454" s="260"/>
      <c r="AB454" s="260"/>
      <c r="AC454" s="260"/>
      <c r="AD454" s="260"/>
      <c r="AE454" s="260"/>
      <c r="AF454" s="260"/>
      <c r="AG454" s="260"/>
      <c r="AH454" s="260"/>
      <c r="AI454" s="260"/>
      <c r="AJ454" s="260"/>
      <c r="AK454" s="260"/>
      <c r="AL454" s="260"/>
      <c r="AM454" s="260"/>
      <c r="AN454" s="260"/>
      <c r="AO454" s="260"/>
      <c r="AP454" s="260"/>
      <c r="AQ454" s="260"/>
      <c r="AR454" s="260"/>
      <c r="AS454" s="260"/>
      <c r="AT454" s="260"/>
    </row>
    <row r="455" customFormat="false" ht="15" hidden="false" customHeight="false" outlineLevel="0" collapsed="false">
      <c r="A455" s="259"/>
      <c r="B455" s="260"/>
      <c r="C455" s="260"/>
      <c r="D455" s="260"/>
      <c r="E455" s="260"/>
      <c r="F455" s="260"/>
      <c r="G455" s="260"/>
      <c r="H455" s="260"/>
      <c r="I455" s="260"/>
      <c r="J455" s="260"/>
      <c r="K455" s="260"/>
      <c r="L455" s="260"/>
      <c r="M455" s="260"/>
      <c r="N455" s="260"/>
      <c r="O455" s="260"/>
      <c r="P455" s="260"/>
      <c r="Q455" s="260"/>
      <c r="R455" s="260"/>
      <c r="S455" s="260"/>
      <c r="T455" s="260"/>
      <c r="U455" s="260"/>
      <c r="V455" s="260"/>
      <c r="W455" s="260"/>
      <c r="X455" s="260"/>
      <c r="Y455" s="260"/>
      <c r="Z455" s="260"/>
      <c r="AA455" s="260"/>
      <c r="AB455" s="260"/>
      <c r="AC455" s="260"/>
      <c r="AD455" s="260"/>
      <c r="AE455" s="260"/>
      <c r="AF455" s="260"/>
      <c r="AG455" s="260"/>
      <c r="AH455" s="260"/>
      <c r="AI455" s="260"/>
      <c r="AJ455" s="260"/>
      <c r="AK455" s="260"/>
      <c r="AL455" s="260"/>
      <c r="AM455" s="260"/>
      <c r="AN455" s="260"/>
      <c r="AO455" s="260"/>
      <c r="AP455" s="260"/>
      <c r="AQ455" s="260"/>
      <c r="AR455" s="260"/>
      <c r="AS455" s="260"/>
      <c r="AT455" s="260"/>
    </row>
    <row r="456" customFormat="false" ht="15" hidden="false" customHeight="false" outlineLevel="0" collapsed="false">
      <c r="A456" s="259"/>
      <c r="B456" s="260"/>
      <c r="C456" s="260"/>
      <c r="D456" s="260"/>
      <c r="E456" s="260"/>
      <c r="F456" s="260"/>
      <c r="G456" s="260"/>
      <c r="H456" s="260"/>
      <c r="I456" s="260"/>
      <c r="J456" s="260"/>
      <c r="K456" s="260"/>
      <c r="L456" s="260"/>
      <c r="M456" s="260"/>
      <c r="N456" s="260"/>
      <c r="O456" s="260"/>
      <c r="P456" s="260"/>
      <c r="Q456" s="260"/>
      <c r="R456" s="260"/>
      <c r="S456" s="260"/>
      <c r="T456" s="260"/>
      <c r="U456" s="260"/>
      <c r="V456" s="260"/>
      <c r="W456" s="260"/>
      <c r="X456" s="260"/>
      <c r="Y456" s="260"/>
      <c r="Z456" s="260"/>
      <c r="AA456" s="260"/>
      <c r="AB456" s="260"/>
      <c r="AC456" s="260"/>
      <c r="AD456" s="260"/>
      <c r="AE456" s="260"/>
      <c r="AF456" s="260"/>
      <c r="AG456" s="260"/>
      <c r="AH456" s="260"/>
      <c r="AI456" s="260"/>
      <c r="AJ456" s="260"/>
      <c r="AK456" s="260"/>
      <c r="AL456" s="260"/>
      <c r="AM456" s="260"/>
      <c r="AN456" s="260"/>
      <c r="AO456" s="260"/>
      <c r="AP456" s="260"/>
      <c r="AQ456" s="260"/>
      <c r="AR456" s="260"/>
      <c r="AS456" s="260"/>
      <c r="AT456" s="260"/>
    </row>
    <row r="457" customFormat="false" ht="15" hidden="false" customHeight="false" outlineLevel="0" collapsed="false">
      <c r="A457" s="259"/>
      <c r="B457" s="260"/>
      <c r="C457" s="260"/>
      <c r="D457" s="260"/>
      <c r="E457" s="260"/>
      <c r="F457" s="260"/>
      <c r="G457" s="260"/>
      <c r="H457" s="260"/>
      <c r="I457" s="260"/>
      <c r="J457" s="260"/>
      <c r="K457" s="260"/>
      <c r="L457" s="260"/>
      <c r="M457" s="260"/>
      <c r="N457" s="260"/>
      <c r="O457" s="260"/>
      <c r="P457" s="260"/>
      <c r="Q457" s="260"/>
      <c r="R457" s="260"/>
      <c r="S457" s="260"/>
      <c r="T457" s="260"/>
      <c r="U457" s="260"/>
      <c r="V457" s="260"/>
      <c r="W457" s="260"/>
      <c r="X457" s="260"/>
      <c r="Y457" s="260"/>
      <c r="Z457" s="260"/>
      <c r="AA457" s="260"/>
      <c r="AB457" s="260"/>
      <c r="AC457" s="260"/>
      <c r="AD457" s="260"/>
      <c r="AE457" s="260"/>
      <c r="AF457" s="260"/>
      <c r="AG457" s="260"/>
      <c r="AH457" s="260"/>
      <c r="AI457" s="260"/>
      <c r="AJ457" s="260"/>
      <c r="AK457" s="260"/>
      <c r="AL457" s="260"/>
      <c r="AM457" s="260"/>
      <c r="AN457" s="260"/>
      <c r="AO457" s="260"/>
      <c r="AP457" s="260"/>
      <c r="AQ457" s="260"/>
      <c r="AR457" s="260"/>
      <c r="AS457" s="260"/>
      <c r="AT457" s="260"/>
    </row>
    <row r="458" customFormat="false" ht="15" hidden="false" customHeight="false" outlineLevel="0" collapsed="false">
      <c r="A458" s="259"/>
      <c r="B458" s="260"/>
      <c r="C458" s="260"/>
      <c r="D458" s="260"/>
      <c r="E458" s="260"/>
      <c r="F458" s="260"/>
      <c r="G458" s="260"/>
      <c r="H458" s="260"/>
      <c r="I458" s="260"/>
      <c r="J458" s="260"/>
      <c r="K458" s="260"/>
      <c r="L458" s="260"/>
      <c r="M458" s="260"/>
      <c r="N458" s="260"/>
      <c r="O458" s="260"/>
      <c r="P458" s="260"/>
      <c r="Q458" s="260"/>
      <c r="R458" s="260"/>
      <c r="S458" s="260"/>
      <c r="T458" s="260"/>
      <c r="U458" s="260"/>
      <c r="V458" s="260"/>
      <c r="W458" s="260"/>
      <c r="X458" s="260"/>
      <c r="Y458" s="260"/>
      <c r="Z458" s="260"/>
      <c r="AA458" s="260"/>
      <c r="AB458" s="260"/>
      <c r="AC458" s="260"/>
      <c r="AD458" s="260"/>
      <c r="AE458" s="260"/>
      <c r="AF458" s="260"/>
      <c r="AG458" s="260"/>
      <c r="AH458" s="260"/>
      <c r="AI458" s="260"/>
      <c r="AJ458" s="260"/>
      <c r="AK458" s="260"/>
      <c r="AL458" s="260"/>
      <c r="AM458" s="260"/>
      <c r="AN458" s="260"/>
      <c r="AO458" s="260"/>
      <c r="AP458" s="260"/>
      <c r="AQ458" s="260"/>
      <c r="AR458" s="260"/>
      <c r="AS458" s="260"/>
      <c r="AT458" s="260"/>
    </row>
    <row r="459" customFormat="false" ht="15" hidden="false" customHeight="false" outlineLevel="0" collapsed="false">
      <c r="A459" s="259"/>
      <c r="B459" s="260"/>
      <c r="C459" s="260"/>
      <c r="D459" s="260"/>
      <c r="E459" s="260"/>
      <c r="F459" s="260"/>
      <c r="G459" s="260"/>
      <c r="H459" s="260"/>
      <c r="I459" s="260"/>
      <c r="J459" s="260"/>
      <c r="K459" s="260"/>
      <c r="L459" s="260"/>
      <c r="M459" s="260"/>
      <c r="N459" s="260"/>
      <c r="O459" s="260"/>
      <c r="P459" s="260"/>
      <c r="Q459" s="260"/>
      <c r="R459" s="260"/>
      <c r="S459" s="260"/>
      <c r="T459" s="260"/>
      <c r="U459" s="260"/>
      <c r="V459" s="260"/>
      <c r="W459" s="260"/>
      <c r="X459" s="260"/>
      <c r="Y459" s="260"/>
      <c r="Z459" s="260"/>
      <c r="AA459" s="260"/>
      <c r="AB459" s="260"/>
      <c r="AC459" s="260"/>
      <c r="AD459" s="260"/>
      <c r="AE459" s="260"/>
      <c r="AF459" s="260"/>
      <c r="AG459" s="260"/>
      <c r="AH459" s="260"/>
      <c r="AI459" s="260"/>
      <c r="AJ459" s="260"/>
      <c r="AK459" s="260"/>
      <c r="AL459" s="260"/>
      <c r="AM459" s="260"/>
      <c r="AN459" s="260"/>
      <c r="AO459" s="260"/>
      <c r="AP459" s="260"/>
      <c r="AQ459" s="260"/>
      <c r="AR459" s="260"/>
      <c r="AS459" s="260"/>
      <c r="AT459" s="260"/>
    </row>
    <row r="460" customFormat="false" ht="15" hidden="false" customHeight="false" outlineLevel="0" collapsed="false">
      <c r="A460" s="259"/>
      <c r="B460" s="260"/>
      <c r="C460" s="260"/>
      <c r="D460" s="260"/>
      <c r="E460" s="260"/>
      <c r="F460" s="260"/>
      <c r="G460" s="260"/>
      <c r="H460" s="260"/>
      <c r="I460" s="260"/>
      <c r="J460" s="260"/>
      <c r="K460" s="260"/>
      <c r="L460" s="260"/>
      <c r="M460" s="260"/>
      <c r="N460" s="260"/>
      <c r="O460" s="260"/>
      <c r="P460" s="260"/>
      <c r="Q460" s="260"/>
      <c r="R460" s="260"/>
      <c r="S460" s="260"/>
      <c r="T460" s="260"/>
      <c r="U460" s="260"/>
      <c r="V460" s="260"/>
      <c r="W460" s="260"/>
      <c r="X460" s="260"/>
      <c r="Y460" s="260"/>
      <c r="Z460" s="260"/>
      <c r="AA460" s="260"/>
      <c r="AB460" s="260"/>
      <c r="AC460" s="260"/>
      <c r="AD460" s="260"/>
      <c r="AE460" s="260"/>
      <c r="AF460" s="260"/>
      <c r="AG460" s="260"/>
      <c r="AH460" s="260"/>
      <c r="AI460" s="260"/>
      <c r="AJ460" s="260"/>
      <c r="AK460" s="260"/>
      <c r="AL460" s="260"/>
      <c r="AM460" s="260"/>
      <c r="AN460" s="260"/>
      <c r="AO460" s="260"/>
      <c r="AP460" s="260"/>
      <c r="AQ460" s="260"/>
      <c r="AR460" s="260"/>
      <c r="AS460" s="260"/>
      <c r="AT460" s="260"/>
    </row>
    <row r="461" customFormat="false" ht="15" hidden="false" customHeight="false" outlineLevel="0" collapsed="false">
      <c r="A461" s="259"/>
      <c r="B461" s="260"/>
      <c r="C461" s="260"/>
      <c r="D461" s="260"/>
      <c r="E461" s="260"/>
      <c r="F461" s="260"/>
      <c r="G461" s="260"/>
      <c r="H461" s="260"/>
      <c r="I461" s="260"/>
      <c r="J461" s="260"/>
      <c r="K461" s="260"/>
      <c r="L461" s="260"/>
      <c r="M461" s="260"/>
      <c r="N461" s="260"/>
      <c r="O461" s="260"/>
      <c r="P461" s="260"/>
      <c r="Q461" s="260"/>
      <c r="R461" s="260"/>
      <c r="S461" s="260"/>
      <c r="T461" s="260"/>
      <c r="U461" s="260"/>
      <c r="V461" s="260"/>
      <c r="W461" s="260"/>
      <c r="X461" s="260"/>
      <c r="Y461" s="260"/>
      <c r="Z461" s="260"/>
      <c r="AA461" s="260"/>
      <c r="AB461" s="260"/>
      <c r="AC461" s="260"/>
      <c r="AD461" s="260"/>
      <c r="AE461" s="260"/>
      <c r="AF461" s="260"/>
      <c r="AG461" s="260"/>
      <c r="AH461" s="260"/>
      <c r="AI461" s="260"/>
      <c r="AJ461" s="260"/>
      <c r="AK461" s="260"/>
      <c r="AL461" s="260"/>
      <c r="AM461" s="260"/>
      <c r="AN461" s="260"/>
      <c r="AO461" s="260"/>
      <c r="AP461" s="260"/>
      <c r="AQ461" s="260"/>
      <c r="AR461" s="260"/>
      <c r="AS461" s="260"/>
      <c r="AT461" s="260"/>
    </row>
    <row r="462" customFormat="false" ht="15" hidden="false" customHeight="false" outlineLevel="0" collapsed="false">
      <c r="A462" s="259"/>
      <c r="B462" s="260"/>
      <c r="C462" s="260"/>
      <c r="D462" s="260"/>
      <c r="E462" s="260"/>
      <c r="F462" s="260"/>
      <c r="G462" s="260"/>
      <c r="H462" s="260"/>
      <c r="I462" s="260"/>
      <c r="J462" s="260"/>
      <c r="K462" s="260"/>
      <c r="L462" s="260"/>
      <c r="M462" s="260"/>
      <c r="N462" s="260"/>
      <c r="O462" s="260"/>
      <c r="P462" s="260"/>
      <c r="Q462" s="260"/>
      <c r="R462" s="260"/>
      <c r="S462" s="260"/>
      <c r="T462" s="260"/>
      <c r="U462" s="260"/>
      <c r="V462" s="260"/>
      <c r="W462" s="260"/>
      <c r="X462" s="260"/>
      <c r="Y462" s="260"/>
      <c r="Z462" s="260"/>
      <c r="AA462" s="260"/>
      <c r="AB462" s="260"/>
      <c r="AC462" s="260"/>
      <c r="AD462" s="260"/>
      <c r="AE462" s="260"/>
      <c r="AF462" s="260"/>
      <c r="AG462" s="260"/>
      <c r="AH462" s="260"/>
      <c r="AI462" s="260"/>
      <c r="AJ462" s="260"/>
      <c r="AK462" s="260"/>
      <c r="AL462" s="260"/>
      <c r="AM462" s="260"/>
      <c r="AN462" s="260"/>
      <c r="AO462" s="260"/>
      <c r="AP462" s="260"/>
      <c r="AQ462" s="260"/>
      <c r="AR462" s="260"/>
      <c r="AS462" s="260"/>
      <c r="AT462" s="260"/>
    </row>
    <row r="463" customFormat="false" ht="15" hidden="false" customHeight="false" outlineLevel="0" collapsed="false">
      <c r="A463" s="259"/>
      <c r="B463" s="260"/>
      <c r="C463" s="260"/>
      <c r="D463" s="260"/>
      <c r="E463" s="260"/>
      <c r="F463" s="260"/>
      <c r="G463" s="260"/>
      <c r="H463" s="260"/>
      <c r="I463" s="260"/>
      <c r="J463" s="260"/>
      <c r="K463" s="260"/>
      <c r="L463" s="260"/>
      <c r="M463" s="260"/>
      <c r="N463" s="260"/>
      <c r="O463" s="260"/>
      <c r="P463" s="260"/>
      <c r="Q463" s="260"/>
      <c r="R463" s="260"/>
      <c r="S463" s="260"/>
      <c r="T463" s="260"/>
      <c r="U463" s="260"/>
      <c r="V463" s="260"/>
      <c r="W463" s="260"/>
      <c r="X463" s="260"/>
      <c r="Y463" s="260"/>
      <c r="Z463" s="260"/>
      <c r="AA463" s="260"/>
      <c r="AB463" s="260"/>
      <c r="AC463" s="260"/>
      <c r="AD463" s="260"/>
      <c r="AE463" s="260"/>
      <c r="AF463" s="260"/>
      <c r="AG463" s="260"/>
      <c r="AH463" s="260"/>
      <c r="AI463" s="260"/>
      <c r="AJ463" s="260"/>
      <c r="AK463" s="260"/>
      <c r="AL463" s="260"/>
      <c r="AM463" s="260"/>
      <c r="AN463" s="260"/>
      <c r="AO463" s="260"/>
      <c r="AP463" s="260"/>
      <c r="AQ463" s="260"/>
      <c r="AR463" s="260"/>
      <c r="AS463" s="260"/>
      <c r="AT463" s="260"/>
    </row>
    <row r="464" customFormat="false" ht="15" hidden="false" customHeight="false" outlineLevel="0" collapsed="false">
      <c r="A464" s="259"/>
      <c r="B464" s="260"/>
      <c r="C464" s="260"/>
      <c r="D464" s="260"/>
      <c r="E464" s="260"/>
      <c r="F464" s="260"/>
      <c r="G464" s="260"/>
      <c r="H464" s="260"/>
      <c r="I464" s="260"/>
      <c r="J464" s="260"/>
      <c r="K464" s="260"/>
      <c r="L464" s="260"/>
      <c r="M464" s="260"/>
      <c r="N464" s="260"/>
      <c r="O464" s="260"/>
      <c r="P464" s="260"/>
      <c r="Q464" s="260"/>
      <c r="R464" s="260"/>
      <c r="S464" s="260"/>
      <c r="T464" s="260"/>
      <c r="U464" s="260"/>
      <c r="V464" s="260"/>
      <c r="W464" s="260"/>
      <c r="X464" s="260"/>
      <c r="Y464" s="260"/>
      <c r="Z464" s="260"/>
      <c r="AA464" s="260"/>
      <c r="AB464" s="260"/>
      <c r="AC464" s="260"/>
      <c r="AD464" s="260"/>
      <c r="AE464" s="260"/>
      <c r="AF464" s="260"/>
      <c r="AG464" s="260"/>
      <c r="AH464" s="260"/>
      <c r="AI464" s="260"/>
      <c r="AJ464" s="260"/>
      <c r="AK464" s="260"/>
      <c r="AL464" s="260"/>
      <c r="AM464" s="260"/>
      <c r="AN464" s="260"/>
      <c r="AO464" s="260"/>
      <c r="AP464" s="260"/>
      <c r="AQ464" s="260"/>
      <c r="AR464" s="260"/>
      <c r="AS464" s="260"/>
      <c r="AT464" s="260"/>
    </row>
    <row r="465" customFormat="false" ht="15" hidden="false" customHeight="false" outlineLevel="0" collapsed="false">
      <c r="A465" s="259"/>
      <c r="B465" s="260"/>
      <c r="C465" s="260"/>
      <c r="D465" s="260"/>
      <c r="E465" s="260"/>
      <c r="F465" s="260"/>
      <c r="G465" s="260"/>
      <c r="H465" s="260"/>
      <c r="I465" s="260"/>
      <c r="J465" s="260"/>
      <c r="K465" s="260"/>
      <c r="L465" s="260"/>
      <c r="M465" s="260"/>
      <c r="N465" s="260"/>
      <c r="O465" s="260"/>
      <c r="P465" s="260"/>
      <c r="Q465" s="260"/>
      <c r="R465" s="260"/>
      <c r="S465" s="260"/>
      <c r="T465" s="260"/>
      <c r="U465" s="260"/>
      <c r="V465" s="260"/>
      <c r="W465" s="260"/>
      <c r="X465" s="260"/>
      <c r="Y465" s="260"/>
      <c r="Z465" s="260"/>
      <c r="AA465" s="260"/>
      <c r="AB465" s="260"/>
      <c r="AC465" s="260"/>
      <c r="AD465" s="260"/>
      <c r="AE465" s="260"/>
      <c r="AF465" s="260"/>
      <c r="AG465" s="260"/>
      <c r="AH465" s="260"/>
      <c r="AI465" s="260"/>
      <c r="AJ465" s="260"/>
      <c r="AK465" s="260"/>
      <c r="AL465" s="260"/>
      <c r="AM465" s="260"/>
      <c r="AN465" s="260"/>
      <c r="AO465" s="260"/>
      <c r="AP465" s="260"/>
      <c r="AQ465" s="260"/>
      <c r="AR465" s="260"/>
      <c r="AS465" s="260"/>
      <c r="AT465" s="260"/>
    </row>
    <row r="466" customFormat="false" ht="15" hidden="false" customHeight="false" outlineLevel="0" collapsed="false">
      <c r="A466" s="259"/>
      <c r="B466" s="260"/>
      <c r="C466" s="260"/>
      <c r="D466" s="260"/>
      <c r="E466" s="260"/>
      <c r="F466" s="260"/>
      <c r="G466" s="260"/>
      <c r="H466" s="260"/>
      <c r="I466" s="260"/>
      <c r="J466" s="260"/>
      <c r="K466" s="260"/>
      <c r="L466" s="260"/>
      <c r="M466" s="260"/>
      <c r="N466" s="260"/>
      <c r="O466" s="260"/>
      <c r="P466" s="260"/>
      <c r="Q466" s="260"/>
      <c r="R466" s="260"/>
      <c r="S466" s="260"/>
      <c r="T466" s="260"/>
      <c r="U466" s="260"/>
      <c r="V466" s="260"/>
      <c r="W466" s="260"/>
      <c r="X466" s="260"/>
      <c r="Y466" s="260"/>
      <c r="Z466" s="260"/>
      <c r="AA466" s="260"/>
      <c r="AB466" s="260"/>
      <c r="AC466" s="260"/>
      <c r="AD466" s="260"/>
      <c r="AE466" s="260"/>
      <c r="AF466" s="260"/>
      <c r="AG466" s="260"/>
      <c r="AH466" s="260"/>
      <c r="AI466" s="260"/>
      <c r="AJ466" s="260"/>
      <c r="AK466" s="260"/>
      <c r="AL466" s="260"/>
      <c r="AM466" s="260"/>
      <c r="AN466" s="260"/>
      <c r="AO466" s="260"/>
      <c r="AP466" s="260"/>
      <c r="AQ466" s="260"/>
      <c r="AR466" s="260"/>
      <c r="AS466" s="260"/>
      <c r="AT466" s="260"/>
    </row>
    <row r="467" customFormat="false" ht="15" hidden="false" customHeight="false" outlineLevel="0" collapsed="false">
      <c r="A467" s="259"/>
      <c r="B467" s="260"/>
      <c r="C467" s="260"/>
      <c r="D467" s="260"/>
      <c r="E467" s="260"/>
      <c r="F467" s="260"/>
      <c r="G467" s="260"/>
      <c r="H467" s="260"/>
      <c r="I467" s="260"/>
      <c r="J467" s="260"/>
      <c r="K467" s="260"/>
      <c r="L467" s="260"/>
      <c r="M467" s="260"/>
      <c r="N467" s="260"/>
      <c r="O467" s="260"/>
      <c r="P467" s="260"/>
      <c r="Q467" s="260"/>
      <c r="R467" s="260"/>
      <c r="S467" s="260"/>
      <c r="T467" s="260"/>
      <c r="U467" s="260"/>
      <c r="V467" s="260"/>
      <c r="W467" s="260"/>
      <c r="X467" s="260"/>
      <c r="Y467" s="260"/>
      <c r="Z467" s="260"/>
      <c r="AA467" s="260"/>
      <c r="AB467" s="260"/>
      <c r="AC467" s="260"/>
      <c r="AD467" s="260"/>
      <c r="AE467" s="260"/>
      <c r="AF467" s="260"/>
      <c r="AG467" s="260"/>
      <c r="AH467" s="260"/>
      <c r="AI467" s="260"/>
      <c r="AJ467" s="260"/>
      <c r="AK467" s="260"/>
      <c r="AL467" s="260"/>
      <c r="AM467" s="260"/>
      <c r="AN467" s="260"/>
      <c r="AO467" s="260"/>
      <c r="AP467" s="260"/>
      <c r="AQ467" s="260"/>
      <c r="AR467" s="260"/>
      <c r="AS467" s="260"/>
      <c r="AT467" s="260"/>
    </row>
    <row r="468" customFormat="false" ht="15" hidden="false" customHeight="false" outlineLevel="0" collapsed="false">
      <c r="A468" s="259"/>
      <c r="B468" s="260"/>
      <c r="C468" s="260"/>
      <c r="D468" s="260"/>
      <c r="E468" s="260"/>
      <c r="F468" s="260"/>
      <c r="G468" s="260"/>
      <c r="H468" s="260"/>
      <c r="I468" s="260"/>
      <c r="J468" s="260"/>
      <c r="K468" s="260"/>
      <c r="L468" s="260"/>
      <c r="M468" s="260"/>
      <c r="N468" s="260"/>
      <c r="O468" s="260"/>
      <c r="P468" s="260"/>
      <c r="Q468" s="260"/>
      <c r="R468" s="260"/>
      <c r="S468" s="260"/>
      <c r="T468" s="260"/>
      <c r="U468" s="260"/>
      <c r="V468" s="260"/>
      <c r="W468" s="260"/>
      <c r="X468" s="260"/>
      <c r="Y468" s="260"/>
      <c r="Z468" s="260"/>
      <c r="AA468" s="260"/>
      <c r="AB468" s="260"/>
      <c r="AC468" s="260"/>
      <c r="AD468" s="260"/>
      <c r="AE468" s="260"/>
      <c r="AF468" s="260"/>
      <c r="AG468" s="260"/>
      <c r="AH468" s="260"/>
      <c r="AI468" s="260"/>
      <c r="AJ468" s="260"/>
      <c r="AK468" s="260"/>
      <c r="AL468" s="260"/>
      <c r="AM468" s="260"/>
      <c r="AN468" s="260"/>
      <c r="AO468" s="260"/>
      <c r="AP468" s="260"/>
      <c r="AQ468" s="260"/>
      <c r="AR468" s="260"/>
      <c r="AS468" s="260"/>
      <c r="AT468" s="260"/>
    </row>
    <row r="469" customFormat="false" ht="15" hidden="false" customHeight="false" outlineLevel="0" collapsed="false">
      <c r="A469" s="259"/>
      <c r="B469" s="260"/>
      <c r="C469" s="260"/>
      <c r="D469" s="260"/>
      <c r="E469" s="260"/>
      <c r="F469" s="260"/>
      <c r="G469" s="260"/>
      <c r="H469" s="260"/>
      <c r="I469" s="260"/>
      <c r="J469" s="260"/>
      <c r="K469" s="260"/>
      <c r="L469" s="260"/>
      <c r="M469" s="260"/>
      <c r="N469" s="260"/>
      <c r="O469" s="260"/>
      <c r="P469" s="260"/>
      <c r="Q469" s="260"/>
      <c r="R469" s="260"/>
      <c r="S469" s="260"/>
      <c r="T469" s="260"/>
      <c r="U469" s="260"/>
      <c r="V469" s="260"/>
      <c r="W469" s="260"/>
      <c r="X469" s="260"/>
      <c r="Y469" s="260"/>
      <c r="Z469" s="260"/>
      <c r="AA469" s="260"/>
      <c r="AB469" s="260"/>
      <c r="AC469" s="260"/>
      <c r="AD469" s="260"/>
      <c r="AE469" s="260"/>
      <c r="AF469" s="260"/>
      <c r="AG469" s="260"/>
      <c r="AH469" s="260"/>
      <c r="AI469" s="260"/>
      <c r="AJ469" s="260"/>
      <c r="AK469" s="260"/>
      <c r="AL469" s="260"/>
      <c r="AM469" s="260"/>
      <c r="AN469" s="260"/>
      <c r="AO469" s="260"/>
      <c r="AP469" s="260"/>
      <c r="AQ469" s="260"/>
      <c r="AR469" s="260"/>
      <c r="AS469" s="260"/>
      <c r="AT469" s="260"/>
    </row>
    <row r="470" customFormat="false" ht="15" hidden="false" customHeight="false" outlineLevel="0" collapsed="false">
      <c r="A470" s="259"/>
      <c r="B470" s="260"/>
      <c r="C470" s="260"/>
      <c r="D470" s="260"/>
      <c r="E470" s="260"/>
      <c r="F470" s="260"/>
      <c r="G470" s="260"/>
      <c r="H470" s="260"/>
      <c r="I470" s="260"/>
      <c r="J470" s="260"/>
      <c r="K470" s="260"/>
      <c r="L470" s="260"/>
      <c r="M470" s="260"/>
      <c r="N470" s="260"/>
      <c r="O470" s="260"/>
      <c r="P470" s="260"/>
      <c r="Q470" s="260"/>
      <c r="R470" s="260"/>
      <c r="S470" s="260"/>
      <c r="T470" s="260"/>
      <c r="U470" s="260"/>
      <c r="V470" s="260"/>
      <c r="W470" s="260"/>
      <c r="X470" s="260"/>
      <c r="Y470" s="260"/>
      <c r="Z470" s="260"/>
      <c r="AA470" s="260"/>
      <c r="AB470" s="260"/>
      <c r="AC470" s="260"/>
      <c r="AD470" s="260"/>
      <c r="AE470" s="260"/>
      <c r="AF470" s="260"/>
      <c r="AG470" s="260"/>
      <c r="AH470" s="260"/>
      <c r="AI470" s="260"/>
      <c r="AJ470" s="260"/>
      <c r="AK470" s="260"/>
      <c r="AL470" s="260"/>
      <c r="AM470" s="260"/>
      <c r="AN470" s="260"/>
      <c r="AO470" s="260"/>
      <c r="AP470" s="260"/>
      <c r="AQ470" s="260"/>
      <c r="AR470" s="260"/>
      <c r="AS470" s="260"/>
      <c r="AT470" s="260"/>
    </row>
    <row r="471" customFormat="false" ht="15" hidden="false" customHeight="false" outlineLevel="0" collapsed="false">
      <c r="A471" s="259"/>
      <c r="B471" s="260"/>
      <c r="C471" s="260"/>
      <c r="D471" s="260"/>
      <c r="E471" s="260"/>
      <c r="F471" s="260"/>
      <c r="G471" s="260"/>
      <c r="H471" s="260"/>
      <c r="I471" s="260"/>
      <c r="J471" s="260"/>
      <c r="K471" s="260"/>
      <c r="L471" s="260"/>
      <c r="M471" s="260"/>
      <c r="N471" s="260"/>
      <c r="O471" s="260"/>
      <c r="P471" s="260"/>
      <c r="Q471" s="260"/>
      <c r="R471" s="260"/>
      <c r="S471" s="260"/>
      <c r="T471" s="260"/>
      <c r="U471" s="260"/>
      <c r="V471" s="260"/>
      <c r="W471" s="260"/>
      <c r="X471" s="260"/>
      <c r="Y471" s="260"/>
      <c r="Z471" s="260"/>
      <c r="AA471" s="260"/>
      <c r="AB471" s="260"/>
      <c r="AC471" s="260"/>
      <c r="AD471" s="260"/>
      <c r="AE471" s="260"/>
      <c r="AF471" s="260"/>
      <c r="AG471" s="260"/>
      <c r="AH471" s="260"/>
      <c r="AI471" s="260"/>
      <c r="AJ471" s="260"/>
      <c r="AK471" s="260"/>
      <c r="AL471" s="260"/>
      <c r="AM471" s="260"/>
      <c r="AN471" s="260"/>
      <c r="AO471" s="260"/>
      <c r="AP471" s="260"/>
      <c r="AQ471" s="260"/>
      <c r="AR471" s="260"/>
      <c r="AS471" s="260"/>
      <c r="AT471" s="260"/>
    </row>
    <row r="472" customFormat="false" ht="15" hidden="false" customHeight="false" outlineLevel="0" collapsed="false">
      <c r="A472" s="259"/>
      <c r="B472" s="260"/>
      <c r="C472" s="260"/>
      <c r="D472" s="260"/>
      <c r="E472" s="260"/>
      <c r="F472" s="260"/>
      <c r="G472" s="260"/>
      <c r="H472" s="260"/>
      <c r="I472" s="260"/>
      <c r="J472" s="260"/>
      <c r="K472" s="260"/>
      <c r="L472" s="260"/>
      <c r="M472" s="260"/>
      <c r="N472" s="260"/>
      <c r="O472" s="260"/>
      <c r="P472" s="260"/>
      <c r="Q472" s="260"/>
      <c r="R472" s="260"/>
      <c r="S472" s="260"/>
      <c r="T472" s="260"/>
      <c r="U472" s="260"/>
      <c r="V472" s="260"/>
      <c r="W472" s="260"/>
      <c r="X472" s="260"/>
      <c r="Y472" s="260"/>
      <c r="Z472" s="260"/>
      <c r="AA472" s="260"/>
      <c r="AB472" s="260"/>
      <c r="AC472" s="260"/>
      <c r="AD472" s="260"/>
      <c r="AE472" s="260"/>
      <c r="AF472" s="260"/>
      <c r="AG472" s="260"/>
      <c r="AH472" s="260"/>
      <c r="AI472" s="260"/>
      <c r="AJ472" s="260"/>
      <c r="AK472" s="260"/>
      <c r="AL472" s="260"/>
      <c r="AM472" s="260"/>
      <c r="AN472" s="260"/>
      <c r="AO472" s="260"/>
      <c r="AP472" s="260"/>
      <c r="AQ472" s="260"/>
      <c r="AR472" s="260"/>
      <c r="AS472" s="260"/>
      <c r="AT472" s="260"/>
    </row>
    <row r="473" customFormat="false" ht="15" hidden="false" customHeight="false" outlineLevel="0" collapsed="false">
      <c r="A473" s="259"/>
      <c r="B473" s="260"/>
      <c r="C473" s="260"/>
      <c r="D473" s="260"/>
      <c r="E473" s="260"/>
      <c r="F473" s="260"/>
      <c r="G473" s="260"/>
      <c r="H473" s="260"/>
      <c r="I473" s="260"/>
      <c r="J473" s="260"/>
      <c r="K473" s="260"/>
      <c r="L473" s="260"/>
      <c r="M473" s="260"/>
      <c r="N473" s="260"/>
      <c r="O473" s="260"/>
      <c r="P473" s="260"/>
      <c r="Q473" s="260"/>
      <c r="R473" s="260"/>
      <c r="S473" s="260"/>
      <c r="T473" s="260"/>
      <c r="U473" s="260"/>
      <c r="V473" s="260"/>
      <c r="W473" s="260"/>
      <c r="X473" s="260"/>
      <c r="Y473" s="260"/>
      <c r="Z473" s="260"/>
      <c r="AA473" s="260"/>
      <c r="AB473" s="260"/>
      <c r="AC473" s="260"/>
      <c r="AD473" s="260"/>
      <c r="AE473" s="260"/>
      <c r="AF473" s="260"/>
      <c r="AG473" s="260"/>
      <c r="AH473" s="260"/>
      <c r="AI473" s="260"/>
      <c r="AJ473" s="260"/>
      <c r="AK473" s="260"/>
      <c r="AL473" s="260"/>
      <c r="AM473" s="260"/>
      <c r="AN473" s="260"/>
      <c r="AO473" s="260"/>
      <c r="AP473" s="260"/>
      <c r="AQ473" s="260"/>
      <c r="AR473" s="260"/>
      <c r="AS473" s="260"/>
      <c r="AT473" s="260"/>
    </row>
    <row r="474" customFormat="false" ht="15" hidden="false" customHeight="false" outlineLevel="0" collapsed="false">
      <c r="A474" s="259"/>
      <c r="B474" s="260"/>
      <c r="C474" s="260"/>
      <c r="D474" s="260"/>
      <c r="E474" s="260"/>
      <c r="F474" s="260"/>
      <c r="G474" s="260"/>
      <c r="H474" s="260"/>
      <c r="I474" s="260"/>
      <c r="J474" s="260"/>
      <c r="K474" s="260"/>
      <c r="L474" s="260"/>
      <c r="M474" s="260"/>
      <c r="N474" s="260"/>
      <c r="O474" s="260"/>
      <c r="P474" s="260"/>
      <c r="Q474" s="260"/>
      <c r="R474" s="260"/>
      <c r="S474" s="260"/>
      <c r="T474" s="260"/>
      <c r="U474" s="260"/>
      <c r="V474" s="260"/>
      <c r="W474" s="260"/>
      <c r="X474" s="260"/>
      <c r="Y474" s="260"/>
      <c r="Z474" s="260"/>
      <c r="AA474" s="260"/>
      <c r="AB474" s="260"/>
      <c r="AC474" s="260"/>
      <c r="AD474" s="260"/>
      <c r="AE474" s="260"/>
      <c r="AF474" s="260"/>
      <c r="AG474" s="260"/>
      <c r="AH474" s="260"/>
      <c r="AI474" s="260"/>
      <c r="AJ474" s="260"/>
      <c r="AK474" s="260"/>
      <c r="AL474" s="260"/>
      <c r="AM474" s="260"/>
      <c r="AN474" s="260"/>
      <c r="AO474" s="260"/>
      <c r="AP474" s="260"/>
      <c r="AQ474" s="260"/>
      <c r="AR474" s="260"/>
      <c r="AS474" s="260"/>
      <c r="AT474" s="260"/>
    </row>
    <row r="475" customFormat="false" ht="15" hidden="false" customHeight="false" outlineLevel="0" collapsed="false">
      <c r="A475" s="259"/>
      <c r="B475" s="260"/>
      <c r="C475" s="260"/>
      <c r="D475" s="260"/>
      <c r="E475" s="260"/>
      <c r="F475" s="260"/>
      <c r="G475" s="260"/>
      <c r="H475" s="260"/>
      <c r="I475" s="260"/>
      <c r="J475" s="260"/>
      <c r="K475" s="260"/>
      <c r="L475" s="260"/>
      <c r="M475" s="260"/>
      <c r="N475" s="260"/>
      <c r="O475" s="260"/>
      <c r="P475" s="260"/>
      <c r="Q475" s="260"/>
      <c r="R475" s="260"/>
      <c r="S475" s="260"/>
      <c r="T475" s="260"/>
      <c r="U475" s="260"/>
      <c r="V475" s="260"/>
      <c r="W475" s="260"/>
      <c r="X475" s="260"/>
      <c r="Y475" s="260"/>
      <c r="Z475" s="260"/>
      <c r="AA475" s="260"/>
      <c r="AB475" s="260"/>
      <c r="AC475" s="260"/>
      <c r="AD475" s="260"/>
      <c r="AE475" s="260"/>
      <c r="AF475" s="260"/>
      <c r="AG475" s="260"/>
      <c r="AH475" s="260"/>
      <c r="AI475" s="260"/>
      <c r="AJ475" s="260"/>
      <c r="AK475" s="260"/>
      <c r="AL475" s="260"/>
      <c r="AM475" s="260"/>
      <c r="AN475" s="260"/>
      <c r="AO475" s="260"/>
      <c r="AP475" s="260"/>
      <c r="AQ475" s="260"/>
      <c r="AR475" s="260"/>
      <c r="AS475" s="260"/>
      <c r="AT475" s="260"/>
    </row>
    <row r="476" customFormat="false" ht="15" hidden="false" customHeight="false" outlineLevel="0" collapsed="false">
      <c r="A476" s="259"/>
      <c r="B476" s="260"/>
      <c r="C476" s="260"/>
      <c r="D476" s="260"/>
      <c r="E476" s="260"/>
      <c r="F476" s="260"/>
      <c r="G476" s="260"/>
      <c r="H476" s="260"/>
      <c r="I476" s="260"/>
      <c r="J476" s="260"/>
      <c r="K476" s="260"/>
      <c r="L476" s="260"/>
      <c r="M476" s="260"/>
      <c r="N476" s="260"/>
      <c r="O476" s="260"/>
      <c r="P476" s="260"/>
      <c r="Q476" s="260"/>
      <c r="R476" s="260"/>
      <c r="S476" s="260"/>
      <c r="T476" s="260"/>
      <c r="U476" s="260"/>
      <c r="V476" s="260"/>
      <c r="W476" s="260"/>
      <c r="X476" s="260"/>
      <c r="Y476" s="260"/>
      <c r="Z476" s="260"/>
      <c r="AA476" s="260"/>
      <c r="AB476" s="260"/>
      <c r="AC476" s="260"/>
      <c r="AD476" s="260"/>
      <c r="AE476" s="260"/>
      <c r="AF476" s="260"/>
      <c r="AG476" s="260"/>
      <c r="AH476" s="260"/>
      <c r="AI476" s="260"/>
      <c r="AJ476" s="260"/>
      <c r="AK476" s="260"/>
      <c r="AL476" s="260"/>
      <c r="AM476" s="260"/>
      <c r="AN476" s="260"/>
      <c r="AO476" s="260"/>
      <c r="AP476" s="260"/>
      <c r="AQ476" s="260"/>
      <c r="AR476" s="260"/>
      <c r="AS476" s="260"/>
      <c r="AT476" s="260"/>
    </row>
    <row r="477" customFormat="false" ht="15" hidden="false" customHeight="false" outlineLevel="0" collapsed="false">
      <c r="A477" s="259"/>
      <c r="B477" s="260"/>
      <c r="C477" s="260"/>
      <c r="D477" s="260"/>
      <c r="E477" s="260"/>
      <c r="F477" s="260"/>
      <c r="G477" s="260"/>
      <c r="H477" s="260"/>
      <c r="I477" s="260"/>
      <c r="J477" s="260"/>
      <c r="K477" s="260"/>
      <c r="L477" s="260"/>
      <c r="M477" s="260"/>
      <c r="N477" s="260"/>
      <c r="O477" s="260"/>
      <c r="P477" s="260"/>
      <c r="Q477" s="260"/>
      <c r="R477" s="260"/>
      <c r="S477" s="260"/>
      <c r="T477" s="260"/>
      <c r="U477" s="260"/>
      <c r="V477" s="260"/>
      <c r="W477" s="260"/>
      <c r="X477" s="260"/>
      <c r="Y477" s="260"/>
      <c r="Z477" s="260"/>
      <c r="AA477" s="260"/>
      <c r="AB477" s="260"/>
      <c r="AC477" s="260"/>
      <c r="AD477" s="260"/>
      <c r="AE477" s="260"/>
      <c r="AF477" s="260"/>
      <c r="AG477" s="260"/>
      <c r="AH477" s="260"/>
      <c r="AI477" s="260"/>
      <c r="AJ477" s="260"/>
      <c r="AK477" s="260"/>
      <c r="AL477" s="260"/>
      <c r="AM477" s="260"/>
      <c r="AN477" s="260"/>
      <c r="AO477" s="260"/>
      <c r="AP477" s="260"/>
      <c r="AQ477" s="260"/>
      <c r="AR477" s="260"/>
      <c r="AS477" s="260"/>
      <c r="AT477" s="260"/>
    </row>
    <row r="478" customFormat="false" ht="15" hidden="false" customHeight="false" outlineLevel="0" collapsed="false">
      <c r="A478" s="259"/>
      <c r="B478" s="260"/>
      <c r="C478" s="260"/>
      <c r="D478" s="260"/>
      <c r="E478" s="260"/>
      <c r="F478" s="260"/>
      <c r="G478" s="260"/>
      <c r="H478" s="260"/>
      <c r="I478" s="260"/>
      <c r="J478" s="260"/>
      <c r="K478" s="260"/>
      <c r="L478" s="260"/>
      <c r="M478" s="260"/>
      <c r="N478" s="260"/>
      <c r="O478" s="260"/>
      <c r="P478" s="260"/>
      <c r="Q478" s="260"/>
      <c r="R478" s="260"/>
      <c r="S478" s="260"/>
      <c r="T478" s="260"/>
      <c r="U478" s="260"/>
      <c r="V478" s="260"/>
      <c r="W478" s="260"/>
      <c r="X478" s="260"/>
      <c r="Y478" s="260"/>
      <c r="Z478" s="260"/>
      <c r="AA478" s="260"/>
      <c r="AB478" s="260"/>
      <c r="AC478" s="260"/>
      <c r="AD478" s="260"/>
      <c r="AE478" s="260"/>
      <c r="AF478" s="260"/>
      <c r="AG478" s="260"/>
      <c r="AH478" s="260"/>
      <c r="AI478" s="260"/>
      <c r="AJ478" s="260"/>
      <c r="AK478" s="260"/>
      <c r="AL478" s="260"/>
      <c r="AM478" s="260"/>
      <c r="AN478" s="260"/>
      <c r="AO478" s="260"/>
      <c r="AP478" s="260"/>
      <c r="AQ478" s="260"/>
      <c r="AR478" s="260"/>
      <c r="AS478" s="260"/>
      <c r="AT478" s="260"/>
    </row>
    <row r="479" customFormat="false" ht="15" hidden="false" customHeight="false" outlineLevel="0" collapsed="false">
      <c r="A479" s="259"/>
      <c r="B479" s="260"/>
      <c r="C479" s="260"/>
      <c r="D479" s="260"/>
      <c r="E479" s="260"/>
      <c r="F479" s="260"/>
      <c r="G479" s="260"/>
      <c r="H479" s="260"/>
      <c r="I479" s="260"/>
      <c r="J479" s="260"/>
      <c r="K479" s="260"/>
      <c r="L479" s="260"/>
      <c r="M479" s="260"/>
      <c r="N479" s="260"/>
      <c r="O479" s="260"/>
      <c r="P479" s="260"/>
      <c r="Q479" s="260"/>
      <c r="R479" s="260"/>
      <c r="S479" s="260"/>
      <c r="T479" s="260"/>
      <c r="U479" s="260"/>
      <c r="V479" s="260"/>
      <c r="W479" s="260"/>
      <c r="X479" s="260"/>
      <c r="Y479" s="260"/>
      <c r="Z479" s="260"/>
      <c r="AA479" s="260"/>
      <c r="AB479" s="260"/>
      <c r="AC479" s="260"/>
      <c r="AD479" s="260"/>
      <c r="AE479" s="260"/>
      <c r="AF479" s="260"/>
      <c r="AG479" s="260"/>
      <c r="AH479" s="260"/>
      <c r="AI479" s="260"/>
      <c r="AJ479" s="260"/>
      <c r="AK479" s="260"/>
      <c r="AL479" s="260"/>
      <c r="AM479" s="260"/>
      <c r="AN479" s="260"/>
      <c r="AO479" s="260"/>
      <c r="AP479" s="260"/>
      <c r="AQ479" s="260"/>
      <c r="AR479" s="260"/>
      <c r="AS479" s="260"/>
      <c r="AT479" s="260"/>
    </row>
    <row r="480" customFormat="false" ht="15" hidden="false" customHeight="false" outlineLevel="0" collapsed="false">
      <c r="A480" s="259"/>
      <c r="B480" s="260"/>
      <c r="C480" s="260"/>
      <c r="D480" s="260"/>
      <c r="E480" s="260"/>
      <c r="F480" s="260"/>
      <c r="G480" s="260"/>
      <c r="H480" s="260"/>
      <c r="I480" s="260"/>
      <c r="J480" s="260"/>
      <c r="K480" s="260"/>
      <c r="L480" s="260"/>
      <c r="M480" s="260"/>
      <c r="N480" s="260"/>
      <c r="O480" s="260"/>
      <c r="P480" s="260"/>
      <c r="Q480" s="260"/>
      <c r="R480" s="260"/>
      <c r="S480" s="260"/>
      <c r="T480" s="260"/>
      <c r="U480" s="260"/>
      <c r="V480" s="260"/>
      <c r="W480" s="260"/>
      <c r="X480" s="260"/>
      <c r="Y480" s="260"/>
      <c r="Z480" s="260"/>
      <c r="AA480" s="260"/>
      <c r="AB480" s="260"/>
      <c r="AC480" s="260"/>
      <c r="AD480" s="260"/>
      <c r="AE480" s="260"/>
      <c r="AF480" s="260"/>
      <c r="AG480" s="260"/>
      <c r="AH480" s="260"/>
      <c r="AI480" s="260"/>
      <c r="AJ480" s="260"/>
      <c r="AK480" s="260"/>
      <c r="AL480" s="260"/>
      <c r="AM480" s="260"/>
      <c r="AN480" s="260"/>
      <c r="AO480" s="260"/>
      <c r="AP480" s="260"/>
      <c r="AQ480" s="260"/>
      <c r="AR480" s="260"/>
      <c r="AS480" s="260"/>
      <c r="AT480" s="260"/>
    </row>
    <row r="481" customFormat="false" ht="15" hidden="false" customHeight="false" outlineLevel="0" collapsed="false">
      <c r="A481" s="259"/>
      <c r="B481" s="260"/>
      <c r="C481" s="260"/>
      <c r="D481" s="260"/>
      <c r="E481" s="260"/>
      <c r="F481" s="260"/>
      <c r="G481" s="260"/>
      <c r="H481" s="260"/>
      <c r="I481" s="260"/>
      <c r="J481" s="260"/>
      <c r="K481" s="260"/>
      <c r="L481" s="260"/>
      <c r="M481" s="260"/>
      <c r="N481" s="260"/>
      <c r="O481" s="260"/>
      <c r="P481" s="260"/>
      <c r="Q481" s="260"/>
      <c r="R481" s="260"/>
      <c r="S481" s="260"/>
      <c r="T481" s="260"/>
      <c r="U481" s="260"/>
      <c r="V481" s="260"/>
      <c r="W481" s="260"/>
      <c r="X481" s="260"/>
      <c r="Y481" s="260"/>
      <c r="Z481" s="260"/>
      <c r="AA481" s="260"/>
      <c r="AB481" s="260"/>
      <c r="AC481" s="260"/>
      <c r="AD481" s="260"/>
      <c r="AE481" s="260"/>
      <c r="AF481" s="260"/>
      <c r="AG481" s="260"/>
      <c r="AH481" s="260"/>
      <c r="AI481" s="260"/>
      <c r="AJ481" s="260"/>
      <c r="AK481" s="260"/>
      <c r="AL481" s="260"/>
      <c r="AM481" s="260"/>
      <c r="AN481" s="260"/>
      <c r="AO481" s="260"/>
      <c r="AP481" s="260"/>
      <c r="AQ481" s="260"/>
      <c r="AR481" s="260"/>
      <c r="AS481" s="260"/>
      <c r="AT481" s="260"/>
    </row>
    <row r="482" customFormat="false" ht="15" hidden="false" customHeight="false" outlineLevel="0" collapsed="false">
      <c r="A482" s="259"/>
      <c r="B482" s="260"/>
      <c r="C482" s="260"/>
      <c r="D482" s="260"/>
      <c r="E482" s="260"/>
      <c r="F482" s="260"/>
      <c r="G482" s="260"/>
      <c r="H482" s="260"/>
      <c r="I482" s="260"/>
      <c r="J482" s="260"/>
      <c r="K482" s="260"/>
      <c r="L482" s="260"/>
      <c r="M482" s="260"/>
      <c r="N482" s="260"/>
      <c r="O482" s="260"/>
      <c r="P482" s="260"/>
      <c r="Q482" s="260"/>
      <c r="R482" s="260"/>
      <c r="S482" s="260"/>
      <c r="T482" s="260"/>
      <c r="U482" s="260"/>
      <c r="V482" s="260"/>
      <c r="W482" s="260"/>
      <c r="X482" s="260"/>
      <c r="Y482" s="260"/>
      <c r="Z482" s="260"/>
      <c r="AA482" s="260"/>
      <c r="AB482" s="260"/>
      <c r="AC482" s="260"/>
      <c r="AD482" s="260"/>
      <c r="AE482" s="260"/>
      <c r="AF482" s="260"/>
      <c r="AG482" s="260"/>
      <c r="AH482" s="260"/>
      <c r="AI482" s="260"/>
      <c r="AJ482" s="260"/>
      <c r="AK482" s="260"/>
      <c r="AL482" s="260"/>
      <c r="AM482" s="260"/>
      <c r="AN482" s="260"/>
      <c r="AO482" s="260"/>
      <c r="AP482" s="260"/>
      <c r="AQ482" s="260"/>
      <c r="AR482" s="260"/>
      <c r="AS482" s="260"/>
      <c r="AT482" s="260"/>
    </row>
    <row r="483" customFormat="false" ht="15" hidden="false" customHeight="false" outlineLevel="0" collapsed="false">
      <c r="A483" s="259"/>
      <c r="B483" s="260"/>
      <c r="C483" s="260"/>
      <c r="D483" s="260"/>
      <c r="E483" s="260"/>
      <c r="F483" s="260"/>
      <c r="G483" s="260"/>
      <c r="H483" s="260"/>
      <c r="I483" s="260"/>
      <c r="J483" s="260"/>
      <c r="K483" s="260"/>
      <c r="L483" s="260"/>
      <c r="M483" s="260"/>
      <c r="N483" s="260"/>
      <c r="O483" s="260"/>
      <c r="P483" s="260"/>
      <c r="Q483" s="260"/>
      <c r="R483" s="260"/>
      <c r="S483" s="260"/>
      <c r="T483" s="260"/>
      <c r="U483" s="260"/>
      <c r="V483" s="260"/>
      <c r="W483" s="260"/>
      <c r="X483" s="260"/>
      <c r="Y483" s="260"/>
      <c r="Z483" s="260"/>
      <c r="AA483" s="260"/>
      <c r="AB483" s="260"/>
      <c r="AC483" s="260"/>
      <c r="AD483" s="260"/>
      <c r="AE483" s="260"/>
      <c r="AF483" s="260"/>
      <c r="AG483" s="260"/>
      <c r="AH483" s="260"/>
      <c r="AI483" s="260"/>
      <c r="AJ483" s="260"/>
      <c r="AK483" s="260"/>
      <c r="AL483" s="260"/>
      <c r="AM483" s="260"/>
      <c r="AN483" s="260"/>
      <c r="AO483" s="260"/>
      <c r="AP483" s="260"/>
      <c r="AQ483" s="260"/>
      <c r="AR483" s="260"/>
      <c r="AS483" s="260"/>
      <c r="AT483" s="260"/>
    </row>
    <row r="484" customFormat="false" ht="15" hidden="false" customHeight="false" outlineLevel="0" collapsed="false">
      <c r="A484" s="259"/>
      <c r="B484" s="260"/>
      <c r="C484" s="260"/>
      <c r="D484" s="260"/>
      <c r="E484" s="260"/>
      <c r="F484" s="260"/>
      <c r="G484" s="260"/>
      <c r="H484" s="260"/>
      <c r="I484" s="260"/>
      <c r="J484" s="260"/>
      <c r="K484" s="260"/>
      <c r="L484" s="260"/>
      <c r="M484" s="260"/>
      <c r="N484" s="260"/>
      <c r="O484" s="260"/>
      <c r="P484" s="260"/>
      <c r="Q484" s="260"/>
      <c r="R484" s="260"/>
      <c r="S484" s="260"/>
      <c r="T484" s="260"/>
      <c r="U484" s="260"/>
      <c r="V484" s="260"/>
      <c r="W484" s="260"/>
      <c r="X484" s="260"/>
      <c r="Y484" s="260"/>
      <c r="Z484" s="260"/>
      <c r="AA484" s="260"/>
      <c r="AB484" s="260"/>
      <c r="AC484" s="260"/>
      <c r="AD484" s="260"/>
      <c r="AE484" s="260"/>
      <c r="AF484" s="260"/>
      <c r="AG484" s="260"/>
      <c r="AH484" s="260"/>
      <c r="AI484" s="260"/>
      <c r="AJ484" s="260"/>
      <c r="AK484" s="260"/>
      <c r="AL484" s="260"/>
      <c r="AM484" s="260"/>
      <c r="AN484" s="260"/>
      <c r="AO484" s="260"/>
      <c r="AP484" s="260"/>
      <c r="AQ484" s="260"/>
      <c r="AR484" s="260"/>
      <c r="AS484" s="260"/>
      <c r="AT484" s="260"/>
    </row>
    <row r="485" customFormat="false" ht="15" hidden="false" customHeight="false" outlineLevel="0" collapsed="false">
      <c r="A485" s="259"/>
      <c r="B485" s="260"/>
      <c r="C485" s="260"/>
      <c r="D485" s="260"/>
      <c r="E485" s="260"/>
      <c r="F485" s="260"/>
      <c r="G485" s="260"/>
      <c r="H485" s="260"/>
      <c r="I485" s="260"/>
      <c r="J485" s="260"/>
      <c r="K485" s="260"/>
      <c r="L485" s="260"/>
      <c r="M485" s="260"/>
      <c r="N485" s="260"/>
      <c r="O485" s="260"/>
      <c r="P485" s="260"/>
      <c r="Q485" s="260"/>
      <c r="R485" s="260"/>
      <c r="S485" s="260"/>
      <c r="T485" s="260"/>
      <c r="U485" s="260"/>
      <c r="V485" s="260"/>
      <c r="W485" s="260"/>
      <c r="X485" s="260"/>
      <c r="Y485" s="260"/>
      <c r="Z485" s="260"/>
      <c r="AA485" s="260"/>
      <c r="AB485" s="260"/>
      <c r="AC485" s="260"/>
      <c r="AD485" s="260"/>
      <c r="AE485" s="260"/>
      <c r="AF485" s="260"/>
      <c r="AG485" s="260"/>
      <c r="AH485" s="260"/>
      <c r="AI485" s="260"/>
      <c r="AJ485" s="260"/>
      <c r="AK485" s="260"/>
      <c r="AL485" s="260"/>
      <c r="AM485" s="260"/>
      <c r="AN485" s="260"/>
      <c r="AO485" s="260"/>
      <c r="AP485" s="260"/>
      <c r="AQ485" s="260"/>
      <c r="AR485" s="260"/>
      <c r="AS485" s="260"/>
      <c r="AT485" s="260"/>
    </row>
    <row r="486" customFormat="false" ht="15" hidden="false" customHeight="false" outlineLevel="0" collapsed="false">
      <c r="A486" s="259"/>
      <c r="B486" s="260"/>
      <c r="C486" s="260"/>
      <c r="D486" s="260"/>
      <c r="E486" s="260"/>
      <c r="F486" s="260"/>
      <c r="G486" s="260"/>
      <c r="H486" s="260"/>
      <c r="I486" s="260"/>
      <c r="J486" s="260"/>
      <c r="K486" s="260"/>
      <c r="L486" s="260"/>
      <c r="M486" s="260"/>
      <c r="N486" s="260"/>
      <c r="O486" s="260"/>
      <c r="P486" s="260"/>
      <c r="Q486" s="260"/>
      <c r="R486" s="260"/>
      <c r="S486" s="260"/>
      <c r="T486" s="260"/>
      <c r="U486" s="260"/>
      <c r="V486" s="260"/>
      <c r="W486" s="260"/>
      <c r="X486" s="260"/>
      <c r="Y486" s="260"/>
      <c r="Z486" s="260"/>
      <c r="AA486" s="260"/>
      <c r="AB486" s="260"/>
      <c r="AC486" s="260"/>
      <c r="AD486" s="260"/>
      <c r="AE486" s="260"/>
      <c r="AF486" s="260"/>
      <c r="AG486" s="260"/>
      <c r="AH486" s="260"/>
      <c r="AI486" s="260"/>
      <c r="AJ486" s="260"/>
      <c r="AK486" s="260"/>
      <c r="AL486" s="260"/>
      <c r="AM486" s="260"/>
      <c r="AN486" s="260"/>
      <c r="AO486" s="260"/>
      <c r="AP486" s="260"/>
      <c r="AQ486" s="260"/>
      <c r="AR486" s="260"/>
      <c r="AS486" s="260"/>
      <c r="AT486" s="260"/>
    </row>
    <row r="487" customFormat="false" ht="15" hidden="false" customHeight="false" outlineLevel="0" collapsed="false">
      <c r="A487" s="259"/>
      <c r="B487" s="260"/>
      <c r="C487" s="260"/>
      <c r="D487" s="260"/>
      <c r="E487" s="260"/>
      <c r="F487" s="260"/>
      <c r="G487" s="260"/>
      <c r="H487" s="260"/>
      <c r="I487" s="260"/>
      <c r="J487" s="260"/>
      <c r="K487" s="260"/>
      <c r="L487" s="260"/>
      <c r="M487" s="260"/>
      <c r="N487" s="260"/>
      <c r="O487" s="260"/>
      <c r="P487" s="260"/>
      <c r="Q487" s="260"/>
      <c r="R487" s="260"/>
      <c r="S487" s="260"/>
      <c r="T487" s="260"/>
      <c r="U487" s="260"/>
      <c r="V487" s="260"/>
      <c r="W487" s="260"/>
      <c r="X487" s="260"/>
      <c r="Y487" s="260"/>
      <c r="Z487" s="260"/>
      <c r="AA487" s="260"/>
      <c r="AB487" s="260"/>
      <c r="AC487" s="260"/>
      <c r="AD487" s="260"/>
      <c r="AE487" s="260"/>
      <c r="AF487" s="260"/>
      <c r="AG487" s="260"/>
      <c r="AH487" s="260"/>
      <c r="AI487" s="260"/>
      <c r="AJ487" s="260"/>
      <c r="AK487" s="260"/>
      <c r="AL487" s="260"/>
      <c r="AM487" s="260"/>
      <c r="AN487" s="260"/>
      <c r="AO487" s="260"/>
      <c r="AP487" s="260"/>
      <c r="AQ487" s="260"/>
      <c r="AR487" s="260"/>
      <c r="AS487" s="260"/>
      <c r="AT487" s="260"/>
    </row>
    <row r="488" customFormat="false" ht="15" hidden="false" customHeight="false" outlineLevel="0" collapsed="false">
      <c r="A488" s="259"/>
      <c r="B488" s="260"/>
      <c r="C488" s="260"/>
      <c r="D488" s="260"/>
      <c r="E488" s="260"/>
      <c r="F488" s="260"/>
      <c r="G488" s="260"/>
      <c r="H488" s="260"/>
      <c r="I488" s="260"/>
      <c r="J488" s="260"/>
      <c r="K488" s="260"/>
      <c r="L488" s="260"/>
      <c r="M488" s="260"/>
      <c r="N488" s="260"/>
      <c r="O488" s="260"/>
      <c r="P488" s="260"/>
      <c r="Q488" s="260"/>
      <c r="R488" s="260"/>
      <c r="S488" s="260"/>
      <c r="T488" s="260"/>
      <c r="U488" s="260"/>
      <c r="V488" s="260"/>
      <c r="W488" s="260"/>
      <c r="X488" s="260"/>
      <c r="Y488" s="260"/>
      <c r="Z488" s="260"/>
      <c r="AA488" s="260"/>
      <c r="AB488" s="260"/>
      <c r="AC488" s="260"/>
      <c r="AD488" s="260"/>
      <c r="AE488" s="260"/>
      <c r="AF488" s="260"/>
      <c r="AG488" s="260"/>
      <c r="AH488" s="260"/>
      <c r="AI488" s="260"/>
      <c r="AJ488" s="260"/>
      <c r="AK488" s="260"/>
      <c r="AL488" s="260"/>
      <c r="AM488" s="260"/>
      <c r="AN488" s="260"/>
      <c r="AO488" s="260"/>
      <c r="AP488" s="260"/>
      <c r="AQ488" s="260"/>
      <c r="AR488" s="260"/>
      <c r="AS488" s="260"/>
      <c r="AT488" s="260"/>
    </row>
    <row r="489" customFormat="false" ht="15" hidden="false" customHeight="false" outlineLevel="0" collapsed="false">
      <c r="A489" s="259"/>
      <c r="B489" s="260"/>
      <c r="C489" s="260"/>
      <c r="D489" s="260"/>
      <c r="E489" s="260"/>
      <c r="F489" s="260"/>
      <c r="G489" s="260"/>
      <c r="H489" s="260"/>
      <c r="I489" s="260"/>
      <c r="J489" s="260"/>
      <c r="K489" s="260"/>
      <c r="L489" s="260"/>
      <c r="M489" s="260"/>
      <c r="N489" s="260"/>
      <c r="O489" s="260"/>
      <c r="P489" s="260"/>
      <c r="Q489" s="260"/>
      <c r="R489" s="260"/>
      <c r="S489" s="260"/>
      <c r="T489" s="260"/>
      <c r="U489" s="260"/>
      <c r="V489" s="260"/>
      <c r="W489" s="260"/>
      <c r="X489" s="260"/>
      <c r="Y489" s="260"/>
      <c r="Z489" s="260"/>
      <c r="AA489" s="260"/>
      <c r="AB489" s="260"/>
      <c r="AC489" s="260"/>
      <c r="AD489" s="260"/>
      <c r="AE489" s="260"/>
      <c r="AF489" s="260"/>
      <c r="AG489" s="260"/>
      <c r="AH489" s="260"/>
      <c r="AI489" s="260"/>
      <c r="AJ489" s="260"/>
      <c r="AK489" s="260"/>
      <c r="AL489" s="260"/>
      <c r="AM489" s="260"/>
      <c r="AN489" s="260"/>
      <c r="AO489" s="260"/>
      <c r="AP489" s="260"/>
      <c r="AQ489" s="260"/>
      <c r="AR489" s="260"/>
      <c r="AS489" s="260"/>
      <c r="AT489" s="260"/>
    </row>
    <row r="490" customFormat="false" ht="15" hidden="false" customHeight="false" outlineLevel="0" collapsed="false">
      <c r="A490" s="259"/>
      <c r="B490" s="260"/>
      <c r="C490" s="260"/>
      <c r="D490" s="260"/>
      <c r="E490" s="260"/>
      <c r="F490" s="260"/>
      <c r="G490" s="260"/>
      <c r="H490" s="260"/>
      <c r="I490" s="260"/>
      <c r="J490" s="260"/>
      <c r="K490" s="260"/>
      <c r="L490" s="260"/>
      <c r="M490" s="260"/>
      <c r="N490" s="260"/>
      <c r="O490" s="260"/>
      <c r="P490" s="260"/>
      <c r="Q490" s="260"/>
      <c r="R490" s="260"/>
      <c r="S490" s="260"/>
      <c r="T490" s="260"/>
      <c r="U490" s="260"/>
      <c r="V490" s="260"/>
      <c r="W490" s="260"/>
      <c r="X490" s="260"/>
      <c r="Y490" s="260"/>
      <c r="Z490" s="260"/>
      <c r="AA490" s="260"/>
      <c r="AB490" s="260"/>
      <c r="AC490" s="260"/>
      <c r="AD490" s="260"/>
      <c r="AE490" s="260"/>
      <c r="AF490" s="260"/>
      <c r="AG490" s="260"/>
      <c r="AH490" s="260"/>
      <c r="AI490" s="260"/>
      <c r="AJ490" s="260"/>
      <c r="AK490" s="260"/>
      <c r="AL490" s="260"/>
      <c r="AM490" s="260"/>
      <c r="AN490" s="260"/>
      <c r="AO490" s="260"/>
      <c r="AP490" s="260"/>
      <c r="AQ490" s="260"/>
      <c r="AR490" s="260"/>
      <c r="AS490" s="260"/>
      <c r="AT490" s="260"/>
    </row>
    <row r="491" customFormat="false" ht="15" hidden="false" customHeight="false" outlineLevel="0" collapsed="false">
      <c r="A491" s="259"/>
      <c r="B491" s="260"/>
      <c r="C491" s="260"/>
      <c r="D491" s="260"/>
      <c r="E491" s="260"/>
      <c r="F491" s="260"/>
      <c r="G491" s="260"/>
      <c r="H491" s="260"/>
      <c r="I491" s="260"/>
      <c r="J491" s="260"/>
      <c r="K491" s="260"/>
      <c r="L491" s="260"/>
      <c r="M491" s="260"/>
      <c r="N491" s="260"/>
      <c r="O491" s="260"/>
      <c r="P491" s="260"/>
      <c r="Q491" s="260"/>
      <c r="R491" s="260"/>
      <c r="S491" s="260"/>
      <c r="T491" s="260"/>
      <c r="U491" s="260"/>
      <c r="V491" s="260"/>
      <c r="W491" s="260"/>
      <c r="X491" s="260"/>
      <c r="Y491" s="260"/>
      <c r="Z491" s="260"/>
      <c r="AA491" s="260"/>
      <c r="AB491" s="260"/>
      <c r="AC491" s="260"/>
      <c r="AD491" s="260"/>
      <c r="AE491" s="260"/>
      <c r="AF491" s="260"/>
      <c r="AG491" s="260"/>
      <c r="AH491" s="260"/>
      <c r="AI491" s="260"/>
      <c r="AJ491" s="260"/>
      <c r="AK491" s="260"/>
      <c r="AL491" s="260"/>
      <c r="AM491" s="260"/>
      <c r="AN491" s="260"/>
      <c r="AO491" s="260"/>
      <c r="AP491" s="260"/>
      <c r="AQ491" s="260"/>
      <c r="AR491" s="260"/>
      <c r="AS491" s="260"/>
      <c r="AT491" s="260"/>
    </row>
    <row r="492" customFormat="false" ht="15" hidden="false" customHeight="false" outlineLevel="0" collapsed="false">
      <c r="A492" s="259"/>
      <c r="B492" s="260"/>
      <c r="C492" s="260"/>
      <c r="D492" s="260"/>
      <c r="E492" s="260"/>
      <c r="F492" s="260"/>
      <c r="G492" s="260"/>
      <c r="H492" s="260"/>
      <c r="I492" s="260"/>
      <c r="J492" s="260"/>
      <c r="K492" s="260"/>
      <c r="L492" s="260"/>
      <c r="M492" s="260"/>
      <c r="N492" s="260"/>
      <c r="O492" s="260"/>
      <c r="P492" s="260"/>
      <c r="Q492" s="260"/>
      <c r="R492" s="260"/>
      <c r="S492" s="260"/>
      <c r="T492" s="260"/>
      <c r="U492" s="260"/>
      <c r="V492" s="260"/>
      <c r="W492" s="260"/>
      <c r="X492" s="260"/>
      <c r="Y492" s="260"/>
      <c r="Z492" s="260"/>
      <c r="AA492" s="260"/>
      <c r="AB492" s="260"/>
      <c r="AC492" s="260"/>
      <c r="AD492" s="260"/>
      <c r="AE492" s="260"/>
      <c r="AF492" s="260"/>
      <c r="AG492" s="260"/>
      <c r="AH492" s="260"/>
      <c r="AI492" s="260"/>
      <c r="AJ492" s="260"/>
      <c r="AK492" s="260"/>
      <c r="AL492" s="260"/>
      <c r="AM492" s="260"/>
      <c r="AN492" s="260"/>
      <c r="AO492" s="260"/>
      <c r="AP492" s="260"/>
      <c r="AQ492" s="260"/>
      <c r="AR492" s="260"/>
      <c r="AS492" s="260"/>
      <c r="AT492" s="260"/>
    </row>
    <row r="493" customFormat="false" ht="15" hidden="false" customHeight="false" outlineLevel="0" collapsed="false">
      <c r="A493" s="259"/>
      <c r="B493" s="260"/>
      <c r="C493" s="260"/>
      <c r="D493" s="260"/>
      <c r="E493" s="260"/>
      <c r="F493" s="260"/>
      <c r="G493" s="260"/>
      <c r="H493" s="260"/>
      <c r="I493" s="260"/>
      <c r="J493" s="260"/>
      <c r="K493" s="260"/>
      <c r="L493" s="260"/>
      <c r="M493" s="260"/>
      <c r="N493" s="260"/>
      <c r="O493" s="260"/>
      <c r="P493" s="260"/>
      <c r="Q493" s="260"/>
      <c r="R493" s="260"/>
      <c r="S493" s="260"/>
      <c r="T493" s="260"/>
      <c r="U493" s="260"/>
      <c r="V493" s="260"/>
      <c r="W493" s="260"/>
      <c r="X493" s="260"/>
      <c r="Y493" s="260"/>
      <c r="Z493" s="260"/>
      <c r="AA493" s="260"/>
      <c r="AB493" s="260"/>
      <c r="AC493" s="260"/>
      <c r="AD493" s="260"/>
      <c r="AE493" s="260"/>
      <c r="AF493" s="260"/>
      <c r="AG493" s="260"/>
      <c r="AH493" s="260"/>
      <c r="AI493" s="260"/>
      <c r="AJ493" s="260"/>
      <c r="AK493" s="260"/>
      <c r="AL493" s="260"/>
      <c r="AM493" s="260"/>
      <c r="AN493" s="260"/>
      <c r="AO493" s="260"/>
      <c r="AP493" s="260"/>
      <c r="AQ493" s="260"/>
      <c r="AR493" s="260"/>
      <c r="AS493" s="260"/>
      <c r="AT493" s="260"/>
    </row>
    <row r="494" customFormat="false" ht="15" hidden="false" customHeight="false" outlineLevel="0" collapsed="false">
      <c r="A494" s="259"/>
      <c r="B494" s="260"/>
      <c r="C494" s="260"/>
      <c r="D494" s="260"/>
      <c r="E494" s="260"/>
      <c r="F494" s="260"/>
      <c r="G494" s="260"/>
      <c r="H494" s="260"/>
      <c r="I494" s="260"/>
      <c r="J494" s="260"/>
      <c r="K494" s="260"/>
      <c r="L494" s="260"/>
      <c r="M494" s="260"/>
      <c r="N494" s="260"/>
      <c r="O494" s="260"/>
      <c r="P494" s="260"/>
      <c r="Q494" s="260"/>
      <c r="R494" s="260"/>
      <c r="S494" s="260"/>
      <c r="T494" s="260"/>
      <c r="U494" s="260"/>
      <c r="V494" s="260"/>
      <c r="W494" s="260"/>
      <c r="X494" s="260"/>
      <c r="Y494" s="260"/>
      <c r="Z494" s="260"/>
      <c r="AA494" s="260"/>
      <c r="AB494" s="260"/>
      <c r="AC494" s="260"/>
      <c r="AD494" s="260"/>
      <c r="AE494" s="260"/>
      <c r="AF494" s="260"/>
      <c r="AG494" s="260"/>
      <c r="AH494" s="260"/>
      <c r="AI494" s="260"/>
      <c r="AJ494" s="260"/>
      <c r="AK494" s="260"/>
      <c r="AL494" s="260"/>
      <c r="AM494" s="260"/>
      <c r="AN494" s="260"/>
      <c r="AO494" s="260"/>
      <c r="AP494" s="260"/>
      <c r="AQ494" s="260"/>
      <c r="AR494" s="260"/>
      <c r="AS494" s="260"/>
      <c r="AT494" s="260"/>
    </row>
    <row r="495" customFormat="false" ht="15" hidden="false" customHeight="false" outlineLevel="0" collapsed="false">
      <c r="A495" s="259"/>
      <c r="B495" s="260"/>
      <c r="C495" s="260"/>
      <c r="D495" s="260"/>
      <c r="E495" s="260"/>
      <c r="F495" s="260"/>
      <c r="G495" s="260"/>
      <c r="H495" s="260"/>
      <c r="I495" s="260"/>
      <c r="J495" s="260"/>
      <c r="K495" s="260"/>
      <c r="L495" s="260"/>
      <c r="M495" s="260"/>
      <c r="N495" s="260"/>
      <c r="O495" s="260"/>
      <c r="P495" s="260"/>
      <c r="Q495" s="260"/>
      <c r="R495" s="260"/>
      <c r="S495" s="260"/>
      <c r="T495" s="260"/>
      <c r="U495" s="260"/>
      <c r="V495" s="260"/>
      <c r="W495" s="260"/>
      <c r="X495" s="260"/>
      <c r="Y495" s="260"/>
      <c r="Z495" s="260"/>
      <c r="AA495" s="260"/>
      <c r="AB495" s="260"/>
      <c r="AC495" s="260"/>
      <c r="AD495" s="260"/>
      <c r="AE495" s="260"/>
      <c r="AF495" s="260"/>
      <c r="AG495" s="260"/>
      <c r="AH495" s="260"/>
      <c r="AI495" s="260"/>
      <c r="AJ495" s="260"/>
      <c r="AK495" s="260"/>
      <c r="AL495" s="260"/>
      <c r="AM495" s="260"/>
      <c r="AN495" s="260"/>
      <c r="AO495" s="260"/>
      <c r="AP495" s="260"/>
      <c r="AQ495" s="260"/>
      <c r="AR495" s="260"/>
      <c r="AS495" s="260"/>
      <c r="AT495" s="260"/>
    </row>
    <row r="496" customFormat="false" ht="15" hidden="false" customHeight="false" outlineLevel="0" collapsed="false">
      <c r="A496" s="259"/>
      <c r="B496" s="260"/>
      <c r="C496" s="260"/>
      <c r="D496" s="260"/>
      <c r="E496" s="260"/>
      <c r="F496" s="260"/>
      <c r="G496" s="260"/>
      <c r="H496" s="260"/>
      <c r="I496" s="260"/>
      <c r="J496" s="260"/>
      <c r="K496" s="260"/>
      <c r="L496" s="260"/>
      <c r="M496" s="260"/>
      <c r="N496" s="260"/>
      <c r="O496" s="260"/>
      <c r="P496" s="260"/>
      <c r="Q496" s="260"/>
      <c r="R496" s="260"/>
      <c r="S496" s="260"/>
      <c r="T496" s="260"/>
      <c r="U496" s="260"/>
      <c r="V496" s="260"/>
      <c r="W496" s="260"/>
      <c r="X496" s="260"/>
      <c r="Y496" s="260"/>
      <c r="Z496" s="260"/>
      <c r="AA496" s="260"/>
      <c r="AB496" s="260"/>
      <c r="AC496" s="260"/>
      <c r="AD496" s="260"/>
      <c r="AE496" s="260"/>
      <c r="AF496" s="260"/>
      <c r="AG496" s="260"/>
      <c r="AH496" s="260"/>
      <c r="AI496" s="260"/>
      <c r="AJ496" s="260"/>
      <c r="AK496" s="260"/>
      <c r="AL496" s="260"/>
      <c r="AM496" s="260"/>
      <c r="AN496" s="260"/>
      <c r="AO496" s="260"/>
      <c r="AP496" s="260"/>
      <c r="AQ496" s="260"/>
      <c r="AR496" s="260"/>
      <c r="AS496" s="260"/>
      <c r="AT496" s="260"/>
    </row>
    <row r="497" customFormat="false" ht="15" hidden="false" customHeight="false" outlineLevel="0" collapsed="false">
      <c r="A497" s="259"/>
      <c r="B497" s="260"/>
      <c r="C497" s="260"/>
      <c r="D497" s="260"/>
      <c r="E497" s="260"/>
      <c r="F497" s="260"/>
      <c r="G497" s="260"/>
      <c r="H497" s="260"/>
      <c r="I497" s="260"/>
      <c r="J497" s="260"/>
      <c r="K497" s="260"/>
      <c r="L497" s="260"/>
      <c r="M497" s="260"/>
      <c r="N497" s="260"/>
      <c r="O497" s="260"/>
      <c r="P497" s="260"/>
      <c r="Q497" s="260"/>
      <c r="R497" s="260"/>
      <c r="S497" s="260"/>
      <c r="T497" s="260"/>
      <c r="U497" s="260"/>
      <c r="V497" s="260"/>
      <c r="W497" s="260"/>
      <c r="X497" s="260"/>
      <c r="Y497" s="260"/>
      <c r="Z497" s="260"/>
      <c r="AA497" s="260"/>
      <c r="AB497" s="260"/>
      <c r="AC497" s="260"/>
      <c r="AD497" s="260"/>
      <c r="AE497" s="260"/>
      <c r="AF497" s="260"/>
      <c r="AG497" s="260"/>
      <c r="AH497" s="260"/>
      <c r="AI497" s="260"/>
      <c r="AJ497" s="260"/>
      <c r="AK497" s="260"/>
      <c r="AL497" s="260"/>
      <c r="AM497" s="260"/>
      <c r="AN497" s="260"/>
      <c r="AO497" s="260"/>
      <c r="AP497" s="260"/>
      <c r="AQ497" s="260"/>
      <c r="AR497" s="260"/>
      <c r="AS497" s="260"/>
      <c r="AT497" s="260"/>
    </row>
    <row r="498" customFormat="false" ht="15" hidden="false" customHeight="false" outlineLevel="0" collapsed="false">
      <c r="A498" s="259"/>
      <c r="B498" s="260"/>
      <c r="C498" s="260"/>
      <c r="D498" s="260"/>
      <c r="E498" s="260"/>
      <c r="F498" s="260"/>
      <c r="G498" s="260"/>
      <c r="H498" s="260"/>
      <c r="I498" s="260"/>
      <c r="J498" s="260"/>
      <c r="K498" s="260"/>
      <c r="L498" s="260"/>
      <c r="M498" s="260"/>
      <c r="N498" s="260"/>
      <c r="O498" s="260"/>
      <c r="P498" s="260"/>
      <c r="Q498" s="260"/>
      <c r="R498" s="260"/>
      <c r="S498" s="260"/>
      <c r="T498" s="260"/>
      <c r="U498" s="260"/>
      <c r="V498" s="260"/>
      <c r="W498" s="260"/>
      <c r="X498" s="260"/>
      <c r="Y498" s="260"/>
      <c r="Z498" s="260"/>
      <c r="AA498" s="260"/>
      <c r="AB498" s="260"/>
      <c r="AC498" s="260"/>
      <c r="AD498" s="260"/>
      <c r="AE498" s="260"/>
      <c r="AF498" s="260"/>
      <c r="AG498" s="260"/>
      <c r="AH498" s="260"/>
      <c r="AI498" s="260"/>
      <c r="AJ498" s="260"/>
      <c r="AK498" s="260"/>
      <c r="AL498" s="260"/>
      <c r="AM498" s="260"/>
      <c r="AN498" s="260"/>
      <c r="AO498" s="260"/>
      <c r="AP498" s="260"/>
      <c r="AQ498" s="260"/>
      <c r="AR498" s="260"/>
      <c r="AS498" s="260"/>
      <c r="AT498" s="260"/>
    </row>
    <row r="499" customFormat="false" ht="15" hidden="false" customHeight="false" outlineLevel="0" collapsed="false">
      <c r="A499" s="259"/>
      <c r="B499" s="260"/>
      <c r="C499" s="260"/>
      <c r="D499" s="260"/>
      <c r="E499" s="260"/>
      <c r="F499" s="260"/>
      <c r="G499" s="260"/>
      <c r="H499" s="260"/>
      <c r="I499" s="260"/>
      <c r="J499" s="260"/>
      <c r="K499" s="260"/>
      <c r="L499" s="260"/>
      <c r="M499" s="260"/>
      <c r="N499" s="260"/>
      <c r="O499" s="260"/>
      <c r="P499" s="260"/>
      <c r="Q499" s="260"/>
      <c r="R499" s="260"/>
      <c r="S499" s="260"/>
      <c r="T499" s="260"/>
      <c r="U499" s="260"/>
      <c r="V499" s="260"/>
      <c r="W499" s="260"/>
      <c r="X499" s="260"/>
      <c r="Y499" s="260"/>
      <c r="Z499" s="260"/>
      <c r="AA499" s="260"/>
      <c r="AB499" s="260"/>
      <c r="AC499" s="260"/>
      <c r="AD499" s="260"/>
      <c r="AE499" s="260"/>
      <c r="AF499" s="260"/>
      <c r="AG499" s="260"/>
      <c r="AH499" s="260"/>
      <c r="AI499" s="260"/>
      <c r="AJ499" s="260"/>
      <c r="AK499" s="260"/>
      <c r="AL499" s="260"/>
      <c r="AM499" s="260"/>
      <c r="AN499" s="260"/>
      <c r="AO499" s="260"/>
      <c r="AP499" s="260"/>
      <c r="AQ499" s="260"/>
      <c r="AR499" s="260"/>
      <c r="AS499" s="260"/>
      <c r="AT499" s="260"/>
    </row>
    <row r="500" customFormat="false" ht="15" hidden="false" customHeight="false" outlineLevel="0" collapsed="false">
      <c r="A500" s="259"/>
      <c r="B500" s="260"/>
      <c r="C500" s="260"/>
      <c r="D500" s="260"/>
      <c r="E500" s="260"/>
      <c r="F500" s="260"/>
      <c r="G500" s="260"/>
      <c r="H500" s="260"/>
      <c r="I500" s="260"/>
      <c r="J500" s="260"/>
      <c r="K500" s="260"/>
      <c r="L500" s="260"/>
      <c r="M500" s="260"/>
      <c r="N500" s="260"/>
      <c r="O500" s="260"/>
      <c r="P500" s="260"/>
      <c r="Q500" s="260"/>
      <c r="R500" s="260"/>
      <c r="S500" s="260"/>
      <c r="T500" s="260"/>
      <c r="U500" s="260"/>
      <c r="V500" s="260"/>
      <c r="W500" s="260"/>
      <c r="X500" s="260"/>
      <c r="Y500" s="260"/>
      <c r="Z500" s="260"/>
      <c r="AA500" s="260"/>
      <c r="AB500" s="260"/>
      <c r="AC500" s="260"/>
      <c r="AD500" s="260"/>
      <c r="AE500" s="260"/>
      <c r="AF500" s="260"/>
      <c r="AG500" s="260"/>
      <c r="AH500" s="260"/>
      <c r="AI500" s="260"/>
      <c r="AJ500" s="260"/>
      <c r="AK500" s="260"/>
      <c r="AL500" s="260"/>
      <c r="AM500" s="260"/>
      <c r="AN500" s="260"/>
      <c r="AO500" s="260"/>
      <c r="AP500" s="260"/>
      <c r="AQ500" s="260"/>
      <c r="AR500" s="260"/>
      <c r="AS500" s="260"/>
      <c r="AT500" s="260"/>
    </row>
    <row r="501" customFormat="false" ht="15" hidden="false" customHeight="false" outlineLevel="0" collapsed="false">
      <c r="A501" s="259"/>
      <c r="B501" s="260"/>
      <c r="C501" s="260"/>
      <c r="D501" s="260"/>
      <c r="E501" s="260"/>
      <c r="F501" s="260"/>
      <c r="G501" s="260"/>
      <c r="H501" s="260"/>
      <c r="I501" s="260"/>
      <c r="J501" s="260"/>
      <c r="K501" s="260"/>
      <c r="L501" s="260"/>
      <c r="M501" s="260"/>
      <c r="N501" s="260"/>
      <c r="O501" s="260"/>
      <c r="P501" s="260"/>
      <c r="Q501" s="260"/>
      <c r="R501" s="260"/>
      <c r="S501" s="260"/>
      <c r="T501" s="260"/>
      <c r="U501" s="260"/>
      <c r="V501" s="260"/>
      <c r="W501" s="260"/>
      <c r="X501" s="260"/>
      <c r="Y501" s="260"/>
      <c r="Z501" s="260"/>
      <c r="AA501" s="260"/>
      <c r="AB501" s="260"/>
      <c r="AC501" s="260"/>
      <c r="AD501" s="260"/>
      <c r="AE501" s="260"/>
      <c r="AF501" s="260"/>
      <c r="AG501" s="260"/>
      <c r="AH501" s="260"/>
      <c r="AI501" s="260"/>
      <c r="AJ501" s="260"/>
      <c r="AK501" s="260"/>
      <c r="AL501" s="260"/>
      <c r="AM501" s="260"/>
      <c r="AN501" s="260"/>
      <c r="AO501" s="260"/>
      <c r="AP501" s="260"/>
      <c r="AQ501" s="260"/>
      <c r="AR501" s="260"/>
      <c r="AS501" s="260"/>
      <c r="AT501" s="260"/>
    </row>
    <row r="502" customFormat="false" ht="15" hidden="false" customHeight="false" outlineLevel="0" collapsed="false">
      <c r="A502" s="259"/>
      <c r="B502" s="260"/>
      <c r="C502" s="260"/>
      <c r="D502" s="260"/>
      <c r="E502" s="260"/>
      <c r="F502" s="260"/>
      <c r="G502" s="260"/>
      <c r="H502" s="260"/>
      <c r="I502" s="260"/>
      <c r="J502" s="260"/>
      <c r="K502" s="260"/>
      <c r="L502" s="260"/>
      <c r="M502" s="260"/>
      <c r="N502" s="260"/>
      <c r="O502" s="260"/>
      <c r="P502" s="260"/>
      <c r="Q502" s="260"/>
      <c r="R502" s="260"/>
      <c r="S502" s="260"/>
      <c r="T502" s="260"/>
      <c r="U502" s="260"/>
      <c r="V502" s="260"/>
      <c r="W502" s="260"/>
      <c r="X502" s="260"/>
      <c r="Y502" s="260"/>
      <c r="Z502" s="260"/>
      <c r="AA502" s="260"/>
      <c r="AB502" s="260"/>
      <c r="AC502" s="260"/>
      <c r="AD502" s="260"/>
      <c r="AE502" s="260"/>
      <c r="AF502" s="260"/>
      <c r="AG502" s="260"/>
      <c r="AH502" s="260"/>
      <c r="AI502" s="260"/>
      <c r="AJ502" s="260"/>
      <c r="AK502" s="260"/>
      <c r="AL502" s="260"/>
      <c r="AM502" s="260"/>
      <c r="AN502" s="260"/>
      <c r="AO502" s="260"/>
      <c r="AP502" s="260"/>
      <c r="AQ502" s="260"/>
      <c r="AR502" s="260"/>
      <c r="AS502" s="260"/>
      <c r="AT502" s="260"/>
    </row>
    <row r="503" customFormat="false" ht="15" hidden="false" customHeight="false" outlineLevel="0" collapsed="false">
      <c r="A503" s="259"/>
      <c r="B503" s="260"/>
      <c r="C503" s="260"/>
      <c r="D503" s="260"/>
      <c r="E503" s="260"/>
      <c r="F503" s="260"/>
      <c r="G503" s="260"/>
      <c r="H503" s="260"/>
      <c r="I503" s="260"/>
      <c r="J503" s="260"/>
      <c r="K503" s="260"/>
      <c r="L503" s="260"/>
      <c r="M503" s="260"/>
      <c r="N503" s="260"/>
      <c r="O503" s="260"/>
      <c r="P503" s="260"/>
      <c r="Q503" s="260"/>
      <c r="R503" s="260"/>
      <c r="S503" s="260"/>
      <c r="T503" s="260"/>
      <c r="U503" s="260"/>
      <c r="V503" s="260"/>
      <c r="W503" s="260"/>
      <c r="X503" s="260"/>
      <c r="Y503" s="260"/>
      <c r="Z503" s="260"/>
      <c r="AA503" s="260"/>
      <c r="AB503" s="260"/>
      <c r="AC503" s="260"/>
      <c r="AD503" s="260"/>
      <c r="AE503" s="260"/>
      <c r="AF503" s="260"/>
      <c r="AG503" s="260"/>
      <c r="AH503" s="260"/>
      <c r="AI503" s="260"/>
      <c r="AJ503" s="260"/>
      <c r="AK503" s="260"/>
      <c r="AL503" s="260"/>
      <c r="AM503" s="260"/>
      <c r="AN503" s="260"/>
      <c r="AO503" s="260"/>
      <c r="AP503" s="260"/>
      <c r="AQ503" s="260"/>
      <c r="AR503" s="260"/>
      <c r="AS503" s="260"/>
      <c r="AT503" s="260"/>
    </row>
    <row r="504" customFormat="false" ht="15" hidden="false" customHeight="false" outlineLevel="0" collapsed="false">
      <c r="A504" s="259"/>
      <c r="B504" s="260"/>
      <c r="C504" s="260"/>
      <c r="D504" s="260"/>
      <c r="E504" s="260"/>
      <c r="F504" s="260"/>
      <c r="G504" s="260"/>
      <c r="H504" s="260"/>
      <c r="I504" s="260"/>
      <c r="J504" s="260"/>
      <c r="K504" s="260"/>
      <c r="L504" s="260"/>
      <c r="M504" s="260"/>
      <c r="N504" s="260"/>
      <c r="O504" s="260"/>
      <c r="P504" s="260"/>
      <c r="Q504" s="260"/>
      <c r="R504" s="260"/>
      <c r="S504" s="260"/>
      <c r="T504" s="260"/>
      <c r="U504" s="260"/>
      <c r="V504" s="260"/>
      <c r="W504" s="260"/>
      <c r="X504" s="260"/>
      <c r="Y504" s="260"/>
      <c r="Z504" s="260"/>
      <c r="AA504" s="260"/>
      <c r="AB504" s="260"/>
      <c r="AC504" s="260"/>
      <c r="AD504" s="260"/>
      <c r="AE504" s="260"/>
      <c r="AF504" s="260"/>
      <c r="AG504" s="260"/>
      <c r="AH504" s="260"/>
      <c r="AI504" s="260"/>
      <c r="AJ504" s="260"/>
      <c r="AK504" s="260"/>
      <c r="AL504" s="260"/>
      <c r="AM504" s="260"/>
      <c r="AN504" s="260"/>
      <c r="AO504" s="260"/>
      <c r="AP504" s="260"/>
      <c r="AQ504" s="260"/>
      <c r="AR504" s="260"/>
      <c r="AS504" s="260"/>
      <c r="AT504" s="260"/>
    </row>
    <row r="505" customFormat="false" ht="15" hidden="false" customHeight="false" outlineLevel="0" collapsed="false">
      <c r="A505" s="259"/>
      <c r="B505" s="260"/>
      <c r="C505" s="260"/>
      <c r="D505" s="260"/>
      <c r="E505" s="260"/>
      <c r="F505" s="260"/>
      <c r="G505" s="260"/>
      <c r="H505" s="260"/>
      <c r="I505" s="260"/>
      <c r="J505" s="260"/>
      <c r="K505" s="260"/>
      <c r="L505" s="260"/>
      <c r="M505" s="260"/>
      <c r="N505" s="260"/>
      <c r="O505" s="260"/>
      <c r="P505" s="260"/>
      <c r="Q505" s="260"/>
      <c r="R505" s="260"/>
      <c r="S505" s="260"/>
      <c r="T505" s="260"/>
      <c r="U505" s="260"/>
      <c r="V505" s="260"/>
      <c r="W505" s="260"/>
      <c r="X505" s="260"/>
      <c r="Y505" s="260"/>
      <c r="Z505" s="260"/>
      <c r="AA505" s="260"/>
      <c r="AB505" s="260"/>
      <c r="AC505" s="260"/>
      <c r="AD505" s="260"/>
      <c r="AE505" s="260"/>
      <c r="AF505" s="260"/>
      <c r="AG505" s="260"/>
      <c r="AH505" s="260"/>
      <c r="AI505" s="260"/>
      <c r="AJ505" s="260"/>
      <c r="AK505" s="260"/>
      <c r="AL505" s="260"/>
      <c r="AM505" s="260"/>
      <c r="AN505" s="260"/>
      <c r="AO505" s="260"/>
      <c r="AP505" s="260"/>
      <c r="AQ505" s="260"/>
      <c r="AR505" s="260"/>
      <c r="AS505" s="260"/>
      <c r="AT505" s="260"/>
    </row>
    <row r="506" customFormat="false" ht="15" hidden="false" customHeight="false" outlineLevel="0" collapsed="false">
      <c r="A506" s="259"/>
      <c r="B506" s="260"/>
      <c r="C506" s="260"/>
      <c r="D506" s="260"/>
      <c r="E506" s="260"/>
      <c r="F506" s="260"/>
      <c r="G506" s="260"/>
      <c r="H506" s="260"/>
      <c r="I506" s="260"/>
      <c r="J506" s="260"/>
      <c r="K506" s="260"/>
      <c r="L506" s="260"/>
      <c r="M506" s="260"/>
      <c r="N506" s="260"/>
      <c r="O506" s="260"/>
      <c r="P506" s="260"/>
      <c r="Q506" s="260"/>
      <c r="R506" s="260"/>
      <c r="S506" s="260"/>
      <c r="T506" s="260"/>
      <c r="U506" s="260"/>
      <c r="V506" s="260"/>
      <c r="W506" s="260"/>
      <c r="X506" s="260"/>
      <c r="Y506" s="260"/>
      <c r="Z506" s="260"/>
      <c r="AA506" s="260"/>
      <c r="AB506" s="260"/>
      <c r="AC506" s="260"/>
      <c r="AD506" s="260"/>
      <c r="AE506" s="260"/>
      <c r="AF506" s="260"/>
      <c r="AG506" s="260"/>
      <c r="AH506" s="260"/>
      <c r="AI506" s="260"/>
      <c r="AJ506" s="260"/>
      <c r="AK506" s="260"/>
      <c r="AL506" s="260"/>
      <c r="AM506" s="260"/>
      <c r="AN506" s="260"/>
      <c r="AO506" s="260"/>
      <c r="AP506" s="260"/>
      <c r="AQ506" s="260"/>
      <c r="AR506" s="260"/>
      <c r="AS506" s="260"/>
      <c r="AT506" s="260"/>
    </row>
    <row r="507" customFormat="false" ht="15" hidden="false" customHeight="false" outlineLevel="0" collapsed="false">
      <c r="A507" s="259"/>
      <c r="B507" s="260"/>
      <c r="C507" s="260"/>
      <c r="D507" s="260"/>
      <c r="E507" s="260"/>
      <c r="F507" s="260"/>
      <c r="G507" s="260"/>
      <c r="H507" s="260"/>
      <c r="I507" s="260"/>
      <c r="J507" s="260"/>
      <c r="K507" s="260"/>
      <c r="L507" s="260"/>
      <c r="M507" s="260"/>
      <c r="N507" s="260"/>
      <c r="O507" s="260"/>
      <c r="P507" s="260"/>
      <c r="Q507" s="260"/>
      <c r="R507" s="260"/>
      <c r="S507" s="260"/>
      <c r="T507" s="260"/>
      <c r="U507" s="260"/>
      <c r="V507" s="260"/>
      <c r="W507" s="260"/>
      <c r="X507" s="260"/>
      <c r="Y507" s="260"/>
      <c r="Z507" s="260"/>
      <c r="AA507" s="260"/>
      <c r="AB507" s="260"/>
      <c r="AC507" s="260"/>
      <c r="AD507" s="260"/>
      <c r="AE507" s="260"/>
      <c r="AF507" s="260"/>
      <c r="AG507" s="260"/>
      <c r="AH507" s="260"/>
      <c r="AI507" s="260"/>
      <c r="AJ507" s="260"/>
      <c r="AK507" s="260"/>
      <c r="AL507" s="260"/>
      <c r="AM507" s="260"/>
      <c r="AN507" s="260"/>
      <c r="AO507" s="260"/>
      <c r="AP507" s="260"/>
      <c r="AQ507" s="260"/>
      <c r="AR507" s="260"/>
      <c r="AS507" s="260"/>
      <c r="AT507" s="260"/>
    </row>
    <row r="508" customFormat="false" ht="15" hidden="false" customHeight="false" outlineLevel="0" collapsed="false">
      <c r="A508" s="259"/>
      <c r="B508" s="260"/>
      <c r="C508" s="260"/>
      <c r="D508" s="260"/>
      <c r="E508" s="260"/>
      <c r="F508" s="260"/>
      <c r="G508" s="260"/>
      <c r="H508" s="260"/>
      <c r="I508" s="260"/>
      <c r="J508" s="260"/>
      <c r="K508" s="260"/>
      <c r="L508" s="260"/>
      <c r="M508" s="260"/>
      <c r="N508" s="260"/>
      <c r="O508" s="260"/>
      <c r="P508" s="260"/>
      <c r="Q508" s="260"/>
      <c r="R508" s="260"/>
      <c r="S508" s="260"/>
      <c r="T508" s="260"/>
      <c r="U508" s="260"/>
      <c r="V508" s="260"/>
      <c r="W508" s="260"/>
      <c r="X508" s="260"/>
      <c r="Y508" s="260"/>
      <c r="Z508" s="260"/>
      <c r="AA508" s="260"/>
      <c r="AB508" s="260"/>
      <c r="AC508" s="260"/>
      <c r="AD508" s="260"/>
      <c r="AE508" s="260"/>
      <c r="AF508" s="260"/>
      <c r="AG508" s="260"/>
      <c r="AH508" s="260"/>
      <c r="AI508" s="260"/>
      <c r="AJ508" s="260"/>
      <c r="AK508" s="260"/>
      <c r="AL508" s="260"/>
      <c r="AM508" s="260"/>
      <c r="AN508" s="260"/>
      <c r="AO508" s="260"/>
      <c r="AP508" s="260"/>
      <c r="AQ508" s="260"/>
      <c r="AR508" s="260"/>
      <c r="AS508" s="260"/>
      <c r="AT508" s="260"/>
    </row>
    <row r="509" customFormat="false" ht="15" hidden="false" customHeight="false" outlineLevel="0" collapsed="false">
      <c r="A509" s="259"/>
      <c r="B509" s="260"/>
      <c r="C509" s="260"/>
      <c r="D509" s="260"/>
      <c r="E509" s="260"/>
      <c r="F509" s="260"/>
      <c r="G509" s="260"/>
      <c r="H509" s="260"/>
      <c r="I509" s="260"/>
      <c r="J509" s="260"/>
      <c r="K509" s="260"/>
      <c r="L509" s="260"/>
      <c r="M509" s="260"/>
      <c r="N509" s="260"/>
      <c r="O509" s="260"/>
      <c r="P509" s="260"/>
      <c r="Q509" s="260"/>
      <c r="R509" s="260"/>
      <c r="S509" s="260"/>
      <c r="T509" s="260"/>
      <c r="U509" s="260"/>
      <c r="V509" s="260"/>
      <c r="W509" s="260"/>
      <c r="X509" s="260"/>
      <c r="Y509" s="260"/>
      <c r="Z509" s="260"/>
      <c r="AA509" s="260"/>
      <c r="AB509" s="260"/>
      <c r="AC509" s="260"/>
      <c r="AD509" s="260"/>
      <c r="AE509" s="260"/>
      <c r="AF509" s="260"/>
      <c r="AG509" s="260"/>
      <c r="AH509" s="260"/>
      <c r="AI509" s="260"/>
      <c r="AJ509" s="260"/>
      <c r="AK509" s="260"/>
      <c r="AL509" s="260"/>
      <c r="AM509" s="260"/>
      <c r="AN509" s="260"/>
      <c r="AO509" s="260"/>
      <c r="AP509" s="260"/>
      <c r="AQ509" s="260"/>
      <c r="AR509" s="260"/>
      <c r="AS509" s="260"/>
      <c r="AT509" s="260"/>
    </row>
    <row r="510" customFormat="false" ht="15" hidden="false" customHeight="false" outlineLevel="0" collapsed="false">
      <c r="A510" s="259"/>
      <c r="B510" s="260"/>
      <c r="C510" s="260"/>
      <c r="D510" s="260"/>
      <c r="E510" s="260"/>
      <c r="F510" s="260"/>
      <c r="G510" s="260"/>
      <c r="H510" s="260"/>
      <c r="I510" s="260"/>
      <c r="J510" s="260"/>
      <c r="K510" s="260"/>
      <c r="L510" s="260"/>
      <c r="M510" s="260"/>
      <c r="N510" s="260"/>
      <c r="O510" s="260"/>
      <c r="P510" s="260"/>
      <c r="Q510" s="260"/>
      <c r="R510" s="260"/>
      <c r="S510" s="260"/>
      <c r="T510" s="260"/>
      <c r="U510" s="260"/>
      <c r="V510" s="260"/>
      <c r="W510" s="260"/>
      <c r="X510" s="260"/>
      <c r="Y510" s="260"/>
      <c r="Z510" s="260"/>
      <c r="AA510" s="260"/>
      <c r="AB510" s="260"/>
      <c r="AC510" s="260"/>
      <c r="AD510" s="260"/>
      <c r="AE510" s="260"/>
      <c r="AF510" s="260"/>
      <c r="AG510" s="260"/>
      <c r="AH510" s="260"/>
      <c r="AI510" s="260"/>
      <c r="AJ510" s="260"/>
      <c r="AK510" s="260"/>
      <c r="AL510" s="260"/>
      <c r="AM510" s="260"/>
      <c r="AN510" s="260"/>
      <c r="AO510" s="260"/>
      <c r="AP510" s="260"/>
      <c r="AQ510" s="260"/>
      <c r="AR510" s="260"/>
      <c r="AS510" s="260"/>
      <c r="AT510" s="260"/>
    </row>
    <row r="511" customFormat="false" ht="15" hidden="false" customHeight="false" outlineLevel="0" collapsed="false">
      <c r="A511" s="259"/>
      <c r="B511" s="260"/>
      <c r="C511" s="260"/>
      <c r="D511" s="260"/>
      <c r="E511" s="260"/>
      <c r="F511" s="260"/>
      <c r="G511" s="260"/>
      <c r="H511" s="260"/>
      <c r="I511" s="260"/>
      <c r="J511" s="260"/>
      <c r="K511" s="260"/>
      <c r="L511" s="260"/>
      <c r="M511" s="260"/>
      <c r="N511" s="260"/>
      <c r="O511" s="260"/>
      <c r="P511" s="260"/>
      <c r="Q511" s="260"/>
      <c r="R511" s="260"/>
      <c r="S511" s="260"/>
      <c r="T511" s="260"/>
      <c r="U511" s="260"/>
      <c r="V511" s="260"/>
      <c r="W511" s="260"/>
      <c r="X511" s="260"/>
      <c r="Y511" s="260"/>
      <c r="Z511" s="260"/>
      <c r="AA511" s="260"/>
      <c r="AB511" s="260"/>
      <c r="AC511" s="260"/>
      <c r="AD511" s="260"/>
      <c r="AE511" s="260"/>
      <c r="AF511" s="260"/>
      <c r="AG511" s="260"/>
      <c r="AH511" s="260"/>
      <c r="AI511" s="260"/>
      <c r="AJ511" s="260"/>
      <c r="AK511" s="260"/>
      <c r="AL511" s="260"/>
      <c r="AM511" s="260"/>
      <c r="AN511" s="260"/>
      <c r="AO511" s="260"/>
      <c r="AP511" s="260"/>
      <c r="AQ511" s="260"/>
      <c r="AR511" s="260"/>
      <c r="AS511" s="260"/>
      <c r="AT511" s="260"/>
    </row>
    <row r="512" customFormat="false" ht="15" hidden="false" customHeight="false" outlineLevel="0" collapsed="false">
      <c r="A512" s="259"/>
      <c r="B512" s="260"/>
      <c r="C512" s="260"/>
      <c r="D512" s="260"/>
      <c r="E512" s="260"/>
      <c r="F512" s="260"/>
      <c r="G512" s="260"/>
      <c r="H512" s="260"/>
      <c r="I512" s="260"/>
      <c r="J512" s="260"/>
      <c r="K512" s="260"/>
      <c r="L512" s="260"/>
      <c r="M512" s="260"/>
      <c r="N512" s="260"/>
      <c r="O512" s="260"/>
      <c r="P512" s="260"/>
      <c r="Q512" s="260"/>
      <c r="R512" s="260"/>
      <c r="S512" s="260"/>
      <c r="T512" s="260"/>
      <c r="U512" s="260"/>
      <c r="V512" s="260"/>
      <c r="W512" s="260"/>
      <c r="X512" s="260"/>
      <c r="Y512" s="260"/>
      <c r="Z512" s="260"/>
      <c r="AA512" s="260"/>
      <c r="AB512" s="260"/>
      <c r="AC512" s="260"/>
      <c r="AD512" s="260"/>
      <c r="AE512" s="260"/>
      <c r="AF512" s="260"/>
      <c r="AG512" s="260"/>
      <c r="AH512" s="260"/>
      <c r="AI512" s="260"/>
      <c r="AJ512" s="260"/>
      <c r="AK512" s="260"/>
      <c r="AL512" s="260"/>
      <c r="AM512" s="260"/>
      <c r="AN512" s="260"/>
      <c r="AO512" s="260"/>
      <c r="AP512" s="260"/>
      <c r="AQ512" s="260"/>
      <c r="AR512" s="260"/>
      <c r="AS512" s="260"/>
      <c r="AT512" s="260"/>
    </row>
    <row r="513" customFormat="false" ht="15" hidden="false" customHeight="false" outlineLevel="0" collapsed="false">
      <c r="A513" s="259"/>
      <c r="B513" s="260"/>
      <c r="C513" s="260"/>
      <c r="D513" s="260"/>
      <c r="E513" s="260"/>
      <c r="F513" s="260"/>
      <c r="G513" s="260"/>
      <c r="H513" s="260"/>
      <c r="I513" s="260"/>
      <c r="J513" s="260"/>
      <c r="K513" s="260"/>
      <c r="L513" s="260"/>
      <c r="M513" s="260"/>
      <c r="N513" s="260"/>
      <c r="O513" s="260"/>
      <c r="P513" s="260"/>
      <c r="Q513" s="260"/>
      <c r="R513" s="260"/>
      <c r="S513" s="260"/>
      <c r="T513" s="260"/>
      <c r="U513" s="260"/>
      <c r="V513" s="260"/>
      <c r="W513" s="260"/>
      <c r="X513" s="260"/>
      <c r="Y513" s="260"/>
      <c r="Z513" s="260"/>
      <c r="AA513" s="260"/>
      <c r="AB513" s="260"/>
      <c r="AC513" s="260"/>
      <c r="AD513" s="260"/>
      <c r="AE513" s="260"/>
      <c r="AF513" s="260"/>
      <c r="AG513" s="260"/>
      <c r="AH513" s="260"/>
      <c r="AI513" s="260"/>
      <c r="AJ513" s="260"/>
      <c r="AK513" s="260"/>
      <c r="AL513" s="260"/>
      <c r="AM513" s="260"/>
      <c r="AN513" s="260"/>
      <c r="AO513" s="260"/>
      <c r="AP513" s="260"/>
      <c r="AQ513" s="260"/>
      <c r="AR513" s="260"/>
      <c r="AS513" s="260"/>
      <c r="AT513" s="260"/>
    </row>
    <row r="514" customFormat="false" ht="15" hidden="false" customHeight="false" outlineLevel="0" collapsed="false">
      <c r="A514" s="259"/>
      <c r="B514" s="260"/>
      <c r="C514" s="260"/>
      <c r="D514" s="260"/>
      <c r="E514" s="260"/>
      <c r="F514" s="260"/>
      <c r="G514" s="260"/>
      <c r="H514" s="260"/>
      <c r="I514" s="260"/>
      <c r="J514" s="260"/>
      <c r="K514" s="260"/>
      <c r="L514" s="260"/>
      <c r="M514" s="260"/>
      <c r="N514" s="260"/>
      <c r="O514" s="260"/>
      <c r="P514" s="260"/>
      <c r="Q514" s="260"/>
      <c r="R514" s="260"/>
      <c r="S514" s="260"/>
      <c r="T514" s="260"/>
      <c r="U514" s="260"/>
      <c r="V514" s="260"/>
      <c r="W514" s="260"/>
      <c r="X514" s="260"/>
      <c r="Y514" s="260"/>
      <c r="Z514" s="260"/>
      <c r="AA514" s="260"/>
      <c r="AB514" s="260"/>
      <c r="AC514" s="260"/>
      <c r="AD514" s="260"/>
      <c r="AE514" s="260"/>
      <c r="AF514" s="260"/>
      <c r="AG514" s="260"/>
      <c r="AH514" s="260"/>
      <c r="AI514" s="260"/>
      <c r="AJ514" s="260"/>
      <c r="AK514" s="260"/>
      <c r="AL514" s="260"/>
      <c r="AM514" s="260"/>
      <c r="AN514" s="260"/>
      <c r="AO514" s="260"/>
      <c r="AP514" s="260"/>
      <c r="AQ514" s="260"/>
      <c r="AR514" s="260"/>
      <c r="AS514" s="260"/>
      <c r="AT514" s="260"/>
    </row>
    <row r="515" customFormat="false" ht="15" hidden="false" customHeight="false" outlineLevel="0" collapsed="false">
      <c r="A515" s="259"/>
      <c r="B515" s="260"/>
      <c r="C515" s="260"/>
      <c r="D515" s="260"/>
      <c r="E515" s="260"/>
      <c r="F515" s="260"/>
      <c r="G515" s="260"/>
      <c r="H515" s="260"/>
      <c r="I515" s="260"/>
      <c r="J515" s="260"/>
      <c r="K515" s="260"/>
      <c r="L515" s="260"/>
      <c r="M515" s="260"/>
      <c r="N515" s="260"/>
      <c r="O515" s="260"/>
      <c r="P515" s="260"/>
      <c r="Q515" s="260"/>
      <c r="R515" s="260"/>
      <c r="S515" s="260"/>
      <c r="T515" s="260"/>
      <c r="U515" s="260"/>
      <c r="V515" s="260"/>
      <c r="W515" s="260"/>
      <c r="X515" s="260"/>
      <c r="Y515" s="260"/>
      <c r="Z515" s="260"/>
      <c r="AA515" s="260"/>
      <c r="AB515" s="260"/>
      <c r="AC515" s="260"/>
      <c r="AD515" s="260"/>
      <c r="AE515" s="260"/>
      <c r="AF515" s="260"/>
      <c r="AG515" s="260"/>
      <c r="AH515" s="260"/>
      <c r="AI515" s="260"/>
      <c r="AJ515" s="260"/>
      <c r="AK515" s="260"/>
      <c r="AL515" s="260"/>
      <c r="AM515" s="260"/>
      <c r="AN515" s="260"/>
      <c r="AO515" s="260"/>
      <c r="AP515" s="260"/>
      <c r="AQ515" s="260"/>
      <c r="AR515" s="260"/>
      <c r="AS515" s="260"/>
      <c r="AT515" s="260"/>
    </row>
    <row r="516" customFormat="false" ht="15" hidden="false" customHeight="false" outlineLevel="0" collapsed="false">
      <c r="A516" s="259"/>
      <c r="B516" s="260"/>
      <c r="C516" s="260"/>
      <c r="D516" s="260"/>
      <c r="E516" s="260"/>
      <c r="F516" s="260"/>
      <c r="G516" s="260"/>
      <c r="H516" s="260"/>
      <c r="I516" s="260"/>
      <c r="J516" s="260"/>
      <c r="K516" s="260"/>
      <c r="L516" s="260"/>
      <c r="M516" s="260"/>
      <c r="N516" s="260"/>
      <c r="O516" s="260"/>
      <c r="P516" s="260"/>
      <c r="Q516" s="260"/>
      <c r="R516" s="260"/>
      <c r="S516" s="260"/>
      <c r="T516" s="260"/>
      <c r="U516" s="260"/>
      <c r="V516" s="260"/>
      <c r="W516" s="260"/>
      <c r="X516" s="260"/>
      <c r="Y516" s="260"/>
      <c r="Z516" s="260"/>
      <c r="AA516" s="260"/>
      <c r="AB516" s="260"/>
      <c r="AC516" s="260"/>
      <c r="AD516" s="260"/>
      <c r="AE516" s="260"/>
      <c r="AF516" s="260"/>
      <c r="AG516" s="260"/>
      <c r="AH516" s="260"/>
      <c r="AI516" s="260"/>
      <c r="AJ516" s="260"/>
      <c r="AK516" s="260"/>
      <c r="AL516" s="260"/>
      <c r="AM516" s="260"/>
      <c r="AN516" s="260"/>
      <c r="AO516" s="260"/>
      <c r="AP516" s="260"/>
      <c r="AQ516" s="260"/>
      <c r="AR516" s="260"/>
      <c r="AS516" s="260"/>
      <c r="AT516" s="260"/>
    </row>
    <row r="517" customFormat="false" ht="15" hidden="false" customHeight="false" outlineLevel="0" collapsed="false">
      <c r="A517" s="259"/>
      <c r="B517" s="260"/>
      <c r="C517" s="260"/>
      <c r="D517" s="260"/>
      <c r="E517" s="260"/>
      <c r="F517" s="260"/>
      <c r="G517" s="260"/>
      <c r="H517" s="260"/>
      <c r="I517" s="260"/>
      <c r="J517" s="260"/>
      <c r="K517" s="260"/>
      <c r="L517" s="260"/>
      <c r="M517" s="260"/>
      <c r="N517" s="260"/>
      <c r="O517" s="260"/>
      <c r="P517" s="260"/>
      <c r="Q517" s="260"/>
      <c r="R517" s="260"/>
      <c r="S517" s="260"/>
      <c r="T517" s="260"/>
      <c r="U517" s="260"/>
      <c r="V517" s="260"/>
      <c r="W517" s="260"/>
      <c r="X517" s="260"/>
      <c r="Y517" s="260"/>
      <c r="Z517" s="260"/>
      <c r="AA517" s="260"/>
      <c r="AB517" s="260"/>
      <c r="AC517" s="260"/>
      <c r="AD517" s="260"/>
      <c r="AE517" s="260"/>
      <c r="AF517" s="260"/>
      <c r="AG517" s="260"/>
      <c r="AH517" s="260"/>
      <c r="AI517" s="260"/>
      <c r="AJ517" s="260"/>
      <c r="AK517" s="260"/>
      <c r="AL517" s="260"/>
      <c r="AM517" s="260"/>
      <c r="AN517" s="260"/>
      <c r="AO517" s="260"/>
      <c r="AP517" s="260"/>
      <c r="AQ517" s="260"/>
      <c r="AR517" s="260"/>
      <c r="AS517" s="260"/>
      <c r="AT517" s="260"/>
    </row>
    <row r="518" customFormat="false" ht="15" hidden="false" customHeight="false" outlineLevel="0" collapsed="false">
      <c r="A518" s="259"/>
      <c r="B518" s="260"/>
      <c r="C518" s="260"/>
      <c r="D518" s="260"/>
      <c r="E518" s="260"/>
      <c r="F518" s="260"/>
      <c r="G518" s="260"/>
      <c r="H518" s="260"/>
      <c r="I518" s="260"/>
      <c r="J518" s="260"/>
      <c r="K518" s="260"/>
      <c r="L518" s="260"/>
      <c r="M518" s="260"/>
      <c r="N518" s="260"/>
      <c r="O518" s="260"/>
      <c r="P518" s="260"/>
      <c r="Q518" s="260"/>
      <c r="R518" s="260"/>
      <c r="S518" s="260"/>
      <c r="T518" s="260"/>
      <c r="U518" s="260"/>
      <c r="V518" s="260"/>
      <c r="W518" s="260"/>
      <c r="X518" s="260"/>
      <c r="Y518" s="260"/>
      <c r="Z518" s="260"/>
      <c r="AA518" s="260"/>
      <c r="AB518" s="260"/>
      <c r="AC518" s="260"/>
      <c r="AD518" s="260"/>
      <c r="AE518" s="260"/>
      <c r="AF518" s="260"/>
      <c r="AG518" s="260"/>
      <c r="AH518" s="260"/>
      <c r="AI518" s="260"/>
      <c r="AJ518" s="260"/>
      <c r="AK518" s="260"/>
      <c r="AL518" s="260"/>
      <c r="AM518" s="260"/>
      <c r="AN518" s="260"/>
      <c r="AO518" s="260"/>
      <c r="AP518" s="260"/>
      <c r="AQ518" s="260"/>
      <c r="AR518" s="260"/>
      <c r="AS518" s="260"/>
      <c r="AT518" s="260"/>
    </row>
    <row r="519" customFormat="false" ht="15" hidden="false" customHeight="false" outlineLevel="0" collapsed="false">
      <c r="A519" s="259"/>
      <c r="B519" s="260"/>
      <c r="C519" s="260"/>
      <c r="D519" s="260"/>
      <c r="E519" s="260"/>
      <c r="F519" s="260"/>
      <c r="G519" s="260"/>
      <c r="H519" s="260"/>
      <c r="I519" s="260"/>
      <c r="J519" s="260"/>
      <c r="K519" s="260"/>
      <c r="L519" s="260"/>
      <c r="M519" s="260"/>
      <c r="N519" s="260"/>
      <c r="O519" s="260"/>
      <c r="P519" s="260"/>
      <c r="Q519" s="260"/>
      <c r="R519" s="260"/>
      <c r="S519" s="260"/>
      <c r="T519" s="260"/>
      <c r="U519" s="260"/>
      <c r="V519" s="260"/>
      <c r="W519" s="260"/>
      <c r="X519" s="260"/>
      <c r="Y519" s="260"/>
      <c r="Z519" s="260"/>
      <c r="AA519" s="260"/>
      <c r="AB519" s="260"/>
      <c r="AC519" s="260"/>
      <c r="AD519" s="260"/>
      <c r="AE519" s="260"/>
      <c r="AF519" s="260"/>
      <c r="AG519" s="260"/>
      <c r="AH519" s="260"/>
      <c r="AI519" s="260"/>
      <c r="AJ519" s="260"/>
      <c r="AK519" s="260"/>
      <c r="AL519" s="260"/>
      <c r="AM519" s="260"/>
      <c r="AN519" s="260"/>
      <c r="AO519" s="260"/>
      <c r="AP519" s="260"/>
      <c r="AQ519" s="260"/>
      <c r="AR519" s="260"/>
      <c r="AS519" s="260"/>
      <c r="AT519" s="260"/>
    </row>
    <row r="520" customFormat="false" ht="15" hidden="false" customHeight="false" outlineLevel="0" collapsed="false">
      <c r="A520" s="259"/>
      <c r="B520" s="260"/>
      <c r="C520" s="260"/>
      <c r="D520" s="260"/>
      <c r="E520" s="260"/>
      <c r="F520" s="260"/>
      <c r="G520" s="260"/>
      <c r="H520" s="260"/>
      <c r="I520" s="260"/>
      <c r="J520" s="260"/>
      <c r="K520" s="260"/>
      <c r="L520" s="260"/>
      <c r="M520" s="260"/>
      <c r="N520" s="260"/>
      <c r="O520" s="260"/>
      <c r="P520" s="260"/>
      <c r="Q520" s="260"/>
      <c r="R520" s="260"/>
      <c r="S520" s="260"/>
      <c r="T520" s="260"/>
      <c r="U520" s="260"/>
      <c r="V520" s="260"/>
      <c r="W520" s="260"/>
      <c r="X520" s="260"/>
      <c r="Y520" s="260"/>
      <c r="Z520" s="260"/>
      <c r="AA520" s="260"/>
      <c r="AB520" s="260"/>
      <c r="AC520" s="260"/>
      <c r="AD520" s="260"/>
      <c r="AE520" s="260"/>
      <c r="AF520" s="260"/>
      <c r="AG520" s="260"/>
      <c r="AH520" s="260"/>
      <c r="AI520" s="260"/>
      <c r="AJ520" s="260"/>
      <c r="AK520" s="260"/>
      <c r="AL520" s="260"/>
      <c r="AM520" s="260"/>
      <c r="AN520" s="260"/>
      <c r="AO520" s="260"/>
      <c r="AP520" s="260"/>
      <c r="AQ520" s="260"/>
      <c r="AR520" s="260"/>
      <c r="AS520" s="260"/>
      <c r="AT520" s="260"/>
    </row>
    <row r="521" customFormat="false" ht="15" hidden="false" customHeight="false" outlineLevel="0" collapsed="false">
      <c r="A521" s="259"/>
      <c r="B521" s="260"/>
      <c r="C521" s="260"/>
      <c r="D521" s="260"/>
      <c r="E521" s="260"/>
      <c r="F521" s="260"/>
      <c r="G521" s="260"/>
      <c r="H521" s="260"/>
      <c r="I521" s="260"/>
      <c r="J521" s="260"/>
      <c r="K521" s="260"/>
      <c r="L521" s="260"/>
      <c r="M521" s="260"/>
      <c r="N521" s="260"/>
      <c r="O521" s="260"/>
      <c r="P521" s="260"/>
      <c r="Q521" s="260"/>
      <c r="R521" s="260"/>
      <c r="S521" s="260"/>
      <c r="T521" s="260"/>
      <c r="U521" s="260"/>
      <c r="V521" s="260"/>
      <c r="W521" s="260"/>
      <c r="X521" s="260"/>
      <c r="Y521" s="260"/>
      <c r="Z521" s="260"/>
      <c r="AA521" s="260"/>
      <c r="AB521" s="260"/>
      <c r="AC521" s="260"/>
      <c r="AD521" s="260"/>
      <c r="AE521" s="260"/>
      <c r="AF521" s="260"/>
      <c r="AG521" s="260"/>
      <c r="AH521" s="260"/>
      <c r="AI521" s="260"/>
      <c r="AJ521" s="260"/>
      <c r="AK521" s="260"/>
      <c r="AL521" s="260"/>
      <c r="AM521" s="260"/>
      <c r="AN521" s="260"/>
      <c r="AO521" s="260"/>
      <c r="AP521" s="260"/>
      <c r="AQ521" s="260"/>
      <c r="AR521" s="260"/>
      <c r="AS521" s="260"/>
      <c r="AT521" s="260"/>
    </row>
    <row r="522" customFormat="false" ht="15" hidden="false" customHeight="false" outlineLevel="0" collapsed="false">
      <c r="A522" s="259"/>
      <c r="B522" s="260"/>
      <c r="C522" s="260"/>
      <c r="D522" s="260"/>
      <c r="E522" s="260"/>
      <c r="F522" s="260"/>
      <c r="G522" s="260"/>
      <c r="H522" s="260"/>
      <c r="I522" s="260"/>
      <c r="J522" s="260"/>
      <c r="K522" s="260"/>
      <c r="L522" s="260"/>
      <c r="M522" s="260"/>
      <c r="N522" s="260"/>
      <c r="O522" s="260"/>
      <c r="P522" s="260"/>
      <c r="Q522" s="260"/>
      <c r="R522" s="260"/>
      <c r="S522" s="260"/>
      <c r="T522" s="260"/>
      <c r="U522" s="260"/>
      <c r="V522" s="260"/>
      <c r="W522" s="260"/>
      <c r="X522" s="260"/>
      <c r="Y522" s="260"/>
      <c r="Z522" s="260"/>
      <c r="AA522" s="260"/>
      <c r="AB522" s="260"/>
      <c r="AC522" s="260"/>
      <c r="AD522" s="260"/>
      <c r="AE522" s="260"/>
      <c r="AF522" s="260"/>
      <c r="AG522" s="260"/>
      <c r="AH522" s="260"/>
      <c r="AI522" s="260"/>
      <c r="AJ522" s="260"/>
      <c r="AK522" s="260"/>
      <c r="AL522" s="260"/>
      <c r="AM522" s="260"/>
      <c r="AN522" s="260"/>
      <c r="AO522" s="260"/>
      <c r="AP522" s="260"/>
      <c r="AQ522" s="260"/>
      <c r="AR522" s="260"/>
      <c r="AS522" s="260"/>
      <c r="AT522" s="260"/>
    </row>
    <row r="523" customFormat="false" ht="15" hidden="false" customHeight="false" outlineLevel="0" collapsed="false">
      <c r="A523" s="259"/>
      <c r="B523" s="260"/>
      <c r="C523" s="260"/>
      <c r="D523" s="260"/>
      <c r="E523" s="260"/>
      <c r="F523" s="260"/>
      <c r="G523" s="260"/>
      <c r="H523" s="260"/>
      <c r="I523" s="260"/>
      <c r="J523" s="260"/>
      <c r="K523" s="260"/>
      <c r="L523" s="260"/>
      <c r="M523" s="260"/>
      <c r="N523" s="260"/>
      <c r="O523" s="260"/>
      <c r="P523" s="260"/>
      <c r="Q523" s="260"/>
      <c r="R523" s="260"/>
      <c r="S523" s="260"/>
      <c r="T523" s="260"/>
      <c r="U523" s="260"/>
      <c r="V523" s="260"/>
      <c r="W523" s="260"/>
      <c r="X523" s="260"/>
      <c r="Y523" s="260"/>
      <c r="Z523" s="260"/>
      <c r="AA523" s="260"/>
      <c r="AB523" s="260"/>
      <c r="AC523" s="260"/>
      <c r="AD523" s="260"/>
      <c r="AE523" s="260"/>
      <c r="AF523" s="260"/>
      <c r="AG523" s="260"/>
      <c r="AH523" s="260"/>
      <c r="AI523" s="260"/>
      <c r="AJ523" s="260"/>
      <c r="AK523" s="260"/>
      <c r="AL523" s="260"/>
      <c r="AM523" s="260"/>
      <c r="AN523" s="260"/>
      <c r="AO523" s="260"/>
      <c r="AP523" s="260"/>
      <c r="AQ523" s="260"/>
      <c r="AR523" s="260"/>
      <c r="AS523" s="260"/>
      <c r="AT523" s="260"/>
    </row>
    <row r="524" customFormat="false" ht="15" hidden="false" customHeight="false" outlineLevel="0" collapsed="false">
      <c r="A524" s="259"/>
      <c r="B524" s="260"/>
      <c r="C524" s="260"/>
      <c r="D524" s="260"/>
      <c r="E524" s="260"/>
      <c r="F524" s="260"/>
      <c r="G524" s="260"/>
      <c r="H524" s="260"/>
      <c r="I524" s="260"/>
      <c r="J524" s="260"/>
      <c r="K524" s="260"/>
      <c r="L524" s="260"/>
      <c r="M524" s="260"/>
      <c r="N524" s="260"/>
      <c r="O524" s="260"/>
      <c r="P524" s="260"/>
      <c r="Q524" s="260"/>
      <c r="R524" s="260"/>
      <c r="S524" s="260"/>
      <c r="T524" s="260"/>
      <c r="U524" s="260"/>
      <c r="V524" s="260"/>
      <c r="W524" s="260"/>
      <c r="X524" s="260"/>
      <c r="Y524" s="260"/>
      <c r="Z524" s="260"/>
      <c r="AA524" s="260"/>
      <c r="AB524" s="260"/>
      <c r="AC524" s="260"/>
      <c r="AD524" s="260"/>
      <c r="AE524" s="260"/>
      <c r="AF524" s="260"/>
      <c r="AG524" s="260"/>
      <c r="AH524" s="260"/>
      <c r="AI524" s="260"/>
      <c r="AJ524" s="260"/>
      <c r="AK524" s="260"/>
      <c r="AL524" s="260"/>
      <c r="AM524" s="260"/>
      <c r="AN524" s="260"/>
      <c r="AO524" s="260"/>
      <c r="AP524" s="260"/>
      <c r="AQ524" s="260"/>
      <c r="AR524" s="260"/>
      <c r="AS524" s="260"/>
      <c r="AT524" s="260"/>
    </row>
    <row r="525" customFormat="false" ht="15" hidden="false" customHeight="false" outlineLevel="0" collapsed="false">
      <c r="A525" s="259"/>
      <c r="B525" s="260"/>
      <c r="C525" s="260"/>
      <c r="D525" s="260"/>
      <c r="E525" s="260"/>
      <c r="F525" s="260"/>
      <c r="G525" s="260"/>
      <c r="H525" s="260"/>
      <c r="I525" s="260"/>
      <c r="J525" s="260"/>
      <c r="K525" s="260"/>
      <c r="L525" s="260"/>
      <c r="M525" s="260"/>
      <c r="N525" s="260"/>
      <c r="O525" s="260"/>
      <c r="P525" s="260"/>
      <c r="Q525" s="260"/>
      <c r="R525" s="260"/>
      <c r="S525" s="260"/>
      <c r="T525" s="260"/>
      <c r="U525" s="260"/>
      <c r="V525" s="260"/>
      <c r="W525" s="260"/>
      <c r="X525" s="260"/>
      <c r="Y525" s="260"/>
      <c r="Z525" s="260"/>
      <c r="AA525" s="260"/>
      <c r="AB525" s="260"/>
      <c r="AC525" s="260"/>
      <c r="AD525" s="260"/>
      <c r="AE525" s="260"/>
      <c r="AF525" s="260"/>
      <c r="AG525" s="260"/>
      <c r="AH525" s="260"/>
      <c r="AI525" s="260"/>
      <c r="AJ525" s="260"/>
      <c r="AK525" s="260"/>
      <c r="AL525" s="260"/>
      <c r="AM525" s="260"/>
      <c r="AN525" s="260"/>
      <c r="AO525" s="260"/>
      <c r="AP525" s="260"/>
      <c r="AQ525" s="260"/>
      <c r="AR525" s="260"/>
      <c r="AS525" s="260"/>
      <c r="AT525" s="260"/>
    </row>
    <row r="526" customFormat="false" ht="15" hidden="false" customHeight="false" outlineLevel="0" collapsed="false">
      <c r="A526" s="259"/>
      <c r="B526" s="260"/>
      <c r="C526" s="260"/>
      <c r="D526" s="260"/>
      <c r="E526" s="260"/>
      <c r="F526" s="260"/>
      <c r="G526" s="260"/>
      <c r="H526" s="260"/>
      <c r="I526" s="260"/>
      <c r="J526" s="260"/>
      <c r="K526" s="260"/>
      <c r="L526" s="260"/>
      <c r="M526" s="260"/>
      <c r="N526" s="260"/>
      <c r="O526" s="260"/>
      <c r="P526" s="260"/>
      <c r="Q526" s="260"/>
      <c r="R526" s="260"/>
      <c r="S526" s="260"/>
      <c r="T526" s="260"/>
      <c r="U526" s="260"/>
      <c r="V526" s="260"/>
      <c r="W526" s="260"/>
      <c r="X526" s="260"/>
      <c r="Y526" s="260"/>
      <c r="Z526" s="260"/>
      <c r="AA526" s="260"/>
      <c r="AB526" s="260"/>
      <c r="AC526" s="260"/>
      <c r="AD526" s="260"/>
      <c r="AE526" s="260"/>
      <c r="AF526" s="260"/>
      <c r="AG526" s="260"/>
      <c r="AH526" s="260"/>
      <c r="AI526" s="260"/>
      <c r="AJ526" s="260"/>
      <c r="AK526" s="260"/>
      <c r="AL526" s="260"/>
      <c r="AM526" s="260"/>
      <c r="AN526" s="260"/>
      <c r="AO526" s="260"/>
      <c r="AP526" s="260"/>
      <c r="AQ526" s="260"/>
      <c r="AR526" s="260"/>
      <c r="AS526" s="260"/>
      <c r="AT526" s="260"/>
    </row>
    <row r="527" customFormat="false" ht="15" hidden="false" customHeight="false" outlineLevel="0" collapsed="false">
      <c r="A527" s="259"/>
      <c r="B527" s="260"/>
      <c r="C527" s="260"/>
      <c r="D527" s="260"/>
      <c r="E527" s="260"/>
      <c r="F527" s="260"/>
      <c r="G527" s="260"/>
      <c r="H527" s="260"/>
      <c r="I527" s="260"/>
      <c r="J527" s="260"/>
      <c r="K527" s="260"/>
      <c r="L527" s="260"/>
      <c r="M527" s="260"/>
      <c r="N527" s="260"/>
      <c r="O527" s="260"/>
      <c r="P527" s="260"/>
      <c r="Q527" s="260"/>
      <c r="R527" s="260"/>
      <c r="S527" s="260"/>
      <c r="T527" s="260"/>
      <c r="U527" s="260"/>
      <c r="V527" s="260"/>
      <c r="W527" s="260"/>
      <c r="X527" s="260"/>
      <c r="Y527" s="260"/>
      <c r="Z527" s="260"/>
      <c r="AA527" s="260"/>
      <c r="AB527" s="260"/>
      <c r="AC527" s="260"/>
      <c r="AD527" s="260"/>
      <c r="AE527" s="260"/>
      <c r="AF527" s="260"/>
      <c r="AG527" s="260"/>
      <c r="AH527" s="260"/>
      <c r="AI527" s="260"/>
      <c r="AJ527" s="260"/>
      <c r="AK527" s="260"/>
      <c r="AL527" s="260"/>
      <c r="AM527" s="260"/>
      <c r="AN527" s="260"/>
      <c r="AO527" s="260"/>
      <c r="AP527" s="260"/>
      <c r="AQ527" s="260"/>
      <c r="AR527" s="260"/>
      <c r="AS527" s="260"/>
      <c r="AT527" s="260"/>
    </row>
    <row r="528" customFormat="false" ht="15" hidden="false" customHeight="false" outlineLevel="0" collapsed="false">
      <c r="A528" s="259"/>
      <c r="B528" s="260"/>
      <c r="C528" s="260"/>
      <c r="D528" s="260"/>
      <c r="E528" s="260"/>
      <c r="F528" s="260"/>
      <c r="G528" s="260"/>
      <c r="H528" s="260"/>
      <c r="I528" s="260"/>
      <c r="J528" s="260"/>
      <c r="K528" s="260"/>
      <c r="L528" s="260"/>
      <c r="M528" s="260"/>
      <c r="N528" s="260"/>
      <c r="O528" s="260"/>
      <c r="P528" s="260"/>
      <c r="Q528" s="260"/>
      <c r="R528" s="260"/>
      <c r="S528" s="260"/>
      <c r="T528" s="260"/>
      <c r="U528" s="260"/>
      <c r="V528" s="260"/>
      <c r="W528" s="260"/>
      <c r="X528" s="260"/>
      <c r="Y528" s="260"/>
      <c r="Z528" s="260"/>
      <c r="AA528" s="260"/>
      <c r="AB528" s="260"/>
      <c r="AC528" s="260"/>
      <c r="AD528" s="260"/>
      <c r="AE528" s="260"/>
      <c r="AF528" s="260"/>
      <c r="AG528" s="260"/>
      <c r="AH528" s="260"/>
      <c r="AI528" s="260"/>
      <c r="AJ528" s="260"/>
      <c r="AK528" s="260"/>
      <c r="AL528" s="260"/>
      <c r="AM528" s="260"/>
      <c r="AN528" s="260"/>
      <c r="AO528" s="260"/>
      <c r="AP528" s="260"/>
      <c r="AQ528" s="260"/>
      <c r="AR528" s="260"/>
      <c r="AS528" s="260"/>
      <c r="AT528" s="260"/>
    </row>
    <row r="529" customFormat="false" ht="15" hidden="false" customHeight="false" outlineLevel="0" collapsed="false">
      <c r="A529" s="259"/>
      <c r="B529" s="260"/>
      <c r="C529" s="260"/>
      <c r="D529" s="260"/>
      <c r="E529" s="260"/>
      <c r="F529" s="260"/>
      <c r="G529" s="260"/>
      <c r="H529" s="260"/>
      <c r="I529" s="260"/>
      <c r="J529" s="260"/>
      <c r="K529" s="260"/>
      <c r="L529" s="260"/>
      <c r="M529" s="260"/>
      <c r="N529" s="260"/>
      <c r="O529" s="260"/>
      <c r="P529" s="260"/>
      <c r="Q529" s="260"/>
      <c r="R529" s="260"/>
      <c r="S529" s="260"/>
      <c r="T529" s="260"/>
      <c r="U529" s="260"/>
      <c r="V529" s="260"/>
      <c r="W529" s="260"/>
      <c r="X529" s="260"/>
      <c r="Y529" s="260"/>
      <c r="Z529" s="260"/>
      <c r="AA529" s="260"/>
      <c r="AB529" s="260"/>
      <c r="AC529" s="260"/>
      <c r="AD529" s="260"/>
      <c r="AE529" s="260"/>
      <c r="AF529" s="260"/>
      <c r="AG529" s="260"/>
      <c r="AH529" s="260"/>
      <c r="AI529" s="260"/>
      <c r="AJ529" s="260"/>
      <c r="AK529" s="260"/>
      <c r="AL529" s="260"/>
      <c r="AM529" s="260"/>
      <c r="AN529" s="260"/>
      <c r="AO529" s="260"/>
      <c r="AP529" s="260"/>
      <c r="AQ529" s="260"/>
      <c r="AR529" s="260"/>
      <c r="AS529" s="260"/>
      <c r="AT529" s="260"/>
    </row>
    <row r="530" customFormat="false" ht="15" hidden="false" customHeight="false" outlineLevel="0" collapsed="false">
      <c r="A530" s="259"/>
      <c r="B530" s="260"/>
      <c r="C530" s="260"/>
      <c r="D530" s="260"/>
      <c r="E530" s="260"/>
      <c r="F530" s="260"/>
      <c r="G530" s="260"/>
      <c r="H530" s="260"/>
      <c r="I530" s="260"/>
      <c r="J530" s="260"/>
      <c r="K530" s="260"/>
      <c r="L530" s="260"/>
      <c r="M530" s="260"/>
      <c r="N530" s="260"/>
      <c r="O530" s="260"/>
      <c r="P530" s="260"/>
      <c r="Q530" s="260"/>
      <c r="R530" s="260"/>
      <c r="S530" s="260"/>
      <c r="T530" s="260"/>
      <c r="U530" s="260"/>
      <c r="V530" s="260"/>
      <c r="W530" s="260"/>
      <c r="X530" s="260"/>
      <c r="Y530" s="260"/>
      <c r="Z530" s="260"/>
      <c r="AA530" s="260"/>
      <c r="AB530" s="260"/>
      <c r="AC530" s="260"/>
      <c r="AD530" s="260"/>
      <c r="AE530" s="260"/>
      <c r="AF530" s="260"/>
      <c r="AG530" s="260"/>
      <c r="AH530" s="260"/>
      <c r="AI530" s="260"/>
      <c r="AJ530" s="260"/>
      <c r="AK530" s="260"/>
      <c r="AL530" s="260"/>
      <c r="AM530" s="260"/>
      <c r="AN530" s="260"/>
      <c r="AO530" s="260"/>
      <c r="AP530" s="260"/>
      <c r="AQ530" s="260"/>
      <c r="AR530" s="260"/>
      <c r="AS530" s="260"/>
      <c r="AT530" s="260"/>
    </row>
    <row r="531" customFormat="false" ht="15" hidden="false" customHeight="false" outlineLevel="0" collapsed="false">
      <c r="A531" s="259"/>
      <c r="B531" s="260"/>
      <c r="C531" s="260"/>
      <c r="D531" s="260"/>
      <c r="E531" s="260"/>
      <c r="F531" s="260"/>
      <c r="G531" s="260"/>
      <c r="H531" s="260"/>
      <c r="I531" s="260"/>
      <c r="J531" s="260"/>
      <c r="K531" s="260"/>
      <c r="L531" s="260"/>
      <c r="M531" s="260"/>
      <c r="N531" s="260"/>
      <c r="O531" s="260"/>
      <c r="P531" s="260"/>
      <c r="Q531" s="260"/>
      <c r="R531" s="260"/>
      <c r="S531" s="260"/>
      <c r="T531" s="260"/>
      <c r="U531" s="260"/>
      <c r="V531" s="260"/>
      <c r="W531" s="260"/>
      <c r="X531" s="260"/>
      <c r="Y531" s="260"/>
      <c r="Z531" s="260"/>
      <c r="AA531" s="260"/>
      <c r="AB531" s="260"/>
      <c r="AC531" s="260"/>
      <c r="AD531" s="260"/>
      <c r="AE531" s="260"/>
      <c r="AF531" s="260"/>
      <c r="AG531" s="260"/>
      <c r="AH531" s="260"/>
      <c r="AI531" s="260"/>
      <c r="AJ531" s="260"/>
      <c r="AK531" s="260"/>
      <c r="AL531" s="260"/>
      <c r="AM531" s="260"/>
      <c r="AN531" s="260"/>
      <c r="AO531" s="260"/>
      <c r="AP531" s="260"/>
      <c r="AQ531" s="260"/>
      <c r="AR531" s="260"/>
      <c r="AS531" s="260"/>
      <c r="AT531" s="260"/>
    </row>
    <row r="532" customFormat="false" ht="15" hidden="false" customHeight="false" outlineLevel="0" collapsed="false">
      <c r="A532" s="259"/>
      <c r="B532" s="260"/>
      <c r="C532" s="260"/>
      <c r="D532" s="260"/>
      <c r="E532" s="260"/>
      <c r="F532" s="260"/>
      <c r="G532" s="260"/>
      <c r="H532" s="260"/>
      <c r="I532" s="260"/>
      <c r="J532" s="260"/>
      <c r="K532" s="260"/>
      <c r="L532" s="260"/>
      <c r="M532" s="260"/>
      <c r="N532" s="260"/>
      <c r="O532" s="260"/>
      <c r="P532" s="260"/>
      <c r="Q532" s="260"/>
      <c r="R532" s="260"/>
      <c r="S532" s="260"/>
      <c r="T532" s="260"/>
      <c r="U532" s="260"/>
      <c r="V532" s="260"/>
      <c r="W532" s="260"/>
      <c r="X532" s="260"/>
      <c r="Y532" s="260"/>
      <c r="Z532" s="260"/>
      <c r="AA532" s="260"/>
      <c r="AB532" s="260"/>
      <c r="AC532" s="260"/>
      <c r="AD532" s="260"/>
      <c r="AE532" s="260"/>
      <c r="AF532" s="260"/>
      <c r="AG532" s="260"/>
      <c r="AH532" s="260"/>
      <c r="AI532" s="260"/>
      <c r="AJ532" s="260"/>
      <c r="AK532" s="260"/>
      <c r="AL532" s="260"/>
      <c r="AM532" s="260"/>
      <c r="AN532" s="260"/>
      <c r="AO532" s="260"/>
      <c r="AP532" s="260"/>
      <c r="AQ532" s="260"/>
      <c r="AR532" s="260"/>
      <c r="AS532" s="260"/>
      <c r="AT532" s="260"/>
    </row>
    <row r="533" customFormat="false" ht="15" hidden="false" customHeight="false" outlineLevel="0" collapsed="false">
      <c r="A533" s="259"/>
      <c r="B533" s="260"/>
      <c r="C533" s="260"/>
      <c r="D533" s="260"/>
      <c r="E533" s="260"/>
      <c r="F533" s="260"/>
      <c r="G533" s="260"/>
      <c r="H533" s="260"/>
      <c r="I533" s="260"/>
      <c r="J533" s="260"/>
      <c r="K533" s="260"/>
      <c r="L533" s="260"/>
      <c r="M533" s="260"/>
      <c r="N533" s="260"/>
      <c r="O533" s="260"/>
      <c r="P533" s="260"/>
      <c r="Q533" s="260"/>
      <c r="R533" s="260"/>
      <c r="S533" s="260"/>
      <c r="T533" s="260"/>
      <c r="U533" s="260"/>
      <c r="V533" s="260"/>
      <c r="W533" s="260"/>
      <c r="X533" s="260"/>
      <c r="Y533" s="260"/>
      <c r="Z533" s="260"/>
      <c r="AA533" s="260"/>
      <c r="AB533" s="260"/>
      <c r="AC533" s="260"/>
      <c r="AD533" s="260"/>
      <c r="AE533" s="260"/>
      <c r="AF533" s="260"/>
      <c r="AG533" s="260"/>
      <c r="AH533" s="260"/>
      <c r="AI533" s="260"/>
      <c r="AJ533" s="260"/>
      <c r="AK533" s="260"/>
      <c r="AL533" s="260"/>
      <c r="AM533" s="260"/>
      <c r="AN533" s="260"/>
      <c r="AO533" s="260"/>
      <c r="AP533" s="260"/>
      <c r="AQ533" s="260"/>
      <c r="AR533" s="260"/>
      <c r="AS533" s="260"/>
      <c r="AT533" s="260"/>
    </row>
    <row r="534" customFormat="false" ht="15" hidden="false" customHeight="false" outlineLevel="0" collapsed="false">
      <c r="A534" s="259"/>
      <c r="B534" s="260"/>
      <c r="C534" s="260"/>
      <c r="D534" s="260"/>
      <c r="E534" s="260"/>
      <c r="F534" s="260"/>
      <c r="G534" s="260"/>
      <c r="H534" s="260"/>
      <c r="I534" s="260"/>
      <c r="J534" s="260"/>
      <c r="K534" s="260"/>
      <c r="L534" s="260"/>
      <c r="M534" s="260"/>
      <c r="N534" s="260"/>
      <c r="O534" s="260"/>
      <c r="P534" s="260"/>
      <c r="Q534" s="260"/>
      <c r="R534" s="260"/>
      <c r="S534" s="260"/>
      <c r="T534" s="260"/>
      <c r="U534" s="260"/>
      <c r="V534" s="260"/>
      <c r="W534" s="260"/>
      <c r="X534" s="260"/>
      <c r="Y534" s="260"/>
      <c r="Z534" s="260"/>
      <c r="AA534" s="260"/>
      <c r="AB534" s="260"/>
      <c r="AC534" s="260"/>
      <c r="AD534" s="260"/>
      <c r="AE534" s="260"/>
      <c r="AF534" s="260"/>
      <c r="AG534" s="260"/>
      <c r="AH534" s="260"/>
      <c r="AI534" s="260"/>
      <c r="AJ534" s="260"/>
      <c r="AK534" s="260"/>
      <c r="AL534" s="260"/>
      <c r="AM534" s="260"/>
      <c r="AN534" s="260"/>
      <c r="AO534" s="260"/>
      <c r="AP534" s="260"/>
      <c r="AQ534" s="260"/>
      <c r="AR534" s="260"/>
      <c r="AS534" s="260"/>
      <c r="AT534" s="260"/>
    </row>
    <row r="535" customFormat="false" ht="15" hidden="false" customHeight="false" outlineLevel="0" collapsed="false">
      <c r="A535" s="259"/>
      <c r="B535" s="260"/>
      <c r="C535" s="260"/>
      <c r="D535" s="260"/>
      <c r="E535" s="260"/>
      <c r="F535" s="260"/>
      <c r="G535" s="260"/>
      <c r="H535" s="260"/>
      <c r="I535" s="260"/>
      <c r="J535" s="260"/>
      <c r="K535" s="260"/>
      <c r="L535" s="260"/>
      <c r="M535" s="260"/>
      <c r="N535" s="260"/>
      <c r="O535" s="260"/>
      <c r="P535" s="260"/>
      <c r="Q535" s="260"/>
      <c r="R535" s="260"/>
      <c r="S535" s="260"/>
      <c r="T535" s="260"/>
      <c r="U535" s="260"/>
      <c r="V535" s="260"/>
      <c r="W535" s="260"/>
      <c r="X535" s="260"/>
      <c r="Y535" s="260"/>
      <c r="Z535" s="260"/>
      <c r="AA535" s="260"/>
      <c r="AB535" s="260"/>
      <c r="AC535" s="260"/>
      <c r="AD535" s="260"/>
      <c r="AE535" s="260"/>
      <c r="AF535" s="260"/>
      <c r="AG535" s="260"/>
      <c r="AH535" s="260"/>
      <c r="AI535" s="260"/>
      <c r="AJ535" s="260"/>
      <c r="AK535" s="260"/>
      <c r="AL535" s="260"/>
      <c r="AM535" s="260"/>
      <c r="AN535" s="260"/>
      <c r="AO535" s="260"/>
      <c r="AP535" s="260"/>
      <c r="AQ535" s="260"/>
      <c r="AR535" s="260"/>
      <c r="AS535" s="260"/>
      <c r="AT535" s="260"/>
    </row>
    <row r="536" customFormat="false" ht="15" hidden="false" customHeight="false" outlineLevel="0" collapsed="false">
      <c r="A536" s="259"/>
      <c r="B536" s="260"/>
      <c r="C536" s="260"/>
      <c r="D536" s="260"/>
      <c r="E536" s="260"/>
      <c r="F536" s="260"/>
      <c r="G536" s="260"/>
      <c r="H536" s="260"/>
      <c r="I536" s="260"/>
      <c r="J536" s="260"/>
      <c r="K536" s="260"/>
      <c r="L536" s="260"/>
      <c r="M536" s="260"/>
      <c r="N536" s="260"/>
      <c r="O536" s="260"/>
      <c r="P536" s="260"/>
      <c r="Q536" s="260"/>
      <c r="R536" s="260"/>
      <c r="S536" s="260"/>
      <c r="T536" s="260"/>
      <c r="U536" s="260"/>
      <c r="V536" s="260"/>
      <c r="W536" s="260"/>
      <c r="X536" s="260"/>
      <c r="Y536" s="260"/>
      <c r="Z536" s="260"/>
      <c r="AA536" s="260"/>
      <c r="AB536" s="260"/>
      <c r="AC536" s="260"/>
      <c r="AD536" s="260"/>
      <c r="AE536" s="260"/>
      <c r="AF536" s="260"/>
      <c r="AG536" s="260"/>
      <c r="AH536" s="260"/>
      <c r="AI536" s="260"/>
      <c r="AJ536" s="260"/>
      <c r="AK536" s="260"/>
      <c r="AL536" s="260"/>
      <c r="AM536" s="260"/>
      <c r="AN536" s="260"/>
      <c r="AO536" s="260"/>
      <c r="AP536" s="260"/>
      <c r="AQ536" s="260"/>
      <c r="AR536" s="260"/>
      <c r="AS536" s="260"/>
      <c r="AT536" s="260"/>
    </row>
    <row r="537" customFormat="false" ht="15" hidden="false" customHeight="false" outlineLevel="0" collapsed="false">
      <c r="A537" s="259"/>
      <c r="B537" s="260"/>
      <c r="C537" s="260"/>
      <c r="D537" s="260"/>
      <c r="E537" s="260"/>
      <c r="F537" s="260"/>
      <c r="G537" s="260"/>
      <c r="H537" s="260"/>
      <c r="I537" s="260"/>
      <c r="J537" s="260"/>
      <c r="K537" s="260"/>
      <c r="L537" s="260"/>
      <c r="M537" s="260"/>
      <c r="N537" s="260"/>
      <c r="O537" s="260"/>
      <c r="P537" s="260"/>
      <c r="Q537" s="260"/>
      <c r="R537" s="260"/>
      <c r="S537" s="260"/>
      <c r="T537" s="260"/>
      <c r="U537" s="260"/>
      <c r="V537" s="260"/>
      <c r="W537" s="260"/>
      <c r="X537" s="260"/>
      <c r="Y537" s="260"/>
      <c r="Z537" s="260"/>
      <c r="AA537" s="260"/>
      <c r="AB537" s="260"/>
      <c r="AC537" s="260"/>
      <c r="AD537" s="260"/>
      <c r="AE537" s="260"/>
      <c r="AF537" s="260"/>
      <c r="AG537" s="260"/>
      <c r="AH537" s="260"/>
      <c r="AI537" s="260"/>
      <c r="AJ537" s="260"/>
      <c r="AK537" s="260"/>
      <c r="AL537" s="260"/>
      <c r="AM537" s="260"/>
      <c r="AN537" s="260"/>
      <c r="AO537" s="260"/>
      <c r="AP537" s="260"/>
      <c r="AQ537" s="260"/>
      <c r="AR537" s="260"/>
      <c r="AS537" s="260"/>
      <c r="AT537" s="260"/>
    </row>
    <row r="538" customFormat="false" ht="15" hidden="false" customHeight="false" outlineLevel="0" collapsed="false">
      <c r="A538" s="259"/>
      <c r="B538" s="260"/>
      <c r="C538" s="260"/>
      <c r="D538" s="260"/>
      <c r="E538" s="260"/>
      <c r="F538" s="260"/>
      <c r="G538" s="260"/>
      <c r="H538" s="260"/>
      <c r="I538" s="260"/>
      <c r="J538" s="260"/>
      <c r="K538" s="260"/>
      <c r="L538" s="260"/>
      <c r="M538" s="260"/>
      <c r="N538" s="260"/>
      <c r="O538" s="260"/>
      <c r="P538" s="260"/>
      <c r="Q538" s="260"/>
      <c r="R538" s="260"/>
      <c r="S538" s="260"/>
      <c r="T538" s="260"/>
      <c r="U538" s="260"/>
      <c r="V538" s="260"/>
      <c r="W538" s="260"/>
      <c r="X538" s="260"/>
      <c r="Y538" s="260"/>
      <c r="Z538" s="260"/>
      <c r="AA538" s="260"/>
      <c r="AB538" s="260"/>
      <c r="AC538" s="260"/>
      <c r="AD538" s="260"/>
      <c r="AE538" s="260"/>
      <c r="AF538" s="260"/>
      <c r="AG538" s="260"/>
      <c r="AH538" s="260"/>
      <c r="AI538" s="260"/>
      <c r="AJ538" s="260"/>
      <c r="AK538" s="260"/>
      <c r="AL538" s="260"/>
      <c r="AM538" s="260"/>
      <c r="AN538" s="260"/>
      <c r="AO538" s="260"/>
      <c r="AP538" s="260"/>
      <c r="AQ538" s="260"/>
      <c r="AR538" s="260"/>
      <c r="AS538" s="260"/>
      <c r="AT538" s="260"/>
    </row>
    <row r="539" customFormat="false" ht="15" hidden="false" customHeight="false" outlineLevel="0" collapsed="false">
      <c r="A539" s="259"/>
      <c r="B539" s="260"/>
      <c r="C539" s="260"/>
      <c r="D539" s="260"/>
      <c r="E539" s="260"/>
      <c r="F539" s="260"/>
      <c r="G539" s="260"/>
      <c r="H539" s="260"/>
      <c r="I539" s="260"/>
      <c r="J539" s="260"/>
      <c r="K539" s="260"/>
      <c r="L539" s="260"/>
      <c r="M539" s="260"/>
      <c r="N539" s="260"/>
      <c r="O539" s="260"/>
      <c r="P539" s="260"/>
      <c r="Q539" s="260"/>
      <c r="R539" s="260"/>
      <c r="S539" s="260"/>
      <c r="T539" s="260"/>
      <c r="U539" s="260"/>
      <c r="V539" s="260"/>
      <c r="W539" s="260"/>
      <c r="X539" s="260"/>
      <c r="Y539" s="260"/>
      <c r="Z539" s="260"/>
      <c r="AA539" s="260"/>
      <c r="AB539" s="260"/>
      <c r="AC539" s="260"/>
      <c r="AD539" s="260"/>
      <c r="AE539" s="260"/>
      <c r="AF539" s="260"/>
      <c r="AG539" s="260"/>
      <c r="AH539" s="260"/>
      <c r="AI539" s="260"/>
      <c r="AJ539" s="260"/>
      <c r="AK539" s="260"/>
      <c r="AL539" s="260"/>
      <c r="AM539" s="260"/>
      <c r="AN539" s="260"/>
      <c r="AO539" s="260"/>
      <c r="AP539" s="260"/>
      <c r="AQ539" s="260"/>
      <c r="AR539" s="260"/>
      <c r="AS539" s="260"/>
      <c r="AT539" s="260"/>
    </row>
    <row r="540" customFormat="false" ht="15" hidden="false" customHeight="false" outlineLevel="0" collapsed="false">
      <c r="A540" s="259"/>
      <c r="B540" s="260"/>
      <c r="C540" s="260"/>
      <c r="D540" s="260"/>
      <c r="E540" s="260"/>
      <c r="F540" s="260"/>
      <c r="G540" s="260"/>
      <c r="H540" s="260"/>
      <c r="I540" s="260"/>
      <c r="J540" s="260"/>
      <c r="K540" s="260"/>
      <c r="L540" s="260"/>
      <c r="M540" s="260"/>
      <c r="N540" s="260"/>
      <c r="O540" s="260"/>
      <c r="P540" s="260"/>
      <c r="Q540" s="260"/>
      <c r="R540" s="260"/>
      <c r="S540" s="260"/>
      <c r="T540" s="260"/>
      <c r="U540" s="260"/>
      <c r="V540" s="260"/>
      <c r="W540" s="260"/>
      <c r="X540" s="260"/>
      <c r="Y540" s="260"/>
      <c r="Z540" s="260"/>
      <c r="AA540" s="260"/>
      <c r="AB540" s="260"/>
      <c r="AC540" s="260"/>
      <c r="AD540" s="260"/>
      <c r="AE540" s="260"/>
      <c r="AF540" s="260"/>
      <c r="AG540" s="260"/>
      <c r="AH540" s="260"/>
      <c r="AI540" s="260"/>
      <c r="AJ540" s="260"/>
      <c r="AK540" s="260"/>
      <c r="AL540" s="260"/>
      <c r="AM540" s="260"/>
      <c r="AN540" s="260"/>
      <c r="AO540" s="260"/>
      <c r="AP540" s="260"/>
      <c r="AQ540" s="260"/>
      <c r="AR540" s="260"/>
      <c r="AS540" s="260"/>
      <c r="AT540" s="260"/>
    </row>
    <row r="541" customFormat="false" ht="15" hidden="false" customHeight="false" outlineLevel="0" collapsed="false">
      <c r="A541" s="259"/>
      <c r="B541" s="260"/>
      <c r="C541" s="260"/>
      <c r="D541" s="260"/>
      <c r="E541" s="260"/>
      <c r="F541" s="260"/>
      <c r="G541" s="260"/>
      <c r="H541" s="260"/>
      <c r="I541" s="260"/>
      <c r="J541" s="260"/>
      <c r="K541" s="260"/>
      <c r="L541" s="260"/>
      <c r="M541" s="260"/>
      <c r="N541" s="260"/>
      <c r="O541" s="260"/>
      <c r="P541" s="260"/>
      <c r="Q541" s="260"/>
      <c r="R541" s="260"/>
      <c r="S541" s="260"/>
      <c r="T541" s="260"/>
      <c r="U541" s="260"/>
      <c r="V541" s="260"/>
      <c r="W541" s="260"/>
      <c r="X541" s="260"/>
      <c r="Y541" s="260"/>
      <c r="Z541" s="260"/>
      <c r="AA541" s="260"/>
      <c r="AB541" s="260"/>
      <c r="AC541" s="260"/>
      <c r="AD541" s="260"/>
      <c r="AE541" s="260"/>
      <c r="AF541" s="260"/>
      <c r="AG541" s="260"/>
      <c r="AH541" s="260"/>
      <c r="AI541" s="260"/>
      <c r="AJ541" s="260"/>
      <c r="AK541" s="260"/>
      <c r="AL541" s="260"/>
      <c r="AM541" s="260"/>
      <c r="AN541" s="260"/>
      <c r="AO541" s="260"/>
      <c r="AP541" s="260"/>
      <c r="AQ541" s="260"/>
      <c r="AR541" s="260"/>
      <c r="AS541" s="260"/>
      <c r="AT541" s="260"/>
    </row>
    <row r="542" customFormat="false" ht="15" hidden="false" customHeight="false" outlineLevel="0" collapsed="false">
      <c r="A542" s="259"/>
      <c r="B542" s="260"/>
      <c r="C542" s="260"/>
      <c r="D542" s="260"/>
      <c r="E542" s="260"/>
      <c r="F542" s="260"/>
      <c r="G542" s="260"/>
      <c r="H542" s="260"/>
      <c r="I542" s="260"/>
      <c r="J542" s="260"/>
      <c r="K542" s="260"/>
      <c r="L542" s="260"/>
      <c r="M542" s="260"/>
      <c r="N542" s="260"/>
      <c r="O542" s="260"/>
      <c r="P542" s="260"/>
      <c r="Q542" s="260"/>
      <c r="R542" s="260"/>
      <c r="S542" s="260"/>
      <c r="T542" s="260"/>
      <c r="U542" s="260"/>
      <c r="V542" s="260"/>
      <c r="W542" s="260"/>
      <c r="X542" s="260"/>
      <c r="Y542" s="260"/>
      <c r="Z542" s="260"/>
      <c r="AA542" s="260"/>
      <c r="AB542" s="260"/>
      <c r="AC542" s="260"/>
      <c r="AD542" s="260"/>
      <c r="AE542" s="260"/>
      <c r="AF542" s="260"/>
      <c r="AG542" s="260"/>
      <c r="AH542" s="260"/>
      <c r="AI542" s="260"/>
      <c r="AJ542" s="260"/>
      <c r="AK542" s="260"/>
      <c r="AL542" s="260"/>
      <c r="AM542" s="260"/>
      <c r="AN542" s="260"/>
      <c r="AO542" s="260"/>
      <c r="AP542" s="260"/>
      <c r="AQ542" s="260"/>
      <c r="AR542" s="260"/>
      <c r="AS542" s="260"/>
      <c r="AT542" s="260"/>
    </row>
    <row r="543" customFormat="false" ht="15" hidden="false" customHeight="false" outlineLevel="0" collapsed="false">
      <c r="A543" s="259"/>
      <c r="B543" s="260"/>
      <c r="C543" s="260"/>
      <c r="D543" s="260"/>
      <c r="E543" s="260"/>
      <c r="F543" s="260"/>
      <c r="G543" s="260"/>
      <c r="H543" s="260"/>
      <c r="I543" s="260"/>
      <c r="J543" s="260"/>
      <c r="K543" s="260"/>
      <c r="L543" s="260"/>
      <c r="M543" s="260"/>
      <c r="N543" s="260"/>
      <c r="O543" s="260"/>
      <c r="P543" s="260"/>
      <c r="Q543" s="260"/>
      <c r="R543" s="260"/>
      <c r="S543" s="260"/>
      <c r="T543" s="260"/>
      <c r="U543" s="260"/>
      <c r="V543" s="260"/>
      <c r="W543" s="260"/>
      <c r="X543" s="260"/>
      <c r="Y543" s="260"/>
      <c r="Z543" s="260"/>
      <c r="AA543" s="260"/>
      <c r="AB543" s="260"/>
      <c r="AC543" s="260"/>
      <c r="AD543" s="260"/>
      <c r="AE543" s="260"/>
      <c r="AF543" s="260"/>
      <c r="AG543" s="260"/>
      <c r="AH543" s="260"/>
      <c r="AI543" s="260"/>
      <c r="AJ543" s="260"/>
      <c r="AK543" s="260"/>
      <c r="AL543" s="260"/>
      <c r="AM543" s="260"/>
      <c r="AN543" s="260"/>
      <c r="AO543" s="260"/>
      <c r="AP543" s="260"/>
      <c r="AQ543" s="260"/>
      <c r="AR543" s="260"/>
      <c r="AS543" s="260"/>
      <c r="AT543" s="260"/>
    </row>
    <row r="544" customFormat="false" ht="15" hidden="false" customHeight="false" outlineLevel="0" collapsed="false">
      <c r="A544" s="259"/>
      <c r="B544" s="260"/>
      <c r="C544" s="260"/>
      <c r="D544" s="260"/>
      <c r="E544" s="260"/>
      <c r="F544" s="260"/>
      <c r="G544" s="260"/>
      <c r="H544" s="260"/>
      <c r="I544" s="260"/>
      <c r="J544" s="260"/>
      <c r="K544" s="260"/>
      <c r="L544" s="260"/>
      <c r="M544" s="260"/>
      <c r="N544" s="260"/>
      <c r="O544" s="260"/>
      <c r="P544" s="260"/>
      <c r="Q544" s="260"/>
      <c r="R544" s="260"/>
      <c r="S544" s="260"/>
      <c r="T544" s="260"/>
      <c r="U544" s="260"/>
      <c r="V544" s="260"/>
      <c r="W544" s="260"/>
      <c r="X544" s="260"/>
      <c r="Y544" s="260"/>
      <c r="Z544" s="260"/>
      <c r="AA544" s="260"/>
      <c r="AB544" s="260"/>
      <c r="AC544" s="260"/>
      <c r="AD544" s="260"/>
      <c r="AE544" s="260"/>
      <c r="AF544" s="260"/>
      <c r="AG544" s="260"/>
      <c r="AH544" s="260"/>
      <c r="AI544" s="260"/>
      <c r="AJ544" s="260"/>
      <c r="AK544" s="260"/>
      <c r="AL544" s="260"/>
      <c r="AM544" s="260"/>
      <c r="AN544" s="260"/>
      <c r="AO544" s="260"/>
      <c r="AP544" s="260"/>
      <c r="AQ544" s="260"/>
      <c r="AR544" s="260"/>
      <c r="AS544" s="260"/>
      <c r="AT544" s="260"/>
    </row>
    <row r="545" customFormat="false" ht="15" hidden="false" customHeight="false" outlineLevel="0" collapsed="false">
      <c r="A545" s="259"/>
      <c r="B545" s="260"/>
      <c r="C545" s="260"/>
      <c r="D545" s="260"/>
      <c r="E545" s="260"/>
      <c r="F545" s="260"/>
      <c r="G545" s="260"/>
      <c r="H545" s="260"/>
      <c r="I545" s="260"/>
      <c r="J545" s="260"/>
      <c r="K545" s="260"/>
      <c r="L545" s="260"/>
      <c r="M545" s="260"/>
      <c r="N545" s="260"/>
      <c r="O545" s="260"/>
      <c r="P545" s="260"/>
      <c r="Q545" s="260"/>
      <c r="R545" s="260"/>
      <c r="S545" s="260"/>
      <c r="T545" s="260"/>
      <c r="U545" s="260"/>
      <c r="V545" s="260"/>
      <c r="W545" s="260"/>
      <c r="X545" s="260"/>
      <c r="Y545" s="260"/>
      <c r="Z545" s="260"/>
      <c r="AA545" s="260"/>
      <c r="AB545" s="260"/>
      <c r="AC545" s="260"/>
      <c r="AD545" s="260"/>
      <c r="AE545" s="260"/>
      <c r="AF545" s="260"/>
      <c r="AG545" s="260"/>
      <c r="AH545" s="260"/>
      <c r="AI545" s="260"/>
      <c r="AJ545" s="260"/>
      <c r="AK545" s="260"/>
      <c r="AL545" s="260"/>
      <c r="AM545" s="260"/>
      <c r="AN545" s="260"/>
      <c r="AO545" s="260"/>
      <c r="AP545" s="260"/>
      <c r="AQ545" s="260"/>
      <c r="AR545" s="260"/>
      <c r="AS545" s="260"/>
      <c r="AT545" s="260"/>
    </row>
    <row r="546" customFormat="false" ht="15" hidden="false" customHeight="false" outlineLevel="0" collapsed="false">
      <c r="A546" s="259"/>
      <c r="B546" s="260"/>
      <c r="C546" s="260"/>
      <c r="D546" s="260"/>
      <c r="E546" s="260"/>
      <c r="F546" s="260"/>
      <c r="G546" s="260"/>
      <c r="H546" s="260"/>
      <c r="I546" s="260"/>
      <c r="J546" s="260"/>
      <c r="K546" s="260"/>
      <c r="L546" s="260"/>
      <c r="M546" s="260"/>
      <c r="N546" s="260"/>
      <c r="O546" s="260"/>
      <c r="P546" s="260"/>
      <c r="Q546" s="260"/>
      <c r="R546" s="260"/>
      <c r="S546" s="260"/>
      <c r="T546" s="260"/>
      <c r="U546" s="260"/>
      <c r="V546" s="260"/>
      <c r="W546" s="260"/>
      <c r="X546" s="260"/>
      <c r="Y546" s="260"/>
      <c r="Z546" s="260"/>
      <c r="AA546" s="260"/>
      <c r="AB546" s="260"/>
      <c r="AC546" s="260"/>
      <c r="AD546" s="260"/>
      <c r="AE546" s="260"/>
      <c r="AF546" s="260"/>
      <c r="AG546" s="260"/>
      <c r="AH546" s="260"/>
      <c r="AI546" s="260"/>
      <c r="AJ546" s="260"/>
      <c r="AK546" s="260"/>
      <c r="AL546" s="260"/>
      <c r="AM546" s="260"/>
      <c r="AN546" s="260"/>
      <c r="AO546" s="260"/>
      <c r="AP546" s="260"/>
      <c r="AQ546" s="260"/>
      <c r="AR546" s="260"/>
      <c r="AS546" s="260"/>
      <c r="AT546" s="260"/>
    </row>
    <row r="547" customFormat="false" ht="15" hidden="false" customHeight="false" outlineLevel="0" collapsed="false">
      <c r="A547" s="259"/>
      <c r="B547" s="260"/>
      <c r="C547" s="260"/>
      <c r="D547" s="260"/>
      <c r="E547" s="260"/>
      <c r="F547" s="260"/>
      <c r="G547" s="260"/>
      <c r="H547" s="260"/>
      <c r="I547" s="260"/>
      <c r="J547" s="260"/>
      <c r="K547" s="260"/>
      <c r="L547" s="260"/>
      <c r="M547" s="260"/>
      <c r="N547" s="260"/>
      <c r="O547" s="260"/>
      <c r="P547" s="260"/>
      <c r="Q547" s="260"/>
      <c r="R547" s="260"/>
      <c r="S547" s="260"/>
      <c r="T547" s="260"/>
      <c r="U547" s="260"/>
      <c r="V547" s="260"/>
      <c r="W547" s="260"/>
      <c r="X547" s="260"/>
      <c r="Y547" s="260"/>
      <c r="Z547" s="260"/>
      <c r="AA547" s="260"/>
      <c r="AB547" s="260"/>
      <c r="AC547" s="260"/>
      <c r="AD547" s="260"/>
      <c r="AE547" s="260"/>
      <c r="AF547" s="260"/>
      <c r="AG547" s="260"/>
      <c r="AH547" s="260"/>
      <c r="AI547" s="260"/>
      <c r="AJ547" s="260"/>
      <c r="AK547" s="260"/>
      <c r="AL547" s="260"/>
      <c r="AM547" s="260"/>
      <c r="AN547" s="260"/>
      <c r="AO547" s="260"/>
      <c r="AP547" s="260"/>
      <c r="AQ547" s="260"/>
      <c r="AR547" s="260"/>
      <c r="AS547" s="260"/>
      <c r="AT547" s="260"/>
    </row>
    <row r="548" customFormat="false" ht="15" hidden="false" customHeight="false" outlineLevel="0" collapsed="false">
      <c r="A548" s="259"/>
      <c r="B548" s="260"/>
      <c r="C548" s="260"/>
      <c r="D548" s="260"/>
      <c r="E548" s="260"/>
      <c r="F548" s="260"/>
      <c r="G548" s="260"/>
      <c r="H548" s="260"/>
      <c r="I548" s="260"/>
      <c r="J548" s="260"/>
      <c r="K548" s="260"/>
      <c r="L548" s="260"/>
      <c r="M548" s="260"/>
      <c r="N548" s="260"/>
      <c r="O548" s="260"/>
      <c r="P548" s="260"/>
      <c r="Q548" s="260"/>
      <c r="R548" s="260"/>
      <c r="S548" s="260"/>
      <c r="T548" s="260"/>
      <c r="U548" s="260"/>
      <c r="V548" s="260"/>
      <c r="W548" s="260"/>
      <c r="X548" s="260"/>
      <c r="Y548" s="260"/>
      <c r="Z548" s="260"/>
      <c r="AA548" s="260"/>
      <c r="AB548" s="260"/>
      <c r="AC548" s="260"/>
      <c r="AD548" s="260"/>
      <c r="AE548" s="260"/>
      <c r="AF548" s="260"/>
      <c r="AG548" s="260"/>
      <c r="AH548" s="260"/>
      <c r="AI548" s="260"/>
      <c r="AJ548" s="260"/>
      <c r="AK548" s="260"/>
      <c r="AL548" s="260"/>
      <c r="AM548" s="260"/>
      <c r="AN548" s="260"/>
      <c r="AO548" s="260"/>
      <c r="AP548" s="260"/>
      <c r="AQ548" s="260"/>
      <c r="AR548" s="260"/>
      <c r="AS548" s="260"/>
      <c r="AT548" s="260"/>
    </row>
    <row r="549" customFormat="false" ht="15" hidden="false" customHeight="false" outlineLevel="0" collapsed="false">
      <c r="A549" s="259"/>
      <c r="B549" s="260"/>
      <c r="C549" s="260"/>
      <c r="D549" s="260"/>
      <c r="E549" s="260"/>
      <c r="F549" s="260"/>
      <c r="G549" s="260"/>
      <c r="H549" s="260"/>
      <c r="I549" s="260"/>
      <c r="J549" s="260"/>
      <c r="K549" s="260"/>
      <c r="L549" s="260"/>
      <c r="M549" s="260"/>
      <c r="N549" s="260"/>
      <c r="O549" s="260"/>
      <c r="P549" s="260"/>
      <c r="Q549" s="260"/>
      <c r="R549" s="260"/>
      <c r="S549" s="260"/>
      <c r="T549" s="260"/>
      <c r="U549" s="260"/>
      <c r="V549" s="260"/>
      <c r="W549" s="260"/>
      <c r="X549" s="260"/>
      <c r="Y549" s="260"/>
      <c r="Z549" s="260"/>
      <c r="AA549" s="260"/>
      <c r="AB549" s="260"/>
      <c r="AC549" s="260"/>
      <c r="AD549" s="260"/>
      <c r="AE549" s="260"/>
      <c r="AF549" s="260"/>
      <c r="AG549" s="260"/>
      <c r="AH549" s="260"/>
      <c r="AI549" s="260"/>
      <c r="AJ549" s="260"/>
      <c r="AK549" s="260"/>
      <c r="AL549" s="260"/>
      <c r="AM549" s="260"/>
      <c r="AN549" s="260"/>
      <c r="AO549" s="260"/>
      <c r="AP549" s="260"/>
      <c r="AQ549" s="260"/>
      <c r="AR549" s="260"/>
      <c r="AS549" s="260"/>
      <c r="AT549" s="260"/>
    </row>
    <row r="550" customFormat="false" ht="15" hidden="false" customHeight="false" outlineLevel="0" collapsed="false">
      <c r="A550" s="259"/>
      <c r="B550" s="260"/>
      <c r="C550" s="260"/>
      <c r="D550" s="260"/>
      <c r="E550" s="260"/>
      <c r="F550" s="260"/>
      <c r="G550" s="260"/>
      <c r="H550" s="260"/>
      <c r="I550" s="260"/>
      <c r="J550" s="260"/>
      <c r="K550" s="260"/>
      <c r="L550" s="260"/>
      <c r="M550" s="260"/>
      <c r="N550" s="260"/>
      <c r="O550" s="260"/>
      <c r="P550" s="260"/>
      <c r="Q550" s="260"/>
      <c r="R550" s="260"/>
      <c r="S550" s="260"/>
      <c r="T550" s="260"/>
      <c r="U550" s="260"/>
      <c r="V550" s="260"/>
      <c r="W550" s="260"/>
      <c r="X550" s="260"/>
      <c r="Y550" s="260"/>
      <c r="Z550" s="260"/>
      <c r="AA550" s="260"/>
      <c r="AB550" s="260"/>
      <c r="AC550" s="260"/>
      <c r="AD550" s="260"/>
      <c r="AE550" s="260"/>
      <c r="AF550" s="260"/>
      <c r="AG550" s="260"/>
      <c r="AH550" s="260"/>
      <c r="AI550" s="260"/>
      <c r="AJ550" s="260"/>
      <c r="AK550" s="260"/>
      <c r="AL550" s="260"/>
      <c r="AM550" s="260"/>
      <c r="AN550" s="260"/>
      <c r="AO550" s="260"/>
      <c r="AP550" s="260"/>
      <c r="AQ550" s="260"/>
      <c r="AR550" s="260"/>
      <c r="AS550" s="260"/>
      <c r="AT550" s="260"/>
    </row>
    <row r="551" customFormat="false" ht="15" hidden="false" customHeight="false" outlineLevel="0" collapsed="false">
      <c r="A551" s="259"/>
      <c r="B551" s="260"/>
      <c r="C551" s="260"/>
      <c r="D551" s="260"/>
      <c r="E551" s="260"/>
      <c r="F551" s="260"/>
      <c r="G551" s="260"/>
      <c r="H551" s="260"/>
      <c r="I551" s="260"/>
      <c r="J551" s="260"/>
      <c r="K551" s="260"/>
      <c r="L551" s="260"/>
      <c r="M551" s="260"/>
      <c r="N551" s="260"/>
      <c r="O551" s="260"/>
      <c r="P551" s="260"/>
      <c r="Q551" s="260"/>
      <c r="R551" s="260"/>
      <c r="S551" s="260"/>
      <c r="T551" s="260"/>
      <c r="U551" s="260"/>
      <c r="V551" s="260"/>
      <c r="W551" s="260"/>
      <c r="X551" s="260"/>
      <c r="Y551" s="260"/>
      <c r="Z551" s="260"/>
      <c r="AA551" s="260"/>
      <c r="AB551" s="260"/>
      <c r="AC551" s="260"/>
      <c r="AD551" s="260"/>
      <c r="AE551" s="260"/>
      <c r="AF551" s="260"/>
      <c r="AG551" s="260"/>
      <c r="AH551" s="260"/>
      <c r="AI551" s="260"/>
      <c r="AJ551" s="260"/>
      <c r="AK551" s="260"/>
      <c r="AL551" s="260"/>
      <c r="AM551" s="260"/>
      <c r="AN551" s="260"/>
      <c r="AO551" s="260"/>
      <c r="AP551" s="260"/>
      <c r="AQ551" s="260"/>
      <c r="AR551" s="260"/>
      <c r="AS551" s="260"/>
      <c r="AT551" s="260"/>
    </row>
    <row r="552" customFormat="false" ht="15" hidden="false" customHeight="false" outlineLevel="0" collapsed="false">
      <c r="A552" s="259"/>
      <c r="B552" s="260"/>
      <c r="C552" s="260"/>
      <c r="D552" s="260"/>
      <c r="E552" s="260"/>
      <c r="F552" s="260"/>
      <c r="G552" s="260"/>
      <c r="H552" s="260"/>
      <c r="I552" s="260"/>
      <c r="J552" s="260"/>
      <c r="K552" s="260"/>
      <c r="L552" s="260"/>
      <c r="M552" s="260"/>
      <c r="N552" s="260"/>
      <c r="O552" s="260"/>
      <c r="P552" s="260"/>
      <c r="Q552" s="260"/>
      <c r="R552" s="260"/>
      <c r="S552" s="260"/>
      <c r="T552" s="260"/>
      <c r="U552" s="260"/>
      <c r="V552" s="260"/>
      <c r="W552" s="260"/>
      <c r="X552" s="260"/>
      <c r="Y552" s="260"/>
      <c r="Z552" s="260"/>
      <c r="AA552" s="260"/>
      <c r="AB552" s="260"/>
      <c r="AC552" s="260"/>
      <c r="AD552" s="260"/>
      <c r="AE552" s="260"/>
      <c r="AF552" s="260"/>
      <c r="AG552" s="260"/>
      <c r="AH552" s="260"/>
      <c r="AI552" s="260"/>
      <c r="AJ552" s="260"/>
      <c r="AK552" s="260"/>
      <c r="AL552" s="260"/>
      <c r="AM552" s="260"/>
      <c r="AN552" s="260"/>
      <c r="AO552" s="260"/>
      <c r="AP552" s="260"/>
      <c r="AQ552" s="260"/>
      <c r="AR552" s="260"/>
      <c r="AS552" s="260"/>
      <c r="AT552" s="260"/>
    </row>
    <row r="553" customFormat="false" ht="15" hidden="false" customHeight="false" outlineLevel="0" collapsed="false">
      <c r="A553" s="259"/>
      <c r="B553" s="260"/>
      <c r="C553" s="260"/>
      <c r="D553" s="260"/>
      <c r="E553" s="260"/>
      <c r="F553" s="260"/>
      <c r="G553" s="260"/>
      <c r="H553" s="260"/>
      <c r="I553" s="260"/>
      <c r="J553" s="260"/>
      <c r="K553" s="260"/>
      <c r="L553" s="260"/>
      <c r="M553" s="260"/>
      <c r="N553" s="260"/>
      <c r="O553" s="260"/>
      <c r="P553" s="260"/>
      <c r="Q553" s="260"/>
      <c r="R553" s="260"/>
      <c r="S553" s="260"/>
      <c r="T553" s="260"/>
      <c r="U553" s="260"/>
      <c r="V553" s="260"/>
      <c r="W553" s="260"/>
      <c r="X553" s="260"/>
      <c r="Y553" s="260"/>
      <c r="Z553" s="260"/>
      <c r="AA553" s="260"/>
      <c r="AB553" s="260"/>
      <c r="AC553" s="260"/>
      <c r="AD553" s="260"/>
      <c r="AE553" s="260"/>
      <c r="AF553" s="260"/>
      <c r="AG553" s="260"/>
      <c r="AH553" s="260"/>
      <c r="AI553" s="260"/>
      <c r="AJ553" s="260"/>
      <c r="AK553" s="260"/>
      <c r="AL553" s="260"/>
      <c r="AM553" s="260"/>
      <c r="AN553" s="260"/>
      <c r="AO553" s="260"/>
      <c r="AP553" s="260"/>
      <c r="AQ553" s="260"/>
      <c r="AR553" s="260"/>
      <c r="AS553" s="260"/>
      <c r="AT553" s="260"/>
    </row>
    <row r="554" customFormat="false" ht="15" hidden="false" customHeight="false" outlineLevel="0" collapsed="false">
      <c r="A554" s="259"/>
      <c r="B554" s="260"/>
      <c r="C554" s="260"/>
      <c r="D554" s="260"/>
      <c r="E554" s="260"/>
      <c r="F554" s="260"/>
      <c r="G554" s="260"/>
      <c r="H554" s="260"/>
      <c r="I554" s="260"/>
      <c r="J554" s="260"/>
      <c r="K554" s="260"/>
      <c r="L554" s="260"/>
      <c r="M554" s="260"/>
      <c r="N554" s="260"/>
      <c r="O554" s="260"/>
      <c r="P554" s="260"/>
      <c r="Q554" s="260"/>
      <c r="R554" s="260"/>
      <c r="S554" s="260"/>
      <c r="T554" s="260"/>
      <c r="U554" s="260"/>
      <c r="V554" s="260"/>
      <c r="W554" s="260"/>
      <c r="X554" s="260"/>
      <c r="Y554" s="260"/>
      <c r="Z554" s="260"/>
      <c r="AA554" s="260"/>
      <c r="AB554" s="260"/>
      <c r="AC554" s="260"/>
      <c r="AD554" s="260"/>
      <c r="AE554" s="260"/>
      <c r="AF554" s="260"/>
      <c r="AG554" s="260"/>
      <c r="AH554" s="260"/>
      <c r="AI554" s="260"/>
      <c r="AJ554" s="260"/>
      <c r="AK554" s="260"/>
      <c r="AL554" s="260"/>
      <c r="AM554" s="260"/>
      <c r="AN554" s="260"/>
      <c r="AO554" s="260"/>
      <c r="AP554" s="260"/>
      <c r="AQ554" s="260"/>
      <c r="AR554" s="260"/>
      <c r="AS554" s="260"/>
      <c r="AT554" s="260"/>
    </row>
    <row r="555" customFormat="false" ht="15" hidden="false" customHeight="false" outlineLevel="0" collapsed="false">
      <c r="A555" s="259"/>
      <c r="B555" s="260"/>
      <c r="C555" s="260"/>
      <c r="D555" s="260"/>
      <c r="E555" s="260"/>
      <c r="F555" s="260"/>
      <c r="G555" s="260"/>
      <c r="H555" s="260"/>
      <c r="I555" s="260"/>
      <c r="J555" s="260"/>
      <c r="K555" s="260"/>
      <c r="L555" s="260"/>
      <c r="M555" s="260"/>
      <c r="N555" s="260"/>
      <c r="O555" s="260"/>
      <c r="P555" s="260"/>
      <c r="Q555" s="260"/>
      <c r="R555" s="260"/>
      <c r="S555" s="260"/>
      <c r="T555" s="260"/>
      <c r="U555" s="260"/>
      <c r="V555" s="260"/>
      <c r="W555" s="260"/>
      <c r="X555" s="260"/>
      <c r="Y555" s="260"/>
      <c r="Z555" s="260"/>
      <c r="AA555" s="260"/>
      <c r="AB555" s="260"/>
      <c r="AC555" s="260"/>
      <c r="AD555" s="260"/>
      <c r="AE555" s="260"/>
      <c r="AF555" s="260"/>
      <c r="AG555" s="260"/>
      <c r="AH555" s="260"/>
      <c r="AI555" s="260"/>
      <c r="AJ555" s="260"/>
      <c r="AK555" s="260"/>
      <c r="AL555" s="260"/>
      <c r="AM555" s="260"/>
      <c r="AN555" s="260"/>
      <c r="AO555" s="260"/>
      <c r="AP555" s="260"/>
      <c r="AQ555" s="260"/>
      <c r="AR555" s="260"/>
      <c r="AS555" s="260"/>
      <c r="AT555" s="260"/>
    </row>
    <row r="556" customFormat="false" ht="15" hidden="false" customHeight="false" outlineLevel="0" collapsed="false">
      <c r="A556" s="259"/>
      <c r="B556" s="260"/>
      <c r="C556" s="260"/>
      <c r="D556" s="260"/>
      <c r="E556" s="260"/>
      <c r="F556" s="260"/>
      <c r="G556" s="260"/>
      <c r="H556" s="260"/>
      <c r="I556" s="260"/>
      <c r="J556" s="260"/>
      <c r="K556" s="260"/>
      <c r="L556" s="260"/>
      <c r="M556" s="260"/>
      <c r="N556" s="260"/>
      <c r="O556" s="260"/>
      <c r="P556" s="260"/>
      <c r="Q556" s="260"/>
      <c r="R556" s="260"/>
      <c r="S556" s="260"/>
      <c r="T556" s="260"/>
      <c r="U556" s="260"/>
      <c r="V556" s="260"/>
      <c r="W556" s="260"/>
      <c r="X556" s="260"/>
      <c r="Y556" s="260"/>
      <c r="Z556" s="260"/>
      <c r="AA556" s="260"/>
      <c r="AB556" s="260"/>
      <c r="AC556" s="260"/>
      <c r="AD556" s="260"/>
      <c r="AE556" s="260"/>
      <c r="AF556" s="260"/>
      <c r="AG556" s="260"/>
      <c r="AH556" s="260"/>
      <c r="AI556" s="260"/>
      <c r="AJ556" s="260"/>
      <c r="AK556" s="260"/>
      <c r="AL556" s="260"/>
      <c r="AM556" s="260"/>
      <c r="AN556" s="260"/>
      <c r="AO556" s="260"/>
      <c r="AP556" s="260"/>
      <c r="AQ556" s="260"/>
      <c r="AR556" s="260"/>
      <c r="AS556" s="260"/>
      <c r="AT556" s="260"/>
    </row>
    <row r="557" customFormat="false" ht="15" hidden="false" customHeight="false" outlineLevel="0" collapsed="false">
      <c r="A557" s="259"/>
      <c r="B557" s="260"/>
      <c r="C557" s="260"/>
      <c r="D557" s="260"/>
      <c r="E557" s="260"/>
      <c r="F557" s="260"/>
      <c r="G557" s="260"/>
      <c r="H557" s="260"/>
      <c r="I557" s="260"/>
      <c r="J557" s="260"/>
      <c r="K557" s="260"/>
      <c r="L557" s="260"/>
      <c r="M557" s="260"/>
      <c r="N557" s="260"/>
      <c r="O557" s="260"/>
      <c r="P557" s="260"/>
      <c r="Q557" s="260"/>
      <c r="R557" s="260"/>
      <c r="S557" s="260"/>
      <c r="T557" s="260"/>
      <c r="U557" s="260"/>
      <c r="V557" s="260"/>
      <c r="W557" s="260"/>
      <c r="X557" s="260"/>
      <c r="Y557" s="260"/>
      <c r="Z557" s="260"/>
      <c r="AA557" s="260"/>
      <c r="AB557" s="260"/>
      <c r="AC557" s="260"/>
      <c r="AD557" s="260"/>
      <c r="AE557" s="260"/>
      <c r="AF557" s="260"/>
      <c r="AG557" s="260"/>
      <c r="AH557" s="260"/>
      <c r="AI557" s="260"/>
      <c r="AJ557" s="260"/>
      <c r="AK557" s="260"/>
      <c r="AL557" s="260"/>
      <c r="AM557" s="260"/>
      <c r="AN557" s="260"/>
      <c r="AO557" s="260"/>
      <c r="AP557" s="260"/>
      <c r="AQ557" s="260"/>
      <c r="AR557" s="260"/>
      <c r="AS557" s="260"/>
      <c r="AT557" s="260"/>
    </row>
    <row r="558" customFormat="false" ht="15" hidden="false" customHeight="false" outlineLevel="0" collapsed="false">
      <c r="A558" s="259"/>
      <c r="B558" s="260"/>
      <c r="C558" s="260"/>
      <c r="D558" s="260"/>
      <c r="E558" s="260"/>
      <c r="F558" s="260"/>
      <c r="G558" s="260"/>
      <c r="H558" s="260"/>
      <c r="I558" s="260"/>
      <c r="J558" s="260"/>
      <c r="K558" s="260"/>
      <c r="L558" s="260"/>
      <c r="M558" s="260"/>
      <c r="N558" s="260"/>
      <c r="O558" s="260"/>
      <c r="P558" s="260"/>
      <c r="Q558" s="260"/>
      <c r="R558" s="260"/>
      <c r="S558" s="260"/>
      <c r="T558" s="260"/>
      <c r="U558" s="260"/>
      <c r="V558" s="260"/>
      <c r="W558" s="260"/>
      <c r="X558" s="260"/>
      <c r="Y558" s="260"/>
      <c r="Z558" s="260"/>
      <c r="AA558" s="260"/>
      <c r="AB558" s="260"/>
      <c r="AC558" s="260"/>
      <c r="AD558" s="260"/>
      <c r="AE558" s="260"/>
      <c r="AF558" s="260"/>
      <c r="AG558" s="260"/>
      <c r="AH558" s="260"/>
      <c r="AI558" s="260"/>
      <c r="AJ558" s="260"/>
      <c r="AK558" s="260"/>
      <c r="AL558" s="260"/>
      <c r="AM558" s="260"/>
      <c r="AN558" s="260"/>
      <c r="AO558" s="260"/>
      <c r="AP558" s="260"/>
      <c r="AQ558" s="260"/>
      <c r="AR558" s="260"/>
      <c r="AS558" s="260"/>
      <c r="AT558" s="260"/>
    </row>
    <row r="559" customFormat="false" ht="15" hidden="false" customHeight="false" outlineLevel="0" collapsed="false">
      <c r="A559" s="259"/>
      <c r="B559" s="260"/>
      <c r="C559" s="260"/>
      <c r="D559" s="260"/>
      <c r="E559" s="260"/>
      <c r="F559" s="260"/>
      <c r="G559" s="260"/>
      <c r="H559" s="260"/>
      <c r="I559" s="260"/>
      <c r="J559" s="260"/>
      <c r="K559" s="260"/>
      <c r="L559" s="260"/>
      <c r="M559" s="260"/>
      <c r="N559" s="260"/>
      <c r="O559" s="260"/>
      <c r="P559" s="260"/>
      <c r="Q559" s="260"/>
      <c r="R559" s="260"/>
      <c r="S559" s="260"/>
      <c r="T559" s="260"/>
      <c r="U559" s="260"/>
      <c r="V559" s="260"/>
      <c r="W559" s="260"/>
      <c r="X559" s="260"/>
      <c r="Y559" s="260"/>
      <c r="Z559" s="260"/>
      <c r="AA559" s="260"/>
      <c r="AB559" s="260"/>
      <c r="AC559" s="260"/>
      <c r="AD559" s="260"/>
      <c r="AE559" s="260"/>
      <c r="AF559" s="260"/>
      <c r="AG559" s="260"/>
      <c r="AH559" s="260"/>
      <c r="AI559" s="260"/>
      <c r="AJ559" s="260"/>
      <c r="AK559" s="260"/>
      <c r="AL559" s="260"/>
      <c r="AM559" s="260"/>
      <c r="AN559" s="260"/>
      <c r="AO559" s="260"/>
      <c r="AP559" s="260"/>
      <c r="AQ559" s="260"/>
      <c r="AR559" s="260"/>
      <c r="AS559" s="260"/>
      <c r="AT559" s="260"/>
    </row>
    <row r="560" customFormat="false" ht="15" hidden="false" customHeight="false" outlineLevel="0" collapsed="false">
      <c r="A560" s="259"/>
      <c r="B560" s="260"/>
      <c r="C560" s="260"/>
      <c r="D560" s="260"/>
      <c r="E560" s="260"/>
      <c r="F560" s="260"/>
      <c r="G560" s="260"/>
      <c r="H560" s="260"/>
      <c r="I560" s="260"/>
      <c r="J560" s="260"/>
      <c r="K560" s="260"/>
      <c r="L560" s="260"/>
      <c r="M560" s="260"/>
      <c r="N560" s="260"/>
      <c r="O560" s="260"/>
      <c r="P560" s="260"/>
      <c r="Q560" s="260"/>
      <c r="R560" s="260"/>
      <c r="S560" s="260"/>
      <c r="T560" s="260"/>
      <c r="U560" s="260"/>
      <c r="V560" s="260"/>
      <c r="W560" s="260"/>
      <c r="X560" s="260"/>
      <c r="Y560" s="260"/>
      <c r="Z560" s="260"/>
      <c r="AA560" s="260"/>
      <c r="AB560" s="260"/>
      <c r="AC560" s="260"/>
      <c r="AD560" s="260"/>
      <c r="AE560" s="260"/>
      <c r="AF560" s="260"/>
      <c r="AG560" s="260"/>
      <c r="AH560" s="260"/>
      <c r="AI560" s="260"/>
      <c r="AJ560" s="260"/>
      <c r="AK560" s="260"/>
      <c r="AL560" s="260"/>
      <c r="AM560" s="260"/>
      <c r="AN560" s="260"/>
      <c r="AO560" s="260"/>
      <c r="AP560" s="260"/>
      <c r="AQ560" s="260"/>
      <c r="AR560" s="260"/>
      <c r="AS560" s="260"/>
      <c r="AT560" s="260"/>
    </row>
    <row r="561" customFormat="false" ht="15" hidden="false" customHeight="false" outlineLevel="0" collapsed="false">
      <c r="A561" s="259"/>
      <c r="B561" s="260"/>
      <c r="C561" s="260"/>
      <c r="D561" s="260"/>
      <c r="E561" s="260"/>
      <c r="F561" s="260"/>
      <c r="G561" s="260"/>
      <c r="H561" s="260"/>
      <c r="I561" s="260"/>
      <c r="J561" s="260"/>
      <c r="K561" s="260"/>
      <c r="L561" s="260"/>
      <c r="M561" s="260"/>
      <c r="N561" s="260"/>
      <c r="O561" s="260"/>
      <c r="P561" s="260"/>
      <c r="Q561" s="260"/>
      <c r="R561" s="260"/>
      <c r="S561" s="260"/>
      <c r="T561" s="260"/>
      <c r="U561" s="260"/>
      <c r="V561" s="260"/>
      <c r="W561" s="260"/>
      <c r="X561" s="260"/>
      <c r="Y561" s="260"/>
      <c r="Z561" s="260"/>
      <c r="AA561" s="260"/>
      <c r="AB561" s="260"/>
      <c r="AC561" s="260"/>
      <c r="AD561" s="260"/>
      <c r="AE561" s="260"/>
      <c r="AF561" s="260"/>
      <c r="AG561" s="260"/>
      <c r="AH561" s="260"/>
      <c r="AI561" s="260"/>
      <c r="AJ561" s="260"/>
      <c r="AK561" s="260"/>
      <c r="AL561" s="260"/>
      <c r="AM561" s="260"/>
      <c r="AN561" s="260"/>
      <c r="AO561" s="260"/>
      <c r="AP561" s="260"/>
      <c r="AQ561" s="260"/>
      <c r="AR561" s="260"/>
      <c r="AS561" s="260"/>
      <c r="AT561" s="260"/>
    </row>
    <row r="562" customFormat="false" ht="15" hidden="false" customHeight="false" outlineLevel="0" collapsed="false">
      <c r="A562" s="259"/>
      <c r="B562" s="260"/>
      <c r="C562" s="260"/>
      <c r="D562" s="260"/>
      <c r="E562" s="260"/>
      <c r="F562" s="260"/>
      <c r="G562" s="260"/>
      <c r="H562" s="260"/>
      <c r="I562" s="260"/>
      <c r="J562" s="260"/>
      <c r="K562" s="260"/>
      <c r="L562" s="260"/>
      <c r="M562" s="260"/>
      <c r="N562" s="260"/>
      <c r="O562" s="260"/>
      <c r="P562" s="260"/>
      <c r="Q562" s="260"/>
      <c r="R562" s="260"/>
      <c r="S562" s="260"/>
      <c r="T562" s="260"/>
      <c r="U562" s="260"/>
      <c r="V562" s="260"/>
      <c r="W562" s="260"/>
      <c r="X562" s="260"/>
      <c r="Y562" s="260"/>
      <c r="Z562" s="260"/>
      <c r="AA562" s="260"/>
      <c r="AB562" s="260"/>
      <c r="AC562" s="260"/>
      <c r="AD562" s="260"/>
      <c r="AE562" s="260"/>
      <c r="AF562" s="260"/>
      <c r="AG562" s="260"/>
      <c r="AH562" s="260"/>
      <c r="AI562" s="260"/>
      <c r="AJ562" s="260"/>
      <c r="AK562" s="260"/>
      <c r="AL562" s="260"/>
      <c r="AM562" s="260"/>
      <c r="AN562" s="260"/>
      <c r="AO562" s="260"/>
      <c r="AP562" s="260"/>
      <c r="AQ562" s="260"/>
      <c r="AR562" s="260"/>
      <c r="AS562" s="260"/>
      <c r="AT562" s="260"/>
    </row>
    <row r="563" customFormat="false" ht="15" hidden="false" customHeight="false" outlineLevel="0" collapsed="false">
      <c r="A563" s="259"/>
      <c r="B563" s="260"/>
      <c r="C563" s="260"/>
      <c r="D563" s="260"/>
      <c r="E563" s="260"/>
      <c r="F563" s="260"/>
      <c r="G563" s="260"/>
      <c r="H563" s="260"/>
      <c r="I563" s="260"/>
      <c r="J563" s="260"/>
      <c r="K563" s="260"/>
      <c r="L563" s="260"/>
      <c r="M563" s="260"/>
      <c r="N563" s="260"/>
      <c r="O563" s="260"/>
      <c r="P563" s="260"/>
      <c r="Q563" s="260"/>
      <c r="R563" s="260"/>
      <c r="S563" s="260"/>
      <c r="T563" s="260"/>
      <c r="U563" s="260"/>
      <c r="V563" s="260"/>
      <c r="W563" s="260"/>
      <c r="X563" s="260"/>
      <c r="Y563" s="260"/>
      <c r="Z563" s="260"/>
      <c r="AA563" s="260"/>
      <c r="AB563" s="260"/>
      <c r="AC563" s="260"/>
      <c r="AD563" s="260"/>
      <c r="AE563" s="260"/>
      <c r="AF563" s="260"/>
      <c r="AG563" s="260"/>
      <c r="AH563" s="260"/>
      <c r="AI563" s="260"/>
      <c r="AJ563" s="260"/>
      <c r="AK563" s="260"/>
      <c r="AL563" s="260"/>
      <c r="AM563" s="260"/>
      <c r="AN563" s="260"/>
      <c r="AO563" s="260"/>
      <c r="AP563" s="260"/>
      <c r="AQ563" s="260"/>
      <c r="AR563" s="260"/>
      <c r="AS563" s="260"/>
      <c r="AT563" s="260"/>
    </row>
    <row r="564" customFormat="false" ht="15" hidden="false" customHeight="false" outlineLevel="0" collapsed="false">
      <c r="A564" s="259"/>
      <c r="B564" s="260"/>
      <c r="C564" s="260"/>
      <c r="D564" s="260"/>
      <c r="E564" s="260"/>
      <c r="F564" s="260"/>
      <c r="G564" s="260"/>
      <c r="H564" s="260"/>
      <c r="I564" s="260"/>
      <c r="J564" s="260"/>
      <c r="K564" s="260"/>
      <c r="L564" s="260"/>
      <c r="M564" s="260"/>
      <c r="N564" s="260"/>
      <c r="O564" s="260"/>
      <c r="P564" s="260"/>
      <c r="Q564" s="260"/>
      <c r="R564" s="260"/>
      <c r="S564" s="260"/>
      <c r="T564" s="260"/>
      <c r="U564" s="260"/>
      <c r="V564" s="260"/>
      <c r="W564" s="260"/>
      <c r="X564" s="260"/>
      <c r="Y564" s="260"/>
      <c r="Z564" s="260"/>
      <c r="AA564" s="260"/>
      <c r="AB564" s="260"/>
      <c r="AC564" s="260"/>
      <c r="AD564" s="260"/>
      <c r="AE564" s="260"/>
      <c r="AF564" s="260"/>
      <c r="AG564" s="260"/>
      <c r="AH564" s="260"/>
      <c r="AI564" s="260"/>
      <c r="AJ564" s="260"/>
      <c r="AK564" s="260"/>
      <c r="AL564" s="260"/>
      <c r="AM564" s="260"/>
      <c r="AN564" s="260"/>
      <c r="AO564" s="260"/>
      <c r="AP564" s="260"/>
      <c r="AQ564" s="260"/>
      <c r="AR564" s="260"/>
      <c r="AS564" s="260"/>
      <c r="AT564" s="260"/>
    </row>
    <row r="565" customFormat="false" ht="15" hidden="false" customHeight="false" outlineLevel="0" collapsed="false">
      <c r="A565" s="259"/>
      <c r="B565" s="260"/>
      <c r="C565" s="260"/>
      <c r="D565" s="260"/>
      <c r="E565" s="260"/>
      <c r="F565" s="260"/>
      <c r="G565" s="260"/>
      <c r="H565" s="260"/>
      <c r="I565" s="260"/>
      <c r="J565" s="260"/>
      <c r="K565" s="260"/>
      <c r="L565" s="260"/>
      <c r="M565" s="260"/>
      <c r="N565" s="260"/>
      <c r="O565" s="260"/>
      <c r="P565" s="260"/>
      <c r="Q565" s="260"/>
      <c r="R565" s="260"/>
      <c r="S565" s="260"/>
      <c r="T565" s="260"/>
      <c r="U565" s="260"/>
      <c r="V565" s="260"/>
      <c r="W565" s="260"/>
      <c r="X565" s="260"/>
      <c r="Y565" s="260"/>
      <c r="Z565" s="260"/>
      <c r="AA565" s="260"/>
      <c r="AB565" s="260"/>
      <c r="AC565" s="260"/>
      <c r="AD565" s="260"/>
      <c r="AE565" s="260"/>
      <c r="AF565" s="260"/>
      <c r="AG565" s="260"/>
      <c r="AH565" s="260"/>
      <c r="AI565" s="260"/>
      <c r="AJ565" s="260"/>
      <c r="AK565" s="260"/>
      <c r="AL565" s="260"/>
      <c r="AM565" s="260"/>
      <c r="AN565" s="260"/>
      <c r="AO565" s="260"/>
      <c r="AP565" s="260"/>
      <c r="AQ565" s="260"/>
      <c r="AR565" s="260"/>
      <c r="AS565" s="260"/>
      <c r="AT565" s="260"/>
    </row>
    <row r="566" customFormat="false" ht="15" hidden="false" customHeight="false" outlineLevel="0" collapsed="false">
      <c r="A566" s="259"/>
      <c r="B566" s="260"/>
      <c r="C566" s="260"/>
      <c r="D566" s="260"/>
      <c r="E566" s="260"/>
      <c r="F566" s="260"/>
      <c r="G566" s="260"/>
      <c r="H566" s="260"/>
      <c r="I566" s="260"/>
      <c r="J566" s="260"/>
      <c r="K566" s="260"/>
      <c r="L566" s="260"/>
      <c r="M566" s="260"/>
      <c r="N566" s="260"/>
      <c r="O566" s="260"/>
      <c r="P566" s="260"/>
      <c r="Q566" s="260"/>
      <c r="R566" s="260"/>
      <c r="S566" s="260"/>
      <c r="T566" s="260"/>
      <c r="U566" s="260"/>
      <c r="V566" s="260"/>
      <c r="W566" s="260"/>
      <c r="X566" s="260"/>
      <c r="Y566" s="260"/>
      <c r="Z566" s="260"/>
      <c r="AA566" s="260"/>
      <c r="AB566" s="260"/>
      <c r="AC566" s="260"/>
      <c r="AD566" s="260"/>
      <c r="AE566" s="260"/>
      <c r="AF566" s="260"/>
      <c r="AG566" s="260"/>
      <c r="AH566" s="260"/>
      <c r="AI566" s="260"/>
      <c r="AJ566" s="260"/>
      <c r="AK566" s="260"/>
      <c r="AL566" s="260"/>
      <c r="AM566" s="260"/>
      <c r="AN566" s="260"/>
      <c r="AO566" s="260"/>
      <c r="AP566" s="260"/>
      <c r="AQ566" s="260"/>
      <c r="AR566" s="260"/>
      <c r="AS566" s="260"/>
      <c r="AT566" s="260"/>
    </row>
    <row r="567" customFormat="false" ht="15" hidden="false" customHeight="false" outlineLevel="0" collapsed="false">
      <c r="A567" s="259"/>
      <c r="B567" s="260"/>
      <c r="C567" s="260"/>
      <c r="D567" s="260"/>
      <c r="E567" s="260"/>
      <c r="F567" s="260"/>
      <c r="G567" s="260"/>
      <c r="H567" s="260"/>
      <c r="I567" s="260"/>
      <c r="J567" s="260"/>
      <c r="K567" s="260"/>
      <c r="L567" s="260"/>
      <c r="M567" s="260"/>
      <c r="N567" s="260"/>
      <c r="O567" s="260"/>
      <c r="P567" s="260"/>
      <c r="Q567" s="260"/>
      <c r="R567" s="260"/>
      <c r="S567" s="260"/>
      <c r="T567" s="260"/>
      <c r="U567" s="260"/>
      <c r="V567" s="260"/>
      <c r="W567" s="260"/>
      <c r="X567" s="260"/>
      <c r="Y567" s="260"/>
      <c r="Z567" s="260"/>
      <c r="AA567" s="260"/>
      <c r="AB567" s="260"/>
      <c r="AC567" s="260"/>
      <c r="AD567" s="260"/>
      <c r="AE567" s="260"/>
      <c r="AF567" s="260"/>
      <c r="AG567" s="260"/>
      <c r="AH567" s="260"/>
      <c r="AI567" s="260"/>
      <c r="AJ567" s="260"/>
      <c r="AK567" s="260"/>
      <c r="AL567" s="260"/>
      <c r="AM567" s="260"/>
      <c r="AN567" s="260"/>
      <c r="AO567" s="260"/>
      <c r="AP567" s="260"/>
      <c r="AQ567" s="260"/>
      <c r="AR567" s="260"/>
      <c r="AS567" s="260"/>
      <c r="AT567" s="260"/>
    </row>
    <row r="568" customFormat="false" ht="15" hidden="false" customHeight="false" outlineLevel="0" collapsed="false">
      <c r="A568" s="259"/>
      <c r="B568" s="260"/>
      <c r="C568" s="260"/>
      <c r="D568" s="260"/>
      <c r="E568" s="260"/>
      <c r="F568" s="260"/>
      <c r="G568" s="260"/>
      <c r="H568" s="260"/>
      <c r="I568" s="260"/>
      <c r="J568" s="260"/>
      <c r="K568" s="260"/>
      <c r="L568" s="260"/>
      <c r="M568" s="260"/>
      <c r="N568" s="260"/>
      <c r="O568" s="260"/>
      <c r="P568" s="260"/>
      <c r="Q568" s="260"/>
      <c r="R568" s="260"/>
      <c r="S568" s="260"/>
      <c r="T568" s="260"/>
      <c r="U568" s="260"/>
      <c r="V568" s="260"/>
      <c r="W568" s="260"/>
      <c r="X568" s="260"/>
      <c r="Y568" s="260"/>
      <c r="Z568" s="260"/>
      <c r="AA568" s="260"/>
      <c r="AB568" s="260"/>
      <c r="AC568" s="260"/>
      <c r="AD568" s="260"/>
      <c r="AE568" s="260"/>
      <c r="AF568" s="260"/>
      <c r="AG568" s="260"/>
      <c r="AH568" s="260"/>
      <c r="AI568" s="260"/>
      <c r="AJ568" s="260"/>
      <c r="AK568" s="260"/>
      <c r="AL568" s="260"/>
      <c r="AM568" s="260"/>
      <c r="AN568" s="260"/>
      <c r="AO568" s="260"/>
      <c r="AP568" s="260"/>
      <c r="AQ568" s="260"/>
      <c r="AR568" s="260"/>
      <c r="AS568" s="260"/>
      <c r="AT568" s="260"/>
    </row>
    <row r="569" customFormat="false" ht="15" hidden="false" customHeight="false" outlineLevel="0" collapsed="false">
      <c r="A569" s="259"/>
      <c r="B569" s="260"/>
      <c r="C569" s="260"/>
      <c r="D569" s="260"/>
      <c r="E569" s="260"/>
      <c r="F569" s="260"/>
      <c r="G569" s="260"/>
      <c r="H569" s="260"/>
      <c r="I569" s="260"/>
      <c r="J569" s="260"/>
      <c r="K569" s="260"/>
      <c r="L569" s="260"/>
      <c r="M569" s="260"/>
      <c r="N569" s="260"/>
      <c r="O569" s="260"/>
      <c r="P569" s="260"/>
      <c r="Q569" s="260"/>
      <c r="R569" s="260"/>
      <c r="S569" s="260"/>
      <c r="T569" s="260"/>
      <c r="U569" s="260"/>
      <c r="V569" s="260"/>
      <c r="W569" s="260"/>
      <c r="X569" s="260"/>
      <c r="Y569" s="260"/>
      <c r="Z569" s="260"/>
      <c r="AA569" s="260"/>
      <c r="AB569" s="260"/>
      <c r="AC569" s="260"/>
      <c r="AD569" s="260"/>
      <c r="AE569" s="260"/>
      <c r="AF569" s="260"/>
      <c r="AG569" s="260"/>
      <c r="AH569" s="260"/>
      <c r="AI569" s="260"/>
      <c r="AJ569" s="260"/>
      <c r="AK569" s="260"/>
      <c r="AL569" s="260"/>
      <c r="AM569" s="260"/>
      <c r="AN569" s="260"/>
      <c r="AO569" s="260"/>
      <c r="AP569" s="260"/>
      <c r="AQ569" s="260"/>
      <c r="AR569" s="260"/>
      <c r="AS569" s="260"/>
      <c r="AT569" s="260"/>
    </row>
    <row r="570" customFormat="false" ht="15" hidden="false" customHeight="false" outlineLevel="0" collapsed="false">
      <c r="A570" s="259"/>
      <c r="B570" s="260"/>
      <c r="C570" s="260"/>
      <c r="D570" s="260"/>
      <c r="E570" s="260"/>
      <c r="F570" s="260"/>
      <c r="G570" s="260"/>
      <c r="H570" s="260"/>
      <c r="I570" s="260"/>
      <c r="J570" s="260"/>
      <c r="K570" s="260"/>
      <c r="L570" s="260"/>
      <c r="M570" s="260"/>
      <c r="N570" s="260"/>
      <c r="O570" s="260"/>
      <c r="P570" s="260"/>
      <c r="Q570" s="260"/>
      <c r="R570" s="260"/>
      <c r="S570" s="260"/>
      <c r="T570" s="260"/>
      <c r="U570" s="260"/>
      <c r="V570" s="260"/>
      <c r="W570" s="260"/>
      <c r="X570" s="260"/>
      <c r="Y570" s="260"/>
      <c r="Z570" s="260"/>
      <c r="AA570" s="260"/>
      <c r="AB570" s="260"/>
      <c r="AC570" s="260"/>
      <c r="AD570" s="260"/>
      <c r="AE570" s="260"/>
      <c r="AF570" s="260"/>
      <c r="AG570" s="260"/>
      <c r="AH570" s="260"/>
      <c r="AI570" s="260"/>
      <c r="AJ570" s="260"/>
      <c r="AK570" s="260"/>
      <c r="AL570" s="260"/>
      <c r="AM570" s="260"/>
      <c r="AN570" s="260"/>
      <c r="AO570" s="260"/>
      <c r="AP570" s="260"/>
      <c r="AQ570" s="260"/>
      <c r="AR570" s="260"/>
      <c r="AS570" s="260"/>
      <c r="AT570" s="260"/>
    </row>
    <row r="571" customFormat="false" ht="15" hidden="false" customHeight="false" outlineLevel="0" collapsed="false">
      <c r="A571" s="259"/>
      <c r="B571" s="260"/>
      <c r="C571" s="260"/>
      <c r="D571" s="260"/>
      <c r="E571" s="260"/>
      <c r="F571" s="260"/>
      <c r="G571" s="260"/>
      <c r="H571" s="260"/>
      <c r="I571" s="260"/>
      <c r="J571" s="260"/>
      <c r="K571" s="260"/>
      <c r="L571" s="260"/>
      <c r="M571" s="260"/>
      <c r="N571" s="260"/>
      <c r="O571" s="260"/>
      <c r="P571" s="260"/>
      <c r="Q571" s="260"/>
      <c r="R571" s="260"/>
      <c r="S571" s="260"/>
      <c r="T571" s="260"/>
      <c r="U571" s="260"/>
      <c r="V571" s="260"/>
      <c r="W571" s="260"/>
      <c r="X571" s="260"/>
      <c r="Y571" s="260"/>
      <c r="Z571" s="260"/>
      <c r="AA571" s="260"/>
      <c r="AB571" s="260"/>
      <c r="AC571" s="260"/>
      <c r="AD571" s="260"/>
      <c r="AE571" s="260"/>
      <c r="AF571" s="260"/>
      <c r="AG571" s="260"/>
      <c r="AH571" s="260"/>
      <c r="AI571" s="260"/>
      <c r="AJ571" s="260"/>
      <c r="AK571" s="260"/>
      <c r="AL571" s="260"/>
      <c r="AM571" s="260"/>
      <c r="AN571" s="260"/>
      <c r="AO571" s="260"/>
      <c r="AP571" s="260"/>
      <c r="AQ571" s="260"/>
      <c r="AR571" s="260"/>
      <c r="AS571" s="260"/>
      <c r="AT571" s="260"/>
    </row>
    <row r="572" customFormat="false" ht="15" hidden="false" customHeight="false" outlineLevel="0" collapsed="false">
      <c r="A572" s="259"/>
      <c r="B572" s="260"/>
      <c r="C572" s="260"/>
      <c r="D572" s="260"/>
      <c r="E572" s="260"/>
      <c r="F572" s="260"/>
      <c r="G572" s="260"/>
      <c r="H572" s="260"/>
      <c r="I572" s="260"/>
      <c r="J572" s="260"/>
      <c r="K572" s="260"/>
      <c r="L572" s="260"/>
      <c r="M572" s="260"/>
      <c r="N572" s="260"/>
      <c r="O572" s="260"/>
      <c r="P572" s="260"/>
      <c r="Q572" s="260"/>
      <c r="R572" s="260"/>
      <c r="S572" s="260"/>
      <c r="T572" s="260"/>
      <c r="U572" s="260"/>
      <c r="V572" s="260"/>
      <c r="W572" s="260"/>
      <c r="X572" s="260"/>
      <c r="Y572" s="260"/>
      <c r="Z572" s="260"/>
      <c r="AA572" s="260"/>
      <c r="AB572" s="260"/>
      <c r="AC572" s="260"/>
      <c r="AD572" s="260"/>
      <c r="AE572" s="260"/>
      <c r="AF572" s="260"/>
      <c r="AG572" s="260"/>
      <c r="AH572" s="260"/>
      <c r="AI572" s="260"/>
      <c r="AJ572" s="260"/>
      <c r="AK572" s="260"/>
      <c r="AL572" s="260"/>
      <c r="AM572" s="260"/>
      <c r="AN572" s="260"/>
      <c r="AO572" s="260"/>
      <c r="AP572" s="260"/>
      <c r="AQ572" s="260"/>
      <c r="AR572" s="260"/>
      <c r="AS572" s="260"/>
      <c r="AT572" s="260"/>
    </row>
    <row r="573" customFormat="false" ht="15" hidden="false" customHeight="false" outlineLevel="0" collapsed="false">
      <c r="A573" s="259"/>
      <c r="B573" s="260"/>
      <c r="C573" s="260"/>
      <c r="D573" s="260"/>
      <c r="E573" s="260"/>
      <c r="F573" s="260"/>
      <c r="G573" s="260"/>
      <c r="H573" s="260"/>
      <c r="I573" s="260"/>
      <c r="J573" s="260"/>
      <c r="K573" s="260"/>
      <c r="L573" s="260"/>
      <c r="M573" s="260"/>
      <c r="N573" s="260"/>
      <c r="O573" s="260"/>
      <c r="P573" s="260"/>
      <c r="Q573" s="260"/>
      <c r="R573" s="260"/>
      <c r="S573" s="260"/>
      <c r="T573" s="260"/>
      <c r="U573" s="260"/>
      <c r="V573" s="260"/>
      <c r="W573" s="260"/>
      <c r="X573" s="260"/>
      <c r="Y573" s="260"/>
      <c r="Z573" s="260"/>
      <c r="AA573" s="260"/>
      <c r="AB573" s="260"/>
      <c r="AC573" s="260"/>
      <c r="AD573" s="260"/>
      <c r="AE573" s="260"/>
      <c r="AF573" s="260"/>
      <c r="AG573" s="260"/>
      <c r="AH573" s="260"/>
      <c r="AI573" s="260"/>
      <c r="AJ573" s="260"/>
      <c r="AK573" s="260"/>
      <c r="AL573" s="260"/>
      <c r="AM573" s="260"/>
      <c r="AN573" s="260"/>
      <c r="AO573" s="260"/>
      <c r="AP573" s="260"/>
      <c r="AQ573" s="260"/>
      <c r="AR573" s="260"/>
      <c r="AS573" s="260"/>
      <c r="AT573" s="260"/>
    </row>
    <row r="574" customFormat="false" ht="15" hidden="false" customHeight="false" outlineLevel="0" collapsed="false">
      <c r="A574" s="259"/>
      <c r="B574" s="260"/>
      <c r="C574" s="260"/>
      <c r="D574" s="260"/>
      <c r="E574" s="260"/>
      <c r="F574" s="260"/>
      <c r="G574" s="260"/>
      <c r="H574" s="260"/>
      <c r="I574" s="260"/>
      <c r="J574" s="260"/>
      <c r="K574" s="260"/>
      <c r="L574" s="260"/>
      <c r="M574" s="260"/>
      <c r="N574" s="260"/>
      <c r="O574" s="260"/>
      <c r="P574" s="260"/>
      <c r="Q574" s="260"/>
      <c r="R574" s="260"/>
      <c r="S574" s="260"/>
      <c r="T574" s="260"/>
      <c r="U574" s="260"/>
      <c r="V574" s="260"/>
      <c r="W574" s="260"/>
      <c r="X574" s="260"/>
      <c r="Y574" s="260"/>
      <c r="Z574" s="260"/>
      <c r="AA574" s="260"/>
      <c r="AB574" s="260"/>
      <c r="AC574" s="260"/>
      <c r="AD574" s="260"/>
      <c r="AE574" s="260"/>
      <c r="AF574" s="260"/>
      <c r="AG574" s="260"/>
      <c r="AH574" s="260"/>
      <c r="AI574" s="260"/>
      <c r="AJ574" s="260"/>
      <c r="AK574" s="260"/>
      <c r="AL574" s="260"/>
      <c r="AM574" s="260"/>
      <c r="AN574" s="260"/>
      <c r="AO574" s="260"/>
      <c r="AP574" s="260"/>
      <c r="AQ574" s="260"/>
      <c r="AR574" s="260"/>
      <c r="AS574" s="260"/>
      <c r="AT574" s="260"/>
    </row>
    <row r="575" customFormat="false" ht="15" hidden="false" customHeight="false" outlineLevel="0" collapsed="false">
      <c r="A575" s="259"/>
      <c r="B575" s="260"/>
      <c r="C575" s="260"/>
      <c r="D575" s="260"/>
      <c r="E575" s="260"/>
      <c r="F575" s="260"/>
      <c r="G575" s="260"/>
      <c r="H575" s="260"/>
      <c r="I575" s="260"/>
      <c r="J575" s="260"/>
      <c r="K575" s="260"/>
      <c r="L575" s="260"/>
      <c r="M575" s="260"/>
      <c r="N575" s="260"/>
      <c r="O575" s="260"/>
      <c r="P575" s="260"/>
      <c r="Q575" s="260"/>
      <c r="R575" s="260"/>
      <c r="S575" s="260"/>
      <c r="T575" s="260"/>
      <c r="U575" s="260"/>
      <c r="V575" s="260"/>
      <c r="W575" s="260"/>
      <c r="X575" s="260"/>
      <c r="Y575" s="260"/>
      <c r="Z575" s="260"/>
      <c r="AA575" s="260"/>
      <c r="AB575" s="260"/>
      <c r="AC575" s="260"/>
      <c r="AD575" s="260"/>
      <c r="AE575" s="260"/>
      <c r="AF575" s="260"/>
      <c r="AG575" s="260"/>
      <c r="AH575" s="260"/>
      <c r="AI575" s="260"/>
      <c r="AJ575" s="260"/>
      <c r="AK575" s="260"/>
      <c r="AL575" s="260"/>
      <c r="AM575" s="260"/>
      <c r="AN575" s="260"/>
      <c r="AO575" s="260"/>
      <c r="AP575" s="260"/>
      <c r="AQ575" s="260"/>
      <c r="AR575" s="260"/>
      <c r="AS575" s="260"/>
      <c r="AT575" s="260"/>
    </row>
    <row r="576" customFormat="false" ht="15" hidden="false" customHeight="false" outlineLevel="0" collapsed="false">
      <c r="A576" s="259"/>
      <c r="B576" s="260"/>
      <c r="C576" s="260"/>
      <c r="D576" s="260"/>
      <c r="E576" s="260"/>
      <c r="F576" s="260"/>
      <c r="G576" s="260"/>
      <c r="H576" s="260"/>
      <c r="I576" s="260"/>
      <c r="J576" s="260"/>
      <c r="K576" s="260"/>
      <c r="L576" s="260"/>
      <c r="M576" s="260"/>
      <c r="N576" s="260"/>
      <c r="O576" s="260"/>
      <c r="P576" s="260"/>
      <c r="Q576" s="260"/>
      <c r="R576" s="260"/>
      <c r="S576" s="260"/>
      <c r="T576" s="260"/>
      <c r="U576" s="260"/>
      <c r="V576" s="260"/>
      <c r="W576" s="260"/>
      <c r="X576" s="260"/>
      <c r="Y576" s="260"/>
      <c r="Z576" s="260"/>
      <c r="AA576" s="260"/>
      <c r="AB576" s="260"/>
      <c r="AC576" s="260"/>
      <c r="AD576" s="260"/>
      <c r="AE576" s="260"/>
      <c r="AF576" s="260"/>
      <c r="AG576" s="260"/>
      <c r="AH576" s="260"/>
      <c r="AI576" s="260"/>
      <c r="AJ576" s="260"/>
      <c r="AK576" s="260"/>
      <c r="AL576" s="260"/>
      <c r="AM576" s="260"/>
      <c r="AN576" s="260"/>
      <c r="AO576" s="260"/>
      <c r="AP576" s="260"/>
      <c r="AQ576" s="260"/>
      <c r="AR576" s="260"/>
      <c r="AS576" s="260"/>
      <c r="AT576" s="260"/>
    </row>
    <row r="577" customFormat="false" ht="15" hidden="false" customHeight="false" outlineLevel="0" collapsed="false">
      <c r="A577" s="259"/>
      <c r="B577" s="260"/>
      <c r="C577" s="260"/>
      <c r="D577" s="260"/>
      <c r="E577" s="260"/>
      <c r="F577" s="260"/>
      <c r="G577" s="260"/>
      <c r="H577" s="260"/>
      <c r="I577" s="260"/>
      <c r="J577" s="260"/>
      <c r="K577" s="260"/>
      <c r="L577" s="260"/>
      <c r="M577" s="260"/>
      <c r="N577" s="260"/>
      <c r="O577" s="260"/>
      <c r="P577" s="260"/>
      <c r="Q577" s="260"/>
      <c r="R577" s="260"/>
      <c r="S577" s="260"/>
      <c r="T577" s="260"/>
      <c r="U577" s="260"/>
      <c r="V577" s="260"/>
      <c r="W577" s="260"/>
      <c r="X577" s="260"/>
      <c r="Y577" s="260"/>
      <c r="Z577" s="260"/>
      <c r="AA577" s="260"/>
      <c r="AB577" s="260"/>
      <c r="AC577" s="260"/>
      <c r="AD577" s="260"/>
      <c r="AE577" s="260"/>
      <c r="AF577" s="260"/>
      <c r="AG577" s="260"/>
      <c r="AH577" s="260"/>
      <c r="AI577" s="260"/>
      <c r="AJ577" s="260"/>
      <c r="AK577" s="260"/>
      <c r="AL577" s="260"/>
      <c r="AM577" s="260"/>
      <c r="AN577" s="260"/>
      <c r="AO577" s="260"/>
      <c r="AP577" s="260"/>
      <c r="AQ577" s="260"/>
      <c r="AR577" s="260"/>
      <c r="AS577" s="260"/>
      <c r="AT577" s="260"/>
    </row>
    <row r="578" customFormat="false" ht="15" hidden="false" customHeight="false" outlineLevel="0" collapsed="false">
      <c r="A578" s="259"/>
      <c r="B578" s="260"/>
      <c r="C578" s="260"/>
      <c r="D578" s="260"/>
      <c r="E578" s="260"/>
      <c r="F578" s="260"/>
      <c r="G578" s="260"/>
      <c r="H578" s="260"/>
      <c r="I578" s="260"/>
      <c r="J578" s="260"/>
      <c r="K578" s="260"/>
      <c r="L578" s="260"/>
      <c r="M578" s="260"/>
      <c r="N578" s="260"/>
      <c r="O578" s="260"/>
      <c r="P578" s="260"/>
      <c r="Q578" s="260"/>
      <c r="R578" s="260"/>
      <c r="S578" s="260"/>
      <c r="T578" s="260"/>
      <c r="U578" s="260"/>
      <c r="V578" s="260"/>
      <c r="W578" s="260"/>
      <c r="X578" s="260"/>
      <c r="Y578" s="260"/>
      <c r="Z578" s="260"/>
      <c r="AA578" s="260"/>
      <c r="AB578" s="260"/>
      <c r="AC578" s="260"/>
      <c r="AD578" s="260"/>
      <c r="AE578" s="260"/>
      <c r="AF578" s="260"/>
      <c r="AG578" s="260"/>
      <c r="AH578" s="260"/>
      <c r="AI578" s="260"/>
      <c r="AJ578" s="260"/>
      <c r="AK578" s="260"/>
      <c r="AL578" s="260"/>
      <c r="AM578" s="260"/>
      <c r="AN578" s="260"/>
      <c r="AO578" s="260"/>
      <c r="AP578" s="260"/>
      <c r="AQ578" s="260"/>
      <c r="AR578" s="260"/>
      <c r="AS578" s="260"/>
      <c r="AT578" s="260"/>
    </row>
    <row r="579" customFormat="false" ht="15" hidden="false" customHeight="false" outlineLevel="0" collapsed="false">
      <c r="A579" s="259"/>
      <c r="B579" s="260"/>
      <c r="C579" s="260"/>
      <c r="D579" s="260"/>
      <c r="E579" s="260"/>
      <c r="F579" s="260"/>
      <c r="G579" s="260"/>
      <c r="H579" s="260"/>
      <c r="I579" s="260"/>
      <c r="J579" s="260"/>
      <c r="K579" s="260"/>
      <c r="L579" s="260"/>
      <c r="M579" s="260"/>
      <c r="N579" s="260"/>
      <c r="O579" s="260"/>
      <c r="P579" s="260"/>
      <c r="Q579" s="260"/>
      <c r="R579" s="260"/>
      <c r="S579" s="260"/>
      <c r="T579" s="260"/>
      <c r="U579" s="260"/>
      <c r="V579" s="260"/>
      <c r="W579" s="260"/>
      <c r="X579" s="260"/>
      <c r="Y579" s="260"/>
      <c r="Z579" s="260"/>
      <c r="AA579" s="260"/>
      <c r="AB579" s="260"/>
      <c r="AC579" s="260"/>
      <c r="AD579" s="260"/>
      <c r="AE579" s="260"/>
      <c r="AF579" s="260"/>
      <c r="AG579" s="260"/>
      <c r="AH579" s="260"/>
      <c r="AI579" s="260"/>
      <c r="AJ579" s="260"/>
      <c r="AK579" s="260"/>
      <c r="AL579" s="260"/>
      <c r="AM579" s="260"/>
      <c r="AN579" s="260"/>
      <c r="AO579" s="260"/>
      <c r="AP579" s="260"/>
      <c r="AQ579" s="260"/>
      <c r="AR579" s="260"/>
      <c r="AS579" s="260"/>
      <c r="AT579" s="260"/>
    </row>
    <row r="580" customFormat="false" ht="15" hidden="false" customHeight="false" outlineLevel="0" collapsed="false">
      <c r="A580" s="259"/>
      <c r="B580" s="260"/>
      <c r="C580" s="260"/>
      <c r="D580" s="260"/>
      <c r="E580" s="260"/>
      <c r="F580" s="260"/>
      <c r="G580" s="260"/>
      <c r="H580" s="260"/>
      <c r="I580" s="260"/>
      <c r="J580" s="260"/>
      <c r="K580" s="260"/>
      <c r="L580" s="260"/>
      <c r="M580" s="260"/>
      <c r="N580" s="260"/>
      <c r="O580" s="260"/>
      <c r="P580" s="260"/>
      <c r="Q580" s="260"/>
      <c r="R580" s="260"/>
      <c r="S580" s="260"/>
      <c r="T580" s="260"/>
      <c r="U580" s="260"/>
      <c r="V580" s="260"/>
      <c r="W580" s="260"/>
      <c r="X580" s="260"/>
      <c r="Y580" s="260"/>
      <c r="Z580" s="260"/>
      <c r="AA580" s="260"/>
      <c r="AB580" s="260"/>
      <c r="AC580" s="260"/>
      <c r="AD580" s="260"/>
      <c r="AE580" s="260"/>
      <c r="AF580" s="260"/>
      <c r="AG580" s="260"/>
      <c r="AH580" s="260"/>
      <c r="AI580" s="260"/>
      <c r="AJ580" s="260"/>
      <c r="AK580" s="260"/>
      <c r="AL580" s="260"/>
      <c r="AM580" s="260"/>
      <c r="AN580" s="260"/>
      <c r="AO580" s="260"/>
      <c r="AP580" s="260"/>
      <c r="AQ580" s="260"/>
      <c r="AR580" s="260"/>
      <c r="AS580" s="260"/>
      <c r="AT580" s="260"/>
    </row>
    <row r="581" customFormat="false" ht="15" hidden="false" customHeight="false" outlineLevel="0" collapsed="false">
      <c r="A581" s="259"/>
      <c r="B581" s="260"/>
      <c r="C581" s="260"/>
      <c r="D581" s="260"/>
      <c r="E581" s="260"/>
      <c r="F581" s="260"/>
      <c r="G581" s="260"/>
      <c r="H581" s="260"/>
      <c r="I581" s="260"/>
      <c r="J581" s="260"/>
      <c r="K581" s="260"/>
      <c r="L581" s="260"/>
      <c r="M581" s="260"/>
      <c r="N581" s="260"/>
      <c r="O581" s="260"/>
      <c r="P581" s="260"/>
      <c r="Q581" s="260"/>
      <c r="R581" s="260"/>
      <c r="S581" s="260"/>
      <c r="T581" s="260"/>
      <c r="U581" s="260"/>
      <c r="V581" s="260"/>
      <c r="W581" s="260"/>
      <c r="X581" s="260"/>
      <c r="Y581" s="260"/>
      <c r="Z581" s="260"/>
      <c r="AA581" s="260"/>
      <c r="AB581" s="260"/>
      <c r="AC581" s="260"/>
      <c r="AD581" s="260"/>
      <c r="AE581" s="260"/>
      <c r="AF581" s="260"/>
      <c r="AG581" s="260"/>
      <c r="AH581" s="260"/>
      <c r="AI581" s="260"/>
      <c r="AJ581" s="260"/>
      <c r="AK581" s="260"/>
      <c r="AL581" s="260"/>
      <c r="AM581" s="260"/>
      <c r="AN581" s="260"/>
      <c r="AO581" s="260"/>
      <c r="AP581" s="260"/>
      <c r="AQ581" s="260"/>
      <c r="AR581" s="260"/>
      <c r="AS581" s="260"/>
      <c r="AT581" s="260"/>
    </row>
    <row r="582" customFormat="false" ht="15" hidden="false" customHeight="false" outlineLevel="0" collapsed="false">
      <c r="A582" s="259"/>
      <c r="B582" s="260"/>
      <c r="C582" s="260"/>
      <c r="D582" s="260"/>
      <c r="E582" s="260"/>
      <c r="F582" s="260"/>
      <c r="G582" s="260"/>
      <c r="H582" s="260"/>
      <c r="I582" s="260"/>
      <c r="J582" s="260"/>
      <c r="K582" s="260"/>
      <c r="L582" s="260"/>
      <c r="M582" s="260"/>
      <c r="N582" s="260"/>
      <c r="O582" s="260"/>
      <c r="P582" s="260"/>
      <c r="Q582" s="260"/>
      <c r="R582" s="260"/>
      <c r="S582" s="260"/>
      <c r="T582" s="260"/>
      <c r="U582" s="260"/>
      <c r="V582" s="260"/>
      <c r="W582" s="260"/>
      <c r="X582" s="260"/>
      <c r="Y582" s="260"/>
      <c r="Z582" s="260"/>
      <c r="AA582" s="260"/>
      <c r="AB582" s="260"/>
      <c r="AC582" s="260"/>
      <c r="AD582" s="260"/>
      <c r="AE582" s="260"/>
      <c r="AF582" s="260"/>
      <c r="AG582" s="260"/>
      <c r="AH582" s="260"/>
      <c r="AI582" s="260"/>
      <c r="AJ582" s="260"/>
      <c r="AK582" s="260"/>
      <c r="AL582" s="260"/>
      <c r="AM582" s="260"/>
      <c r="AN582" s="260"/>
      <c r="AO582" s="260"/>
      <c r="AP582" s="260"/>
      <c r="AQ582" s="260"/>
      <c r="AR582" s="260"/>
      <c r="AS582" s="260"/>
      <c r="AT582" s="260"/>
    </row>
    <row r="583" customFormat="false" ht="15" hidden="false" customHeight="false" outlineLevel="0" collapsed="false">
      <c r="A583" s="259"/>
      <c r="B583" s="260"/>
      <c r="C583" s="260"/>
      <c r="D583" s="260"/>
      <c r="E583" s="260"/>
      <c r="F583" s="260"/>
      <c r="G583" s="260"/>
      <c r="H583" s="260"/>
      <c r="I583" s="260"/>
      <c r="J583" s="260"/>
      <c r="K583" s="260"/>
      <c r="L583" s="260"/>
      <c r="M583" s="260"/>
      <c r="N583" s="260"/>
      <c r="O583" s="260"/>
      <c r="P583" s="260"/>
      <c r="Q583" s="260"/>
      <c r="R583" s="260"/>
      <c r="S583" s="260"/>
      <c r="T583" s="260"/>
      <c r="U583" s="260"/>
      <c r="V583" s="260"/>
      <c r="W583" s="260"/>
      <c r="X583" s="260"/>
      <c r="Y583" s="260"/>
      <c r="Z583" s="260"/>
      <c r="AA583" s="260"/>
      <c r="AB583" s="260"/>
      <c r="AC583" s="260"/>
      <c r="AD583" s="260"/>
      <c r="AE583" s="260"/>
      <c r="AF583" s="260"/>
      <c r="AG583" s="260"/>
      <c r="AH583" s="260"/>
      <c r="AI583" s="260"/>
      <c r="AJ583" s="260"/>
      <c r="AK583" s="260"/>
      <c r="AL583" s="260"/>
      <c r="AM583" s="260"/>
      <c r="AN583" s="260"/>
      <c r="AO583" s="260"/>
      <c r="AP583" s="260"/>
      <c r="AQ583" s="260"/>
      <c r="AR583" s="260"/>
      <c r="AS583" s="260"/>
      <c r="AT583" s="260"/>
    </row>
    <row r="584" customFormat="false" ht="15" hidden="false" customHeight="false" outlineLevel="0" collapsed="false">
      <c r="A584" s="259"/>
      <c r="B584" s="260"/>
      <c r="C584" s="260"/>
      <c r="D584" s="260"/>
      <c r="E584" s="260"/>
      <c r="F584" s="260"/>
      <c r="G584" s="260"/>
      <c r="H584" s="260"/>
      <c r="I584" s="260"/>
      <c r="J584" s="260"/>
      <c r="K584" s="260"/>
      <c r="L584" s="260"/>
      <c r="M584" s="260"/>
      <c r="N584" s="260"/>
      <c r="O584" s="260"/>
      <c r="P584" s="260"/>
      <c r="Q584" s="260"/>
      <c r="R584" s="260"/>
      <c r="S584" s="260"/>
      <c r="T584" s="260"/>
      <c r="U584" s="260"/>
      <c r="V584" s="260"/>
      <c r="W584" s="260"/>
      <c r="X584" s="260"/>
      <c r="Y584" s="260"/>
      <c r="Z584" s="260"/>
      <c r="AA584" s="260"/>
      <c r="AB584" s="260"/>
      <c r="AC584" s="260"/>
      <c r="AD584" s="260"/>
      <c r="AE584" s="260"/>
      <c r="AF584" s="260"/>
      <c r="AG584" s="260"/>
      <c r="AH584" s="260"/>
      <c r="AI584" s="260"/>
      <c r="AJ584" s="260"/>
      <c r="AK584" s="260"/>
      <c r="AL584" s="260"/>
      <c r="AM584" s="260"/>
      <c r="AN584" s="260"/>
      <c r="AO584" s="260"/>
      <c r="AP584" s="260"/>
      <c r="AQ584" s="260"/>
      <c r="AR584" s="260"/>
      <c r="AS584" s="260"/>
      <c r="AT584" s="260"/>
    </row>
    <row r="585" customFormat="false" ht="15" hidden="false" customHeight="false" outlineLevel="0" collapsed="false">
      <c r="A585" s="259"/>
      <c r="B585" s="260"/>
      <c r="C585" s="260"/>
      <c r="D585" s="260"/>
      <c r="E585" s="260"/>
      <c r="F585" s="260"/>
      <c r="G585" s="260"/>
      <c r="H585" s="260"/>
      <c r="I585" s="260"/>
      <c r="J585" s="260"/>
      <c r="K585" s="260"/>
      <c r="L585" s="260"/>
      <c r="M585" s="260"/>
      <c r="N585" s="260"/>
      <c r="O585" s="260"/>
      <c r="P585" s="260"/>
      <c r="Q585" s="260"/>
      <c r="R585" s="260"/>
      <c r="S585" s="260"/>
      <c r="T585" s="260"/>
      <c r="U585" s="260"/>
      <c r="V585" s="260"/>
      <c r="W585" s="260"/>
      <c r="X585" s="260"/>
      <c r="Y585" s="260"/>
      <c r="Z585" s="260"/>
      <c r="AA585" s="260"/>
      <c r="AB585" s="260"/>
      <c r="AC585" s="260"/>
      <c r="AD585" s="260"/>
      <c r="AE585" s="260"/>
      <c r="AF585" s="260"/>
      <c r="AG585" s="260"/>
      <c r="AH585" s="260"/>
      <c r="AI585" s="260"/>
      <c r="AJ585" s="260"/>
      <c r="AK585" s="260"/>
      <c r="AL585" s="260"/>
      <c r="AM585" s="260"/>
      <c r="AN585" s="260"/>
      <c r="AO585" s="260"/>
      <c r="AP585" s="260"/>
      <c r="AQ585" s="260"/>
      <c r="AR585" s="260"/>
      <c r="AS585" s="260"/>
      <c r="AT585" s="260"/>
    </row>
    <row r="586" customFormat="false" ht="15" hidden="false" customHeight="false" outlineLevel="0" collapsed="false">
      <c r="A586" s="259"/>
      <c r="B586" s="260"/>
      <c r="C586" s="260"/>
      <c r="D586" s="260"/>
      <c r="E586" s="260"/>
      <c r="F586" s="260"/>
      <c r="G586" s="260"/>
      <c r="H586" s="260"/>
      <c r="I586" s="260"/>
      <c r="J586" s="260"/>
      <c r="K586" s="260"/>
      <c r="L586" s="260"/>
      <c r="M586" s="260"/>
      <c r="N586" s="260"/>
      <c r="O586" s="260"/>
      <c r="P586" s="260"/>
      <c r="Q586" s="260"/>
      <c r="R586" s="260"/>
      <c r="S586" s="260"/>
      <c r="T586" s="260"/>
      <c r="U586" s="260"/>
      <c r="V586" s="260"/>
      <c r="W586" s="260"/>
      <c r="X586" s="260"/>
      <c r="Y586" s="260"/>
      <c r="Z586" s="260"/>
      <c r="AA586" s="260"/>
      <c r="AB586" s="260"/>
      <c r="AC586" s="260"/>
      <c r="AD586" s="260"/>
      <c r="AE586" s="260"/>
      <c r="AF586" s="260"/>
      <c r="AG586" s="260"/>
      <c r="AH586" s="260"/>
      <c r="AI586" s="260"/>
      <c r="AJ586" s="260"/>
      <c r="AK586" s="260"/>
      <c r="AL586" s="260"/>
      <c r="AM586" s="260"/>
      <c r="AN586" s="260"/>
      <c r="AO586" s="260"/>
      <c r="AP586" s="260"/>
      <c r="AQ586" s="260"/>
      <c r="AR586" s="260"/>
      <c r="AS586" s="260"/>
      <c r="AT586" s="260"/>
    </row>
    <row r="587" customFormat="false" ht="15" hidden="false" customHeight="false" outlineLevel="0" collapsed="false">
      <c r="A587" s="259"/>
      <c r="B587" s="260"/>
      <c r="C587" s="260"/>
      <c r="D587" s="260"/>
      <c r="E587" s="260"/>
      <c r="F587" s="260"/>
      <c r="G587" s="260"/>
      <c r="H587" s="260"/>
      <c r="I587" s="260"/>
      <c r="J587" s="260"/>
      <c r="K587" s="260"/>
      <c r="L587" s="260"/>
      <c r="M587" s="260"/>
      <c r="N587" s="260"/>
      <c r="O587" s="260"/>
      <c r="P587" s="260"/>
      <c r="Q587" s="260"/>
      <c r="R587" s="260"/>
      <c r="S587" s="260"/>
      <c r="T587" s="260"/>
      <c r="U587" s="260"/>
      <c r="V587" s="260"/>
      <c r="W587" s="260"/>
      <c r="X587" s="260"/>
      <c r="Y587" s="260"/>
      <c r="Z587" s="260"/>
      <c r="AA587" s="260"/>
      <c r="AB587" s="260"/>
      <c r="AC587" s="260"/>
      <c r="AD587" s="260"/>
      <c r="AE587" s="260"/>
      <c r="AF587" s="260"/>
      <c r="AG587" s="260"/>
      <c r="AH587" s="260"/>
      <c r="AI587" s="260"/>
      <c r="AJ587" s="260"/>
      <c r="AK587" s="260"/>
      <c r="AL587" s="260"/>
      <c r="AM587" s="260"/>
      <c r="AN587" s="260"/>
      <c r="AO587" s="260"/>
      <c r="AP587" s="260"/>
      <c r="AQ587" s="260"/>
      <c r="AR587" s="260"/>
      <c r="AS587" s="260"/>
      <c r="AT587" s="260"/>
    </row>
    <row r="588" customFormat="false" ht="15" hidden="false" customHeight="false" outlineLevel="0" collapsed="false">
      <c r="A588" s="259"/>
      <c r="B588" s="260"/>
      <c r="C588" s="260"/>
      <c r="D588" s="260"/>
      <c r="E588" s="260"/>
      <c r="F588" s="260"/>
      <c r="G588" s="260"/>
      <c r="H588" s="260"/>
      <c r="I588" s="260"/>
      <c r="J588" s="260"/>
      <c r="K588" s="260"/>
      <c r="L588" s="260"/>
      <c r="M588" s="260"/>
      <c r="N588" s="260"/>
      <c r="O588" s="260"/>
      <c r="P588" s="260"/>
      <c r="Q588" s="260"/>
      <c r="R588" s="260"/>
      <c r="S588" s="260"/>
      <c r="T588" s="260"/>
      <c r="U588" s="260"/>
      <c r="V588" s="260"/>
      <c r="W588" s="260"/>
      <c r="X588" s="260"/>
      <c r="Y588" s="260"/>
      <c r="Z588" s="260"/>
      <c r="AA588" s="260"/>
      <c r="AB588" s="260"/>
      <c r="AC588" s="260"/>
      <c r="AD588" s="260"/>
      <c r="AE588" s="260"/>
      <c r="AF588" s="260"/>
      <c r="AG588" s="260"/>
      <c r="AH588" s="260"/>
      <c r="AI588" s="260"/>
      <c r="AJ588" s="260"/>
      <c r="AK588" s="260"/>
      <c r="AL588" s="260"/>
      <c r="AM588" s="260"/>
      <c r="AN588" s="260"/>
      <c r="AO588" s="260"/>
      <c r="AP588" s="260"/>
      <c r="AQ588" s="260"/>
      <c r="AR588" s="260"/>
      <c r="AS588" s="260"/>
      <c r="AT588" s="260"/>
    </row>
    <row r="589" customFormat="false" ht="15" hidden="false" customHeight="false" outlineLevel="0" collapsed="false">
      <c r="A589" s="259"/>
      <c r="B589" s="260"/>
      <c r="C589" s="260"/>
      <c r="D589" s="260"/>
      <c r="E589" s="260"/>
      <c r="F589" s="260"/>
      <c r="G589" s="260"/>
      <c r="H589" s="260"/>
      <c r="I589" s="260"/>
      <c r="J589" s="260"/>
      <c r="K589" s="260"/>
      <c r="L589" s="260"/>
      <c r="M589" s="260"/>
      <c r="N589" s="260"/>
      <c r="O589" s="260"/>
      <c r="P589" s="260"/>
      <c r="Q589" s="260"/>
      <c r="R589" s="260"/>
      <c r="S589" s="260"/>
      <c r="T589" s="260"/>
      <c r="U589" s="260"/>
      <c r="V589" s="260"/>
      <c r="W589" s="260"/>
      <c r="X589" s="260"/>
      <c r="Y589" s="260"/>
      <c r="Z589" s="260"/>
      <c r="AA589" s="260"/>
      <c r="AB589" s="260"/>
      <c r="AC589" s="260"/>
      <c r="AD589" s="260"/>
      <c r="AE589" s="260"/>
      <c r="AF589" s="260"/>
      <c r="AG589" s="260"/>
      <c r="AH589" s="260"/>
      <c r="AI589" s="260"/>
      <c r="AJ589" s="260"/>
      <c r="AK589" s="260"/>
      <c r="AL589" s="260"/>
      <c r="AM589" s="260"/>
      <c r="AN589" s="260"/>
      <c r="AO589" s="260"/>
      <c r="AP589" s="260"/>
      <c r="AQ589" s="260"/>
      <c r="AR589" s="260"/>
      <c r="AS589" s="260"/>
      <c r="AT589" s="260"/>
    </row>
    <row r="590" customFormat="false" ht="15" hidden="false" customHeight="false" outlineLevel="0" collapsed="false">
      <c r="A590" s="259"/>
      <c r="B590" s="260"/>
      <c r="C590" s="260"/>
      <c r="D590" s="260"/>
      <c r="E590" s="260"/>
      <c r="F590" s="260"/>
      <c r="G590" s="260"/>
      <c r="H590" s="260"/>
      <c r="I590" s="260"/>
      <c r="J590" s="260"/>
      <c r="K590" s="260"/>
      <c r="L590" s="260"/>
      <c r="M590" s="260"/>
      <c r="N590" s="260"/>
      <c r="O590" s="260"/>
      <c r="P590" s="260"/>
      <c r="Q590" s="260"/>
      <c r="R590" s="260"/>
      <c r="S590" s="260"/>
      <c r="T590" s="260"/>
      <c r="U590" s="260"/>
      <c r="V590" s="260"/>
      <c r="W590" s="260"/>
      <c r="X590" s="260"/>
      <c r="Y590" s="260"/>
      <c r="Z590" s="260"/>
      <c r="AA590" s="260"/>
      <c r="AB590" s="260"/>
      <c r="AC590" s="260"/>
      <c r="AD590" s="260"/>
      <c r="AE590" s="260"/>
      <c r="AF590" s="260"/>
      <c r="AG590" s="260"/>
      <c r="AH590" s="260"/>
      <c r="AI590" s="260"/>
      <c r="AJ590" s="260"/>
      <c r="AK590" s="260"/>
      <c r="AL590" s="260"/>
      <c r="AM590" s="260"/>
      <c r="AN590" s="260"/>
      <c r="AO590" s="260"/>
      <c r="AP590" s="260"/>
      <c r="AQ590" s="260"/>
      <c r="AR590" s="260"/>
      <c r="AS590" s="260"/>
      <c r="AT590" s="260"/>
    </row>
    <row r="591" customFormat="false" ht="15" hidden="false" customHeight="false" outlineLevel="0" collapsed="false">
      <c r="A591" s="259"/>
      <c r="B591" s="260"/>
      <c r="C591" s="260"/>
      <c r="D591" s="260"/>
      <c r="E591" s="260"/>
      <c r="F591" s="260"/>
      <c r="G591" s="260"/>
      <c r="H591" s="260"/>
      <c r="I591" s="260"/>
      <c r="J591" s="260"/>
      <c r="K591" s="260"/>
      <c r="L591" s="260"/>
      <c r="M591" s="260"/>
      <c r="N591" s="260"/>
      <c r="O591" s="260"/>
      <c r="P591" s="260"/>
      <c r="Q591" s="260"/>
      <c r="R591" s="260"/>
      <c r="S591" s="260"/>
      <c r="T591" s="260"/>
      <c r="U591" s="260"/>
      <c r="V591" s="260"/>
      <c r="W591" s="260"/>
      <c r="X591" s="260"/>
      <c r="Y591" s="260"/>
      <c r="Z591" s="260"/>
      <c r="AA591" s="260"/>
      <c r="AB591" s="260"/>
      <c r="AC591" s="260"/>
      <c r="AD591" s="260"/>
      <c r="AE591" s="260"/>
      <c r="AF591" s="260"/>
      <c r="AG591" s="260"/>
      <c r="AH591" s="260"/>
      <c r="AI591" s="260"/>
      <c r="AJ591" s="260"/>
      <c r="AK591" s="260"/>
      <c r="AL591" s="260"/>
      <c r="AM591" s="260"/>
      <c r="AN591" s="260"/>
      <c r="AO591" s="260"/>
      <c r="AP591" s="260"/>
      <c r="AQ591" s="260"/>
      <c r="AR591" s="260"/>
      <c r="AS591" s="260"/>
      <c r="AT591" s="260"/>
    </row>
    <row r="592" customFormat="false" ht="15" hidden="false" customHeight="false" outlineLevel="0" collapsed="false">
      <c r="A592" s="259"/>
      <c r="B592" s="260"/>
      <c r="C592" s="260"/>
      <c r="D592" s="260"/>
      <c r="E592" s="260"/>
      <c r="F592" s="260"/>
      <c r="G592" s="260"/>
      <c r="H592" s="260"/>
      <c r="I592" s="260"/>
      <c r="J592" s="260"/>
      <c r="K592" s="260"/>
      <c r="L592" s="260"/>
      <c r="M592" s="260"/>
      <c r="N592" s="260"/>
      <c r="O592" s="260"/>
      <c r="P592" s="260"/>
      <c r="Q592" s="260"/>
      <c r="R592" s="260"/>
      <c r="S592" s="260"/>
      <c r="T592" s="260"/>
      <c r="U592" s="260"/>
      <c r="V592" s="260"/>
      <c r="W592" s="260"/>
      <c r="X592" s="260"/>
      <c r="Y592" s="260"/>
      <c r="Z592" s="260"/>
      <c r="AA592" s="260"/>
      <c r="AB592" s="260"/>
      <c r="AC592" s="260"/>
      <c r="AD592" s="260"/>
      <c r="AE592" s="260"/>
      <c r="AF592" s="260"/>
      <c r="AG592" s="260"/>
      <c r="AH592" s="260"/>
      <c r="AI592" s="260"/>
      <c r="AJ592" s="260"/>
      <c r="AK592" s="260"/>
      <c r="AL592" s="260"/>
      <c r="AM592" s="260"/>
      <c r="AN592" s="260"/>
      <c r="AO592" s="260"/>
      <c r="AP592" s="260"/>
      <c r="AQ592" s="260"/>
      <c r="AR592" s="260"/>
      <c r="AS592" s="260"/>
      <c r="AT592" s="260"/>
    </row>
    <row r="593" customFormat="false" ht="15" hidden="false" customHeight="false" outlineLevel="0" collapsed="false">
      <c r="A593" s="259"/>
      <c r="B593" s="260"/>
      <c r="C593" s="260"/>
      <c r="D593" s="260"/>
      <c r="E593" s="260"/>
      <c r="F593" s="260"/>
      <c r="G593" s="260"/>
      <c r="H593" s="260"/>
      <c r="I593" s="260"/>
      <c r="J593" s="260"/>
      <c r="K593" s="260"/>
      <c r="L593" s="260"/>
      <c r="M593" s="260"/>
      <c r="N593" s="260"/>
      <c r="O593" s="260"/>
      <c r="P593" s="260"/>
      <c r="Q593" s="260"/>
      <c r="R593" s="260"/>
      <c r="S593" s="260"/>
      <c r="T593" s="260"/>
      <c r="U593" s="260"/>
      <c r="V593" s="260"/>
      <c r="W593" s="260"/>
      <c r="X593" s="260"/>
      <c r="Y593" s="260"/>
      <c r="Z593" s="260"/>
      <c r="AA593" s="260"/>
      <c r="AB593" s="260"/>
      <c r="AC593" s="260"/>
      <c r="AD593" s="260"/>
      <c r="AE593" s="260"/>
      <c r="AF593" s="260"/>
      <c r="AG593" s="260"/>
      <c r="AH593" s="260"/>
      <c r="AI593" s="260"/>
      <c r="AJ593" s="260"/>
      <c r="AK593" s="260"/>
      <c r="AL593" s="260"/>
      <c r="AM593" s="260"/>
      <c r="AN593" s="260"/>
      <c r="AO593" s="260"/>
      <c r="AP593" s="260"/>
      <c r="AQ593" s="260"/>
      <c r="AR593" s="260"/>
      <c r="AS593" s="260"/>
      <c r="AT593" s="260"/>
    </row>
    <row r="594" customFormat="false" ht="15" hidden="false" customHeight="false" outlineLevel="0" collapsed="false">
      <c r="A594" s="259"/>
      <c r="B594" s="260"/>
      <c r="C594" s="260"/>
      <c r="D594" s="260"/>
      <c r="E594" s="260"/>
      <c r="F594" s="260"/>
      <c r="G594" s="260"/>
      <c r="H594" s="260"/>
      <c r="I594" s="260"/>
      <c r="J594" s="260"/>
      <c r="K594" s="260"/>
      <c r="L594" s="260"/>
      <c r="M594" s="260"/>
      <c r="N594" s="260"/>
      <c r="O594" s="260"/>
      <c r="P594" s="260"/>
      <c r="Q594" s="260"/>
      <c r="R594" s="260"/>
      <c r="S594" s="260"/>
      <c r="T594" s="260"/>
      <c r="U594" s="260"/>
      <c r="V594" s="260"/>
      <c r="W594" s="260"/>
      <c r="X594" s="260"/>
      <c r="Y594" s="260"/>
      <c r="Z594" s="260"/>
      <c r="AA594" s="260"/>
      <c r="AB594" s="260"/>
      <c r="AC594" s="260"/>
      <c r="AD594" s="260"/>
      <c r="AE594" s="260"/>
      <c r="AF594" s="260"/>
      <c r="AG594" s="260"/>
      <c r="AH594" s="260"/>
      <c r="AI594" s="260"/>
      <c r="AJ594" s="260"/>
      <c r="AK594" s="260"/>
      <c r="AL594" s="260"/>
      <c r="AM594" s="260"/>
      <c r="AN594" s="260"/>
      <c r="AO594" s="260"/>
      <c r="AP594" s="260"/>
      <c r="AQ594" s="260"/>
      <c r="AR594" s="260"/>
      <c r="AS594" s="260"/>
      <c r="AT594" s="260"/>
    </row>
    <row r="595" customFormat="false" ht="15" hidden="false" customHeight="false" outlineLevel="0" collapsed="false">
      <c r="A595" s="259"/>
      <c r="B595" s="260"/>
      <c r="C595" s="260"/>
      <c r="D595" s="260"/>
      <c r="E595" s="260"/>
      <c r="F595" s="260"/>
      <c r="G595" s="260"/>
      <c r="H595" s="260"/>
      <c r="I595" s="260"/>
      <c r="J595" s="260"/>
      <c r="K595" s="260"/>
      <c r="L595" s="260"/>
      <c r="M595" s="260"/>
      <c r="N595" s="260"/>
      <c r="O595" s="260"/>
      <c r="P595" s="260"/>
      <c r="Q595" s="260"/>
      <c r="R595" s="260"/>
      <c r="S595" s="260"/>
      <c r="T595" s="260"/>
      <c r="U595" s="260"/>
      <c r="V595" s="260"/>
      <c r="W595" s="260"/>
      <c r="X595" s="260"/>
      <c r="Y595" s="260"/>
      <c r="Z595" s="260"/>
      <c r="AA595" s="260"/>
      <c r="AB595" s="260"/>
      <c r="AC595" s="260"/>
      <c r="AD595" s="260"/>
      <c r="AE595" s="260"/>
      <c r="AF595" s="260"/>
      <c r="AG595" s="260"/>
      <c r="AH595" s="260"/>
      <c r="AI595" s="260"/>
      <c r="AJ595" s="260"/>
      <c r="AK595" s="260"/>
      <c r="AL595" s="260"/>
      <c r="AM595" s="260"/>
      <c r="AN595" s="260"/>
      <c r="AO595" s="260"/>
      <c r="AP595" s="260"/>
      <c r="AQ595" s="260"/>
      <c r="AR595" s="260"/>
      <c r="AS595" s="260"/>
      <c r="AT595" s="260"/>
    </row>
    <row r="596" customFormat="false" ht="15" hidden="false" customHeight="false" outlineLevel="0" collapsed="false">
      <c r="A596" s="259"/>
      <c r="B596" s="260"/>
      <c r="C596" s="260"/>
      <c r="D596" s="260"/>
      <c r="E596" s="260"/>
      <c r="F596" s="260"/>
      <c r="G596" s="260"/>
      <c r="H596" s="260"/>
      <c r="I596" s="260"/>
      <c r="J596" s="260"/>
      <c r="K596" s="260"/>
      <c r="L596" s="260"/>
      <c r="M596" s="260"/>
      <c r="N596" s="260"/>
      <c r="O596" s="260"/>
      <c r="P596" s="260"/>
      <c r="Q596" s="260"/>
      <c r="R596" s="260"/>
      <c r="S596" s="260"/>
      <c r="T596" s="260"/>
      <c r="U596" s="260"/>
      <c r="V596" s="260"/>
      <c r="W596" s="260"/>
      <c r="X596" s="260"/>
      <c r="Y596" s="260"/>
      <c r="Z596" s="260"/>
      <c r="AA596" s="260"/>
      <c r="AB596" s="260"/>
      <c r="AC596" s="260"/>
      <c r="AD596" s="260"/>
      <c r="AE596" s="260"/>
      <c r="AF596" s="260"/>
      <c r="AG596" s="260"/>
      <c r="AH596" s="260"/>
      <c r="AI596" s="260"/>
      <c r="AJ596" s="260"/>
      <c r="AK596" s="260"/>
      <c r="AL596" s="260"/>
      <c r="AM596" s="260"/>
      <c r="AN596" s="260"/>
      <c r="AO596" s="260"/>
      <c r="AP596" s="260"/>
      <c r="AQ596" s="260"/>
      <c r="AR596" s="260"/>
      <c r="AS596" s="260"/>
      <c r="AT596" s="260"/>
    </row>
    <row r="597" customFormat="false" ht="15" hidden="false" customHeight="false" outlineLevel="0" collapsed="false">
      <c r="A597" s="259"/>
      <c r="B597" s="260"/>
      <c r="C597" s="260"/>
      <c r="D597" s="260"/>
      <c r="E597" s="260"/>
      <c r="F597" s="260"/>
      <c r="G597" s="260"/>
      <c r="H597" s="260"/>
      <c r="I597" s="260"/>
      <c r="J597" s="260"/>
      <c r="K597" s="260"/>
      <c r="L597" s="260"/>
      <c r="M597" s="260"/>
      <c r="N597" s="260"/>
      <c r="O597" s="260"/>
      <c r="P597" s="260"/>
      <c r="Q597" s="260"/>
      <c r="R597" s="260"/>
      <c r="S597" s="260"/>
      <c r="T597" s="260"/>
      <c r="U597" s="260"/>
      <c r="V597" s="260"/>
      <c r="W597" s="260"/>
      <c r="X597" s="260"/>
      <c r="Y597" s="260"/>
      <c r="Z597" s="260"/>
      <c r="AA597" s="260"/>
      <c r="AB597" s="260"/>
      <c r="AC597" s="260"/>
      <c r="AD597" s="260"/>
      <c r="AE597" s="260"/>
      <c r="AF597" s="260"/>
      <c r="AG597" s="260"/>
      <c r="AH597" s="260"/>
      <c r="AI597" s="260"/>
      <c r="AJ597" s="260"/>
      <c r="AK597" s="260"/>
      <c r="AL597" s="260"/>
      <c r="AM597" s="260"/>
      <c r="AN597" s="260"/>
      <c r="AO597" s="260"/>
      <c r="AP597" s="260"/>
      <c r="AQ597" s="260"/>
      <c r="AR597" s="260"/>
      <c r="AS597" s="260"/>
      <c r="AT597" s="260"/>
    </row>
    <row r="598" customFormat="false" ht="15" hidden="false" customHeight="false" outlineLevel="0" collapsed="false">
      <c r="A598" s="259"/>
      <c r="B598" s="260"/>
      <c r="C598" s="260"/>
      <c r="D598" s="260"/>
      <c r="E598" s="260"/>
      <c r="F598" s="260"/>
      <c r="G598" s="260"/>
      <c r="H598" s="260"/>
      <c r="I598" s="260"/>
      <c r="J598" s="260"/>
      <c r="K598" s="260"/>
      <c r="L598" s="260"/>
      <c r="M598" s="260"/>
      <c r="N598" s="260"/>
      <c r="O598" s="260"/>
      <c r="P598" s="260"/>
      <c r="Q598" s="260"/>
      <c r="R598" s="260"/>
      <c r="S598" s="260"/>
      <c r="T598" s="260"/>
      <c r="U598" s="260"/>
      <c r="V598" s="260"/>
      <c r="W598" s="260"/>
      <c r="X598" s="260"/>
      <c r="Y598" s="260"/>
      <c r="Z598" s="260"/>
      <c r="AA598" s="260"/>
      <c r="AB598" s="260"/>
      <c r="AC598" s="260"/>
      <c r="AD598" s="260"/>
      <c r="AE598" s="260"/>
      <c r="AF598" s="260"/>
      <c r="AG598" s="260"/>
      <c r="AH598" s="260"/>
      <c r="AI598" s="260"/>
      <c r="AJ598" s="260"/>
      <c r="AK598" s="260"/>
      <c r="AL598" s="260"/>
      <c r="AM598" s="260"/>
      <c r="AN598" s="260"/>
      <c r="AO598" s="260"/>
      <c r="AP598" s="260"/>
      <c r="AQ598" s="260"/>
      <c r="AR598" s="260"/>
      <c r="AS598" s="260"/>
      <c r="AT598" s="260"/>
    </row>
    <row r="599" customFormat="false" ht="15" hidden="false" customHeight="false" outlineLevel="0" collapsed="false">
      <c r="A599" s="259"/>
      <c r="B599" s="260"/>
      <c r="C599" s="260"/>
      <c r="D599" s="260"/>
      <c r="E599" s="260"/>
      <c r="F599" s="260"/>
      <c r="G599" s="260"/>
      <c r="H599" s="260"/>
      <c r="I599" s="260"/>
      <c r="J599" s="260"/>
      <c r="K599" s="260"/>
      <c r="L599" s="260"/>
      <c r="M599" s="260"/>
      <c r="N599" s="260"/>
      <c r="O599" s="260"/>
      <c r="P599" s="260"/>
      <c r="Q599" s="260"/>
      <c r="R599" s="260"/>
      <c r="S599" s="260"/>
      <c r="T599" s="260"/>
      <c r="U599" s="260"/>
      <c r="V599" s="260"/>
      <c r="W599" s="260"/>
      <c r="X599" s="260"/>
      <c r="Y599" s="260"/>
      <c r="Z599" s="260"/>
      <c r="AA599" s="260"/>
      <c r="AB599" s="260"/>
      <c r="AC599" s="260"/>
      <c r="AD599" s="260"/>
      <c r="AE599" s="260"/>
      <c r="AF599" s="260"/>
      <c r="AG599" s="260"/>
      <c r="AH599" s="260"/>
      <c r="AI599" s="260"/>
      <c r="AJ599" s="260"/>
      <c r="AK599" s="260"/>
      <c r="AL599" s="260"/>
      <c r="AM599" s="260"/>
      <c r="AN599" s="260"/>
      <c r="AO599" s="260"/>
      <c r="AP599" s="260"/>
      <c r="AQ599" s="260"/>
      <c r="AR599" s="260"/>
      <c r="AS599" s="260"/>
      <c r="AT599" s="260"/>
    </row>
    <row r="600" customFormat="false" ht="15" hidden="false" customHeight="false" outlineLevel="0" collapsed="false">
      <c r="A600" s="259"/>
      <c r="B600" s="260"/>
      <c r="C600" s="260"/>
      <c r="D600" s="260"/>
      <c r="E600" s="260"/>
      <c r="F600" s="260"/>
      <c r="G600" s="260"/>
      <c r="H600" s="260"/>
      <c r="I600" s="260"/>
      <c r="J600" s="260"/>
      <c r="K600" s="260"/>
      <c r="L600" s="260"/>
      <c r="M600" s="260"/>
      <c r="N600" s="260"/>
      <c r="O600" s="260"/>
      <c r="P600" s="260"/>
      <c r="Q600" s="260"/>
      <c r="R600" s="260"/>
      <c r="S600" s="260"/>
      <c r="T600" s="260"/>
      <c r="U600" s="260"/>
      <c r="V600" s="260"/>
      <c r="W600" s="260"/>
      <c r="X600" s="260"/>
      <c r="Y600" s="260"/>
      <c r="Z600" s="260"/>
      <c r="AA600" s="260"/>
      <c r="AB600" s="260"/>
      <c r="AC600" s="260"/>
      <c r="AD600" s="260"/>
      <c r="AE600" s="260"/>
      <c r="AF600" s="260"/>
      <c r="AG600" s="260"/>
      <c r="AH600" s="260"/>
      <c r="AI600" s="260"/>
      <c r="AJ600" s="260"/>
      <c r="AK600" s="260"/>
      <c r="AL600" s="260"/>
      <c r="AM600" s="260"/>
      <c r="AN600" s="260"/>
      <c r="AO600" s="260"/>
      <c r="AP600" s="260"/>
      <c r="AQ600" s="260"/>
      <c r="AR600" s="260"/>
      <c r="AS600" s="260"/>
      <c r="AT600" s="260"/>
    </row>
    <row r="601" customFormat="false" ht="15" hidden="false" customHeight="false" outlineLevel="0" collapsed="false">
      <c r="A601" s="259"/>
      <c r="B601" s="260"/>
      <c r="C601" s="260"/>
      <c r="D601" s="260"/>
      <c r="E601" s="260"/>
      <c r="F601" s="260"/>
      <c r="G601" s="260"/>
      <c r="H601" s="260"/>
      <c r="I601" s="260"/>
      <c r="J601" s="260"/>
      <c r="K601" s="260"/>
      <c r="L601" s="260"/>
      <c r="M601" s="260"/>
      <c r="N601" s="260"/>
      <c r="O601" s="260"/>
      <c r="P601" s="260"/>
      <c r="Q601" s="260"/>
      <c r="R601" s="260"/>
      <c r="S601" s="260"/>
      <c r="T601" s="260"/>
      <c r="U601" s="260"/>
      <c r="V601" s="260"/>
      <c r="W601" s="260"/>
      <c r="X601" s="260"/>
      <c r="Y601" s="260"/>
      <c r="Z601" s="260"/>
      <c r="AA601" s="260"/>
      <c r="AB601" s="260"/>
      <c r="AC601" s="260"/>
      <c r="AD601" s="260"/>
      <c r="AE601" s="260"/>
      <c r="AF601" s="260"/>
      <c r="AG601" s="260"/>
      <c r="AH601" s="260"/>
      <c r="AI601" s="260"/>
      <c r="AJ601" s="260"/>
      <c r="AK601" s="260"/>
      <c r="AL601" s="260"/>
      <c r="AM601" s="260"/>
      <c r="AN601" s="260"/>
      <c r="AO601" s="260"/>
      <c r="AP601" s="260"/>
      <c r="AQ601" s="260"/>
      <c r="AR601" s="260"/>
      <c r="AS601" s="260"/>
      <c r="AT601" s="260"/>
    </row>
    <row r="602" customFormat="false" ht="15" hidden="false" customHeight="false" outlineLevel="0" collapsed="false">
      <c r="A602" s="259"/>
      <c r="B602" s="260"/>
      <c r="C602" s="260"/>
      <c r="D602" s="260"/>
      <c r="E602" s="260"/>
      <c r="F602" s="260"/>
      <c r="G602" s="260"/>
      <c r="H602" s="260"/>
      <c r="I602" s="260"/>
      <c r="J602" s="260"/>
      <c r="K602" s="260"/>
      <c r="L602" s="260"/>
      <c r="M602" s="260"/>
      <c r="N602" s="260"/>
      <c r="O602" s="260"/>
      <c r="P602" s="260"/>
      <c r="Q602" s="260"/>
      <c r="R602" s="260"/>
      <c r="S602" s="260"/>
      <c r="T602" s="260"/>
      <c r="U602" s="260"/>
      <c r="V602" s="260"/>
      <c r="W602" s="260"/>
      <c r="X602" s="260"/>
      <c r="Y602" s="260"/>
      <c r="Z602" s="260"/>
      <c r="AA602" s="260"/>
      <c r="AB602" s="260"/>
      <c r="AC602" s="260"/>
      <c r="AD602" s="260"/>
      <c r="AE602" s="260"/>
      <c r="AF602" s="260"/>
      <c r="AG602" s="260"/>
      <c r="AH602" s="260"/>
      <c r="AI602" s="260"/>
      <c r="AJ602" s="260"/>
      <c r="AK602" s="260"/>
      <c r="AL602" s="260"/>
      <c r="AM602" s="260"/>
      <c r="AN602" s="260"/>
      <c r="AO602" s="260"/>
      <c r="AP602" s="260"/>
      <c r="AQ602" s="260"/>
      <c r="AR602" s="260"/>
      <c r="AS602" s="260"/>
      <c r="AT602" s="260"/>
    </row>
    <row r="603" customFormat="false" ht="15" hidden="false" customHeight="false" outlineLevel="0" collapsed="false">
      <c r="A603" s="259"/>
      <c r="B603" s="260"/>
      <c r="C603" s="260"/>
      <c r="D603" s="260"/>
      <c r="E603" s="260"/>
      <c r="F603" s="260"/>
      <c r="G603" s="260"/>
      <c r="H603" s="260"/>
      <c r="I603" s="260"/>
      <c r="J603" s="260"/>
      <c r="K603" s="260"/>
      <c r="L603" s="260"/>
      <c r="M603" s="260"/>
      <c r="N603" s="260"/>
      <c r="O603" s="260"/>
      <c r="P603" s="260"/>
      <c r="Q603" s="260"/>
      <c r="R603" s="260"/>
      <c r="S603" s="260"/>
      <c r="T603" s="260"/>
      <c r="U603" s="260"/>
      <c r="V603" s="260"/>
      <c r="W603" s="260"/>
      <c r="X603" s="260"/>
      <c r="Y603" s="260"/>
      <c r="Z603" s="260"/>
      <c r="AA603" s="260"/>
      <c r="AB603" s="260"/>
      <c r="AC603" s="260"/>
      <c r="AD603" s="260"/>
      <c r="AE603" s="260"/>
      <c r="AF603" s="260"/>
      <c r="AG603" s="260"/>
      <c r="AH603" s="260"/>
      <c r="AI603" s="260"/>
      <c r="AJ603" s="260"/>
      <c r="AK603" s="260"/>
      <c r="AL603" s="260"/>
      <c r="AM603" s="260"/>
      <c r="AN603" s="260"/>
      <c r="AO603" s="260"/>
      <c r="AP603" s="260"/>
      <c r="AQ603" s="260"/>
      <c r="AR603" s="260"/>
      <c r="AS603" s="260"/>
      <c r="AT603" s="260"/>
    </row>
    <row r="604" customFormat="false" ht="15" hidden="false" customHeight="false" outlineLevel="0" collapsed="false">
      <c r="A604" s="259"/>
      <c r="B604" s="260"/>
      <c r="C604" s="260"/>
      <c r="D604" s="260"/>
      <c r="E604" s="260"/>
      <c r="F604" s="260"/>
      <c r="G604" s="260"/>
      <c r="H604" s="260"/>
      <c r="I604" s="260"/>
      <c r="J604" s="260"/>
      <c r="K604" s="260"/>
      <c r="L604" s="260"/>
      <c r="M604" s="260"/>
      <c r="N604" s="260"/>
      <c r="O604" s="260"/>
      <c r="P604" s="260"/>
      <c r="Q604" s="260"/>
      <c r="R604" s="260"/>
      <c r="S604" s="260"/>
      <c r="T604" s="260"/>
      <c r="U604" s="260"/>
      <c r="V604" s="260"/>
      <c r="W604" s="260"/>
      <c r="X604" s="260"/>
      <c r="Y604" s="260"/>
      <c r="Z604" s="260"/>
      <c r="AA604" s="260"/>
      <c r="AB604" s="260"/>
      <c r="AC604" s="260"/>
      <c r="AD604" s="260"/>
      <c r="AE604" s="260"/>
      <c r="AF604" s="260"/>
      <c r="AG604" s="260"/>
      <c r="AH604" s="260"/>
      <c r="AI604" s="260"/>
      <c r="AJ604" s="260"/>
      <c r="AK604" s="260"/>
      <c r="AL604" s="260"/>
      <c r="AM604" s="260"/>
      <c r="AN604" s="260"/>
      <c r="AO604" s="260"/>
      <c r="AP604" s="260"/>
      <c r="AQ604" s="260"/>
      <c r="AR604" s="260"/>
      <c r="AS604" s="260"/>
      <c r="AT604" s="260"/>
    </row>
    <row r="605" customFormat="false" ht="15" hidden="false" customHeight="false" outlineLevel="0" collapsed="false">
      <c r="A605" s="259"/>
      <c r="B605" s="260"/>
      <c r="C605" s="260"/>
      <c r="D605" s="260"/>
      <c r="E605" s="260"/>
      <c r="F605" s="260"/>
      <c r="G605" s="260"/>
      <c r="H605" s="260"/>
      <c r="I605" s="260"/>
      <c r="J605" s="260"/>
      <c r="K605" s="260"/>
      <c r="L605" s="260"/>
      <c r="M605" s="260"/>
      <c r="N605" s="260"/>
      <c r="O605" s="260"/>
      <c r="P605" s="260"/>
      <c r="Q605" s="260"/>
      <c r="R605" s="260"/>
      <c r="S605" s="260"/>
      <c r="T605" s="260"/>
      <c r="U605" s="260"/>
      <c r="V605" s="260"/>
      <c r="W605" s="260"/>
      <c r="X605" s="260"/>
      <c r="Y605" s="260"/>
      <c r="Z605" s="260"/>
      <c r="AA605" s="260"/>
      <c r="AB605" s="260"/>
      <c r="AC605" s="260"/>
      <c r="AD605" s="260"/>
      <c r="AE605" s="260"/>
      <c r="AF605" s="260"/>
      <c r="AG605" s="260"/>
      <c r="AH605" s="260"/>
      <c r="AI605" s="260"/>
      <c r="AJ605" s="260"/>
      <c r="AK605" s="260"/>
      <c r="AL605" s="260"/>
      <c r="AM605" s="260"/>
      <c r="AN605" s="260"/>
      <c r="AO605" s="260"/>
      <c r="AP605" s="260"/>
      <c r="AQ605" s="260"/>
      <c r="AR605" s="260"/>
      <c r="AS605" s="260"/>
      <c r="AT605" s="260"/>
    </row>
    <row r="606" customFormat="false" ht="15" hidden="false" customHeight="false" outlineLevel="0" collapsed="false">
      <c r="A606" s="259"/>
      <c r="B606" s="260"/>
      <c r="C606" s="260"/>
      <c r="D606" s="260"/>
      <c r="E606" s="260"/>
      <c r="F606" s="260"/>
      <c r="G606" s="260"/>
      <c r="H606" s="260"/>
      <c r="I606" s="260"/>
      <c r="J606" s="260"/>
      <c r="K606" s="260"/>
      <c r="L606" s="260"/>
      <c r="M606" s="260"/>
      <c r="N606" s="260"/>
      <c r="O606" s="260"/>
      <c r="P606" s="260"/>
      <c r="Q606" s="260"/>
      <c r="R606" s="260"/>
      <c r="S606" s="260"/>
      <c r="T606" s="260"/>
      <c r="U606" s="260"/>
      <c r="V606" s="260"/>
      <c r="W606" s="260"/>
      <c r="X606" s="260"/>
      <c r="Y606" s="260"/>
      <c r="Z606" s="260"/>
      <c r="AA606" s="260"/>
      <c r="AB606" s="260"/>
      <c r="AC606" s="260"/>
      <c r="AD606" s="260"/>
      <c r="AE606" s="260"/>
      <c r="AF606" s="260"/>
      <c r="AG606" s="260"/>
      <c r="AH606" s="260"/>
      <c r="AI606" s="260"/>
      <c r="AJ606" s="260"/>
      <c r="AK606" s="260"/>
      <c r="AL606" s="260"/>
      <c r="AM606" s="260"/>
      <c r="AN606" s="260"/>
      <c r="AO606" s="260"/>
      <c r="AP606" s="260"/>
      <c r="AQ606" s="260"/>
      <c r="AR606" s="260"/>
      <c r="AS606" s="260"/>
      <c r="AT606" s="260"/>
    </row>
    <row r="607" customFormat="false" ht="15" hidden="false" customHeight="false" outlineLevel="0" collapsed="false">
      <c r="A607" s="259"/>
      <c r="B607" s="260"/>
      <c r="C607" s="260"/>
      <c r="D607" s="260"/>
      <c r="E607" s="260"/>
      <c r="F607" s="260"/>
      <c r="G607" s="260"/>
      <c r="H607" s="260"/>
      <c r="I607" s="260"/>
      <c r="J607" s="260"/>
      <c r="K607" s="260"/>
      <c r="L607" s="260"/>
      <c r="M607" s="260"/>
      <c r="N607" s="260"/>
      <c r="O607" s="260"/>
      <c r="P607" s="260"/>
      <c r="Q607" s="260"/>
      <c r="R607" s="260"/>
      <c r="S607" s="260"/>
      <c r="T607" s="260"/>
      <c r="U607" s="260"/>
      <c r="V607" s="260"/>
      <c r="W607" s="260"/>
      <c r="X607" s="260"/>
      <c r="Y607" s="260"/>
      <c r="Z607" s="260"/>
      <c r="AA607" s="260"/>
      <c r="AB607" s="260"/>
      <c r="AC607" s="260"/>
      <c r="AD607" s="260"/>
      <c r="AE607" s="260"/>
      <c r="AF607" s="260"/>
      <c r="AG607" s="260"/>
      <c r="AH607" s="260"/>
      <c r="AI607" s="260"/>
      <c r="AJ607" s="260"/>
      <c r="AK607" s="260"/>
      <c r="AL607" s="260"/>
      <c r="AM607" s="260"/>
      <c r="AN607" s="260"/>
      <c r="AO607" s="260"/>
      <c r="AP607" s="260"/>
      <c r="AQ607" s="260"/>
      <c r="AR607" s="260"/>
      <c r="AS607" s="260"/>
      <c r="AT607" s="260"/>
    </row>
    <row r="608" customFormat="false" ht="15" hidden="false" customHeight="false" outlineLevel="0" collapsed="false">
      <c r="A608" s="259"/>
      <c r="B608" s="260"/>
      <c r="C608" s="260"/>
      <c r="D608" s="260"/>
      <c r="E608" s="260"/>
      <c r="F608" s="260"/>
      <c r="G608" s="260"/>
      <c r="H608" s="260"/>
      <c r="I608" s="260"/>
      <c r="J608" s="260"/>
      <c r="K608" s="260"/>
      <c r="L608" s="260"/>
      <c r="M608" s="260"/>
      <c r="N608" s="260"/>
      <c r="O608" s="260"/>
      <c r="P608" s="260"/>
      <c r="Q608" s="260"/>
      <c r="R608" s="260"/>
      <c r="S608" s="260"/>
      <c r="T608" s="260"/>
      <c r="U608" s="260"/>
      <c r="V608" s="260"/>
      <c r="W608" s="260"/>
      <c r="X608" s="260"/>
      <c r="Y608" s="260"/>
      <c r="Z608" s="260"/>
      <c r="AA608" s="260"/>
      <c r="AB608" s="260"/>
      <c r="AC608" s="260"/>
      <c r="AD608" s="260"/>
      <c r="AE608" s="260"/>
      <c r="AF608" s="260"/>
      <c r="AG608" s="260"/>
      <c r="AH608" s="260"/>
      <c r="AI608" s="260"/>
      <c r="AJ608" s="260"/>
      <c r="AK608" s="260"/>
      <c r="AL608" s="260"/>
      <c r="AM608" s="260"/>
      <c r="AN608" s="260"/>
      <c r="AO608" s="260"/>
      <c r="AP608" s="260"/>
      <c r="AQ608" s="260"/>
      <c r="AR608" s="260"/>
      <c r="AS608" s="260"/>
      <c r="AT608" s="260"/>
    </row>
    <row r="609" customFormat="false" ht="15" hidden="false" customHeight="false" outlineLevel="0" collapsed="false">
      <c r="A609" s="259"/>
      <c r="B609" s="260"/>
      <c r="C609" s="260"/>
      <c r="D609" s="260"/>
      <c r="E609" s="260"/>
      <c r="F609" s="260"/>
      <c r="G609" s="260"/>
      <c r="H609" s="260"/>
      <c r="I609" s="260"/>
      <c r="J609" s="260"/>
      <c r="K609" s="260"/>
      <c r="L609" s="260"/>
      <c r="M609" s="260"/>
      <c r="N609" s="260"/>
      <c r="O609" s="260"/>
      <c r="P609" s="260"/>
      <c r="Q609" s="260"/>
      <c r="R609" s="260"/>
      <c r="S609" s="260"/>
      <c r="T609" s="260"/>
      <c r="U609" s="260"/>
      <c r="V609" s="260"/>
      <c r="W609" s="260"/>
      <c r="X609" s="260"/>
      <c r="Y609" s="260"/>
      <c r="Z609" s="260"/>
      <c r="AA609" s="260"/>
      <c r="AB609" s="260"/>
      <c r="AC609" s="260"/>
      <c r="AD609" s="260"/>
      <c r="AE609" s="260"/>
      <c r="AF609" s="260"/>
      <c r="AG609" s="260"/>
      <c r="AH609" s="260"/>
      <c r="AI609" s="260"/>
      <c r="AJ609" s="260"/>
      <c r="AK609" s="260"/>
      <c r="AL609" s="260"/>
      <c r="AM609" s="260"/>
      <c r="AN609" s="260"/>
      <c r="AO609" s="260"/>
      <c r="AP609" s="260"/>
      <c r="AQ609" s="260"/>
      <c r="AR609" s="260"/>
      <c r="AS609" s="260"/>
      <c r="AT609" s="260"/>
    </row>
    <row r="610" customFormat="false" ht="15" hidden="false" customHeight="false" outlineLevel="0" collapsed="false">
      <c r="A610" s="259"/>
      <c r="B610" s="260"/>
      <c r="C610" s="260"/>
      <c r="D610" s="260"/>
      <c r="E610" s="260"/>
      <c r="F610" s="260"/>
      <c r="G610" s="260"/>
      <c r="H610" s="260"/>
      <c r="I610" s="260"/>
      <c r="J610" s="260"/>
      <c r="K610" s="260"/>
      <c r="L610" s="260"/>
      <c r="M610" s="260"/>
      <c r="N610" s="260"/>
      <c r="O610" s="260"/>
      <c r="P610" s="260"/>
      <c r="Q610" s="260"/>
      <c r="R610" s="260"/>
      <c r="S610" s="260"/>
      <c r="T610" s="260"/>
      <c r="U610" s="260"/>
      <c r="V610" s="260"/>
      <c r="W610" s="260"/>
      <c r="X610" s="260"/>
      <c r="Y610" s="260"/>
      <c r="Z610" s="260"/>
      <c r="AA610" s="260"/>
      <c r="AB610" s="260"/>
      <c r="AC610" s="260"/>
      <c r="AD610" s="260"/>
      <c r="AE610" s="260"/>
      <c r="AF610" s="260"/>
      <c r="AG610" s="260"/>
      <c r="AH610" s="260"/>
      <c r="AI610" s="260"/>
      <c r="AJ610" s="260"/>
      <c r="AK610" s="260"/>
      <c r="AL610" s="260"/>
      <c r="AM610" s="260"/>
      <c r="AN610" s="260"/>
      <c r="AO610" s="260"/>
      <c r="AP610" s="260"/>
      <c r="AQ610" s="260"/>
      <c r="AR610" s="260"/>
      <c r="AS610" s="260"/>
      <c r="AT610" s="260"/>
    </row>
    <row r="611" customFormat="false" ht="15" hidden="false" customHeight="false" outlineLevel="0" collapsed="false">
      <c r="A611" s="259"/>
      <c r="B611" s="260"/>
      <c r="C611" s="260"/>
      <c r="D611" s="260"/>
      <c r="E611" s="260"/>
      <c r="F611" s="260"/>
      <c r="G611" s="260"/>
      <c r="H611" s="260"/>
      <c r="I611" s="260"/>
      <c r="J611" s="260"/>
      <c r="K611" s="260"/>
      <c r="L611" s="260"/>
      <c r="M611" s="260"/>
      <c r="N611" s="260"/>
      <c r="O611" s="260"/>
      <c r="P611" s="260"/>
      <c r="Q611" s="260"/>
      <c r="R611" s="260"/>
      <c r="S611" s="260"/>
      <c r="T611" s="260"/>
      <c r="U611" s="260"/>
      <c r="V611" s="260"/>
      <c r="W611" s="260"/>
      <c r="X611" s="260"/>
      <c r="Y611" s="260"/>
      <c r="Z611" s="260"/>
      <c r="AA611" s="260"/>
      <c r="AB611" s="260"/>
      <c r="AC611" s="260"/>
      <c r="AD611" s="260"/>
      <c r="AE611" s="260"/>
      <c r="AF611" s="260"/>
      <c r="AG611" s="260"/>
      <c r="AH611" s="260"/>
      <c r="AI611" s="260"/>
      <c r="AJ611" s="260"/>
      <c r="AK611" s="260"/>
      <c r="AL611" s="260"/>
      <c r="AM611" s="260"/>
      <c r="AN611" s="260"/>
      <c r="AO611" s="260"/>
      <c r="AP611" s="260"/>
      <c r="AQ611" s="260"/>
      <c r="AR611" s="260"/>
      <c r="AS611" s="260"/>
      <c r="AT611" s="260"/>
    </row>
    <row r="612" customFormat="false" ht="15" hidden="false" customHeight="false" outlineLevel="0" collapsed="false">
      <c r="A612" s="259"/>
      <c r="B612" s="260"/>
      <c r="C612" s="260"/>
      <c r="D612" s="260"/>
      <c r="E612" s="260"/>
      <c r="F612" s="260"/>
      <c r="G612" s="260"/>
      <c r="H612" s="260"/>
      <c r="I612" s="260"/>
      <c r="J612" s="260"/>
      <c r="K612" s="260"/>
      <c r="L612" s="260"/>
      <c r="M612" s="260"/>
      <c r="N612" s="260"/>
      <c r="O612" s="260"/>
      <c r="P612" s="260"/>
      <c r="Q612" s="260"/>
      <c r="R612" s="260"/>
      <c r="S612" s="260"/>
      <c r="T612" s="260"/>
      <c r="U612" s="260"/>
      <c r="V612" s="260"/>
      <c r="W612" s="260"/>
      <c r="X612" s="260"/>
      <c r="Y612" s="260"/>
      <c r="Z612" s="260"/>
      <c r="AA612" s="260"/>
      <c r="AB612" s="260"/>
      <c r="AC612" s="260"/>
      <c r="AD612" s="260"/>
      <c r="AE612" s="260"/>
      <c r="AF612" s="260"/>
      <c r="AG612" s="260"/>
      <c r="AH612" s="260"/>
      <c r="AI612" s="260"/>
      <c r="AJ612" s="260"/>
      <c r="AK612" s="260"/>
      <c r="AL612" s="260"/>
      <c r="AM612" s="260"/>
      <c r="AN612" s="260"/>
      <c r="AO612" s="260"/>
      <c r="AP612" s="260"/>
      <c r="AQ612" s="260"/>
      <c r="AR612" s="260"/>
      <c r="AS612" s="260"/>
      <c r="AT612" s="260"/>
    </row>
    <row r="613" customFormat="false" ht="15" hidden="false" customHeight="false" outlineLevel="0" collapsed="false">
      <c r="A613" s="259"/>
      <c r="B613" s="260"/>
      <c r="C613" s="260"/>
      <c r="D613" s="260"/>
      <c r="E613" s="260"/>
      <c r="F613" s="260"/>
      <c r="G613" s="260"/>
      <c r="H613" s="260"/>
      <c r="I613" s="260"/>
      <c r="J613" s="260"/>
      <c r="K613" s="260"/>
      <c r="L613" s="260"/>
      <c r="M613" s="260"/>
      <c r="N613" s="260"/>
      <c r="O613" s="260"/>
      <c r="P613" s="260"/>
      <c r="Q613" s="260"/>
      <c r="R613" s="260"/>
      <c r="S613" s="260"/>
      <c r="T613" s="260"/>
      <c r="U613" s="260"/>
      <c r="V613" s="260"/>
      <c r="W613" s="260"/>
      <c r="X613" s="260"/>
      <c r="Y613" s="260"/>
      <c r="Z613" s="260"/>
      <c r="AA613" s="260"/>
      <c r="AB613" s="260"/>
      <c r="AC613" s="260"/>
      <c r="AD613" s="260"/>
      <c r="AE613" s="260"/>
      <c r="AF613" s="260"/>
      <c r="AG613" s="260"/>
      <c r="AH613" s="260"/>
      <c r="AI613" s="260"/>
      <c r="AJ613" s="260"/>
      <c r="AK613" s="260"/>
      <c r="AL613" s="260"/>
      <c r="AM613" s="260"/>
      <c r="AN613" s="260"/>
      <c r="AO613" s="260"/>
      <c r="AP613" s="260"/>
      <c r="AQ613" s="260"/>
      <c r="AR613" s="260"/>
      <c r="AS613" s="260"/>
      <c r="AT613" s="260"/>
    </row>
    <row r="614" customFormat="false" ht="15" hidden="false" customHeight="false" outlineLevel="0" collapsed="false">
      <c r="A614" s="259"/>
      <c r="B614" s="260"/>
      <c r="C614" s="260"/>
      <c r="D614" s="260"/>
      <c r="E614" s="260"/>
      <c r="F614" s="260"/>
      <c r="G614" s="260"/>
      <c r="H614" s="260"/>
      <c r="I614" s="260"/>
      <c r="J614" s="260"/>
      <c r="K614" s="260"/>
      <c r="L614" s="260"/>
      <c r="M614" s="260"/>
      <c r="N614" s="260"/>
      <c r="O614" s="260"/>
      <c r="P614" s="260"/>
      <c r="Q614" s="260"/>
      <c r="R614" s="260"/>
      <c r="S614" s="260"/>
      <c r="T614" s="260"/>
      <c r="U614" s="260"/>
      <c r="V614" s="260"/>
      <c r="W614" s="260"/>
      <c r="X614" s="260"/>
      <c r="Y614" s="260"/>
      <c r="Z614" s="260"/>
      <c r="AA614" s="260"/>
      <c r="AB614" s="260"/>
      <c r="AC614" s="260"/>
      <c r="AD614" s="260"/>
      <c r="AE614" s="260"/>
      <c r="AF614" s="260"/>
      <c r="AG614" s="260"/>
      <c r="AH614" s="260"/>
      <c r="AI614" s="260"/>
      <c r="AJ614" s="260"/>
      <c r="AK614" s="260"/>
      <c r="AL614" s="260"/>
      <c r="AM614" s="260"/>
      <c r="AN614" s="260"/>
      <c r="AO614" s="260"/>
      <c r="AP614" s="260"/>
      <c r="AQ614" s="260"/>
      <c r="AR614" s="260"/>
      <c r="AS614" s="260"/>
      <c r="AT614" s="260"/>
    </row>
    <row r="615" customFormat="false" ht="15" hidden="false" customHeight="false" outlineLevel="0" collapsed="false">
      <c r="A615" s="259"/>
      <c r="B615" s="260"/>
      <c r="C615" s="260"/>
      <c r="D615" s="260"/>
      <c r="E615" s="260"/>
      <c r="F615" s="260"/>
      <c r="G615" s="260"/>
      <c r="H615" s="260"/>
      <c r="I615" s="260"/>
      <c r="J615" s="260"/>
      <c r="K615" s="260"/>
      <c r="L615" s="260"/>
      <c r="M615" s="260"/>
      <c r="N615" s="260"/>
      <c r="O615" s="260"/>
      <c r="P615" s="260"/>
      <c r="Q615" s="260"/>
      <c r="R615" s="260"/>
      <c r="S615" s="260"/>
      <c r="T615" s="260"/>
      <c r="U615" s="260"/>
      <c r="V615" s="260"/>
      <c r="W615" s="260"/>
      <c r="X615" s="260"/>
      <c r="Y615" s="260"/>
      <c r="Z615" s="260"/>
      <c r="AA615" s="260"/>
      <c r="AB615" s="260"/>
      <c r="AC615" s="260"/>
      <c r="AD615" s="260"/>
      <c r="AE615" s="260"/>
      <c r="AF615" s="260"/>
      <c r="AG615" s="260"/>
      <c r="AH615" s="260"/>
      <c r="AI615" s="260"/>
      <c r="AJ615" s="260"/>
      <c r="AK615" s="260"/>
      <c r="AL615" s="260"/>
      <c r="AM615" s="260"/>
      <c r="AN615" s="260"/>
      <c r="AO615" s="260"/>
      <c r="AP615" s="260"/>
      <c r="AQ615" s="260"/>
      <c r="AR615" s="260"/>
      <c r="AS615" s="260"/>
      <c r="AT615" s="260"/>
    </row>
    <row r="616" customFormat="false" ht="15" hidden="false" customHeight="false" outlineLevel="0" collapsed="false">
      <c r="A616" s="259"/>
      <c r="B616" s="260"/>
      <c r="C616" s="260"/>
      <c r="D616" s="260"/>
      <c r="E616" s="260"/>
      <c r="F616" s="260"/>
      <c r="G616" s="260"/>
      <c r="H616" s="260"/>
      <c r="I616" s="260"/>
      <c r="J616" s="260"/>
      <c r="K616" s="260"/>
      <c r="L616" s="260"/>
      <c r="M616" s="260"/>
      <c r="N616" s="260"/>
      <c r="O616" s="260"/>
      <c r="P616" s="260"/>
      <c r="Q616" s="260"/>
      <c r="R616" s="260"/>
      <c r="S616" s="260"/>
      <c r="T616" s="260"/>
      <c r="U616" s="260"/>
      <c r="V616" s="260"/>
      <c r="W616" s="260"/>
      <c r="X616" s="260"/>
      <c r="Y616" s="260"/>
      <c r="Z616" s="260"/>
      <c r="AA616" s="260"/>
      <c r="AB616" s="260"/>
      <c r="AC616" s="260"/>
      <c r="AD616" s="260"/>
      <c r="AE616" s="260"/>
      <c r="AF616" s="260"/>
      <c r="AG616" s="260"/>
      <c r="AH616" s="260"/>
      <c r="AI616" s="260"/>
      <c r="AJ616" s="260"/>
      <c r="AK616" s="260"/>
      <c r="AL616" s="260"/>
      <c r="AM616" s="260"/>
      <c r="AN616" s="260"/>
      <c r="AO616" s="260"/>
      <c r="AP616" s="260"/>
      <c r="AQ616" s="260"/>
      <c r="AR616" s="260"/>
      <c r="AS616" s="260"/>
      <c r="AT616" s="260"/>
    </row>
    <row r="617" customFormat="false" ht="15" hidden="false" customHeight="false" outlineLevel="0" collapsed="false">
      <c r="A617" s="259"/>
      <c r="B617" s="260"/>
      <c r="C617" s="260"/>
      <c r="D617" s="260"/>
      <c r="E617" s="260"/>
      <c r="F617" s="260"/>
      <c r="G617" s="260"/>
      <c r="H617" s="260"/>
      <c r="I617" s="260"/>
      <c r="J617" s="260"/>
      <c r="K617" s="260"/>
      <c r="L617" s="260"/>
      <c r="M617" s="260"/>
      <c r="N617" s="260"/>
      <c r="O617" s="260"/>
      <c r="P617" s="260"/>
      <c r="Q617" s="260"/>
      <c r="R617" s="260"/>
      <c r="S617" s="260"/>
      <c r="T617" s="260"/>
      <c r="U617" s="260"/>
      <c r="V617" s="260"/>
      <c r="W617" s="260"/>
      <c r="X617" s="260"/>
      <c r="Y617" s="260"/>
      <c r="Z617" s="260"/>
      <c r="AA617" s="260"/>
      <c r="AB617" s="260"/>
      <c r="AC617" s="260"/>
      <c r="AD617" s="260"/>
      <c r="AE617" s="260"/>
      <c r="AF617" s="260"/>
      <c r="AG617" s="260"/>
      <c r="AH617" s="260"/>
      <c r="AI617" s="260"/>
      <c r="AJ617" s="260"/>
      <c r="AK617" s="260"/>
      <c r="AL617" s="260"/>
      <c r="AM617" s="260"/>
      <c r="AN617" s="260"/>
      <c r="AO617" s="260"/>
      <c r="AP617" s="260"/>
      <c r="AQ617" s="260"/>
      <c r="AR617" s="260"/>
      <c r="AS617" s="260"/>
      <c r="AT617" s="260"/>
    </row>
    <row r="618" customFormat="false" ht="15" hidden="false" customHeight="false" outlineLevel="0" collapsed="false">
      <c r="A618" s="259"/>
      <c r="B618" s="260"/>
      <c r="C618" s="260"/>
      <c r="D618" s="260"/>
      <c r="E618" s="260"/>
      <c r="F618" s="260"/>
      <c r="G618" s="260"/>
      <c r="H618" s="260"/>
      <c r="I618" s="260"/>
      <c r="J618" s="260"/>
      <c r="K618" s="260"/>
      <c r="L618" s="260"/>
      <c r="M618" s="260"/>
      <c r="N618" s="260"/>
      <c r="O618" s="260"/>
      <c r="P618" s="260"/>
      <c r="Q618" s="260"/>
      <c r="R618" s="260"/>
      <c r="S618" s="260"/>
      <c r="T618" s="260"/>
      <c r="U618" s="260"/>
      <c r="V618" s="260"/>
      <c r="W618" s="260"/>
      <c r="X618" s="260"/>
      <c r="Y618" s="260"/>
      <c r="Z618" s="260"/>
      <c r="AA618" s="260"/>
      <c r="AB618" s="260"/>
      <c r="AC618" s="260"/>
      <c r="AD618" s="260"/>
      <c r="AE618" s="260"/>
      <c r="AF618" s="260"/>
      <c r="AG618" s="260"/>
      <c r="AH618" s="260"/>
      <c r="AI618" s="260"/>
      <c r="AJ618" s="260"/>
      <c r="AK618" s="260"/>
      <c r="AL618" s="260"/>
      <c r="AM618" s="260"/>
      <c r="AN618" s="260"/>
      <c r="AO618" s="260"/>
      <c r="AP618" s="260"/>
      <c r="AQ618" s="260"/>
      <c r="AR618" s="260"/>
      <c r="AS618" s="260"/>
      <c r="AT618" s="260"/>
    </row>
    <row r="619" customFormat="false" ht="15" hidden="false" customHeight="false" outlineLevel="0" collapsed="false">
      <c r="A619" s="259"/>
      <c r="B619" s="260"/>
      <c r="C619" s="260"/>
      <c r="D619" s="260"/>
      <c r="E619" s="260"/>
      <c r="F619" s="260"/>
      <c r="G619" s="260"/>
      <c r="H619" s="260"/>
      <c r="I619" s="260"/>
      <c r="J619" s="260"/>
      <c r="K619" s="260"/>
      <c r="L619" s="260"/>
      <c r="M619" s="260"/>
      <c r="N619" s="260"/>
      <c r="O619" s="260"/>
      <c r="P619" s="260"/>
      <c r="Q619" s="260"/>
      <c r="R619" s="260"/>
      <c r="S619" s="260"/>
      <c r="T619" s="260"/>
      <c r="U619" s="260"/>
      <c r="V619" s="260"/>
      <c r="W619" s="260"/>
      <c r="X619" s="260"/>
      <c r="Y619" s="260"/>
      <c r="Z619" s="260"/>
      <c r="AA619" s="260"/>
      <c r="AB619" s="260"/>
      <c r="AC619" s="260"/>
      <c r="AD619" s="260"/>
      <c r="AE619" s="260"/>
      <c r="AF619" s="260"/>
      <c r="AG619" s="260"/>
      <c r="AH619" s="260"/>
      <c r="AI619" s="260"/>
      <c r="AJ619" s="260"/>
      <c r="AK619" s="260"/>
      <c r="AL619" s="260"/>
      <c r="AM619" s="260"/>
      <c r="AN619" s="260"/>
      <c r="AO619" s="260"/>
      <c r="AP619" s="260"/>
      <c r="AQ619" s="260"/>
      <c r="AR619" s="260"/>
      <c r="AS619" s="260"/>
      <c r="AT619" s="260"/>
    </row>
    <row r="620" customFormat="false" ht="15" hidden="false" customHeight="false" outlineLevel="0" collapsed="false">
      <c r="A620" s="259"/>
      <c r="B620" s="260"/>
      <c r="C620" s="260"/>
      <c r="D620" s="260"/>
      <c r="E620" s="260"/>
      <c r="F620" s="260"/>
      <c r="G620" s="260"/>
      <c r="H620" s="260"/>
      <c r="I620" s="260"/>
      <c r="J620" s="260"/>
      <c r="K620" s="260"/>
      <c r="L620" s="260"/>
      <c r="M620" s="260"/>
      <c r="N620" s="260"/>
      <c r="O620" s="260"/>
      <c r="P620" s="260"/>
      <c r="Q620" s="260"/>
      <c r="R620" s="260"/>
      <c r="S620" s="260"/>
      <c r="T620" s="260"/>
      <c r="U620" s="260"/>
      <c r="V620" s="260"/>
      <c r="W620" s="260"/>
      <c r="X620" s="260"/>
      <c r="Y620" s="260"/>
      <c r="Z620" s="260"/>
      <c r="AA620" s="260"/>
      <c r="AB620" s="260"/>
      <c r="AC620" s="260"/>
      <c r="AD620" s="260"/>
      <c r="AE620" s="260"/>
      <c r="AF620" s="260"/>
      <c r="AG620" s="260"/>
      <c r="AH620" s="260"/>
      <c r="AI620" s="260"/>
      <c r="AJ620" s="260"/>
      <c r="AK620" s="260"/>
      <c r="AL620" s="260"/>
      <c r="AM620" s="260"/>
      <c r="AN620" s="260"/>
      <c r="AO620" s="260"/>
      <c r="AP620" s="260"/>
      <c r="AQ620" s="260"/>
      <c r="AR620" s="260"/>
      <c r="AS620" s="260"/>
      <c r="AT620" s="260"/>
    </row>
    <row r="621" customFormat="false" ht="15" hidden="false" customHeight="false" outlineLevel="0" collapsed="false">
      <c r="A621" s="259"/>
      <c r="B621" s="260"/>
      <c r="C621" s="260"/>
      <c r="D621" s="260"/>
      <c r="E621" s="260"/>
      <c r="F621" s="260"/>
      <c r="G621" s="260"/>
      <c r="H621" s="260"/>
      <c r="I621" s="260"/>
      <c r="J621" s="260"/>
      <c r="K621" s="260"/>
      <c r="L621" s="260"/>
      <c r="M621" s="260"/>
      <c r="N621" s="260"/>
      <c r="O621" s="260"/>
      <c r="P621" s="260"/>
      <c r="Q621" s="260"/>
      <c r="R621" s="260"/>
      <c r="S621" s="260"/>
      <c r="T621" s="260"/>
      <c r="U621" s="260"/>
      <c r="V621" s="260"/>
      <c r="W621" s="260"/>
      <c r="X621" s="260"/>
      <c r="Y621" s="260"/>
      <c r="Z621" s="260"/>
      <c r="AA621" s="260"/>
      <c r="AB621" s="260"/>
      <c r="AC621" s="260"/>
      <c r="AD621" s="260"/>
      <c r="AE621" s="260"/>
      <c r="AF621" s="260"/>
      <c r="AG621" s="260"/>
      <c r="AH621" s="260"/>
      <c r="AI621" s="260"/>
      <c r="AJ621" s="260"/>
      <c r="AK621" s="260"/>
      <c r="AL621" s="260"/>
      <c r="AM621" s="260"/>
      <c r="AN621" s="260"/>
      <c r="AO621" s="260"/>
      <c r="AP621" s="260"/>
      <c r="AQ621" s="260"/>
      <c r="AR621" s="260"/>
      <c r="AS621" s="260"/>
      <c r="AT621" s="260"/>
    </row>
    <row r="622" customFormat="false" ht="15" hidden="false" customHeight="false" outlineLevel="0" collapsed="false">
      <c r="A622" s="259"/>
      <c r="B622" s="260"/>
      <c r="C622" s="260"/>
      <c r="D622" s="260"/>
      <c r="E622" s="260"/>
      <c r="F622" s="260"/>
      <c r="G622" s="260"/>
      <c r="H622" s="260"/>
      <c r="I622" s="260"/>
      <c r="J622" s="260"/>
      <c r="K622" s="260"/>
      <c r="L622" s="260"/>
      <c r="M622" s="260"/>
      <c r="N622" s="260"/>
      <c r="O622" s="260"/>
      <c r="P622" s="260"/>
      <c r="Q622" s="260"/>
      <c r="R622" s="260"/>
      <c r="S622" s="260"/>
      <c r="T622" s="260"/>
      <c r="U622" s="260"/>
      <c r="V622" s="260"/>
      <c r="W622" s="260"/>
      <c r="X622" s="260"/>
      <c r="Y622" s="260"/>
      <c r="Z622" s="260"/>
      <c r="AA622" s="260"/>
      <c r="AB622" s="260"/>
      <c r="AC622" s="260"/>
      <c r="AD622" s="260"/>
      <c r="AE622" s="260"/>
      <c r="AF622" s="260"/>
      <c r="AG622" s="260"/>
      <c r="AH622" s="260"/>
      <c r="AI622" s="260"/>
      <c r="AJ622" s="260"/>
      <c r="AK622" s="260"/>
      <c r="AL622" s="260"/>
      <c r="AM622" s="260"/>
      <c r="AN622" s="260"/>
      <c r="AO622" s="260"/>
      <c r="AP622" s="260"/>
      <c r="AQ622" s="260"/>
      <c r="AR622" s="260"/>
      <c r="AS622" s="260"/>
      <c r="AT622" s="260"/>
    </row>
    <row r="623" customFormat="false" ht="15" hidden="false" customHeight="false" outlineLevel="0" collapsed="false">
      <c r="A623" s="259"/>
      <c r="B623" s="260"/>
      <c r="C623" s="260"/>
      <c r="D623" s="260"/>
      <c r="E623" s="260"/>
      <c r="F623" s="260"/>
      <c r="G623" s="260"/>
      <c r="H623" s="260"/>
      <c r="I623" s="260"/>
      <c r="J623" s="260"/>
      <c r="K623" s="260"/>
      <c r="L623" s="260"/>
      <c r="M623" s="260"/>
      <c r="N623" s="260"/>
      <c r="O623" s="260"/>
      <c r="P623" s="260"/>
      <c r="Q623" s="260"/>
      <c r="R623" s="260"/>
      <c r="S623" s="260"/>
      <c r="T623" s="260"/>
      <c r="U623" s="260"/>
      <c r="V623" s="260"/>
      <c r="W623" s="260"/>
      <c r="X623" s="260"/>
      <c r="Y623" s="260"/>
      <c r="Z623" s="260"/>
      <c r="AA623" s="260"/>
      <c r="AB623" s="260"/>
      <c r="AC623" s="260"/>
      <c r="AD623" s="260"/>
      <c r="AE623" s="260"/>
      <c r="AF623" s="260"/>
      <c r="AG623" s="260"/>
      <c r="AH623" s="260"/>
      <c r="AI623" s="260"/>
      <c r="AJ623" s="260"/>
      <c r="AK623" s="260"/>
      <c r="AL623" s="260"/>
      <c r="AM623" s="260"/>
      <c r="AN623" s="260"/>
      <c r="AO623" s="260"/>
      <c r="AP623" s="260"/>
      <c r="AQ623" s="260"/>
      <c r="AR623" s="260"/>
      <c r="AS623" s="260"/>
      <c r="AT623" s="260"/>
    </row>
    <row r="624" customFormat="false" ht="15" hidden="false" customHeight="false" outlineLevel="0" collapsed="false">
      <c r="A624" s="259"/>
      <c r="B624" s="260"/>
      <c r="C624" s="260"/>
      <c r="D624" s="260"/>
      <c r="E624" s="260"/>
      <c r="F624" s="260"/>
      <c r="G624" s="260"/>
      <c r="H624" s="260"/>
      <c r="I624" s="260"/>
      <c r="J624" s="260"/>
      <c r="K624" s="260"/>
      <c r="L624" s="260"/>
      <c r="M624" s="260"/>
      <c r="N624" s="260"/>
      <c r="O624" s="260"/>
      <c r="P624" s="260"/>
      <c r="Q624" s="260"/>
      <c r="R624" s="260"/>
      <c r="S624" s="260"/>
      <c r="T624" s="260"/>
      <c r="U624" s="260"/>
      <c r="V624" s="260"/>
      <c r="W624" s="260"/>
      <c r="X624" s="260"/>
      <c r="Y624" s="260"/>
      <c r="Z624" s="260"/>
      <c r="AA624" s="260"/>
      <c r="AB624" s="260"/>
      <c r="AC624" s="260"/>
      <c r="AD624" s="260"/>
      <c r="AE624" s="260"/>
      <c r="AF624" s="260"/>
      <c r="AG624" s="260"/>
      <c r="AH624" s="260"/>
      <c r="AI624" s="260"/>
      <c r="AJ624" s="260"/>
      <c r="AK624" s="260"/>
      <c r="AL624" s="260"/>
      <c r="AM624" s="260"/>
      <c r="AN624" s="260"/>
      <c r="AO624" s="260"/>
      <c r="AP624" s="260"/>
      <c r="AQ624" s="260"/>
      <c r="AR624" s="260"/>
      <c r="AS624" s="260"/>
      <c r="AT624" s="260"/>
    </row>
    <row r="625" customFormat="false" ht="15" hidden="false" customHeight="false" outlineLevel="0" collapsed="false">
      <c r="A625" s="259"/>
      <c r="B625" s="260"/>
      <c r="C625" s="260"/>
      <c r="D625" s="260"/>
      <c r="E625" s="260"/>
      <c r="F625" s="260"/>
      <c r="G625" s="260"/>
      <c r="H625" s="260"/>
      <c r="I625" s="260"/>
      <c r="J625" s="260"/>
      <c r="K625" s="260"/>
      <c r="L625" s="260"/>
      <c r="M625" s="260"/>
      <c r="N625" s="260"/>
      <c r="O625" s="260"/>
      <c r="P625" s="260"/>
      <c r="Q625" s="260"/>
      <c r="R625" s="260"/>
      <c r="S625" s="260"/>
      <c r="T625" s="260"/>
      <c r="U625" s="260"/>
      <c r="V625" s="260"/>
      <c r="W625" s="260"/>
      <c r="X625" s="260"/>
      <c r="Y625" s="260"/>
      <c r="Z625" s="260"/>
      <c r="AA625" s="260"/>
      <c r="AB625" s="260"/>
      <c r="AC625" s="260"/>
      <c r="AD625" s="260"/>
      <c r="AE625" s="260"/>
      <c r="AF625" s="260"/>
      <c r="AG625" s="260"/>
      <c r="AH625" s="260"/>
      <c r="AI625" s="260"/>
      <c r="AJ625" s="260"/>
      <c r="AK625" s="260"/>
      <c r="AL625" s="260"/>
      <c r="AM625" s="260"/>
      <c r="AN625" s="260"/>
      <c r="AO625" s="260"/>
      <c r="AP625" s="260"/>
      <c r="AQ625" s="260"/>
      <c r="AR625" s="260"/>
      <c r="AS625" s="260"/>
      <c r="AT625" s="260"/>
    </row>
    <row r="626" customFormat="false" ht="15" hidden="false" customHeight="false" outlineLevel="0" collapsed="false">
      <c r="A626" s="259"/>
      <c r="B626" s="260"/>
      <c r="C626" s="260"/>
      <c r="D626" s="260"/>
      <c r="E626" s="260"/>
      <c r="F626" s="260"/>
      <c r="G626" s="260"/>
      <c r="H626" s="260"/>
      <c r="I626" s="260"/>
      <c r="J626" s="260"/>
      <c r="K626" s="260"/>
      <c r="L626" s="260"/>
      <c r="M626" s="260"/>
      <c r="N626" s="260"/>
      <c r="O626" s="260"/>
      <c r="P626" s="260"/>
      <c r="Q626" s="260"/>
      <c r="R626" s="260"/>
      <c r="S626" s="260"/>
      <c r="T626" s="260"/>
      <c r="U626" s="260"/>
      <c r="V626" s="260"/>
      <c r="W626" s="260"/>
      <c r="X626" s="260"/>
      <c r="Y626" s="260"/>
      <c r="Z626" s="260"/>
      <c r="AA626" s="260"/>
      <c r="AB626" s="260"/>
      <c r="AC626" s="260"/>
      <c r="AD626" s="260"/>
      <c r="AE626" s="260"/>
      <c r="AF626" s="260"/>
      <c r="AG626" s="260"/>
      <c r="AH626" s="260"/>
      <c r="AI626" s="260"/>
      <c r="AJ626" s="260"/>
      <c r="AK626" s="260"/>
      <c r="AL626" s="260"/>
      <c r="AM626" s="260"/>
      <c r="AN626" s="260"/>
      <c r="AO626" s="260"/>
      <c r="AP626" s="260"/>
      <c r="AQ626" s="260"/>
      <c r="AR626" s="260"/>
      <c r="AS626" s="260"/>
      <c r="AT626" s="260"/>
    </row>
    <row r="627" customFormat="false" ht="15" hidden="false" customHeight="false" outlineLevel="0" collapsed="false">
      <c r="A627" s="259"/>
      <c r="B627" s="260"/>
      <c r="C627" s="260"/>
      <c r="D627" s="260"/>
      <c r="E627" s="260"/>
      <c r="F627" s="260"/>
      <c r="G627" s="260"/>
      <c r="H627" s="260"/>
      <c r="I627" s="260"/>
      <c r="J627" s="260"/>
      <c r="K627" s="260"/>
      <c r="L627" s="260"/>
      <c r="M627" s="260"/>
      <c r="N627" s="260"/>
      <c r="O627" s="260"/>
      <c r="P627" s="260"/>
      <c r="Q627" s="260"/>
      <c r="R627" s="260"/>
      <c r="S627" s="260"/>
      <c r="T627" s="260"/>
      <c r="U627" s="260"/>
      <c r="V627" s="260"/>
      <c r="W627" s="260"/>
      <c r="X627" s="260"/>
      <c r="Y627" s="260"/>
      <c r="Z627" s="260"/>
      <c r="AA627" s="260"/>
      <c r="AB627" s="260"/>
      <c r="AC627" s="260"/>
      <c r="AD627" s="260"/>
      <c r="AE627" s="260"/>
      <c r="AF627" s="260"/>
      <c r="AG627" s="260"/>
      <c r="AH627" s="260"/>
      <c r="AI627" s="260"/>
      <c r="AJ627" s="260"/>
      <c r="AK627" s="260"/>
      <c r="AL627" s="260"/>
      <c r="AM627" s="260"/>
      <c r="AN627" s="260"/>
      <c r="AO627" s="260"/>
      <c r="AP627" s="260"/>
      <c r="AQ627" s="260"/>
      <c r="AR627" s="260"/>
      <c r="AS627" s="260"/>
      <c r="AT627" s="260"/>
    </row>
    <row r="628" customFormat="false" ht="15" hidden="false" customHeight="false" outlineLevel="0" collapsed="false">
      <c r="A628" s="259"/>
      <c r="B628" s="260"/>
      <c r="C628" s="260"/>
      <c r="D628" s="260"/>
      <c r="E628" s="260"/>
      <c r="F628" s="260"/>
      <c r="G628" s="260"/>
      <c r="H628" s="260"/>
      <c r="I628" s="260"/>
      <c r="J628" s="260"/>
      <c r="K628" s="260"/>
      <c r="L628" s="260"/>
      <c r="M628" s="260"/>
      <c r="N628" s="260"/>
      <c r="O628" s="260"/>
      <c r="P628" s="260"/>
      <c r="Q628" s="260"/>
      <c r="R628" s="260"/>
      <c r="S628" s="260"/>
      <c r="T628" s="260"/>
      <c r="U628" s="260"/>
      <c r="V628" s="260"/>
      <c r="W628" s="260"/>
      <c r="X628" s="260"/>
      <c r="Y628" s="260"/>
      <c r="Z628" s="260"/>
      <c r="AA628" s="260"/>
      <c r="AB628" s="260"/>
      <c r="AC628" s="260"/>
      <c r="AD628" s="260"/>
      <c r="AE628" s="260"/>
      <c r="AF628" s="260"/>
      <c r="AG628" s="260"/>
      <c r="AH628" s="260"/>
      <c r="AI628" s="260"/>
      <c r="AJ628" s="260"/>
      <c r="AK628" s="260"/>
      <c r="AL628" s="260"/>
      <c r="AM628" s="260"/>
      <c r="AN628" s="260"/>
      <c r="AO628" s="260"/>
      <c r="AP628" s="260"/>
      <c r="AQ628" s="260"/>
      <c r="AR628" s="260"/>
      <c r="AS628" s="260"/>
      <c r="AT628" s="260"/>
    </row>
    <row r="629" customFormat="false" ht="15" hidden="false" customHeight="false" outlineLevel="0" collapsed="false">
      <c r="A629" s="259"/>
      <c r="B629" s="260"/>
      <c r="C629" s="260"/>
      <c r="D629" s="260"/>
      <c r="E629" s="260"/>
      <c r="F629" s="260"/>
      <c r="G629" s="260"/>
      <c r="H629" s="260"/>
      <c r="I629" s="260"/>
      <c r="J629" s="260"/>
      <c r="K629" s="260"/>
      <c r="L629" s="260"/>
      <c r="M629" s="260"/>
      <c r="N629" s="260"/>
      <c r="O629" s="260"/>
      <c r="P629" s="260"/>
      <c r="Q629" s="260"/>
      <c r="R629" s="260"/>
      <c r="S629" s="260"/>
      <c r="T629" s="260"/>
      <c r="U629" s="260"/>
      <c r="V629" s="260"/>
      <c r="W629" s="260"/>
      <c r="X629" s="260"/>
      <c r="Y629" s="260"/>
      <c r="Z629" s="260"/>
      <c r="AA629" s="260"/>
      <c r="AB629" s="260"/>
      <c r="AC629" s="260"/>
      <c r="AD629" s="260"/>
      <c r="AE629" s="260"/>
      <c r="AF629" s="260"/>
      <c r="AG629" s="260"/>
      <c r="AH629" s="260"/>
      <c r="AI629" s="260"/>
      <c r="AJ629" s="260"/>
      <c r="AK629" s="260"/>
      <c r="AL629" s="260"/>
      <c r="AM629" s="260"/>
      <c r="AN629" s="260"/>
      <c r="AO629" s="260"/>
      <c r="AP629" s="260"/>
      <c r="AQ629" s="260"/>
      <c r="AR629" s="260"/>
      <c r="AS629" s="260"/>
      <c r="AT629" s="260"/>
    </row>
    <row r="630" customFormat="false" ht="15" hidden="false" customHeight="false" outlineLevel="0" collapsed="false">
      <c r="A630" s="259"/>
      <c r="B630" s="260"/>
      <c r="C630" s="260"/>
      <c r="D630" s="260"/>
      <c r="E630" s="260"/>
      <c r="F630" s="260"/>
      <c r="G630" s="260"/>
      <c r="H630" s="260"/>
      <c r="I630" s="260"/>
      <c r="J630" s="260"/>
      <c r="K630" s="260"/>
      <c r="L630" s="260"/>
      <c r="M630" s="260"/>
      <c r="N630" s="260"/>
      <c r="O630" s="260"/>
      <c r="P630" s="260"/>
      <c r="Q630" s="260"/>
      <c r="R630" s="260"/>
      <c r="S630" s="260"/>
      <c r="T630" s="260"/>
      <c r="U630" s="260"/>
      <c r="V630" s="260"/>
      <c r="W630" s="260"/>
      <c r="X630" s="260"/>
      <c r="Y630" s="260"/>
      <c r="Z630" s="260"/>
      <c r="AA630" s="260"/>
      <c r="AB630" s="260"/>
      <c r="AC630" s="260"/>
      <c r="AD630" s="260"/>
      <c r="AE630" s="260"/>
      <c r="AF630" s="260"/>
      <c r="AG630" s="260"/>
      <c r="AH630" s="260"/>
      <c r="AI630" s="260"/>
      <c r="AJ630" s="260"/>
      <c r="AK630" s="260"/>
      <c r="AL630" s="260"/>
      <c r="AM630" s="260"/>
      <c r="AN630" s="260"/>
      <c r="AO630" s="260"/>
      <c r="AP630" s="260"/>
      <c r="AQ630" s="260"/>
      <c r="AR630" s="260"/>
      <c r="AS630" s="260"/>
      <c r="AT630" s="260"/>
    </row>
    <row r="631" customFormat="false" ht="15" hidden="false" customHeight="false" outlineLevel="0" collapsed="false">
      <c r="A631" s="259"/>
      <c r="B631" s="260"/>
      <c r="C631" s="260"/>
      <c r="D631" s="260"/>
      <c r="E631" s="260"/>
      <c r="F631" s="260"/>
      <c r="G631" s="260"/>
      <c r="H631" s="260"/>
      <c r="I631" s="260"/>
      <c r="J631" s="260"/>
      <c r="K631" s="260"/>
      <c r="L631" s="260"/>
      <c r="M631" s="260"/>
      <c r="N631" s="260"/>
      <c r="O631" s="260"/>
      <c r="P631" s="260"/>
      <c r="Q631" s="260"/>
      <c r="R631" s="260"/>
      <c r="S631" s="260"/>
      <c r="T631" s="260"/>
      <c r="U631" s="260"/>
      <c r="V631" s="260"/>
      <c r="W631" s="260"/>
      <c r="X631" s="260"/>
      <c r="Y631" s="260"/>
      <c r="Z631" s="260"/>
      <c r="AA631" s="260"/>
      <c r="AB631" s="260"/>
      <c r="AC631" s="260"/>
      <c r="AD631" s="260"/>
      <c r="AE631" s="260"/>
      <c r="AF631" s="260"/>
      <c r="AG631" s="260"/>
      <c r="AH631" s="260"/>
      <c r="AI631" s="260"/>
      <c r="AJ631" s="260"/>
      <c r="AK631" s="260"/>
      <c r="AL631" s="260"/>
      <c r="AM631" s="260"/>
      <c r="AN631" s="260"/>
      <c r="AO631" s="260"/>
      <c r="AP631" s="260"/>
      <c r="AQ631" s="260"/>
      <c r="AR631" s="260"/>
      <c r="AS631" s="260"/>
      <c r="AT631" s="260"/>
    </row>
    <row r="632" customFormat="false" ht="15" hidden="false" customHeight="false" outlineLevel="0" collapsed="false">
      <c r="A632" s="259"/>
      <c r="B632" s="260"/>
      <c r="C632" s="260"/>
      <c r="D632" s="260"/>
      <c r="E632" s="260"/>
      <c r="F632" s="260"/>
      <c r="G632" s="260"/>
      <c r="H632" s="260"/>
      <c r="I632" s="260"/>
      <c r="J632" s="260"/>
      <c r="K632" s="260"/>
      <c r="L632" s="260"/>
      <c r="M632" s="260"/>
      <c r="N632" s="260"/>
      <c r="O632" s="260"/>
      <c r="P632" s="260"/>
      <c r="Q632" s="260"/>
      <c r="R632" s="260"/>
      <c r="S632" s="260"/>
      <c r="T632" s="260"/>
      <c r="U632" s="260"/>
      <c r="V632" s="260"/>
      <c r="W632" s="260"/>
      <c r="X632" s="260"/>
      <c r="Y632" s="260"/>
      <c r="Z632" s="260"/>
      <c r="AA632" s="260"/>
      <c r="AB632" s="260"/>
      <c r="AC632" s="260"/>
      <c r="AD632" s="260"/>
      <c r="AE632" s="260"/>
      <c r="AF632" s="260"/>
      <c r="AG632" s="260"/>
      <c r="AH632" s="260"/>
      <c r="AI632" s="260"/>
      <c r="AJ632" s="260"/>
      <c r="AK632" s="260"/>
      <c r="AL632" s="260"/>
      <c r="AM632" s="260"/>
      <c r="AN632" s="260"/>
      <c r="AO632" s="260"/>
      <c r="AP632" s="260"/>
      <c r="AQ632" s="260"/>
      <c r="AR632" s="260"/>
      <c r="AS632" s="260"/>
      <c r="AT632" s="260"/>
    </row>
    <row r="633" customFormat="false" ht="15" hidden="false" customHeight="false" outlineLevel="0" collapsed="false">
      <c r="A633" s="259"/>
      <c r="B633" s="260"/>
      <c r="C633" s="260"/>
      <c r="D633" s="260"/>
      <c r="E633" s="260"/>
      <c r="F633" s="260"/>
      <c r="G633" s="260"/>
      <c r="H633" s="260"/>
      <c r="I633" s="260"/>
      <c r="J633" s="260"/>
      <c r="K633" s="260"/>
      <c r="L633" s="260"/>
      <c r="M633" s="260"/>
      <c r="N633" s="260"/>
      <c r="O633" s="260"/>
      <c r="P633" s="260"/>
      <c r="Q633" s="260"/>
      <c r="R633" s="260"/>
      <c r="S633" s="260"/>
      <c r="T633" s="260"/>
      <c r="U633" s="260"/>
      <c r="V633" s="260"/>
      <c r="W633" s="260"/>
      <c r="X633" s="260"/>
      <c r="Y633" s="260"/>
      <c r="Z633" s="260"/>
      <c r="AA633" s="260"/>
      <c r="AB633" s="260"/>
      <c r="AC633" s="260"/>
      <c r="AD633" s="260"/>
      <c r="AE633" s="260"/>
      <c r="AF633" s="260"/>
      <c r="AG633" s="260"/>
      <c r="AH633" s="260"/>
      <c r="AI633" s="260"/>
      <c r="AJ633" s="260"/>
      <c r="AK633" s="260"/>
      <c r="AL633" s="260"/>
      <c r="AM633" s="260"/>
      <c r="AN633" s="260"/>
      <c r="AO633" s="260"/>
      <c r="AP633" s="260"/>
      <c r="AQ633" s="260"/>
      <c r="AR633" s="260"/>
      <c r="AS633" s="260"/>
      <c r="AT633" s="260"/>
    </row>
    <row r="634" customFormat="false" ht="15" hidden="false" customHeight="false" outlineLevel="0" collapsed="false">
      <c r="A634" s="259"/>
      <c r="B634" s="260"/>
      <c r="C634" s="260"/>
      <c r="D634" s="260"/>
      <c r="E634" s="260"/>
      <c r="F634" s="260"/>
      <c r="G634" s="260"/>
      <c r="H634" s="260"/>
      <c r="I634" s="260"/>
      <c r="J634" s="260"/>
      <c r="K634" s="260"/>
      <c r="L634" s="260"/>
      <c r="M634" s="260"/>
      <c r="N634" s="260"/>
      <c r="O634" s="260"/>
      <c r="P634" s="260"/>
      <c r="Q634" s="260"/>
      <c r="R634" s="260"/>
      <c r="S634" s="260"/>
      <c r="T634" s="260"/>
      <c r="U634" s="260"/>
      <c r="V634" s="260"/>
      <c r="W634" s="260"/>
      <c r="X634" s="260"/>
      <c r="Y634" s="260"/>
      <c r="Z634" s="260"/>
      <c r="AA634" s="260"/>
      <c r="AB634" s="260"/>
      <c r="AC634" s="260"/>
      <c r="AD634" s="260"/>
      <c r="AE634" s="260"/>
      <c r="AF634" s="260"/>
      <c r="AG634" s="260"/>
      <c r="AH634" s="260"/>
      <c r="AI634" s="260"/>
      <c r="AJ634" s="260"/>
      <c r="AK634" s="260"/>
      <c r="AL634" s="260"/>
      <c r="AM634" s="260"/>
      <c r="AN634" s="260"/>
      <c r="AO634" s="260"/>
      <c r="AP634" s="260"/>
      <c r="AQ634" s="260"/>
      <c r="AR634" s="260"/>
      <c r="AS634" s="260"/>
      <c r="AT634" s="260"/>
    </row>
    <row r="635" customFormat="false" ht="15" hidden="false" customHeight="false" outlineLevel="0" collapsed="false">
      <c r="A635" s="259"/>
      <c r="B635" s="260"/>
      <c r="C635" s="260"/>
      <c r="D635" s="260"/>
      <c r="E635" s="260"/>
      <c r="F635" s="260"/>
      <c r="G635" s="260"/>
      <c r="H635" s="260"/>
      <c r="I635" s="260"/>
      <c r="J635" s="260"/>
      <c r="K635" s="260"/>
      <c r="L635" s="260"/>
      <c r="M635" s="260"/>
      <c r="N635" s="260"/>
      <c r="O635" s="260"/>
      <c r="P635" s="260"/>
      <c r="Q635" s="260"/>
      <c r="R635" s="260"/>
      <c r="S635" s="260"/>
      <c r="T635" s="260"/>
      <c r="U635" s="260"/>
      <c r="V635" s="260"/>
      <c r="W635" s="260"/>
      <c r="X635" s="260"/>
      <c r="Y635" s="260"/>
      <c r="Z635" s="260"/>
      <c r="AA635" s="260"/>
      <c r="AB635" s="260"/>
      <c r="AC635" s="260"/>
      <c r="AD635" s="260"/>
      <c r="AE635" s="260"/>
      <c r="AF635" s="260"/>
      <c r="AG635" s="260"/>
      <c r="AH635" s="260"/>
      <c r="AI635" s="260"/>
      <c r="AJ635" s="260"/>
      <c r="AK635" s="260"/>
      <c r="AL635" s="260"/>
      <c r="AM635" s="260"/>
      <c r="AN635" s="260"/>
      <c r="AO635" s="260"/>
      <c r="AP635" s="260"/>
      <c r="AQ635" s="260"/>
      <c r="AR635" s="260"/>
      <c r="AS635" s="260"/>
      <c r="AT635" s="260"/>
    </row>
    <row r="636" customFormat="false" ht="15" hidden="false" customHeight="false" outlineLevel="0" collapsed="false">
      <c r="A636" s="259"/>
      <c r="B636" s="260"/>
      <c r="C636" s="260"/>
      <c r="D636" s="260"/>
      <c r="E636" s="260"/>
      <c r="F636" s="260"/>
      <c r="G636" s="260"/>
      <c r="H636" s="260"/>
      <c r="I636" s="260"/>
      <c r="J636" s="260"/>
      <c r="K636" s="260"/>
      <c r="L636" s="260"/>
      <c r="M636" s="260"/>
      <c r="N636" s="260"/>
      <c r="O636" s="260"/>
      <c r="P636" s="260"/>
      <c r="Q636" s="260"/>
      <c r="R636" s="260"/>
      <c r="S636" s="260"/>
      <c r="T636" s="260"/>
      <c r="U636" s="260"/>
      <c r="V636" s="260"/>
      <c r="W636" s="260"/>
      <c r="X636" s="260"/>
      <c r="Y636" s="260"/>
      <c r="Z636" s="260"/>
      <c r="AA636" s="260"/>
      <c r="AB636" s="260"/>
      <c r="AC636" s="260"/>
      <c r="AD636" s="260"/>
      <c r="AE636" s="260"/>
      <c r="AF636" s="260"/>
      <c r="AG636" s="260"/>
      <c r="AH636" s="260"/>
      <c r="AI636" s="260"/>
      <c r="AJ636" s="260"/>
      <c r="AK636" s="260"/>
      <c r="AL636" s="260"/>
      <c r="AM636" s="260"/>
      <c r="AN636" s="260"/>
      <c r="AO636" s="260"/>
      <c r="AP636" s="260"/>
      <c r="AQ636" s="260"/>
      <c r="AR636" s="260"/>
      <c r="AS636" s="260"/>
      <c r="AT636" s="260"/>
    </row>
    <row r="637" customFormat="false" ht="15" hidden="false" customHeight="false" outlineLevel="0" collapsed="false">
      <c r="A637" s="259"/>
      <c r="B637" s="260"/>
      <c r="C637" s="260"/>
      <c r="D637" s="260"/>
      <c r="E637" s="260"/>
      <c r="F637" s="260"/>
      <c r="G637" s="260"/>
      <c r="H637" s="260"/>
      <c r="I637" s="260"/>
      <c r="J637" s="260"/>
      <c r="K637" s="260"/>
      <c r="L637" s="260"/>
      <c r="M637" s="260"/>
      <c r="N637" s="260"/>
      <c r="O637" s="260"/>
      <c r="P637" s="260"/>
      <c r="Q637" s="260"/>
      <c r="R637" s="260"/>
      <c r="S637" s="260"/>
      <c r="T637" s="260"/>
      <c r="U637" s="260"/>
      <c r="V637" s="260"/>
      <c r="W637" s="260"/>
      <c r="X637" s="260"/>
      <c r="Y637" s="260"/>
      <c r="Z637" s="260"/>
      <c r="AA637" s="260"/>
      <c r="AB637" s="260"/>
      <c r="AC637" s="260"/>
      <c r="AD637" s="260"/>
      <c r="AE637" s="260"/>
      <c r="AF637" s="260"/>
      <c r="AG637" s="260"/>
      <c r="AH637" s="260"/>
      <c r="AI637" s="260"/>
      <c r="AJ637" s="260"/>
      <c r="AK637" s="260"/>
      <c r="AL637" s="260"/>
      <c r="AM637" s="260"/>
      <c r="AN637" s="260"/>
      <c r="AO637" s="260"/>
      <c r="AP637" s="260"/>
      <c r="AQ637" s="260"/>
      <c r="AR637" s="260"/>
      <c r="AS637" s="260"/>
      <c r="AT637" s="260"/>
    </row>
    <row r="638" customFormat="false" ht="15" hidden="false" customHeight="false" outlineLevel="0" collapsed="false">
      <c r="A638" s="259"/>
      <c r="B638" s="260"/>
      <c r="C638" s="260"/>
      <c r="D638" s="260"/>
      <c r="E638" s="260"/>
      <c r="F638" s="260"/>
      <c r="G638" s="260"/>
      <c r="H638" s="260"/>
      <c r="I638" s="260"/>
      <c r="J638" s="260"/>
      <c r="K638" s="260"/>
      <c r="L638" s="260"/>
      <c r="M638" s="260"/>
      <c r="N638" s="260"/>
      <c r="O638" s="260"/>
      <c r="P638" s="260"/>
      <c r="Q638" s="260"/>
      <c r="R638" s="260"/>
      <c r="S638" s="260"/>
      <c r="T638" s="260"/>
      <c r="U638" s="260"/>
      <c r="V638" s="260"/>
      <c r="W638" s="260"/>
      <c r="X638" s="260"/>
      <c r="Y638" s="260"/>
      <c r="Z638" s="260"/>
      <c r="AA638" s="260"/>
      <c r="AB638" s="260"/>
      <c r="AC638" s="260"/>
      <c r="AD638" s="260"/>
      <c r="AE638" s="260"/>
      <c r="AF638" s="260"/>
      <c r="AG638" s="260"/>
      <c r="AH638" s="260"/>
      <c r="AI638" s="260"/>
      <c r="AJ638" s="260"/>
      <c r="AK638" s="260"/>
      <c r="AL638" s="260"/>
      <c r="AM638" s="260"/>
      <c r="AN638" s="260"/>
      <c r="AO638" s="260"/>
      <c r="AP638" s="260"/>
      <c r="AQ638" s="260"/>
      <c r="AR638" s="260"/>
      <c r="AS638" s="260"/>
      <c r="AT638" s="260"/>
    </row>
    <row r="639" customFormat="false" ht="15" hidden="false" customHeight="false" outlineLevel="0" collapsed="false">
      <c r="A639" s="259"/>
      <c r="B639" s="260"/>
      <c r="C639" s="260"/>
      <c r="D639" s="260"/>
      <c r="E639" s="260"/>
      <c r="F639" s="260"/>
      <c r="G639" s="260"/>
      <c r="H639" s="260"/>
      <c r="I639" s="260"/>
      <c r="J639" s="260"/>
      <c r="K639" s="260"/>
      <c r="L639" s="260"/>
      <c r="M639" s="260"/>
      <c r="N639" s="260"/>
      <c r="O639" s="260"/>
      <c r="P639" s="260"/>
      <c r="Q639" s="260"/>
      <c r="R639" s="260"/>
      <c r="S639" s="260"/>
      <c r="T639" s="260"/>
      <c r="U639" s="260"/>
      <c r="V639" s="260"/>
      <c r="W639" s="260"/>
      <c r="X639" s="260"/>
      <c r="Y639" s="260"/>
      <c r="Z639" s="260"/>
      <c r="AA639" s="260"/>
      <c r="AB639" s="260"/>
      <c r="AC639" s="260"/>
      <c r="AD639" s="260"/>
      <c r="AE639" s="260"/>
      <c r="AF639" s="260"/>
      <c r="AG639" s="260"/>
      <c r="AH639" s="260"/>
      <c r="AI639" s="260"/>
      <c r="AJ639" s="260"/>
      <c r="AK639" s="260"/>
      <c r="AL639" s="260"/>
      <c r="AM639" s="260"/>
      <c r="AN639" s="260"/>
      <c r="AO639" s="260"/>
      <c r="AP639" s="260"/>
      <c r="AQ639" s="260"/>
      <c r="AR639" s="260"/>
      <c r="AS639" s="260"/>
      <c r="AT639" s="260"/>
    </row>
    <row r="640" customFormat="false" ht="15" hidden="false" customHeight="false" outlineLevel="0" collapsed="false">
      <c r="A640" s="259"/>
      <c r="B640" s="260"/>
      <c r="C640" s="260"/>
      <c r="D640" s="260"/>
      <c r="E640" s="260"/>
      <c r="F640" s="260"/>
      <c r="G640" s="260"/>
      <c r="H640" s="260"/>
      <c r="I640" s="260"/>
      <c r="J640" s="260"/>
      <c r="K640" s="260"/>
      <c r="L640" s="260"/>
      <c r="M640" s="260"/>
      <c r="N640" s="260"/>
      <c r="O640" s="260"/>
      <c r="P640" s="260"/>
      <c r="Q640" s="260"/>
      <c r="R640" s="260"/>
      <c r="S640" s="260"/>
      <c r="T640" s="260"/>
      <c r="U640" s="260"/>
      <c r="V640" s="260"/>
      <c r="W640" s="260"/>
      <c r="X640" s="260"/>
      <c r="Y640" s="260"/>
      <c r="Z640" s="260"/>
      <c r="AA640" s="260"/>
      <c r="AB640" s="260"/>
      <c r="AC640" s="260"/>
      <c r="AD640" s="260"/>
      <c r="AE640" s="260"/>
      <c r="AF640" s="260"/>
      <c r="AG640" s="260"/>
      <c r="AH640" s="260"/>
      <c r="AI640" s="260"/>
      <c r="AJ640" s="260"/>
      <c r="AK640" s="260"/>
      <c r="AL640" s="260"/>
      <c r="AM640" s="260"/>
      <c r="AN640" s="260"/>
      <c r="AO640" s="260"/>
      <c r="AP640" s="260"/>
      <c r="AQ640" s="260"/>
      <c r="AR640" s="260"/>
      <c r="AS640" s="260"/>
      <c r="AT640" s="260"/>
    </row>
    <row r="641" customFormat="false" ht="15" hidden="false" customHeight="false" outlineLevel="0" collapsed="false">
      <c r="A641" s="259"/>
      <c r="B641" s="260"/>
      <c r="C641" s="260"/>
      <c r="D641" s="260"/>
      <c r="E641" s="260"/>
      <c r="F641" s="260"/>
      <c r="G641" s="260"/>
      <c r="H641" s="260"/>
      <c r="I641" s="260"/>
      <c r="J641" s="260"/>
      <c r="K641" s="260"/>
      <c r="L641" s="260"/>
      <c r="M641" s="260"/>
      <c r="N641" s="260"/>
      <c r="O641" s="260"/>
      <c r="P641" s="260"/>
      <c r="Q641" s="260"/>
      <c r="R641" s="260"/>
      <c r="S641" s="260"/>
      <c r="T641" s="260"/>
      <c r="U641" s="260"/>
      <c r="V641" s="260"/>
      <c r="W641" s="260"/>
      <c r="X641" s="260"/>
      <c r="Y641" s="260"/>
      <c r="Z641" s="260"/>
      <c r="AA641" s="260"/>
      <c r="AB641" s="260"/>
      <c r="AC641" s="260"/>
      <c r="AD641" s="260"/>
      <c r="AE641" s="260"/>
      <c r="AF641" s="260"/>
      <c r="AG641" s="260"/>
      <c r="AH641" s="260"/>
      <c r="AI641" s="260"/>
      <c r="AJ641" s="260"/>
      <c r="AK641" s="260"/>
      <c r="AL641" s="260"/>
      <c r="AM641" s="260"/>
      <c r="AN641" s="260"/>
      <c r="AO641" s="260"/>
      <c r="AP641" s="260"/>
      <c r="AQ641" s="260"/>
      <c r="AR641" s="260"/>
      <c r="AS641" s="260"/>
      <c r="AT641" s="260"/>
    </row>
    <row r="642" customFormat="false" ht="15" hidden="false" customHeight="false" outlineLevel="0" collapsed="false">
      <c r="A642" s="259"/>
      <c r="B642" s="260"/>
      <c r="C642" s="260"/>
      <c r="D642" s="260"/>
      <c r="E642" s="260"/>
      <c r="F642" s="260"/>
      <c r="G642" s="260"/>
      <c r="H642" s="260"/>
      <c r="I642" s="260"/>
      <c r="J642" s="260"/>
      <c r="K642" s="260"/>
      <c r="L642" s="260"/>
      <c r="M642" s="260"/>
      <c r="N642" s="260"/>
      <c r="O642" s="260"/>
      <c r="P642" s="260"/>
      <c r="Q642" s="260"/>
      <c r="R642" s="260"/>
      <c r="S642" s="260"/>
      <c r="T642" s="260"/>
      <c r="U642" s="260"/>
      <c r="V642" s="260"/>
      <c r="W642" s="260"/>
      <c r="X642" s="260"/>
      <c r="Y642" s="260"/>
      <c r="Z642" s="260"/>
      <c r="AA642" s="260"/>
      <c r="AB642" s="260"/>
      <c r="AC642" s="260"/>
      <c r="AD642" s="260"/>
      <c r="AE642" s="260"/>
      <c r="AF642" s="260"/>
      <c r="AG642" s="260"/>
      <c r="AH642" s="260"/>
      <c r="AI642" s="260"/>
      <c r="AJ642" s="260"/>
      <c r="AK642" s="260"/>
      <c r="AL642" s="260"/>
      <c r="AM642" s="260"/>
      <c r="AN642" s="260"/>
      <c r="AO642" s="260"/>
      <c r="AP642" s="260"/>
      <c r="AQ642" s="260"/>
      <c r="AR642" s="260"/>
      <c r="AS642" s="260"/>
      <c r="AT642" s="260"/>
    </row>
    <row r="643" customFormat="false" ht="15" hidden="false" customHeight="false" outlineLevel="0" collapsed="false">
      <c r="A643" s="259"/>
      <c r="B643" s="260"/>
      <c r="C643" s="260"/>
      <c r="D643" s="260"/>
      <c r="E643" s="260"/>
      <c r="F643" s="260"/>
      <c r="G643" s="260"/>
      <c r="H643" s="260"/>
      <c r="I643" s="260"/>
      <c r="J643" s="260"/>
      <c r="K643" s="260"/>
      <c r="L643" s="260"/>
      <c r="M643" s="260"/>
      <c r="N643" s="260"/>
      <c r="O643" s="260"/>
      <c r="P643" s="260"/>
      <c r="Q643" s="260"/>
      <c r="R643" s="260"/>
      <c r="S643" s="260"/>
      <c r="T643" s="260"/>
      <c r="U643" s="260"/>
      <c r="V643" s="260"/>
      <c r="W643" s="260"/>
      <c r="X643" s="260"/>
      <c r="Y643" s="260"/>
      <c r="Z643" s="260"/>
      <c r="AA643" s="260"/>
      <c r="AB643" s="260"/>
      <c r="AC643" s="260"/>
      <c r="AD643" s="260"/>
      <c r="AE643" s="260"/>
      <c r="AF643" s="260"/>
      <c r="AG643" s="260"/>
      <c r="AH643" s="260"/>
      <c r="AI643" s="260"/>
      <c r="AJ643" s="260"/>
      <c r="AK643" s="260"/>
      <c r="AL643" s="260"/>
      <c r="AM643" s="260"/>
      <c r="AN643" s="260"/>
      <c r="AO643" s="260"/>
      <c r="AP643" s="260"/>
      <c r="AQ643" s="260"/>
      <c r="AR643" s="260"/>
      <c r="AS643" s="260"/>
      <c r="AT643" s="260"/>
    </row>
    <row r="644" customFormat="false" ht="15" hidden="false" customHeight="false" outlineLevel="0" collapsed="false">
      <c r="A644" s="259"/>
      <c r="B644" s="260"/>
      <c r="C644" s="260"/>
      <c r="D644" s="260"/>
      <c r="E644" s="260"/>
      <c r="F644" s="260"/>
      <c r="G644" s="260"/>
      <c r="H644" s="260"/>
      <c r="I644" s="260"/>
      <c r="J644" s="260"/>
      <c r="K644" s="260"/>
      <c r="L644" s="260"/>
      <c r="M644" s="260"/>
      <c r="N644" s="260"/>
      <c r="O644" s="260"/>
      <c r="P644" s="260"/>
      <c r="Q644" s="260"/>
      <c r="R644" s="260"/>
      <c r="S644" s="260"/>
      <c r="T644" s="260"/>
      <c r="U644" s="260"/>
      <c r="V644" s="260"/>
      <c r="W644" s="260"/>
      <c r="X644" s="260"/>
      <c r="Y644" s="260"/>
      <c r="Z644" s="260"/>
      <c r="AA644" s="260"/>
      <c r="AB644" s="260"/>
      <c r="AC644" s="260"/>
      <c r="AD644" s="260"/>
      <c r="AE644" s="260"/>
      <c r="AF644" s="260"/>
      <c r="AG644" s="260"/>
      <c r="AH644" s="260"/>
      <c r="AI644" s="260"/>
      <c r="AJ644" s="260"/>
      <c r="AK644" s="260"/>
      <c r="AL644" s="260"/>
      <c r="AM644" s="260"/>
      <c r="AN644" s="260"/>
      <c r="AO644" s="260"/>
      <c r="AP644" s="260"/>
      <c r="AQ644" s="260"/>
      <c r="AR644" s="260"/>
      <c r="AS644" s="260"/>
      <c r="AT644" s="260"/>
    </row>
    <row r="645" customFormat="false" ht="15" hidden="false" customHeight="false" outlineLevel="0" collapsed="false">
      <c r="A645" s="259"/>
      <c r="B645" s="260"/>
      <c r="C645" s="260"/>
      <c r="D645" s="260"/>
      <c r="E645" s="260"/>
      <c r="F645" s="260"/>
      <c r="G645" s="260"/>
      <c r="H645" s="260"/>
      <c r="I645" s="260"/>
      <c r="J645" s="260"/>
      <c r="K645" s="260"/>
      <c r="L645" s="260"/>
      <c r="M645" s="260"/>
      <c r="N645" s="260"/>
      <c r="O645" s="260"/>
      <c r="P645" s="260"/>
      <c r="Q645" s="260"/>
      <c r="R645" s="260"/>
      <c r="S645" s="260"/>
      <c r="T645" s="260"/>
      <c r="U645" s="260"/>
      <c r="V645" s="260"/>
      <c r="W645" s="260"/>
      <c r="X645" s="260"/>
      <c r="Y645" s="260"/>
      <c r="Z645" s="260"/>
      <c r="AA645" s="260"/>
      <c r="AB645" s="260"/>
      <c r="AC645" s="260"/>
      <c r="AD645" s="260"/>
      <c r="AE645" s="260"/>
      <c r="AF645" s="260"/>
      <c r="AG645" s="260"/>
      <c r="AH645" s="260"/>
      <c r="AI645" s="260"/>
      <c r="AJ645" s="260"/>
      <c r="AK645" s="260"/>
      <c r="AL645" s="260"/>
      <c r="AM645" s="260"/>
      <c r="AN645" s="260"/>
      <c r="AO645" s="260"/>
      <c r="AP645" s="260"/>
      <c r="AQ645" s="260"/>
      <c r="AR645" s="260"/>
      <c r="AS645" s="260"/>
      <c r="AT645" s="260"/>
    </row>
    <row r="646" customFormat="false" ht="15" hidden="false" customHeight="false" outlineLevel="0" collapsed="false">
      <c r="A646" s="259"/>
      <c r="B646" s="260"/>
      <c r="C646" s="260"/>
      <c r="D646" s="260"/>
      <c r="E646" s="260"/>
      <c r="F646" s="260"/>
      <c r="G646" s="260"/>
      <c r="H646" s="260"/>
      <c r="I646" s="260"/>
      <c r="J646" s="260"/>
      <c r="K646" s="260"/>
      <c r="L646" s="260"/>
      <c r="M646" s="260"/>
      <c r="N646" s="260"/>
      <c r="O646" s="260"/>
      <c r="P646" s="260"/>
      <c r="Q646" s="260"/>
      <c r="R646" s="260"/>
      <c r="S646" s="260"/>
      <c r="T646" s="260"/>
      <c r="U646" s="260"/>
      <c r="V646" s="260"/>
      <c r="W646" s="260"/>
      <c r="X646" s="260"/>
      <c r="Y646" s="260"/>
      <c r="Z646" s="260"/>
      <c r="AA646" s="260"/>
      <c r="AB646" s="260"/>
      <c r="AC646" s="260"/>
      <c r="AD646" s="260"/>
      <c r="AE646" s="260"/>
      <c r="AF646" s="260"/>
      <c r="AG646" s="260"/>
      <c r="AH646" s="260"/>
      <c r="AI646" s="260"/>
      <c r="AJ646" s="260"/>
      <c r="AK646" s="260"/>
      <c r="AL646" s="260"/>
      <c r="AM646" s="260"/>
      <c r="AN646" s="260"/>
      <c r="AO646" s="260"/>
      <c r="AP646" s="260"/>
      <c r="AQ646" s="260"/>
      <c r="AR646" s="260"/>
      <c r="AS646" s="260"/>
      <c r="AT646" s="260"/>
    </row>
    <row r="647" customFormat="false" ht="15" hidden="false" customHeight="false" outlineLevel="0" collapsed="false">
      <c r="A647" s="259"/>
      <c r="B647" s="260"/>
      <c r="C647" s="260"/>
      <c r="D647" s="260"/>
      <c r="E647" s="260"/>
      <c r="F647" s="260"/>
      <c r="G647" s="260"/>
      <c r="H647" s="260"/>
      <c r="I647" s="260"/>
      <c r="J647" s="260"/>
      <c r="K647" s="260"/>
      <c r="L647" s="260"/>
      <c r="M647" s="260"/>
      <c r="N647" s="260"/>
      <c r="O647" s="260"/>
      <c r="P647" s="260"/>
      <c r="Q647" s="260"/>
      <c r="R647" s="260"/>
      <c r="S647" s="260"/>
      <c r="T647" s="260"/>
      <c r="U647" s="260"/>
      <c r="V647" s="260"/>
      <c r="W647" s="260"/>
      <c r="X647" s="260"/>
      <c r="Y647" s="260"/>
      <c r="Z647" s="260"/>
      <c r="AA647" s="260"/>
      <c r="AB647" s="260"/>
      <c r="AC647" s="260"/>
      <c r="AD647" s="260"/>
      <c r="AE647" s="260"/>
      <c r="AF647" s="260"/>
      <c r="AG647" s="260"/>
      <c r="AH647" s="260"/>
      <c r="AI647" s="260"/>
      <c r="AJ647" s="260"/>
      <c r="AK647" s="260"/>
      <c r="AL647" s="260"/>
      <c r="AM647" s="260"/>
      <c r="AN647" s="260"/>
      <c r="AO647" s="260"/>
      <c r="AP647" s="260"/>
      <c r="AQ647" s="260"/>
      <c r="AR647" s="260"/>
      <c r="AS647" s="260"/>
      <c r="AT647" s="260"/>
    </row>
    <row r="648" customFormat="false" ht="15" hidden="false" customHeight="false" outlineLevel="0" collapsed="false">
      <c r="A648" s="259"/>
      <c r="B648" s="260"/>
      <c r="C648" s="260"/>
      <c r="D648" s="260"/>
      <c r="E648" s="260"/>
      <c r="F648" s="260"/>
      <c r="G648" s="260"/>
      <c r="H648" s="260"/>
      <c r="I648" s="260"/>
      <c r="J648" s="260"/>
      <c r="K648" s="260"/>
      <c r="L648" s="260"/>
      <c r="M648" s="260"/>
      <c r="N648" s="260"/>
      <c r="O648" s="260"/>
      <c r="P648" s="260"/>
      <c r="Q648" s="260"/>
      <c r="R648" s="260"/>
      <c r="S648" s="260"/>
      <c r="T648" s="260"/>
      <c r="U648" s="260"/>
      <c r="V648" s="260"/>
      <c r="W648" s="260"/>
      <c r="X648" s="260"/>
      <c r="Y648" s="260"/>
      <c r="Z648" s="260"/>
      <c r="AA648" s="260"/>
      <c r="AB648" s="260"/>
      <c r="AC648" s="260"/>
      <c r="AD648" s="260"/>
      <c r="AE648" s="260"/>
      <c r="AF648" s="260"/>
      <c r="AG648" s="260"/>
      <c r="AH648" s="260"/>
      <c r="AI648" s="260"/>
      <c r="AJ648" s="260"/>
      <c r="AK648" s="260"/>
      <c r="AL648" s="260"/>
      <c r="AM648" s="260"/>
      <c r="AN648" s="260"/>
      <c r="AO648" s="260"/>
      <c r="AP648" s="260"/>
      <c r="AQ648" s="260"/>
      <c r="AR648" s="260"/>
      <c r="AS648" s="260"/>
      <c r="AT648" s="260"/>
    </row>
    <row r="649" customFormat="false" ht="15" hidden="false" customHeight="false" outlineLevel="0" collapsed="false">
      <c r="A649" s="259"/>
      <c r="B649" s="260"/>
      <c r="C649" s="260"/>
      <c r="D649" s="260"/>
      <c r="E649" s="260"/>
      <c r="F649" s="260"/>
      <c r="G649" s="260"/>
      <c r="H649" s="260"/>
      <c r="I649" s="260"/>
      <c r="J649" s="260"/>
      <c r="K649" s="260"/>
      <c r="L649" s="260"/>
      <c r="M649" s="260"/>
      <c r="N649" s="260"/>
      <c r="O649" s="260"/>
      <c r="P649" s="260"/>
      <c r="Q649" s="260"/>
      <c r="R649" s="260"/>
      <c r="S649" s="260"/>
      <c r="T649" s="260"/>
      <c r="U649" s="260"/>
      <c r="V649" s="260"/>
      <c r="W649" s="260"/>
      <c r="X649" s="260"/>
      <c r="Y649" s="260"/>
      <c r="Z649" s="260"/>
      <c r="AA649" s="260"/>
      <c r="AB649" s="260"/>
      <c r="AC649" s="260"/>
      <c r="AD649" s="260"/>
      <c r="AE649" s="260"/>
      <c r="AF649" s="260"/>
      <c r="AG649" s="260"/>
      <c r="AH649" s="260"/>
      <c r="AI649" s="260"/>
      <c r="AJ649" s="260"/>
      <c r="AK649" s="260"/>
      <c r="AL649" s="260"/>
      <c r="AM649" s="260"/>
      <c r="AN649" s="260"/>
      <c r="AO649" s="260"/>
      <c r="AP649" s="260"/>
      <c r="AQ649" s="260"/>
      <c r="AR649" s="260"/>
      <c r="AS649" s="260"/>
      <c r="AT649" s="260"/>
    </row>
    <row r="650" customFormat="false" ht="15" hidden="false" customHeight="false" outlineLevel="0" collapsed="false">
      <c r="A650" s="259"/>
      <c r="B650" s="260"/>
      <c r="C650" s="260"/>
      <c r="D650" s="260"/>
      <c r="E650" s="260"/>
      <c r="F650" s="260"/>
      <c r="G650" s="260"/>
      <c r="H650" s="260"/>
      <c r="I650" s="260"/>
      <c r="J650" s="260"/>
      <c r="K650" s="260"/>
      <c r="L650" s="260"/>
      <c r="M650" s="260"/>
      <c r="N650" s="260"/>
      <c r="O650" s="260"/>
      <c r="P650" s="260"/>
      <c r="Q650" s="260"/>
      <c r="R650" s="260"/>
      <c r="S650" s="260"/>
      <c r="T650" s="260"/>
      <c r="U650" s="260"/>
      <c r="V650" s="260"/>
      <c r="W650" s="260"/>
      <c r="X650" s="260"/>
      <c r="Y650" s="260"/>
      <c r="Z650" s="260"/>
      <c r="AA650" s="260"/>
      <c r="AB650" s="260"/>
      <c r="AC650" s="260"/>
      <c r="AD650" s="260"/>
      <c r="AE650" s="260"/>
      <c r="AF650" s="260"/>
      <c r="AG650" s="260"/>
      <c r="AH650" s="260"/>
      <c r="AI650" s="260"/>
      <c r="AJ650" s="260"/>
      <c r="AK650" s="260"/>
      <c r="AL650" s="260"/>
      <c r="AM650" s="260"/>
      <c r="AN650" s="260"/>
      <c r="AO650" s="260"/>
      <c r="AP650" s="260"/>
      <c r="AQ650" s="260"/>
      <c r="AR650" s="260"/>
      <c r="AS650" s="260"/>
      <c r="AT650" s="260"/>
    </row>
    <row r="651" customFormat="false" ht="15" hidden="false" customHeight="false" outlineLevel="0" collapsed="false">
      <c r="A651" s="259"/>
      <c r="B651" s="260"/>
      <c r="C651" s="260"/>
      <c r="D651" s="260"/>
      <c r="E651" s="260"/>
      <c r="F651" s="260"/>
      <c r="G651" s="260"/>
      <c r="H651" s="260"/>
      <c r="I651" s="260"/>
      <c r="J651" s="260"/>
      <c r="K651" s="260"/>
      <c r="L651" s="260"/>
      <c r="M651" s="260"/>
      <c r="N651" s="260"/>
      <c r="O651" s="260"/>
      <c r="P651" s="260"/>
      <c r="Q651" s="260"/>
      <c r="R651" s="260"/>
      <c r="S651" s="260"/>
      <c r="T651" s="260"/>
      <c r="U651" s="260"/>
      <c r="V651" s="260"/>
      <c r="W651" s="260"/>
      <c r="X651" s="260"/>
      <c r="Y651" s="260"/>
      <c r="Z651" s="260"/>
      <c r="AA651" s="260"/>
      <c r="AB651" s="260"/>
      <c r="AC651" s="260"/>
      <c r="AD651" s="260"/>
      <c r="AE651" s="260"/>
      <c r="AF651" s="260"/>
      <c r="AG651" s="260"/>
      <c r="AH651" s="260"/>
      <c r="AI651" s="260"/>
      <c r="AJ651" s="260"/>
      <c r="AK651" s="260"/>
      <c r="AL651" s="260"/>
      <c r="AM651" s="260"/>
      <c r="AN651" s="260"/>
      <c r="AO651" s="260"/>
      <c r="AP651" s="260"/>
      <c r="AQ651" s="260"/>
      <c r="AR651" s="260"/>
      <c r="AS651" s="260"/>
      <c r="AT651" s="260"/>
    </row>
    <row r="652" customFormat="false" ht="15" hidden="false" customHeight="false" outlineLevel="0" collapsed="false">
      <c r="A652" s="259"/>
      <c r="B652" s="260"/>
      <c r="C652" s="260"/>
      <c r="D652" s="260"/>
      <c r="E652" s="260"/>
      <c r="F652" s="260"/>
      <c r="G652" s="260"/>
      <c r="H652" s="260"/>
      <c r="I652" s="260"/>
      <c r="J652" s="260"/>
      <c r="K652" s="260"/>
      <c r="L652" s="260"/>
      <c r="M652" s="260"/>
      <c r="N652" s="260"/>
      <c r="O652" s="260"/>
      <c r="P652" s="260"/>
      <c r="Q652" s="260"/>
      <c r="R652" s="260"/>
      <c r="S652" s="260"/>
      <c r="T652" s="260"/>
      <c r="U652" s="260"/>
      <c r="V652" s="260"/>
      <c r="W652" s="260"/>
      <c r="X652" s="260"/>
      <c r="Y652" s="260"/>
      <c r="Z652" s="260"/>
      <c r="AA652" s="260"/>
      <c r="AB652" s="260"/>
      <c r="AC652" s="260"/>
      <c r="AD652" s="260"/>
      <c r="AE652" s="260"/>
      <c r="AF652" s="260"/>
      <c r="AG652" s="260"/>
      <c r="AH652" s="260"/>
      <c r="AI652" s="260"/>
      <c r="AJ652" s="260"/>
      <c r="AK652" s="260"/>
      <c r="AL652" s="260"/>
      <c r="AM652" s="260"/>
      <c r="AN652" s="260"/>
      <c r="AO652" s="260"/>
      <c r="AP652" s="260"/>
      <c r="AQ652" s="260"/>
      <c r="AR652" s="260"/>
      <c r="AS652" s="260"/>
      <c r="AT652" s="260"/>
    </row>
    <row r="653" customFormat="false" ht="15" hidden="false" customHeight="false" outlineLevel="0" collapsed="false">
      <c r="A653" s="259"/>
      <c r="B653" s="260"/>
      <c r="C653" s="260"/>
      <c r="D653" s="260"/>
      <c r="E653" s="260"/>
      <c r="F653" s="260"/>
      <c r="G653" s="260"/>
      <c r="H653" s="260"/>
      <c r="I653" s="260"/>
      <c r="J653" s="260"/>
      <c r="K653" s="260"/>
      <c r="L653" s="260"/>
      <c r="M653" s="260"/>
      <c r="N653" s="260"/>
      <c r="O653" s="260"/>
      <c r="P653" s="260"/>
      <c r="Q653" s="260"/>
      <c r="R653" s="260"/>
      <c r="S653" s="260"/>
      <c r="T653" s="260"/>
      <c r="U653" s="260"/>
      <c r="V653" s="260"/>
      <c r="W653" s="260"/>
      <c r="X653" s="260"/>
      <c r="Y653" s="260"/>
      <c r="Z653" s="260"/>
      <c r="AA653" s="260"/>
      <c r="AB653" s="260"/>
      <c r="AC653" s="260"/>
      <c r="AD653" s="260"/>
      <c r="AE653" s="260"/>
      <c r="AF653" s="260"/>
      <c r="AG653" s="260"/>
      <c r="AH653" s="260"/>
      <c r="AI653" s="260"/>
      <c r="AJ653" s="260"/>
      <c r="AK653" s="260"/>
      <c r="AL653" s="260"/>
      <c r="AM653" s="260"/>
      <c r="AN653" s="260"/>
      <c r="AO653" s="260"/>
      <c r="AP653" s="260"/>
      <c r="AQ653" s="260"/>
      <c r="AR653" s="260"/>
      <c r="AS653" s="260"/>
      <c r="AT653" s="260"/>
    </row>
    <row r="654" customFormat="false" ht="15" hidden="false" customHeight="false" outlineLevel="0" collapsed="false">
      <c r="A654" s="259"/>
      <c r="B654" s="260"/>
      <c r="C654" s="260"/>
      <c r="D654" s="260"/>
      <c r="E654" s="260"/>
      <c r="F654" s="260"/>
      <c r="G654" s="260"/>
      <c r="H654" s="260"/>
      <c r="I654" s="260"/>
      <c r="J654" s="260"/>
      <c r="K654" s="260"/>
      <c r="L654" s="260"/>
      <c r="M654" s="260"/>
      <c r="N654" s="260"/>
      <c r="O654" s="260"/>
      <c r="P654" s="260"/>
      <c r="Q654" s="260"/>
      <c r="R654" s="260"/>
      <c r="S654" s="260"/>
      <c r="T654" s="260"/>
      <c r="U654" s="260"/>
      <c r="V654" s="260"/>
      <c r="W654" s="260"/>
      <c r="X654" s="260"/>
      <c r="Y654" s="260"/>
      <c r="Z654" s="260"/>
      <c r="AA654" s="260"/>
      <c r="AB654" s="260"/>
      <c r="AC654" s="260"/>
      <c r="AD654" s="260"/>
      <c r="AE654" s="260"/>
      <c r="AF654" s="260"/>
      <c r="AG654" s="260"/>
      <c r="AH654" s="260"/>
      <c r="AI654" s="260"/>
      <c r="AJ654" s="260"/>
      <c r="AK654" s="260"/>
      <c r="AL654" s="260"/>
      <c r="AM654" s="260"/>
      <c r="AN654" s="260"/>
      <c r="AO654" s="260"/>
      <c r="AP654" s="260"/>
      <c r="AQ654" s="260"/>
      <c r="AR654" s="260"/>
      <c r="AS654" s="260"/>
      <c r="AT654" s="260"/>
    </row>
    <row r="655" customFormat="false" ht="15" hidden="false" customHeight="false" outlineLevel="0" collapsed="false">
      <c r="A655" s="259"/>
      <c r="B655" s="260"/>
      <c r="C655" s="260"/>
      <c r="D655" s="260"/>
      <c r="E655" s="260"/>
      <c r="F655" s="260"/>
      <c r="G655" s="260"/>
      <c r="H655" s="260"/>
      <c r="I655" s="260"/>
      <c r="J655" s="260"/>
      <c r="K655" s="260"/>
      <c r="L655" s="260"/>
      <c r="M655" s="260"/>
      <c r="N655" s="260"/>
      <c r="O655" s="260"/>
      <c r="P655" s="260"/>
      <c r="Q655" s="260"/>
      <c r="R655" s="260"/>
      <c r="S655" s="260"/>
      <c r="T655" s="260"/>
      <c r="U655" s="260"/>
      <c r="V655" s="260"/>
      <c r="W655" s="260"/>
      <c r="X655" s="260"/>
      <c r="Y655" s="260"/>
      <c r="Z655" s="260"/>
      <c r="AA655" s="260"/>
      <c r="AB655" s="260"/>
      <c r="AC655" s="260"/>
      <c r="AD655" s="260"/>
      <c r="AE655" s="260"/>
      <c r="AF655" s="260"/>
      <c r="AG655" s="260"/>
      <c r="AH655" s="260"/>
      <c r="AI655" s="260"/>
      <c r="AJ655" s="260"/>
      <c r="AK655" s="260"/>
      <c r="AL655" s="260"/>
      <c r="AM655" s="260"/>
      <c r="AN655" s="260"/>
      <c r="AO655" s="260"/>
      <c r="AP655" s="260"/>
      <c r="AQ655" s="260"/>
      <c r="AR655" s="260"/>
      <c r="AS655" s="260"/>
      <c r="AT655" s="260"/>
    </row>
    <row r="656" customFormat="false" ht="15" hidden="false" customHeight="false" outlineLevel="0" collapsed="false">
      <c r="A656" s="259"/>
      <c r="B656" s="260"/>
      <c r="C656" s="260"/>
      <c r="D656" s="260"/>
      <c r="E656" s="260"/>
      <c r="F656" s="260"/>
      <c r="G656" s="260"/>
      <c r="H656" s="260"/>
      <c r="I656" s="260"/>
      <c r="J656" s="260"/>
      <c r="K656" s="260"/>
      <c r="L656" s="260"/>
      <c r="M656" s="260"/>
      <c r="N656" s="260"/>
      <c r="O656" s="260"/>
      <c r="P656" s="260"/>
      <c r="Q656" s="260"/>
      <c r="R656" s="260"/>
      <c r="S656" s="260"/>
      <c r="T656" s="260"/>
      <c r="U656" s="260"/>
      <c r="V656" s="260"/>
      <c r="W656" s="260"/>
      <c r="X656" s="260"/>
      <c r="Y656" s="260"/>
      <c r="Z656" s="260"/>
      <c r="AA656" s="260"/>
      <c r="AB656" s="260"/>
      <c r="AC656" s="260"/>
      <c r="AD656" s="260"/>
      <c r="AE656" s="260"/>
      <c r="AF656" s="260"/>
      <c r="AG656" s="260"/>
      <c r="AH656" s="260"/>
      <c r="AI656" s="260"/>
      <c r="AJ656" s="260"/>
      <c r="AK656" s="260"/>
      <c r="AL656" s="260"/>
      <c r="AM656" s="260"/>
      <c r="AN656" s="260"/>
      <c r="AO656" s="260"/>
      <c r="AP656" s="260"/>
      <c r="AQ656" s="260"/>
      <c r="AR656" s="260"/>
      <c r="AS656" s="260"/>
      <c r="AT656" s="260"/>
    </row>
    <row r="657" customFormat="false" ht="15" hidden="false" customHeight="false" outlineLevel="0" collapsed="false">
      <c r="A657" s="259"/>
      <c r="B657" s="260"/>
      <c r="C657" s="260"/>
      <c r="D657" s="260"/>
      <c r="E657" s="260"/>
      <c r="F657" s="260"/>
      <c r="G657" s="260"/>
      <c r="H657" s="260"/>
      <c r="I657" s="260"/>
      <c r="J657" s="260"/>
      <c r="K657" s="260"/>
      <c r="L657" s="260"/>
      <c r="M657" s="260"/>
      <c r="N657" s="260"/>
      <c r="O657" s="260"/>
      <c r="P657" s="260"/>
      <c r="Q657" s="260"/>
      <c r="R657" s="260"/>
      <c r="S657" s="260"/>
      <c r="T657" s="260"/>
      <c r="U657" s="260"/>
      <c r="V657" s="260"/>
      <c r="W657" s="260"/>
      <c r="X657" s="260"/>
      <c r="Y657" s="260"/>
      <c r="Z657" s="260"/>
      <c r="AA657" s="260"/>
      <c r="AB657" s="260"/>
      <c r="AC657" s="260"/>
      <c r="AD657" s="260"/>
      <c r="AE657" s="260"/>
      <c r="AF657" s="260"/>
      <c r="AG657" s="260"/>
      <c r="AH657" s="260"/>
      <c r="AI657" s="260"/>
      <c r="AJ657" s="260"/>
      <c r="AK657" s="260"/>
      <c r="AL657" s="260"/>
      <c r="AM657" s="260"/>
      <c r="AN657" s="260"/>
      <c r="AO657" s="260"/>
      <c r="AP657" s="260"/>
      <c r="AQ657" s="260"/>
      <c r="AR657" s="260"/>
      <c r="AS657" s="260"/>
      <c r="AT657" s="260"/>
    </row>
    <row r="658" customFormat="false" ht="15" hidden="false" customHeight="false" outlineLevel="0" collapsed="false">
      <c r="A658" s="259"/>
      <c r="B658" s="260"/>
      <c r="C658" s="260"/>
      <c r="D658" s="260"/>
      <c r="E658" s="260"/>
      <c r="F658" s="260"/>
      <c r="G658" s="260"/>
      <c r="H658" s="260"/>
      <c r="I658" s="260"/>
      <c r="J658" s="260"/>
      <c r="K658" s="260"/>
      <c r="L658" s="260"/>
      <c r="M658" s="260"/>
      <c r="N658" s="260"/>
      <c r="O658" s="260"/>
      <c r="P658" s="260"/>
      <c r="Q658" s="260"/>
      <c r="R658" s="260"/>
      <c r="S658" s="260"/>
      <c r="T658" s="260"/>
      <c r="U658" s="260"/>
      <c r="V658" s="260"/>
      <c r="W658" s="260"/>
      <c r="X658" s="260"/>
      <c r="Y658" s="260"/>
      <c r="Z658" s="260"/>
      <c r="AA658" s="260"/>
      <c r="AB658" s="260"/>
      <c r="AC658" s="260"/>
      <c r="AD658" s="260"/>
      <c r="AE658" s="260"/>
      <c r="AF658" s="260"/>
      <c r="AG658" s="260"/>
      <c r="AH658" s="260"/>
      <c r="AI658" s="260"/>
      <c r="AJ658" s="260"/>
      <c r="AK658" s="260"/>
      <c r="AL658" s="260"/>
      <c r="AM658" s="260"/>
      <c r="AN658" s="260"/>
      <c r="AO658" s="260"/>
      <c r="AP658" s="260"/>
      <c r="AQ658" s="260"/>
      <c r="AR658" s="260"/>
      <c r="AS658" s="260"/>
      <c r="AT658" s="260"/>
    </row>
    <row r="659" customFormat="false" ht="15" hidden="false" customHeight="false" outlineLevel="0" collapsed="false">
      <c r="A659" s="259"/>
      <c r="B659" s="260"/>
      <c r="C659" s="260"/>
      <c r="D659" s="260"/>
      <c r="E659" s="260"/>
      <c r="F659" s="260"/>
      <c r="G659" s="260"/>
      <c r="H659" s="260"/>
      <c r="I659" s="260"/>
      <c r="J659" s="260"/>
      <c r="K659" s="260"/>
      <c r="L659" s="260"/>
      <c r="M659" s="260"/>
      <c r="N659" s="260"/>
      <c r="O659" s="260"/>
      <c r="P659" s="260"/>
      <c r="Q659" s="260"/>
      <c r="R659" s="260"/>
      <c r="S659" s="260"/>
      <c r="T659" s="260"/>
      <c r="U659" s="260"/>
      <c r="V659" s="260"/>
      <c r="W659" s="260"/>
      <c r="X659" s="260"/>
      <c r="Y659" s="260"/>
      <c r="Z659" s="260"/>
      <c r="AA659" s="260"/>
      <c r="AB659" s="260"/>
      <c r="AC659" s="260"/>
      <c r="AD659" s="260"/>
      <c r="AE659" s="260"/>
      <c r="AF659" s="260"/>
      <c r="AG659" s="260"/>
      <c r="AH659" s="260"/>
      <c r="AI659" s="260"/>
      <c r="AJ659" s="260"/>
      <c r="AK659" s="260"/>
      <c r="AL659" s="260"/>
      <c r="AM659" s="260"/>
      <c r="AN659" s="260"/>
      <c r="AO659" s="260"/>
      <c r="AP659" s="260"/>
      <c r="AQ659" s="260"/>
      <c r="AR659" s="260"/>
      <c r="AS659" s="260"/>
      <c r="AT659" s="260"/>
    </row>
    <row r="660" customFormat="false" ht="15" hidden="false" customHeight="false" outlineLevel="0" collapsed="false">
      <c r="A660" s="259"/>
      <c r="B660" s="260"/>
      <c r="C660" s="260"/>
      <c r="D660" s="260"/>
      <c r="E660" s="260"/>
      <c r="F660" s="260"/>
      <c r="G660" s="260"/>
      <c r="H660" s="260"/>
      <c r="I660" s="260"/>
      <c r="J660" s="260"/>
      <c r="K660" s="260"/>
      <c r="L660" s="260"/>
      <c r="M660" s="260"/>
      <c r="N660" s="260"/>
      <c r="O660" s="260"/>
      <c r="P660" s="260"/>
      <c r="Q660" s="260"/>
      <c r="R660" s="260"/>
      <c r="S660" s="260"/>
      <c r="T660" s="260"/>
      <c r="U660" s="260"/>
      <c r="V660" s="260"/>
      <c r="W660" s="260"/>
      <c r="X660" s="260"/>
      <c r="Y660" s="260"/>
      <c r="Z660" s="260"/>
      <c r="AA660" s="260"/>
      <c r="AB660" s="260"/>
      <c r="AC660" s="260"/>
      <c r="AD660" s="260"/>
      <c r="AE660" s="260"/>
      <c r="AF660" s="260"/>
      <c r="AG660" s="260"/>
      <c r="AH660" s="260"/>
      <c r="AI660" s="260"/>
      <c r="AJ660" s="260"/>
      <c r="AK660" s="260"/>
      <c r="AL660" s="260"/>
      <c r="AM660" s="260"/>
      <c r="AN660" s="260"/>
      <c r="AO660" s="260"/>
      <c r="AP660" s="260"/>
      <c r="AQ660" s="260"/>
      <c r="AR660" s="260"/>
      <c r="AS660" s="260"/>
      <c r="AT660" s="260"/>
    </row>
    <row r="661" customFormat="false" ht="15" hidden="false" customHeight="false" outlineLevel="0" collapsed="false">
      <c r="A661" s="259"/>
      <c r="B661" s="260"/>
      <c r="C661" s="260"/>
      <c r="D661" s="260"/>
      <c r="E661" s="260"/>
      <c r="F661" s="260"/>
      <c r="G661" s="260"/>
      <c r="H661" s="260"/>
      <c r="I661" s="260"/>
      <c r="J661" s="260"/>
      <c r="K661" s="260"/>
      <c r="L661" s="260"/>
      <c r="M661" s="260"/>
      <c r="N661" s="260"/>
      <c r="O661" s="260"/>
      <c r="P661" s="260"/>
      <c r="Q661" s="260"/>
      <c r="R661" s="260"/>
      <c r="S661" s="260"/>
      <c r="T661" s="260"/>
      <c r="U661" s="260"/>
      <c r="V661" s="260"/>
      <c r="W661" s="260"/>
      <c r="X661" s="260"/>
      <c r="Y661" s="260"/>
      <c r="Z661" s="260"/>
      <c r="AA661" s="260"/>
      <c r="AB661" s="260"/>
      <c r="AC661" s="260"/>
      <c r="AD661" s="260"/>
      <c r="AE661" s="260"/>
      <c r="AF661" s="260"/>
      <c r="AG661" s="260"/>
      <c r="AH661" s="260"/>
      <c r="AI661" s="260"/>
      <c r="AJ661" s="260"/>
      <c r="AK661" s="260"/>
      <c r="AL661" s="260"/>
      <c r="AM661" s="260"/>
      <c r="AN661" s="260"/>
      <c r="AO661" s="260"/>
      <c r="AP661" s="260"/>
      <c r="AQ661" s="260"/>
      <c r="AR661" s="260"/>
      <c r="AS661" s="260"/>
      <c r="AT661" s="260"/>
    </row>
    <row r="662" customFormat="false" ht="15" hidden="false" customHeight="false" outlineLevel="0" collapsed="false">
      <c r="A662" s="259"/>
      <c r="B662" s="260"/>
      <c r="C662" s="260"/>
      <c r="D662" s="260"/>
      <c r="E662" s="260"/>
      <c r="F662" s="260"/>
      <c r="G662" s="260"/>
      <c r="H662" s="260"/>
      <c r="I662" s="260"/>
      <c r="J662" s="260"/>
      <c r="K662" s="260"/>
      <c r="L662" s="260"/>
      <c r="M662" s="260"/>
      <c r="N662" s="260"/>
      <c r="O662" s="260"/>
      <c r="P662" s="260"/>
      <c r="Q662" s="260"/>
      <c r="R662" s="260"/>
      <c r="S662" s="260"/>
      <c r="T662" s="260"/>
      <c r="U662" s="260"/>
      <c r="V662" s="260"/>
      <c r="W662" s="260"/>
      <c r="X662" s="260"/>
      <c r="Y662" s="260"/>
      <c r="Z662" s="260"/>
      <c r="AA662" s="260"/>
      <c r="AB662" s="260"/>
      <c r="AC662" s="260"/>
      <c r="AD662" s="260"/>
      <c r="AE662" s="260"/>
      <c r="AF662" s="260"/>
      <c r="AG662" s="260"/>
      <c r="AH662" s="260"/>
      <c r="AI662" s="260"/>
      <c r="AJ662" s="260"/>
      <c r="AK662" s="260"/>
      <c r="AL662" s="260"/>
      <c r="AM662" s="260"/>
      <c r="AN662" s="260"/>
      <c r="AO662" s="260"/>
      <c r="AP662" s="260"/>
      <c r="AQ662" s="260"/>
      <c r="AR662" s="260"/>
      <c r="AS662" s="260"/>
      <c r="AT662" s="260"/>
    </row>
    <row r="663" customFormat="false" ht="15" hidden="false" customHeight="false" outlineLevel="0" collapsed="false">
      <c r="A663" s="259"/>
      <c r="B663" s="260"/>
      <c r="C663" s="260"/>
      <c r="D663" s="260"/>
      <c r="E663" s="260"/>
      <c r="F663" s="260"/>
      <c r="G663" s="260"/>
      <c r="H663" s="260"/>
      <c r="I663" s="260"/>
      <c r="J663" s="260"/>
      <c r="K663" s="260"/>
      <c r="L663" s="260"/>
      <c r="M663" s="260"/>
      <c r="N663" s="260"/>
      <c r="O663" s="260"/>
      <c r="P663" s="260"/>
      <c r="Q663" s="260"/>
      <c r="R663" s="260"/>
      <c r="S663" s="260"/>
      <c r="T663" s="260"/>
      <c r="U663" s="260"/>
      <c r="V663" s="260"/>
      <c r="W663" s="260"/>
      <c r="X663" s="260"/>
      <c r="Y663" s="260"/>
      <c r="Z663" s="260"/>
      <c r="AA663" s="260"/>
      <c r="AB663" s="260"/>
      <c r="AC663" s="260"/>
      <c r="AD663" s="260"/>
      <c r="AE663" s="260"/>
      <c r="AF663" s="260"/>
      <c r="AG663" s="260"/>
      <c r="AH663" s="260"/>
      <c r="AI663" s="260"/>
      <c r="AJ663" s="260"/>
      <c r="AK663" s="260"/>
      <c r="AL663" s="260"/>
      <c r="AM663" s="260"/>
      <c r="AN663" s="260"/>
      <c r="AO663" s="260"/>
      <c r="AP663" s="260"/>
      <c r="AQ663" s="260"/>
      <c r="AR663" s="260"/>
      <c r="AS663" s="260"/>
      <c r="AT663" s="260"/>
    </row>
    <row r="664" customFormat="false" ht="15" hidden="false" customHeight="false" outlineLevel="0" collapsed="false">
      <c r="A664" s="259"/>
      <c r="B664" s="260"/>
      <c r="C664" s="260"/>
      <c r="D664" s="260"/>
      <c r="E664" s="260"/>
      <c r="F664" s="260"/>
      <c r="G664" s="260"/>
      <c r="H664" s="260"/>
      <c r="I664" s="260"/>
      <c r="J664" s="260"/>
      <c r="K664" s="260"/>
      <c r="L664" s="260"/>
      <c r="M664" s="260"/>
      <c r="N664" s="260"/>
      <c r="O664" s="260"/>
      <c r="P664" s="260"/>
      <c r="Q664" s="260"/>
      <c r="R664" s="260"/>
      <c r="S664" s="260"/>
      <c r="T664" s="260"/>
      <c r="U664" s="260"/>
      <c r="V664" s="260"/>
      <c r="W664" s="260"/>
      <c r="X664" s="260"/>
      <c r="Y664" s="260"/>
      <c r="Z664" s="260"/>
      <c r="AA664" s="260"/>
      <c r="AB664" s="260"/>
      <c r="AC664" s="260"/>
      <c r="AD664" s="260"/>
      <c r="AE664" s="260"/>
      <c r="AF664" s="260"/>
      <c r="AG664" s="260"/>
      <c r="AH664" s="260"/>
      <c r="AI664" s="260"/>
      <c r="AJ664" s="260"/>
      <c r="AK664" s="260"/>
      <c r="AL664" s="260"/>
      <c r="AM664" s="260"/>
      <c r="AN664" s="260"/>
      <c r="AO664" s="260"/>
      <c r="AP664" s="260"/>
      <c r="AQ664" s="260"/>
      <c r="AR664" s="260"/>
      <c r="AS664" s="260"/>
      <c r="AT664" s="260"/>
    </row>
    <row r="665" customFormat="false" ht="15" hidden="false" customHeight="false" outlineLevel="0" collapsed="false">
      <c r="A665" s="259"/>
      <c r="B665" s="260"/>
      <c r="C665" s="260"/>
      <c r="D665" s="260"/>
      <c r="E665" s="260"/>
      <c r="F665" s="260"/>
      <c r="G665" s="260"/>
      <c r="H665" s="260"/>
      <c r="I665" s="260"/>
      <c r="J665" s="260"/>
      <c r="K665" s="260"/>
      <c r="L665" s="260"/>
      <c r="M665" s="260"/>
      <c r="N665" s="260"/>
      <c r="O665" s="260"/>
      <c r="P665" s="260"/>
      <c r="Q665" s="260"/>
      <c r="R665" s="260"/>
      <c r="S665" s="260"/>
      <c r="T665" s="260"/>
      <c r="U665" s="260"/>
      <c r="V665" s="260"/>
      <c r="W665" s="260"/>
      <c r="X665" s="260"/>
      <c r="Y665" s="260"/>
      <c r="Z665" s="260"/>
      <c r="AA665" s="260"/>
      <c r="AB665" s="260"/>
      <c r="AC665" s="260"/>
      <c r="AD665" s="260"/>
      <c r="AE665" s="260"/>
      <c r="AF665" s="260"/>
      <c r="AG665" s="260"/>
      <c r="AH665" s="260"/>
      <c r="AI665" s="260"/>
      <c r="AJ665" s="260"/>
      <c r="AK665" s="260"/>
      <c r="AL665" s="260"/>
      <c r="AM665" s="260"/>
      <c r="AN665" s="260"/>
      <c r="AO665" s="260"/>
      <c r="AP665" s="260"/>
      <c r="AQ665" s="260"/>
      <c r="AR665" s="260"/>
      <c r="AS665" s="260"/>
      <c r="AT665" s="260"/>
    </row>
    <row r="666" customFormat="false" ht="15" hidden="false" customHeight="false" outlineLevel="0" collapsed="false">
      <c r="A666" s="259"/>
      <c r="B666" s="260"/>
      <c r="C666" s="260"/>
      <c r="D666" s="260"/>
      <c r="E666" s="260"/>
      <c r="F666" s="260"/>
      <c r="G666" s="260"/>
      <c r="H666" s="260"/>
      <c r="I666" s="260"/>
      <c r="J666" s="260"/>
      <c r="K666" s="260"/>
      <c r="L666" s="260"/>
      <c r="M666" s="260"/>
      <c r="N666" s="260"/>
      <c r="O666" s="260"/>
      <c r="P666" s="260"/>
      <c r="Q666" s="260"/>
      <c r="R666" s="260"/>
      <c r="S666" s="260"/>
      <c r="T666" s="260"/>
      <c r="U666" s="260"/>
      <c r="V666" s="260"/>
      <c r="W666" s="260"/>
      <c r="X666" s="260"/>
      <c r="Y666" s="260"/>
      <c r="Z666" s="260"/>
      <c r="AA666" s="260"/>
      <c r="AB666" s="260"/>
      <c r="AC666" s="260"/>
      <c r="AD666" s="260"/>
      <c r="AE666" s="260"/>
      <c r="AF666" s="260"/>
      <c r="AG666" s="260"/>
      <c r="AH666" s="260"/>
      <c r="AI666" s="260"/>
      <c r="AJ666" s="260"/>
      <c r="AK666" s="260"/>
      <c r="AL666" s="260"/>
      <c r="AM666" s="260"/>
      <c r="AN666" s="260"/>
      <c r="AO666" s="260"/>
      <c r="AP666" s="260"/>
      <c r="AQ666" s="260"/>
      <c r="AR666" s="260"/>
      <c r="AS666" s="260"/>
      <c r="AT666" s="260"/>
    </row>
    <row r="667" customFormat="false" ht="15" hidden="false" customHeight="false" outlineLevel="0" collapsed="false">
      <c r="A667" s="259"/>
      <c r="B667" s="260"/>
      <c r="C667" s="260"/>
      <c r="D667" s="260"/>
      <c r="E667" s="260"/>
      <c r="F667" s="260"/>
      <c r="G667" s="260"/>
      <c r="H667" s="260"/>
      <c r="I667" s="260"/>
      <c r="J667" s="260"/>
      <c r="K667" s="260"/>
      <c r="L667" s="260"/>
      <c r="M667" s="260"/>
      <c r="N667" s="260"/>
      <c r="O667" s="260"/>
      <c r="P667" s="260"/>
      <c r="Q667" s="260"/>
      <c r="R667" s="260"/>
      <c r="S667" s="260"/>
      <c r="T667" s="260"/>
      <c r="U667" s="260"/>
      <c r="V667" s="260"/>
      <c r="W667" s="260"/>
      <c r="X667" s="260"/>
      <c r="Y667" s="260"/>
      <c r="Z667" s="260"/>
      <c r="AA667" s="260"/>
      <c r="AB667" s="260"/>
      <c r="AC667" s="260"/>
      <c r="AD667" s="260"/>
      <c r="AE667" s="260"/>
      <c r="AF667" s="260"/>
      <c r="AG667" s="260"/>
      <c r="AH667" s="260"/>
      <c r="AI667" s="260"/>
      <c r="AJ667" s="260"/>
      <c r="AK667" s="260"/>
      <c r="AL667" s="260"/>
      <c r="AM667" s="260"/>
      <c r="AN667" s="260"/>
      <c r="AO667" s="260"/>
      <c r="AP667" s="260"/>
      <c r="AQ667" s="260"/>
      <c r="AR667" s="260"/>
      <c r="AS667" s="260"/>
      <c r="AT667" s="260"/>
    </row>
    <row r="668" customFormat="false" ht="15" hidden="false" customHeight="false" outlineLevel="0" collapsed="false">
      <c r="A668" s="259"/>
      <c r="B668" s="260"/>
      <c r="C668" s="260"/>
      <c r="D668" s="260"/>
      <c r="E668" s="260"/>
      <c r="F668" s="260"/>
      <c r="G668" s="260"/>
      <c r="H668" s="260"/>
      <c r="I668" s="260"/>
      <c r="J668" s="260"/>
      <c r="K668" s="260"/>
      <c r="L668" s="260"/>
      <c r="M668" s="260"/>
      <c r="N668" s="260"/>
      <c r="O668" s="260"/>
      <c r="P668" s="260"/>
      <c r="Q668" s="260"/>
      <c r="R668" s="260"/>
      <c r="S668" s="260"/>
      <c r="T668" s="260"/>
      <c r="U668" s="260"/>
      <c r="V668" s="260"/>
      <c r="W668" s="260"/>
      <c r="X668" s="260"/>
      <c r="Y668" s="260"/>
      <c r="Z668" s="260"/>
      <c r="AA668" s="260"/>
      <c r="AB668" s="260"/>
      <c r="AC668" s="260"/>
      <c r="AD668" s="260"/>
      <c r="AE668" s="260"/>
      <c r="AF668" s="260"/>
      <c r="AG668" s="260"/>
      <c r="AH668" s="260"/>
      <c r="AI668" s="260"/>
      <c r="AJ668" s="260"/>
      <c r="AK668" s="260"/>
      <c r="AL668" s="260"/>
      <c r="AM668" s="260"/>
      <c r="AN668" s="260"/>
      <c r="AO668" s="260"/>
      <c r="AP668" s="260"/>
      <c r="AQ668" s="260"/>
      <c r="AR668" s="260"/>
      <c r="AS668" s="260"/>
      <c r="AT668" s="260"/>
    </row>
    <row r="669" customFormat="false" ht="15" hidden="false" customHeight="false" outlineLevel="0" collapsed="false">
      <c r="A669" s="259"/>
      <c r="B669" s="260"/>
      <c r="C669" s="260"/>
      <c r="D669" s="260"/>
      <c r="E669" s="260"/>
      <c r="F669" s="260"/>
      <c r="G669" s="260"/>
      <c r="H669" s="260"/>
      <c r="I669" s="260"/>
      <c r="J669" s="260"/>
      <c r="K669" s="260"/>
      <c r="L669" s="260"/>
      <c r="M669" s="260"/>
      <c r="N669" s="260"/>
      <c r="O669" s="260"/>
      <c r="P669" s="260"/>
      <c r="Q669" s="260"/>
      <c r="R669" s="260"/>
      <c r="S669" s="260"/>
      <c r="T669" s="260"/>
      <c r="U669" s="260"/>
      <c r="V669" s="260"/>
      <c r="W669" s="260"/>
      <c r="X669" s="260"/>
      <c r="Y669" s="260"/>
      <c r="Z669" s="260"/>
      <c r="AA669" s="260"/>
      <c r="AB669" s="260"/>
      <c r="AC669" s="260"/>
      <c r="AD669" s="260"/>
      <c r="AE669" s="260"/>
      <c r="AF669" s="260"/>
      <c r="AG669" s="260"/>
      <c r="AH669" s="260"/>
      <c r="AI669" s="260"/>
      <c r="AJ669" s="260"/>
      <c r="AK669" s="260"/>
      <c r="AL669" s="260"/>
      <c r="AM669" s="260"/>
      <c r="AN669" s="260"/>
      <c r="AO669" s="260"/>
      <c r="AP669" s="260"/>
      <c r="AQ669" s="260"/>
      <c r="AR669" s="260"/>
      <c r="AS669" s="260"/>
      <c r="AT669" s="260"/>
    </row>
    <row r="670" customFormat="false" ht="15" hidden="false" customHeight="false" outlineLevel="0" collapsed="false">
      <c r="A670" s="259"/>
      <c r="B670" s="260"/>
      <c r="C670" s="260"/>
      <c r="D670" s="260"/>
      <c r="E670" s="260"/>
      <c r="F670" s="260"/>
      <c r="G670" s="260"/>
      <c r="H670" s="260"/>
      <c r="I670" s="260"/>
      <c r="J670" s="260"/>
      <c r="K670" s="260"/>
      <c r="L670" s="260"/>
      <c r="M670" s="260"/>
      <c r="N670" s="260"/>
      <c r="O670" s="260"/>
      <c r="P670" s="260"/>
      <c r="Q670" s="260"/>
      <c r="R670" s="260"/>
      <c r="S670" s="260"/>
      <c r="T670" s="260"/>
      <c r="U670" s="260"/>
      <c r="V670" s="260"/>
      <c r="W670" s="260"/>
      <c r="X670" s="260"/>
      <c r="Y670" s="260"/>
      <c r="Z670" s="260"/>
      <c r="AA670" s="260"/>
      <c r="AB670" s="260"/>
      <c r="AC670" s="260"/>
      <c r="AD670" s="260"/>
      <c r="AE670" s="260"/>
      <c r="AF670" s="260"/>
      <c r="AG670" s="260"/>
      <c r="AH670" s="260"/>
      <c r="AI670" s="260"/>
      <c r="AJ670" s="260"/>
      <c r="AK670" s="260"/>
      <c r="AL670" s="260"/>
      <c r="AM670" s="260"/>
      <c r="AN670" s="260"/>
      <c r="AO670" s="260"/>
      <c r="AP670" s="260"/>
      <c r="AQ670" s="260"/>
      <c r="AR670" s="260"/>
      <c r="AS670" s="260"/>
      <c r="AT670" s="260"/>
    </row>
    <row r="671" customFormat="false" ht="15" hidden="false" customHeight="false" outlineLevel="0" collapsed="false">
      <c r="A671" s="259"/>
      <c r="B671" s="260"/>
      <c r="C671" s="260"/>
      <c r="D671" s="260"/>
      <c r="E671" s="260"/>
      <c r="F671" s="260"/>
      <c r="G671" s="260"/>
      <c r="H671" s="260"/>
      <c r="I671" s="260"/>
      <c r="J671" s="260"/>
      <c r="K671" s="260"/>
      <c r="L671" s="260"/>
      <c r="M671" s="260"/>
      <c r="N671" s="260"/>
      <c r="O671" s="260"/>
      <c r="P671" s="260"/>
      <c r="Q671" s="260"/>
      <c r="R671" s="260"/>
      <c r="S671" s="260"/>
      <c r="T671" s="260"/>
      <c r="U671" s="260"/>
      <c r="V671" s="260"/>
      <c r="W671" s="260"/>
      <c r="X671" s="260"/>
      <c r="Y671" s="260"/>
      <c r="Z671" s="260"/>
      <c r="AA671" s="260"/>
      <c r="AB671" s="260"/>
      <c r="AC671" s="260"/>
      <c r="AD671" s="260"/>
      <c r="AE671" s="260"/>
      <c r="AF671" s="260"/>
      <c r="AG671" s="260"/>
      <c r="AH671" s="260"/>
      <c r="AI671" s="260"/>
      <c r="AJ671" s="260"/>
      <c r="AK671" s="260"/>
      <c r="AL671" s="260"/>
      <c r="AM671" s="260"/>
      <c r="AN671" s="260"/>
      <c r="AO671" s="260"/>
      <c r="AP671" s="260"/>
      <c r="AQ671" s="260"/>
      <c r="AR671" s="260"/>
      <c r="AS671" s="260"/>
      <c r="AT671" s="260"/>
    </row>
    <row r="672" customFormat="false" ht="15" hidden="false" customHeight="false" outlineLevel="0" collapsed="false">
      <c r="A672" s="259"/>
      <c r="B672" s="260"/>
      <c r="C672" s="260"/>
      <c r="D672" s="260"/>
      <c r="E672" s="260"/>
      <c r="F672" s="260"/>
      <c r="G672" s="260"/>
      <c r="H672" s="260"/>
      <c r="I672" s="260"/>
      <c r="J672" s="260"/>
      <c r="K672" s="260"/>
      <c r="L672" s="260"/>
      <c r="M672" s="260"/>
      <c r="N672" s="260"/>
      <c r="O672" s="260"/>
      <c r="P672" s="260"/>
      <c r="Q672" s="260"/>
      <c r="R672" s="260"/>
      <c r="S672" s="260"/>
      <c r="T672" s="260"/>
      <c r="U672" s="260"/>
      <c r="V672" s="260"/>
      <c r="W672" s="260"/>
      <c r="X672" s="260"/>
      <c r="Y672" s="260"/>
      <c r="Z672" s="260"/>
      <c r="AA672" s="260"/>
      <c r="AB672" s="260"/>
      <c r="AC672" s="260"/>
      <c r="AD672" s="260"/>
      <c r="AE672" s="260"/>
      <c r="AF672" s="260"/>
      <c r="AG672" s="260"/>
      <c r="AH672" s="260"/>
      <c r="AI672" s="260"/>
      <c r="AJ672" s="260"/>
      <c r="AK672" s="260"/>
      <c r="AL672" s="260"/>
      <c r="AM672" s="260"/>
      <c r="AN672" s="260"/>
      <c r="AO672" s="260"/>
      <c r="AP672" s="260"/>
      <c r="AQ672" s="260"/>
      <c r="AR672" s="260"/>
      <c r="AS672" s="260"/>
      <c r="AT672" s="260"/>
    </row>
    <row r="673" customFormat="false" ht="15" hidden="false" customHeight="false" outlineLevel="0" collapsed="false">
      <c r="A673" s="259"/>
      <c r="B673" s="260"/>
      <c r="C673" s="260"/>
      <c r="D673" s="260"/>
      <c r="E673" s="260"/>
      <c r="F673" s="260"/>
      <c r="G673" s="260"/>
      <c r="H673" s="260"/>
      <c r="I673" s="260"/>
      <c r="J673" s="260"/>
      <c r="K673" s="260"/>
      <c r="L673" s="260"/>
      <c r="M673" s="260"/>
      <c r="N673" s="260"/>
      <c r="O673" s="260"/>
      <c r="P673" s="260"/>
      <c r="Q673" s="260"/>
      <c r="R673" s="260"/>
      <c r="S673" s="260"/>
      <c r="T673" s="260"/>
      <c r="U673" s="260"/>
      <c r="V673" s="260"/>
      <c r="W673" s="260"/>
      <c r="X673" s="260"/>
      <c r="Y673" s="260"/>
      <c r="Z673" s="260"/>
      <c r="AA673" s="260"/>
      <c r="AB673" s="260"/>
      <c r="AC673" s="260"/>
      <c r="AD673" s="260"/>
      <c r="AE673" s="260"/>
      <c r="AF673" s="260"/>
      <c r="AG673" s="260"/>
      <c r="AH673" s="260"/>
      <c r="AI673" s="260"/>
      <c r="AJ673" s="260"/>
      <c r="AK673" s="260"/>
      <c r="AL673" s="260"/>
      <c r="AM673" s="260"/>
      <c r="AN673" s="260"/>
      <c r="AO673" s="260"/>
      <c r="AP673" s="260"/>
      <c r="AQ673" s="260"/>
      <c r="AR673" s="260"/>
      <c r="AS673" s="260"/>
      <c r="AT673" s="260"/>
    </row>
    <row r="674" customFormat="false" ht="15" hidden="false" customHeight="false" outlineLevel="0" collapsed="false">
      <c r="A674" s="259"/>
      <c r="B674" s="260"/>
      <c r="C674" s="260"/>
      <c r="D674" s="260"/>
      <c r="E674" s="260"/>
      <c r="F674" s="260"/>
      <c r="G674" s="260"/>
      <c r="H674" s="260"/>
      <c r="I674" s="260"/>
      <c r="J674" s="260"/>
      <c r="K674" s="260"/>
      <c r="L674" s="260"/>
      <c r="M674" s="260"/>
      <c r="N674" s="260"/>
      <c r="O674" s="260"/>
      <c r="P674" s="260"/>
      <c r="Q674" s="260"/>
      <c r="R674" s="260"/>
      <c r="S674" s="260"/>
      <c r="T674" s="260"/>
      <c r="U674" s="260"/>
      <c r="V674" s="260"/>
      <c r="W674" s="260"/>
      <c r="X674" s="260"/>
      <c r="Y674" s="260"/>
      <c r="Z674" s="260"/>
      <c r="AA674" s="260"/>
      <c r="AB674" s="260"/>
      <c r="AC674" s="260"/>
      <c r="AD674" s="260"/>
      <c r="AE674" s="260"/>
      <c r="AF674" s="260"/>
      <c r="AG674" s="260"/>
      <c r="AH674" s="260"/>
      <c r="AI674" s="260"/>
      <c r="AJ674" s="260"/>
      <c r="AK674" s="260"/>
      <c r="AL674" s="260"/>
      <c r="AM674" s="260"/>
      <c r="AN674" s="260"/>
      <c r="AO674" s="260"/>
      <c r="AP674" s="260"/>
      <c r="AQ674" s="260"/>
      <c r="AR674" s="260"/>
      <c r="AS674" s="260"/>
      <c r="AT674" s="260"/>
    </row>
    <row r="675" customFormat="false" ht="15" hidden="false" customHeight="false" outlineLevel="0" collapsed="false">
      <c r="A675" s="259"/>
      <c r="B675" s="260"/>
      <c r="C675" s="260"/>
      <c r="D675" s="260"/>
      <c r="E675" s="260"/>
      <c r="F675" s="260"/>
      <c r="G675" s="260"/>
      <c r="H675" s="260"/>
      <c r="I675" s="260"/>
      <c r="J675" s="260"/>
      <c r="K675" s="260"/>
      <c r="L675" s="260"/>
      <c r="M675" s="260"/>
      <c r="N675" s="260"/>
      <c r="O675" s="260"/>
      <c r="P675" s="260"/>
      <c r="Q675" s="260"/>
      <c r="R675" s="260"/>
      <c r="S675" s="260"/>
      <c r="T675" s="260"/>
      <c r="U675" s="260"/>
      <c r="V675" s="260"/>
      <c r="W675" s="260"/>
      <c r="X675" s="260"/>
      <c r="Y675" s="260"/>
      <c r="Z675" s="260"/>
      <c r="AA675" s="260"/>
      <c r="AB675" s="260"/>
      <c r="AC675" s="260"/>
      <c r="AD675" s="260"/>
      <c r="AE675" s="260"/>
      <c r="AF675" s="260"/>
      <c r="AG675" s="260"/>
      <c r="AH675" s="260"/>
      <c r="AI675" s="260"/>
      <c r="AJ675" s="260"/>
      <c r="AK675" s="260"/>
      <c r="AL675" s="260"/>
      <c r="AM675" s="260"/>
      <c r="AN675" s="260"/>
      <c r="AO675" s="260"/>
      <c r="AP675" s="260"/>
      <c r="AQ675" s="260"/>
      <c r="AR675" s="260"/>
      <c r="AS675" s="260"/>
      <c r="AT675" s="260"/>
    </row>
    <row r="676" customFormat="false" ht="15" hidden="false" customHeight="false" outlineLevel="0" collapsed="false">
      <c r="A676" s="259"/>
      <c r="B676" s="260"/>
      <c r="C676" s="260"/>
      <c r="D676" s="260"/>
      <c r="E676" s="260"/>
      <c r="F676" s="260"/>
      <c r="G676" s="260"/>
      <c r="H676" s="260"/>
      <c r="I676" s="260"/>
      <c r="J676" s="260"/>
      <c r="K676" s="260"/>
      <c r="L676" s="260"/>
      <c r="M676" s="260"/>
      <c r="N676" s="260"/>
      <c r="O676" s="260"/>
      <c r="P676" s="260"/>
      <c r="Q676" s="260"/>
      <c r="R676" s="260"/>
      <c r="S676" s="260"/>
      <c r="T676" s="260"/>
      <c r="U676" s="260"/>
      <c r="V676" s="260"/>
      <c r="W676" s="260"/>
      <c r="X676" s="260"/>
      <c r="Y676" s="260"/>
      <c r="Z676" s="260"/>
      <c r="AA676" s="260"/>
      <c r="AB676" s="260"/>
      <c r="AC676" s="260"/>
      <c r="AD676" s="260"/>
      <c r="AE676" s="260"/>
      <c r="AF676" s="260"/>
      <c r="AG676" s="260"/>
      <c r="AH676" s="260"/>
      <c r="AI676" s="260"/>
      <c r="AJ676" s="260"/>
      <c r="AK676" s="260"/>
      <c r="AL676" s="260"/>
      <c r="AM676" s="260"/>
      <c r="AN676" s="260"/>
      <c r="AO676" s="260"/>
      <c r="AP676" s="260"/>
      <c r="AQ676" s="260"/>
      <c r="AR676" s="260"/>
      <c r="AS676" s="260"/>
      <c r="AT676" s="260"/>
    </row>
    <row r="677" customFormat="false" ht="15" hidden="false" customHeight="false" outlineLevel="0" collapsed="false">
      <c r="A677" s="259"/>
      <c r="B677" s="260"/>
      <c r="C677" s="260"/>
      <c r="D677" s="260"/>
      <c r="E677" s="260"/>
      <c r="F677" s="260"/>
      <c r="G677" s="260"/>
      <c r="H677" s="260"/>
      <c r="I677" s="260"/>
      <c r="J677" s="260"/>
      <c r="K677" s="260"/>
      <c r="L677" s="260"/>
      <c r="M677" s="260"/>
      <c r="N677" s="260"/>
      <c r="O677" s="260"/>
      <c r="P677" s="260"/>
      <c r="Q677" s="260"/>
      <c r="R677" s="260"/>
      <c r="S677" s="260"/>
      <c r="T677" s="260"/>
      <c r="U677" s="260"/>
      <c r="V677" s="260"/>
      <c r="W677" s="260"/>
      <c r="X677" s="260"/>
      <c r="Y677" s="260"/>
      <c r="Z677" s="260"/>
      <c r="AA677" s="260"/>
      <c r="AB677" s="260"/>
      <c r="AC677" s="260"/>
      <c r="AD677" s="260"/>
      <c r="AE677" s="260"/>
      <c r="AF677" s="260"/>
      <c r="AG677" s="260"/>
      <c r="AH677" s="260"/>
      <c r="AI677" s="260"/>
      <c r="AJ677" s="260"/>
      <c r="AK677" s="260"/>
      <c r="AL677" s="260"/>
      <c r="AM677" s="260"/>
      <c r="AN677" s="260"/>
      <c r="AO677" s="260"/>
      <c r="AP677" s="260"/>
      <c r="AQ677" s="260"/>
      <c r="AR677" s="260"/>
      <c r="AS677" s="260"/>
      <c r="AT677" s="260"/>
    </row>
    <row r="678" customFormat="false" ht="15" hidden="false" customHeight="false" outlineLevel="0" collapsed="false">
      <c r="A678" s="259"/>
      <c r="B678" s="260"/>
      <c r="C678" s="260"/>
      <c r="D678" s="260"/>
      <c r="E678" s="260"/>
      <c r="F678" s="260"/>
      <c r="G678" s="260"/>
      <c r="H678" s="260"/>
      <c r="I678" s="260"/>
      <c r="J678" s="260"/>
      <c r="K678" s="260"/>
      <c r="L678" s="260"/>
      <c r="M678" s="260"/>
      <c r="N678" s="260"/>
      <c r="O678" s="260"/>
      <c r="P678" s="260"/>
      <c r="Q678" s="260"/>
      <c r="R678" s="260"/>
      <c r="S678" s="260"/>
      <c r="T678" s="260"/>
      <c r="U678" s="260"/>
      <c r="V678" s="260"/>
      <c r="W678" s="260"/>
      <c r="X678" s="260"/>
      <c r="Y678" s="260"/>
      <c r="Z678" s="260"/>
      <c r="AA678" s="260"/>
      <c r="AB678" s="260"/>
      <c r="AC678" s="260"/>
      <c r="AD678" s="260"/>
      <c r="AE678" s="260"/>
      <c r="AF678" s="260"/>
      <c r="AG678" s="260"/>
      <c r="AH678" s="260"/>
      <c r="AI678" s="260"/>
      <c r="AJ678" s="260"/>
      <c r="AK678" s="260"/>
      <c r="AL678" s="260"/>
      <c r="AM678" s="260"/>
      <c r="AN678" s="260"/>
      <c r="AO678" s="260"/>
      <c r="AP678" s="260"/>
      <c r="AQ678" s="260"/>
      <c r="AR678" s="260"/>
      <c r="AS678" s="260"/>
      <c r="AT678" s="260"/>
    </row>
    <row r="679" customFormat="false" ht="15" hidden="false" customHeight="false" outlineLevel="0" collapsed="false">
      <c r="A679" s="259"/>
      <c r="B679" s="260"/>
      <c r="C679" s="260"/>
      <c r="D679" s="260"/>
      <c r="E679" s="260"/>
      <c r="F679" s="260"/>
      <c r="G679" s="260"/>
      <c r="H679" s="260"/>
      <c r="I679" s="260"/>
      <c r="J679" s="260"/>
      <c r="K679" s="260"/>
      <c r="L679" s="260"/>
      <c r="M679" s="260"/>
      <c r="N679" s="260"/>
      <c r="O679" s="260"/>
      <c r="P679" s="260"/>
      <c r="Q679" s="260"/>
      <c r="R679" s="260"/>
      <c r="S679" s="260"/>
      <c r="T679" s="260"/>
      <c r="U679" s="260"/>
      <c r="V679" s="260"/>
      <c r="W679" s="260"/>
      <c r="X679" s="260"/>
      <c r="Y679" s="260"/>
      <c r="Z679" s="260"/>
      <c r="AA679" s="260"/>
      <c r="AB679" s="260"/>
      <c r="AC679" s="260"/>
      <c r="AD679" s="260"/>
      <c r="AE679" s="260"/>
      <c r="AF679" s="260"/>
      <c r="AG679" s="260"/>
      <c r="AH679" s="260"/>
      <c r="AI679" s="260"/>
      <c r="AJ679" s="260"/>
      <c r="AK679" s="260"/>
      <c r="AL679" s="260"/>
      <c r="AM679" s="260"/>
      <c r="AN679" s="260"/>
      <c r="AO679" s="260"/>
      <c r="AP679" s="260"/>
      <c r="AQ679" s="260"/>
      <c r="AR679" s="260"/>
      <c r="AS679" s="260"/>
      <c r="AT679" s="260"/>
    </row>
    <row r="680" customFormat="false" ht="15" hidden="false" customHeight="false" outlineLevel="0" collapsed="false">
      <c r="A680" s="259"/>
      <c r="B680" s="260"/>
      <c r="C680" s="260"/>
      <c r="D680" s="260"/>
      <c r="E680" s="260"/>
      <c r="F680" s="260"/>
      <c r="G680" s="260"/>
      <c r="H680" s="260"/>
      <c r="I680" s="260"/>
      <c r="J680" s="260"/>
      <c r="K680" s="260"/>
      <c r="L680" s="260"/>
      <c r="M680" s="260"/>
      <c r="N680" s="260"/>
      <c r="O680" s="260"/>
      <c r="P680" s="260"/>
      <c r="Q680" s="260"/>
      <c r="R680" s="260"/>
      <c r="S680" s="260"/>
      <c r="T680" s="260"/>
      <c r="U680" s="260"/>
      <c r="V680" s="260"/>
      <c r="W680" s="260"/>
      <c r="X680" s="260"/>
      <c r="Y680" s="260"/>
      <c r="Z680" s="260"/>
      <c r="AA680" s="260"/>
      <c r="AB680" s="260"/>
      <c r="AC680" s="260"/>
      <c r="AD680" s="260"/>
      <c r="AE680" s="260"/>
      <c r="AF680" s="260"/>
      <c r="AG680" s="260"/>
      <c r="AH680" s="260"/>
      <c r="AI680" s="260"/>
      <c r="AJ680" s="260"/>
      <c r="AK680" s="260"/>
      <c r="AL680" s="260"/>
      <c r="AM680" s="260"/>
      <c r="AN680" s="260"/>
      <c r="AO680" s="260"/>
      <c r="AP680" s="260"/>
      <c r="AQ680" s="260"/>
      <c r="AR680" s="260"/>
      <c r="AS680" s="260"/>
      <c r="AT680" s="260"/>
    </row>
    <row r="681" customFormat="false" ht="15" hidden="false" customHeight="false" outlineLevel="0" collapsed="false">
      <c r="A681" s="259"/>
      <c r="B681" s="260"/>
      <c r="C681" s="260"/>
      <c r="D681" s="260"/>
      <c r="E681" s="260"/>
      <c r="F681" s="260"/>
      <c r="G681" s="260"/>
      <c r="H681" s="260"/>
      <c r="I681" s="260"/>
      <c r="J681" s="260"/>
      <c r="K681" s="260"/>
      <c r="L681" s="260"/>
      <c r="M681" s="260"/>
      <c r="N681" s="260"/>
      <c r="O681" s="260"/>
      <c r="P681" s="260"/>
      <c r="Q681" s="260"/>
      <c r="R681" s="260"/>
      <c r="S681" s="260"/>
      <c r="T681" s="260"/>
      <c r="U681" s="260"/>
      <c r="V681" s="260"/>
      <c r="W681" s="260"/>
      <c r="X681" s="260"/>
      <c r="Y681" s="260"/>
      <c r="Z681" s="260"/>
      <c r="AA681" s="260"/>
      <c r="AB681" s="260"/>
      <c r="AC681" s="260"/>
      <c r="AD681" s="260"/>
      <c r="AE681" s="260"/>
      <c r="AF681" s="260"/>
      <c r="AG681" s="260"/>
      <c r="AH681" s="260"/>
      <c r="AI681" s="260"/>
      <c r="AJ681" s="260"/>
      <c r="AK681" s="260"/>
      <c r="AL681" s="260"/>
      <c r="AM681" s="260"/>
      <c r="AN681" s="260"/>
      <c r="AO681" s="260"/>
      <c r="AP681" s="260"/>
      <c r="AQ681" s="260"/>
      <c r="AR681" s="260"/>
      <c r="AS681" s="260"/>
      <c r="AT681" s="260"/>
    </row>
    <row r="682" customFormat="false" ht="15" hidden="false" customHeight="false" outlineLevel="0" collapsed="false">
      <c r="A682" s="259"/>
      <c r="B682" s="260"/>
      <c r="C682" s="260"/>
      <c r="D682" s="260"/>
      <c r="E682" s="260"/>
      <c r="F682" s="260"/>
      <c r="G682" s="260"/>
      <c r="H682" s="260"/>
      <c r="I682" s="260"/>
      <c r="J682" s="260"/>
      <c r="K682" s="260"/>
      <c r="L682" s="260"/>
      <c r="M682" s="260"/>
      <c r="N682" s="260"/>
      <c r="O682" s="260"/>
      <c r="P682" s="260"/>
      <c r="Q682" s="260"/>
      <c r="R682" s="260"/>
      <c r="S682" s="260"/>
      <c r="T682" s="260"/>
      <c r="U682" s="260"/>
      <c r="V682" s="260"/>
      <c r="W682" s="260"/>
      <c r="X682" s="260"/>
      <c r="Y682" s="260"/>
      <c r="Z682" s="260"/>
      <c r="AA682" s="260"/>
      <c r="AB682" s="260"/>
      <c r="AC682" s="260"/>
      <c r="AD682" s="260"/>
      <c r="AE682" s="260"/>
      <c r="AF682" s="260"/>
      <c r="AG682" s="260"/>
      <c r="AH682" s="260"/>
      <c r="AI682" s="260"/>
      <c r="AJ682" s="260"/>
      <c r="AK682" s="260"/>
      <c r="AL682" s="260"/>
      <c r="AM682" s="260"/>
      <c r="AN682" s="260"/>
      <c r="AO682" s="260"/>
      <c r="AP682" s="260"/>
      <c r="AQ682" s="260"/>
      <c r="AR682" s="260"/>
      <c r="AS682" s="260"/>
      <c r="AT682" s="260"/>
    </row>
    <row r="683" customFormat="false" ht="15" hidden="false" customHeight="false" outlineLevel="0" collapsed="false">
      <c r="A683" s="259"/>
      <c r="B683" s="260"/>
      <c r="C683" s="260"/>
      <c r="D683" s="260"/>
      <c r="E683" s="260"/>
      <c r="F683" s="260"/>
      <c r="G683" s="260"/>
      <c r="H683" s="260"/>
      <c r="I683" s="260"/>
      <c r="J683" s="260"/>
      <c r="K683" s="260"/>
      <c r="L683" s="260"/>
      <c r="M683" s="260"/>
      <c r="N683" s="260"/>
      <c r="O683" s="260"/>
      <c r="P683" s="260"/>
      <c r="Q683" s="260"/>
      <c r="R683" s="260"/>
      <c r="S683" s="260"/>
      <c r="T683" s="260"/>
      <c r="U683" s="260"/>
      <c r="V683" s="260"/>
      <c r="W683" s="260"/>
      <c r="X683" s="260"/>
      <c r="Y683" s="260"/>
      <c r="Z683" s="260"/>
      <c r="AA683" s="260"/>
      <c r="AB683" s="260"/>
      <c r="AC683" s="260"/>
      <c r="AD683" s="260"/>
      <c r="AE683" s="260"/>
      <c r="AF683" s="260"/>
      <c r="AG683" s="260"/>
      <c r="AH683" s="260"/>
      <c r="AI683" s="260"/>
      <c r="AJ683" s="260"/>
      <c r="AK683" s="260"/>
      <c r="AL683" s="260"/>
      <c r="AM683" s="260"/>
      <c r="AN683" s="260"/>
      <c r="AO683" s="260"/>
      <c r="AP683" s="260"/>
      <c r="AQ683" s="260"/>
      <c r="AR683" s="260"/>
      <c r="AS683" s="260"/>
      <c r="AT683" s="260"/>
    </row>
    <row r="684" customFormat="false" ht="15" hidden="false" customHeight="false" outlineLevel="0" collapsed="false">
      <c r="A684" s="259"/>
      <c r="B684" s="260"/>
      <c r="C684" s="260"/>
      <c r="D684" s="260"/>
      <c r="E684" s="260"/>
      <c r="F684" s="260"/>
      <c r="G684" s="260"/>
      <c r="H684" s="260"/>
      <c r="I684" s="260"/>
      <c r="J684" s="260"/>
      <c r="K684" s="260"/>
      <c r="L684" s="260"/>
      <c r="M684" s="260"/>
      <c r="N684" s="260"/>
      <c r="O684" s="260"/>
      <c r="P684" s="260"/>
      <c r="Q684" s="260"/>
      <c r="R684" s="260"/>
      <c r="S684" s="260"/>
      <c r="T684" s="260"/>
      <c r="U684" s="260"/>
      <c r="V684" s="260"/>
      <c r="W684" s="260"/>
      <c r="X684" s="260"/>
      <c r="Y684" s="260"/>
      <c r="Z684" s="260"/>
      <c r="AA684" s="260"/>
      <c r="AB684" s="260"/>
      <c r="AC684" s="260"/>
      <c r="AD684" s="260"/>
      <c r="AE684" s="260"/>
      <c r="AF684" s="260"/>
      <c r="AG684" s="260"/>
      <c r="AH684" s="260"/>
      <c r="AI684" s="260"/>
      <c r="AJ684" s="260"/>
      <c r="AK684" s="260"/>
      <c r="AL684" s="260"/>
      <c r="AM684" s="260"/>
      <c r="AN684" s="260"/>
      <c r="AO684" s="260"/>
      <c r="AP684" s="260"/>
      <c r="AQ684" s="260"/>
      <c r="AR684" s="260"/>
      <c r="AS684" s="260"/>
      <c r="AT684" s="260"/>
    </row>
    <row r="685" customFormat="false" ht="15" hidden="false" customHeight="false" outlineLevel="0" collapsed="false">
      <c r="A685" s="259"/>
      <c r="B685" s="260"/>
      <c r="C685" s="260"/>
      <c r="D685" s="260"/>
      <c r="E685" s="260"/>
      <c r="F685" s="260"/>
      <c r="G685" s="260"/>
      <c r="H685" s="260"/>
      <c r="I685" s="260"/>
      <c r="J685" s="260"/>
      <c r="K685" s="260"/>
      <c r="L685" s="260"/>
      <c r="M685" s="260"/>
      <c r="N685" s="260"/>
      <c r="O685" s="260"/>
      <c r="P685" s="260"/>
      <c r="Q685" s="260"/>
      <c r="R685" s="260"/>
      <c r="S685" s="260"/>
      <c r="T685" s="260"/>
      <c r="U685" s="260"/>
      <c r="V685" s="260"/>
      <c r="W685" s="260"/>
      <c r="X685" s="260"/>
      <c r="Y685" s="260"/>
      <c r="Z685" s="260"/>
      <c r="AA685" s="260"/>
      <c r="AB685" s="260"/>
      <c r="AC685" s="260"/>
      <c r="AD685" s="260"/>
      <c r="AE685" s="260"/>
      <c r="AF685" s="260"/>
      <c r="AG685" s="260"/>
      <c r="AH685" s="260"/>
      <c r="AI685" s="260"/>
      <c r="AJ685" s="260"/>
      <c r="AK685" s="260"/>
      <c r="AL685" s="260"/>
      <c r="AM685" s="260"/>
      <c r="AN685" s="260"/>
      <c r="AO685" s="260"/>
      <c r="AP685" s="260"/>
      <c r="AQ685" s="260"/>
      <c r="AR685" s="260"/>
      <c r="AS685" s="260"/>
      <c r="AT685" s="260"/>
    </row>
    <row r="686" customFormat="false" ht="15" hidden="false" customHeight="false" outlineLevel="0" collapsed="false">
      <c r="A686" s="259"/>
      <c r="B686" s="260"/>
      <c r="C686" s="260"/>
      <c r="D686" s="260"/>
      <c r="E686" s="260"/>
      <c r="F686" s="260"/>
      <c r="G686" s="260"/>
      <c r="H686" s="260"/>
      <c r="I686" s="260"/>
      <c r="J686" s="260"/>
      <c r="K686" s="260"/>
      <c r="L686" s="260"/>
      <c r="M686" s="260"/>
      <c r="N686" s="260"/>
      <c r="O686" s="260"/>
      <c r="P686" s="260"/>
      <c r="Q686" s="260"/>
      <c r="R686" s="260"/>
      <c r="S686" s="260"/>
      <c r="T686" s="260"/>
      <c r="U686" s="260"/>
      <c r="V686" s="260"/>
      <c r="W686" s="260"/>
      <c r="X686" s="260"/>
      <c r="Y686" s="260"/>
      <c r="Z686" s="260"/>
      <c r="AA686" s="260"/>
      <c r="AB686" s="260"/>
      <c r="AC686" s="260"/>
      <c r="AD686" s="260"/>
      <c r="AE686" s="260"/>
      <c r="AF686" s="260"/>
      <c r="AG686" s="260"/>
      <c r="AH686" s="260"/>
      <c r="AI686" s="260"/>
      <c r="AJ686" s="260"/>
      <c r="AK686" s="260"/>
      <c r="AL686" s="260"/>
      <c r="AM686" s="260"/>
      <c r="AN686" s="260"/>
      <c r="AO686" s="260"/>
      <c r="AP686" s="260"/>
      <c r="AQ686" s="260"/>
      <c r="AR686" s="260"/>
      <c r="AS686" s="260"/>
      <c r="AT686" s="260"/>
    </row>
    <row r="687" customFormat="false" ht="15" hidden="false" customHeight="false" outlineLevel="0" collapsed="false">
      <c r="A687" s="259"/>
      <c r="B687" s="260"/>
      <c r="C687" s="260"/>
      <c r="D687" s="260"/>
      <c r="E687" s="260"/>
      <c r="F687" s="260"/>
      <c r="G687" s="260"/>
      <c r="H687" s="260"/>
      <c r="I687" s="260"/>
      <c r="J687" s="260"/>
      <c r="K687" s="260"/>
      <c r="L687" s="260"/>
      <c r="M687" s="260"/>
      <c r="N687" s="260"/>
      <c r="O687" s="260"/>
      <c r="P687" s="260"/>
      <c r="Q687" s="260"/>
      <c r="R687" s="260"/>
      <c r="S687" s="260"/>
      <c r="T687" s="260"/>
      <c r="U687" s="260"/>
      <c r="V687" s="260"/>
      <c r="W687" s="260"/>
      <c r="X687" s="260"/>
      <c r="Y687" s="260"/>
      <c r="Z687" s="260"/>
      <c r="AA687" s="260"/>
      <c r="AB687" s="260"/>
      <c r="AC687" s="260"/>
      <c r="AD687" s="260"/>
      <c r="AE687" s="260"/>
      <c r="AF687" s="260"/>
      <c r="AG687" s="260"/>
      <c r="AH687" s="260"/>
      <c r="AI687" s="260"/>
      <c r="AJ687" s="260"/>
      <c r="AK687" s="260"/>
      <c r="AL687" s="260"/>
      <c r="AM687" s="260"/>
      <c r="AN687" s="260"/>
      <c r="AO687" s="260"/>
      <c r="AP687" s="260"/>
      <c r="AQ687" s="260"/>
      <c r="AR687" s="260"/>
      <c r="AS687" s="260"/>
      <c r="AT687" s="260"/>
    </row>
    <row r="688" customFormat="false" ht="15" hidden="false" customHeight="false" outlineLevel="0" collapsed="false">
      <c r="A688" s="259"/>
      <c r="B688" s="260"/>
      <c r="C688" s="260"/>
      <c r="D688" s="260"/>
      <c r="E688" s="260"/>
      <c r="F688" s="260"/>
      <c r="G688" s="260"/>
      <c r="H688" s="260"/>
      <c r="I688" s="260"/>
      <c r="J688" s="260"/>
      <c r="K688" s="260"/>
      <c r="L688" s="260"/>
      <c r="M688" s="260"/>
      <c r="N688" s="260"/>
      <c r="O688" s="260"/>
      <c r="P688" s="260"/>
      <c r="Q688" s="260"/>
      <c r="R688" s="260"/>
      <c r="S688" s="260"/>
      <c r="T688" s="260"/>
      <c r="U688" s="260"/>
      <c r="V688" s="260"/>
      <c r="W688" s="260"/>
      <c r="X688" s="260"/>
      <c r="Y688" s="260"/>
      <c r="Z688" s="260"/>
      <c r="AA688" s="260"/>
      <c r="AB688" s="260"/>
      <c r="AC688" s="260"/>
      <c r="AD688" s="260"/>
      <c r="AE688" s="260"/>
      <c r="AF688" s="260"/>
      <c r="AG688" s="260"/>
      <c r="AH688" s="260"/>
      <c r="AI688" s="260"/>
      <c r="AJ688" s="260"/>
      <c r="AK688" s="260"/>
      <c r="AL688" s="260"/>
      <c r="AM688" s="260"/>
      <c r="AN688" s="260"/>
      <c r="AO688" s="260"/>
      <c r="AP688" s="260"/>
      <c r="AQ688" s="260"/>
      <c r="AR688" s="260"/>
      <c r="AS688" s="260"/>
      <c r="AT688" s="260"/>
    </row>
    <row r="689" customFormat="false" ht="15" hidden="false" customHeight="false" outlineLevel="0" collapsed="false">
      <c r="A689" s="259"/>
      <c r="B689" s="260"/>
      <c r="C689" s="260"/>
      <c r="D689" s="260"/>
      <c r="E689" s="260"/>
      <c r="F689" s="260"/>
      <c r="G689" s="260"/>
      <c r="H689" s="260"/>
      <c r="I689" s="260"/>
      <c r="J689" s="260"/>
      <c r="K689" s="260"/>
      <c r="L689" s="260"/>
      <c r="M689" s="260"/>
      <c r="N689" s="260"/>
      <c r="O689" s="260"/>
      <c r="P689" s="260"/>
      <c r="Q689" s="260"/>
      <c r="R689" s="260"/>
      <c r="S689" s="260"/>
      <c r="T689" s="260"/>
      <c r="U689" s="260"/>
      <c r="V689" s="260"/>
      <c r="W689" s="260"/>
      <c r="X689" s="260"/>
      <c r="Y689" s="260"/>
      <c r="Z689" s="260"/>
      <c r="AA689" s="260"/>
      <c r="AB689" s="260"/>
      <c r="AC689" s="260"/>
      <c r="AD689" s="260"/>
      <c r="AE689" s="260"/>
      <c r="AF689" s="260"/>
      <c r="AG689" s="260"/>
      <c r="AH689" s="260"/>
      <c r="AI689" s="260"/>
      <c r="AJ689" s="260"/>
      <c r="AK689" s="260"/>
      <c r="AL689" s="260"/>
      <c r="AM689" s="260"/>
      <c r="AN689" s="260"/>
      <c r="AO689" s="260"/>
      <c r="AP689" s="260"/>
      <c r="AQ689" s="260"/>
      <c r="AR689" s="260"/>
      <c r="AS689" s="260"/>
      <c r="AT689" s="260"/>
    </row>
    <row r="690" customFormat="false" ht="15" hidden="false" customHeight="false" outlineLevel="0" collapsed="false">
      <c r="A690" s="259"/>
      <c r="B690" s="260"/>
      <c r="C690" s="260"/>
      <c r="D690" s="260"/>
      <c r="E690" s="260"/>
      <c r="F690" s="260"/>
      <c r="G690" s="260"/>
      <c r="H690" s="260"/>
      <c r="I690" s="260"/>
      <c r="J690" s="260"/>
      <c r="K690" s="260"/>
      <c r="L690" s="260"/>
      <c r="M690" s="260"/>
      <c r="N690" s="260"/>
      <c r="O690" s="260"/>
      <c r="P690" s="260"/>
      <c r="Q690" s="260"/>
      <c r="R690" s="260"/>
      <c r="S690" s="260"/>
      <c r="T690" s="260"/>
      <c r="U690" s="260"/>
      <c r="V690" s="260"/>
      <c r="W690" s="260"/>
      <c r="X690" s="260"/>
      <c r="Y690" s="260"/>
      <c r="Z690" s="260"/>
      <c r="AA690" s="260"/>
      <c r="AB690" s="260"/>
      <c r="AC690" s="260"/>
      <c r="AD690" s="260"/>
      <c r="AE690" s="260"/>
      <c r="AF690" s="260"/>
      <c r="AG690" s="260"/>
      <c r="AH690" s="260"/>
      <c r="AI690" s="260"/>
      <c r="AJ690" s="260"/>
      <c r="AK690" s="260"/>
      <c r="AL690" s="260"/>
      <c r="AM690" s="260"/>
      <c r="AN690" s="260"/>
      <c r="AO690" s="260"/>
      <c r="AP690" s="260"/>
      <c r="AQ690" s="260"/>
      <c r="AR690" s="260"/>
      <c r="AS690" s="260"/>
      <c r="AT690" s="260"/>
    </row>
    <row r="691" customFormat="false" ht="15" hidden="false" customHeight="false" outlineLevel="0" collapsed="false">
      <c r="A691" s="259"/>
      <c r="B691" s="260"/>
      <c r="C691" s="260"/>
      <c r="D691" s="260"/>
      <c r="E691" s="260"/>
      <c r="F691" s="260"/>
      <c r="G691" s="260"/>
      <c r="H691" s="260"/>
      <c r="I691" s="260"/>
      <c r="J691" s="260"/>
      <c r="K691" s="260"/>
      <c r="L691" s="260"/>
      <c r="M691" s="260"/>
      <c r="N691" s="260"/>
      <c r="O691" s="260"/>
      <c r="P691" s="260"/>
      <c r="Q691" s="260"/>
      <c r="R691" s="260"/>
      <c r="S691" s="260"/>
      <c r="T691" s="260"/>
      <c r="U691" s="260"/>
      <c r="V691" s="260"/>
      <c r="W691" s="260"/>
      <c r="X691" s="260"/>
      <c r="Y691" s="260"/>
      <c r="Z691" s="260"/>
      <c r="AA691" s="260"/>
      <c r="AB691" s="260"/>
      <c r="AC691" s="260"/>
      <c r="AD691" s="260"/>
      <c r="AE691" s="260"/>
      <c r="AF691" s="260"/>
      <c r="AG691" s="260"/>
      <c r="AH691" s="260"/>
      <c r="AI691" s="260"/>
      <c r="AJ691" s="260"/>
      <c r="AK691" s="260"/>
      <c r="AL691" s="260"/>
      <c r="AM691" s="260"/>
      <c r="AN691" s="260"/>
      <c r="AO691" s="260"/>
      <c r="AP691" s="260"/>
      <c r="AQ691" s="260"/>
      <c r="AR691" s="260"/>
      <c r="AS691" s="260"/>
      <c r="AT691" s="260"/>
    </row>
    <row r="692" customFormat="false" ht="15" hidden="false" customHeight="false" outlineLevel="0" collapsed="false">
      <c r="A692" s="259"/>
      <c r="B692" s="260"/>
      <c r="C692" s="260"/>
      <c r="D692" s="260"/>
      <c r="E692" s="260"/>
      <c r="F692" s="260"/>
      <c r="G692" s="260"/>
      <c r="H692" s="260"/>
      <c r="I692" s="260"/>
      <c r="J692" s="260"/>
      <c r="K692" s="260"/>
      <c r="L692" s="260"/>
      <c r="M692" s="260"/>
      <c r="N692" s="260"/>
      <c r="O692" s="260"/>
      <c r="P692" s="260"/>
      <c r="Q692" s="260"/>
      <c r="R692" s="260"/>
      <c r="S692" s="260"/>
      <c r="T692" s="260"/>
      <c r="U692" s="260"/>
      <c r="V692" s="260"/>
      <c r="W692" s="260"/>
      <c r="X692" s="260"/>
      <c r="Y692" s="260"/>
      <c r="Z692" s="260"/>
      <c r="AA692" s="260"/>
      <c r="AB692" s="260"/>
      <c r="AC692" s="260"/>
      <c r="AD692" s="260"/>
      <c r="AE692" s="260"/>
      <c r="AF692" s="260"/>
      <c r="AG692" s="260"/>
      <c r="AH692" s="260"/>
      <c r="AI692" s="260"/>
      <c r="AJ692" s="260"/>
      <c r="AK692" s="260"/>
      <c r="AL692" s="260"/>
      <c r="AM692" s="260"/>
      <c r="AN692" s="260"/>
      <c r="AO692" s="260"/>
      <c r="AP692" s="260"/>
      <c r="AQ692" s="260"/>
      <c r="AR692" s="260"/>
      <c r="AS692" s="260"/>
      <c r="AT692" s="260"/>
    </row>
    <row r="693" customFormat="false" ht="15" hidden="false" customHeight="false" outlineLevel="0" collapsed="false">
      <c r="A693" s="259"/>
      <c r="B693" s="260"/>
      <c r="C693" s="260"/>
      <c r="D693" s="260"/>
      <c r="E693" s="260"/>
      <c r="F693" s="260"/>
      <c r="G693" s="260"/>
      <c r="H693" s="260"/>
      <c r="I693" s="260"/>
      <c r="J693" s="260"/>
      <c r="K693" s="260"/>
      <c r="L693" s="260"/>
      <c r="M693" s="260"/>
      <c r="N693" s="260"/>
      <c r="O693" s="260"/>
      <c r="P693" s="260"/>
      <c r="Q693" s="260"/>
      <c r="R693" s="260"/>
      <c r="S693" s="260"/>
      <c r="T693" s="260"/>
      <c r="U693" s="260"/>
      <c r="V693" s="260"/>
      <c r="W693" s="260"/>
      <c r="X693" s="260"/>
      <c r="Y693" s="260"/>
      <c r="Z693" s="260"/>
      <c r="AA693" s="260"/>
      <c r="AB693" s="260"/>
      <c r="AC693" s="260"/>
      <c r="AD693" s="260"/>
      <c r="AE693" s="260"/>
      <c r="AF693" s="260"/>
      <c r="AG693" s="260"/>
      <c r="AH693" s="260"/>
      <c r="AI693" s="260"/>
      <c r="AJ693" s="260"/>
      <c r="AK693" s="260"/>
      <c r="AL693" s="260"/>
      <c r="AM693" s="260"/>
      <c r="AN693" s="260"/>
      <c r="AO693" s="260"/>
      <c r="AP693" s="260"/>
      <c r="AQ693" s="260"/>
      <c r="AR693" s="260"/>
      <c r="AS693" s="260"/>
      <c r="AT693" s="260"/>
    </row>
    <row r="694" customFormat="false" ht="15" hidden="false" customHeight="false" outlineLevel="0" collapsed="false">
      <c r="A694" s="259"/>
      <c r="B694" s="260"/>
      <c r="C694" s="260"/>
      <c r="D694" s="260"/>
      <c r="E694" s="260"/>
      <c r="F694" s="260"/>
      <c r="G694" s="260"/>
      <c r="H694" s="260"/>
      <c r="I694" s="260"/>
      <c r="J694" s="260"/>
      <c r="K694" s="260"/>
      <c r="L694" s="260"/>
      <c r="M694" s="260"/>
      <c r="N694" s="260"/>
      <c r="O694" s="260"/>
      <c r="P694" s="260"/>
      <c r="Q694" s="260"/>
      <c r="R694" s="260"/>
      <c r="S694" s="260"/>
      <c r="T694" s="260"/>
      <c r="U694" s="260"/>
      <c r="V694" s="260"/>
      <c r="W694" s="260"/>
      <c r="X694" s="260"/>
      <c r="Y694" s="260"/>
      <c r="Z694" s="260"/>
      <c r="AA694" s="260"/>
      <c r="AB694" s="260"/>
      <c r="AC694" s="260"/>
      <c r="AD694" s="260"/>
      <c r="AE694" s="260"/>
      <c r="AF694" s="260"/>
      <c r="AG694" s="260"/>
      <c r="AH694" s="260"/>
      <c r="AI694" s="260"/>
      <c r="AJ694" s="260"/>
      <c r="AK694" s="260"/>
      <c r="AL694" s="260"/>
      <c r="AM694" s="260"/>
      <c r="AN694" s="260"/>
      <c r="AO694" s="260"/>
      <c r="AP694" s="260"/>
      <c r="AQ694" s="260"/>
      <c r="AR694" s="260"/>
      <c r="AS694" s="260"/>
      <c r="AT694" s="260"/>
    </row>
    <row r="695" customFormat="false" ht="15" hidden="false" customHeight="false" outlineLevel="0" collapsed="false">
      <c r="A695" s="259"/>
      <c r="B695" s="260"/>
      <c r="C695" s="260"/>
      <c r="D695" s="260"/>
      <c r="E695" s="260"/>
      <c r="F695" s="260"/>
      <c r="G695" s="260"/>
      <c r="H695" s="260"/>
      <c r="I695" s="260"/>
      <c r="J695" s="260"/>
      <c r="K695" s="260"/>
      <c r="L695" s="260"/>
      <c r="M695" s="260"/>
      <c r="N695" s="260"/>
      <c r="O695" s="260"/>
      <c r="P695" s="260"/>
      <c r="Q695" s="260"/>
      <c r="R695" s="260"/>
      <c r="S695" s="260"/>
      <c r="T695" s="260"/>
      <c r="U695" s="260"/>
      <c r="V695" s="260"/>
      <c r="W695" s="260"/>
      <c r="X695" s="260"/>
      <c r="Y695" s="260"/>
      <c r="Z695" s="260"/>
      <c r="AA695" s="260"/>
      <c r="AB695" s="260"/>
      <c r="AC695" s="260"/>
      <c r="AD695" s="260"/>
      <c r="AE695" s="260"/>
      <c r="AF695" s="260"/>
      <c r="AG695" s="260"/>
      <c r="AH695" s="260"/>
      <c r="AI695" s="260"/>
      <c r="AJ695" s="260"/>
      <c r="AK695" s="260"/>
      <c r="AL695" s="260"/>
      <c r="AM695" s="260"/>
      <c r="AN695" s="260"/>
      <c r="AO695" s="260"/>
      <c r="AP695" s="260"/>
      <c r="AQ695" s="260"/>
      <c r="AR695" s="260"/>
      <c r="AS695" s="260"/>
      <c r="AT695" s="260"/>
    </row>
    <row r="696" customFormat="false" ht="15" hidden="false" customHeight="false" outlineLevel="0" collapsed="false">
      <c r="A696" s="259"/>
      <c r="B696" s="260"/>
      <c r="C696" s="260"/>
      <c r="D696" s="260"/>
      <c r="E696" s="260"/>
      <c r="F696" s="260"/>
      <c r="G696" s="260"/>
      <c r="H696" s="260"/>
      <c r="I696" s="260"/>
      <c r="J696" s="260"/>
      <c r="K696" s="260"/>
      <c r="L696" s="260"/>
      <c r="M696" s="260"/>
      <c r="N696" s="260"/>
      <c r="O696" s="260"/>
      <c r="P696" s="260"/>
      <c r="Q696" s="260"/>
      <c r="R696" s="260"/>
      <c r="S696" s="260"/>
      <c r="T696" s="260"/>
      <c r="U696" s="260"/>
      <c r="V696" s="260"/>
      <c r="W696" s="260"/>
      <c r="X696" s="260"/>
      <c r="Y696" s="260"/>
      <c r="Z696" s="260"/>
      <c r="AA696" s="260"/>
      <c r="AB696" s="260"/>
      <c r="AC696" s="260"/>
      <c r="AD696" s="260"/>
      <c r="AE696" s="260"/>
      <c r="AF696" s="260"/>
      <c r="AG696" s="260"/>
      <c r="AH696" s="260"/>
      <c r="AI696" s="260"/>
      <c r="AJ696" s="260"/>
      <c r="AK696" s="260"/>
      <c r="AL696" s="260"/>
      <c r="AM696" s="260"/>
      <c r="AN696" s="260"/>
      <c r="AO696" s="260"/>
      <c r="AP696" s="260"/>
      <c r="AQ696" s="260"/>
      <c r="AR696" s="260"/>
      <c r="AS696" s="260"/>
      <c r="AT696" s="260"/>
    </row>
    <row r="697" customFormat="false" ht="15" hidden="false" customHeight="false" outlineLevel="0" collapsed="false">
      <c r="A697" s="259"/>
      <c r="B697" s="260"/>
      <c r="C697" s="260"/>
      <c r="D697" s="260"/>
      <c r="E697" s="260"/>
      <c r="F697" s="260"/>
      <c r="G697" s="260"/>
      <c r="H697" s="260"/>
      <c r="I697" s="260"/>
      <c r="J697" s="260"/>
      <c r="K697" s="260"/>
      <c r="L697" s="260"/>
      <c r="M697" s="260"/>
      <c r="N697" s="260"/>
      <c r="O697" s="260"/>
      <c r="P697" s="260"/>
      <c r="Q697" s="260"/>
      <c r="R697" s="260"/>
      <c r="S697" s="260"/>
      <c r="T697" s="260"/>
      <c r="U697" s="260"/>
      <c r="V697" s="260"/>
      <c r="W697" s="260"/>
      <c r="X697" s="260"/>
      <c r="Y697" s="260"/>
      <c r="Z697" s="260"/>
      <c r="AA697" s="260"/>
      <c r="AB697" s="260"/>
      <c r="AC697" s="260"/>
      <c r="AD697" s="260"/>
      <c r="AE697" s="260"/>
      <c r="AF697" s="260"/>
      <c r="AG697" s="260"/>
      <c r="AH697" s="260"/>
      <c r="AI697" s="260"/>
      <c r="AJ697" s="260"/>
      <c r="AK697" s="260"/>
      <c r="AL697" s="260"/>
      <c r="AM697" s="260"/>
      <c r="AN697" s="260"/>
      <c r="AO697" s="260"/>
      <c r="AP697" s="260"/>
      <c r="AQ697" s="260"/>
      <c r="AR697" s="260"/>
      <c r="AS697" s="260"/>
      <c r="AT697" s="260"/>
    </row>
    <row r="698" customFormat="false" ht="15" hidden="false" customHeight="false" outlineLevel="0" collapsed="false">
      <c r="A698" s="259"/>
      <c r="B698" s="260"/>
      <c r="C698" s="260"/>
      <c r="D698" s="260"/>
      <c r="E698" s="260"/>
      <c r="F698" s="260"/>
      <c r="G698" s="260"/>
      <c r="H698" s="260"/>
      <c r="I698" s="260"/>
      <c r="J698" s="260"/>
      <c r="K698" s="260"/>
      <c r="L698" s="260"/>
      <c r="M698" s="260"/>
      <c r="N698" s="260"/>
      <c r="O698" s="260"/>
      <c r="P698" s="260"/>
      <c r="Q698" s="260"/>
      <c r="R698" s="260"/>
      <c r="S698" s="260"/>
      <c r="T698" s="260"/>
      <c r="U698" s="260"/>
      <c r="V698" s="260"/>
      <c r="W698" s="260"/>
      <c r="X698" s="260"/>
      <c r="Y698" s="260"/>
      <c r="Z698" s="260"/>
      <c r="AA698" s="260"/>
      <c r="AB698" s="260"/>
      <c r="AC698" s="260"/>
      <c r="AD698" s="260"/>
      <c r="AE698" s="260"/>
      <c r="AF698" s="260"/>
      <c r="AG698" s="260"/>
      <c r="AH698" s="260"/>
      <c r="AI698" s="260"/>
      <c r="AJ698" s="260"/>
      <c r="AK698" s="260"/>
      <c r="AL698" s="260"/>
      <c r="AM698" s="260"/>
      <c r="AN698" s="260"/>
      <c r="AO698" s="260"/>
      <c r="AP698" s="260"/>
      <c r="AQ698" s="260"/>
      <c r="AR698" s="260"/>
      <c r="AS698" s="260"/>
      <c r="AT698" s="260"/>
    </row>
    <row r="699" customFormat="false" ht="15" hidden="false" customHeight="false" outlineLevel="0" collapsed="false">
      <c r="A699" s="259"/>
      <c r="B699" s="260"/>
      <c r="C699" s="260"/>
      <c r="D699" s="260"/>
      <c r="E699" s="260"/>
      <c r="F699" s="260"/>
      <c r="G699" s="260"/>
      <c r="H699" s="260"/>
      <c r="I699" s="260"/>
      <c r="J699" s="260"/>
      <c r="K699" s="260"/>
      <c r="L699" s="260"/>
      <c r="M699" s="260"/>
      <c r="N699" s="260"/>
      <c r="O699" s="260"/>
      <c r="P699" s="260"/>
      <c r="Q699" s="260"/>
      <c r="R699" s="260"/>
      <c r="S699" s="260"/>
      <c r="T699" s="260"/>
      <c r="U699" s="260"/>
      <c r="V699" s="260"/>
      <c r="W699" s="260"/>
      <c r="X699" s="260"/>
      <c r="Y699" s="260"/>
      <c r="Z699" s="260"/>
      <c r="AA699" s="260"/>
      <c r="AB699" s="260"/>
      <c r="AC699" s="260"/>
      <c r="AD699" s="260"/>
      <c r="AE699" s="260"/>
      <c r="AF699" s="260"/>
      <c r="AG699" s="260"/>
      <c r="AH699" s="260"/>
      <c r="AI699" s="260"/>
      <c r="AJ699" s="260"/>
      <c r="AK699" s="260"/>
      <c r="AL699" s="260"/>
      <c r="AM699" s="260"/>
      <c r="AN699" s="260"/>
      <c r="AO699" s="260"/>
      <c r="AP699" s="260"/>
      <c r="AQ699" s="260"/>
      <c r="AR699" s="260"/>
      <c r="AS699" s="260"/>
      <c r="AT699" s="260"/>
    </row>
    <row r="700" customFormat="false" ht="15" hidden="false" customHeight="false" outlineLevel="0" collapsed="false">
      <c r="A700" s="259"/>
      <c r="B700" s="260"/>
      <c r="C700" s="260"/>
      <c r="D700" s="260"/>
      <c r="E700" s="260"/>
      <c r="F700" s="260"/>
      <c r="G700" s="260"/>
      <c r="H700" s="260"/>
      <c r="I700" s="260"/>
      <c r="J700" s="260"/>
      <c r="K700" s="260"/>
      <c r="L700" s="260"/>
      <c r="M700" s="260"/>
      <c r="N700" s="260"/>
      <c r="O700" s="260"/>
      <c r="P700" s="260"/>
      <c r="Q700" s="260"/>
      <c r="R700" s="260"/>
      <c r="S700" s="260"/>
      <c r="T700" s="260"/>
      <c r="U700" s="260"/>
      <c r="V700" s="260"/>
      <c r="W700" s="260"/>
      <c r="X700" s="260"/>
      <c r="Y700" s="260"/>
      <c r="Z700" s="260"/>
      <c r="AA700" s="260"/>
      <c r="AB700" s="260"/>
      <c r="AC700" s="260"/>
      <c r="AD700" s="260"/>
      <c r="AE700" s="260"/>
      <c r="AF700" s="260"/>
      <c r="AG700" s="260"/>
      <c r="AH700" s="260"/>
      <c r="AI700" s="260"/>
      <c r="AJ700" s="260"/>
      <c r="AK700" s="260"/>
      <c r="AL700" s="260"/>
      <c r="AM700" s="260"/>
      <c r="AN700" s="260"/>
      <c r="AO700" s="260"/>
      <c r="AP700" s="260"/>
      <c r="AQ700" s="260"/>
      <c r="AR700" s="260"/>
      <c r="AS700" s="260"/>
      <c r="AT700" s="260"/>
    </row>
    <row r="701" customFormat="false" ht="15" hidden="false" customHeight="false" outlineLevel="0" collapsed="false">
      <c r="A701" s="259"/>
      <c r="B701" s="260"/>
      <c r="C701" s="260"/>
      <c r="D701" s="260"/>
      <c r="E701" s="260"/>
      <c r="F701" s="260"/>
      <c r="G701" s="260"/>
      <c r="H701" s="260"/>
      <c r="I701" s="260"/>
      <c r="J701" s="260"/>
      <c r="K701" s="260"/>
      <c r="L701" s="260"/>
      <c r="M701" s="260"/>
      <c r="N701" s="260"/>
      <c r="O701" s="260"/>
      <c r="P701" s="260"/>
      <c r="Q701" s="260"/>
      <c r="R701" s="260"/>
      <c r="S701" s="260"/>
      <c r="T701" s="260"/>
      <c r="U701" s="260"/>
      <c r="V701" s="260"/>
      <c r="W701" s="260"/>
      <c r="X701" s="260"/>
      <c r="Y701" s="260"/>
      <c r="Z701" s="260"/>
      <c r="AA701" s="260"/>
      <c r="AB701" s="260"/>
      <c r="AC701" s="260"/>
      <c r="AD701" s="260"/>
      <c r="AE701" s="260"/>
      <c r="AF701" s="260"/>
      <c r="AG701" s="260"/>
      <c r="AH701" s="260"/>
      <c r="AI701" s="260"/>
      <c r="AJ701" s="260"/>
      <c r="AK701" s="260"/>
      <c r="AL701" s="260"/>
      <c r="AM701" s="260"/>
      <c r="AN701" s="260"/>
      <c r="AO701" s="260"/>
      <c r="AP701" s="260"/>
      <c r="AQ701" s="260"/>
      <c r="AR701" s="260"/>
      <c r="AS701" s="260"/>
      <c r="AT701" s="260"/>
    </row>
    <row r="702" customFormat="false" ht="15" hidden="false" customHeight="false" outlineLevel="0" collapsed="false">
      <c r="A702" s="259"/>
      <c r="B702" s="260"/>
      <c r="C702" s="260"/>
      <c r="D702" s="260"/>
      <c r="E702" s="260"/>
      <c r="F702" s="260"/>
      <c r="G702" s="260"/>
      <c r="H702" s="260"/>
      <c r="I702" s="260"/>
      <c r="J702" s="260"/>
      <c r="K702" s="260"/>
      <c r="L702" s="260"/>
      <c r="M702" s="260"/>
      <c r="N702" s="260"/>
      <c r="O702" s="260"/>
      <c r="P702" s="260"/>
      <c r="Q702" s="260"/>
      <c r="R702" s="260"/>
      <c r="S702" s="260"/>
      <c r="T702" s="260"/>
      <c r="U702" s="260"/>
      <c r="V702" s="260"/>
      <c r="W702" s="260"/>
      <c r="X702" s="260"/>
      <c r="Y702" s="260"/>
      <c r="Z702" s="260"/>
      <c r="AA702" s="260"/>
      <c r="AB702" s="260"/>
      <c r="AC702" s="260"/>
      <c r="AD702" s="260"/>
      <c r="AE702" s="260"/>
      <c r="AF702" s="260"/>
      <c r="AG702" s="260"/>
      <c r="AH702" s="260"/>
      <c r="AI702" s="260"/>
      <c r="AJ702" s="260"/>
      <c r="AK702" s="260"/>
      <c r="AL702" s="260"/>
      <c r="AM702" s="260"/>
      <c r="AN702" s="260"/>
      <c r="AO702" s="260"/>
      <c r="AP702" s="260"/>
      <c r="AQ702" s="260"/>
      <c r="AR702" s="260"/>
      <c r="AS702" s="260"/>
      <c r="AT702" s="260"/>
    </row>
    <row r="703" customFormat="false" ht="15" hidden="false" customHeight="false" outlineLevel="0" collapsed="false">
      <c r="A703" s="259"/>
      <c r="B703" s="260"/>
      <c r="C703" s="260"/>
      <c r="D703" s="260"/>
      <c r="E703" s="260"/>
      <c r="F703" s="260"/>
      <c r="G703" s="260"/>
      <c r="H703" s="260"/>
      <c r="I703" s="260"/>
      <c r="J703" s="260"/>
      <c r="K703" s="260"/>
      <c r="L703" s="260"/>
      <c r="M703" s="260"/>
      <c r="N703" s="260"/>
      <c r="O703" s="260"/>
      <c r="P703" s="260"/>
      <c r="Q703" s="260"/>
      <c r="R703" s="260"/>
      <c r="S703" s="260"/>
      <c r="T703" s="260"/>
      <c r="U703" s="260"/>
      <c r="V703" s="260"/>
      <c r="W703" s="260"/>
      <c r="X703" s="260"/>
      <c r="Y703" s="260"/>
      <c r="Z703" s="260"/>
      <c r="AA703" s="260"/>
      <c r="AB703" s="260"/>
      <c r="AC703" s="260"/>
      <c r="AD703" s="260"/>
      <c r="AE703" s="260"/>
      <c r="AF703" s="260"/>
      <c r="AG703" s="260"/>
      <c r="AH703" s="260"/>
      <c r="AI703" s="260"/>
      <c r="AJ703" s="260"/>
      <c r="AK703" s="260"/>
      <c r="AL703" s="260"/>
      <c r="AM703" s="260"/>
      <c r="AN703" s="260"/>
      <c r="AO703" s="260"/>
      <c r="AP703" s="260"/>
      <c r="AQ703" s="260"/>
      <c r="AR703" s="260"/>
      <c r="AS703" s="260"/>
      <c r="AT703" s="260"/>
    </row>
    <row r="704" customFormat="false" ht="15" hidden="false" customHeight="false" outlineLevel="0" collapsed="false">
      <c r="A704" s="259"/>
      <c r="B704" s="260"/>
      <c r="C704" s="260"/>
      <c r="D704" s="260"/>
      <c r="E704" s="260"/>
      <c r="F704" s="260"/>
      <c r="G704" s="260"/>
      <c r="H704" s="260"/>
      <c r="I704" s="260"/>
      <c r="J704" s="260"/>
      <c r="K704" s="260"/>
      <c r="L704" s="260"/>
      <c r="M704" s="260"/>
      <c r="N704" s="260"/>
      <c r="O704" s="260"/>
      <c r="P704" s="260"/>
      <c r="Q704" s="260"/>
      <c r="R704" s="260"/>
      <c r="S704" s="260"/>
      <c r="T704" s="260"/>
      <c r="U704" s="260"/>
      <c r="V704" s="260"/>
      <c r="W704" s="260"/>
      <c r="X704" s="260"/>
      <c r="Y704" s="260"/>
      <c r="Z704" s="260"/>
      <c r="AA704" s="260"/>
      <c r="AB704" s="260"/>
      <c r="AC704" s="260"/>
      <c r="AD704" s="260"/>
      <c r="AE704" s="260"/>
      <c r="AF704" s="260"/>
      <c r="AG704" s="260"/>
      <c r="AH704" s="260"/>
      <c r="AI704" s="260"/>
      <c r="AJ704" s="260"/>
      <c r="AK704" s="260"/>
      <c r="AL704" s="260"/>
      <c r="AM704" s="260"/>
      <c r="AN704" s="260"/>
      <c r="AO704" s="260"/>
      <c r="AP704" s="260"/>
      <c r="AQ704" s="260"/>
      <c r="AR704" s="260"/>
      <c r="AS704" s="260"/>
      <c r="AT704" s="260"/>
    </row>
    <row r="705" customFormat="false" ht="15" hidden="false" customHeight="false" outlineLevel="0" collapsed="false">
      <c r="A705" s="259"/>
      <c r="B705" s="260"/>
      <c r="C705" s="260"/>
      <c r="D705" s="260"/>
      <c r="E705" s="260"/>
      <c r="F705" s="260"/>
      <c r="G705" s="260"/>
      <c r="H705" s="260"/>
      <c r="I705" s="260"/>
      <c r="J705" s="260"/>
      <c r="K705" s="260"/>
      <c r="L705" s="260"/>
      <c r="M705" s="260"/>
      <c r="N705" s="260"/>
      <c r="O705" s="260"/>
      <c r="P705" s="260"/>
      <c r="Q705" s="260"/>
      <c r="R705" s="260"/>
      <c r="S705" s="260"/>
      <c r="T705" s="260"/>
      <c r="U705" s="260"/>
      <c r="V705" s="260"/>
      <c r="W705" s="260"/>
      <c r="X705" s="260"/>
      <c r="Y705" s="260"/>
      <c r="Z705" s="260"/>
      <c r="AA705" s="260"/>
      <c r="AB705" s="260"/>
      <c r="AC705" s="260"/>
      <c r="AD705" s="260"/>
      <c r="AE705" s="260"/>
      <c r="AF705" s="260"/>
      <c r="AG705" s="260"/>
      <c r="AH705" s="260"/>
      <c r="AI705" s="260"/>
      <c r="AJ705" s="260"/>
      <c r="AK705" s="260"/>
      <c r="AL705" s="260"/>
      <c r="AM705" s="260"/>
      <c r="AN705" s="260"/>
      <c r="AO705" s="260"/>
      <c r="AP705" s="260"/>
      <c r="AQ705" s="260"/>
      <c r="AR705" s="260"/>
      <c r="AS705" s="260"/>
      <c r="AT705" s="260"/>
    </row>
    <row r="706" customFormat="false" ht="15" hidden="false" customHeight="false" outlineLevel="0" collapsed="false">
      <c r="A706" s="259"/>
      <c r="B706" s="260"/>
      <c r="C706" s="260"/>
      <c r="D706" s="260"/>
      <c r="E706" s="260"/>
      <c r="F706" s="260"/>
      <c r="G706" s="260"/>
      <c r="H706" s="260"/>
      <c r="I706" s="260"/>
      <c r="J706" s="260"/>
      <c r="K706" s="260"/>
      <c r="L706" s="260"/>
      <c r="M706" s="260"/>
      <c r="N706" s="260"/>
      <c r="O706" s="260"/>
      <c r="P706" s="260"/>
      <c r="Q706" s="260"/>
      <c r="R706" s="260"/>
      <c r="S706" s="260"/>
      <c r="T706" s="260"/>
      <c r="U706" s="260"/>
      <c r="V706" s="260"/>
      <c r="W706" s="260"/>
      <c r="X706" s="260"/>
      <c r="Y706" s="260"/>
      <c r="Z706" s="260"/>
      <c r="AA706" s="260"/>
      <c r="AB706" s="260"/>
      <c r="AC706" s="260"/>
      <c r="AD706" s="260"/>
      <c r="AE706" s="260"/>
      <c r="AF706" s="260"/>
      <c r="AG706" s="260"/>
      <c r="AH706" s="260"/>
      <c r="AI706" s="260"/>
      <c r="AJ706" s="260"/>
      <c r="AK706" s="260"/>
      <c r="AL706" s="260"/>
      <c r="AM706" s="260"/>
      <c r="AN706" s="260"/>
      <c r="AO706" s="260"/>
      <c r="AP706" s="260"/>
      <c r="AQ706" s="260"/>
      <c r="AR706" s="260"/>
      <c r="AS706" s="260"/>
      <c r="AT706" s="260"/>
    </row>
    <row r="707" customFormat="false" ht="15" hidden="false" customHeight="false" outlineLevel="0" collapsed="false">
      <c r="A707" s="259"/>
      <c r="B707" s="260"/>
      <c r="C707" s="260"/>
      <c r="D707" s="260"/>
      <c r="E707" s="260"/>
      <c r="F707" s="260"/>
      <c r="G707" s="260"/>
      <c r="H707" s="260"/>
      <c r="I707" s="260"/>
      <c r="J707" s="260"/>
      <c r="K707" s="260"/>
      <c r="L707" s="260"/>
      <c r="M707" s="260"/>
      <c r="N707" s="260"/>
      <c r="O707" s="260"/>
      <c r="P707" s="260"/>
      <c r="Q707" s="260"/>
      <c r="R707" s="260"/>
      <c r="S707" s="260"/>
      <c r="T707" s="260"/>
      <c r="U707" s="260"/>
      <c r="V707" s="260"/>
      <c r="W707" s="260"/>
      <c r="X707" s="260"/>
      <c r="Y707" s="260"/>
      <c r="Z707" s="260"/>
      <c r="AA707" s="260"/>
      <c r="AB707" s="260"/>
      <c r="AC707" s="260"/>
      <c r="AD707" s="260"/>
      <c r="AE707" s="260"/>
      <c r="AF707" s="260"/>
      <c r="AG707" s="260"/>
      <c r="AH707" s="260"/>
      <c r="AI707" s="260"/>
      <c r="AJ707" s="260"/>
      <c r="AK707" s="260"/>
      <c r="AL707" s="260"/>
      <c r="AM707" s="260"/>
      <c r="AN707" s="260"/>
      <c r="AO707" s="260"/>
      <c r="AP707" s="260"/>
      <c r="AQ707" s="260"/>
      <c r="AR707" s="260"/>
      <c r="AS707" s="260"/>
      <c r="AT707" s="260"/>
    </row>
    <row r="708" customFormat="false" ht="15" hidden="false" customHeight="false" outlineLevel="0" collapsed="false">
      <c r="A708" s="259"/>
      <c r="B708" s="260"/>
      <c r="C708" s="260"/>
      <c r="D708" s="260"/>
      <c r="E708" s="260"/>
      <c r="F708" s="260"/>
      <c r="G708" s="260"/>
      <c r="H708" s="260"/>
      <c r="I708" s="260"/>
      <c r="J708" s="260"/>
      <c r="K708" s="260"/>
      <c r="L708" s="260"/>
      <c r="M708" s="260"/>
      <c r="N708" s="260"/>
      <c r="O708" s="260"/>
      <c r="P708" s="260"/>
      <c r="Q708" s="260"/>
      <c r="R708" s="260"/>
      <c r="S708" s="260"/>
      <c r="T708" s="260"/>
      <c r="U708" s="260"/>
      <c r="V708" s="260"/>
      <c r="W708" s="260"/>
      <c r="X708" s="260"/>
      <c r="Y708" s="260"/>
      <c r="Z708" s="260"/>
      <c r="AA708" s="260"/>
      <c r="AB708" s="260"/>
      <c r="AC708" s="260"/>
      <c r="AD708" s="260"/>
      <c r="AE708" s="260"/>
      <c r="AF708" s="260"/>
      <c r="AG708" s="260"/>
      <c r="AH708" s="260"/>
      <c r="AI708" s="260"/>
      <c r="AJ708" s="260"/>
      <c r="AK708" s="260"/>
      <c r="AL708" s="260"/>
      <c r="AM708" s="260"/>
      <c r="AN708" s="260"/>
      <c r="AO708" s="260"/>
      <c r="AP708" s="260"/>
      <c r="AQ708" s="260"/>
      <c r="AR708" s="260"/>
      <c r="AS708" s="260"/>
      <c r="AT708" s="260"/>
    </row>
    <row r="709" customFormat="false" ht="15" hidden="false" customHeight="false" outlineLevel="0" collapsed="false">
      <c r="A709" s="259"/>
      <c r="B709" s="260"/>
      <c r="C709" s="260"/>
      <c r="D709" s="260"/>
      <c r="E709" s="260"/>
      <c r="F709" s="260"/>
      <c r="G709" s="260"/>
      <c r="H709" s="260"/>
      <c r="I709" s="260"/>
      <c r="J709" s="260"/>
      <c r="K709" s="260"/>
      <c r="L709" s="260"/>
      <c r="M709" s="260"/>
      <c r="N709" s="260"/>
      <c r="O709" s="260"/>
      <c r="P709" s="260"/>
      <c r="Q709" s="260"/>
      <c r="R709" s="260"/>
      <c r="S709" s="260"/>
      <c r="T709" s="260"/>
      <c r="U709" s="260"/>
      <c r="V709" s="260"/>
      <c r="W709" s="260"/>
      <c r="X709" s="260"/>
      <c r="Y709" s="260"/>
      <c r="Z709" s="260"/>
      <c r="AA709" s="260"/>
      <c r="AB709" s="260"/>
      <c r="AC709" s="260"/>
      <c r="AD709" s="260"/>
      <c r="AE709" s="260"/>
      <c r="AF709" s="260"/>
      <c r="AG709" s="260"/>
      <c r="AH709" s="260"/>
      <c r="AI709" s="260"/>
      <c r="AJ709" s="260"/>
      <c r="AK709" s="260"/>
      <c r="AL709" s="260"/>
      <c r="AM709" s="260"/>
      <c r="AN709" s="260"/>
      <c r="AO709" s="260"/>
      <c r="AP709" s="260"/>
      <c r="AQ709" s="260"/>
      <c r="AR709" s="260"/>
      <c r="AS709" s="260"/>
      <c r="AT709" s="260"/>
    </row>
    <row r="710" customFormat="false" ht="15" hidden="false" customHeight="false" outlineLevel="0" collapsed="false">
      <c r="A710" s="259"/>
      <c r="B710" s="260"/>
      <c r="C710" s="260"/>
      <c r="D710" s="260"/>
      <c r="E710" s="260"/>
      <c r="F710" s="260"/>
      <c r="G710" s="260"/>
      <c r="H710" s="260"/>
      <c r="I710" s="260"/>
      <c r="J710" s="260"/>
      <c r="K710" s="260"/>
      <c r="L710" s="260"/>
      <c r="M710" s="260"/>
      <c r="N710" s="260"/>
      <c r="O710" s="260"/>
      <c r="P710" s="260"/>
      <c r="Q710" s="260"/>
      <c r="R710" s="260"/>
      <c r="S710" s="260"/>
      <c r="T710" s="260"/>
      <c r="U710" s="260"/>
      <c r="V710" s="260"/>
      <c r="W710" s="260"/>
      <c r="X710" s="260"/>
      <c r="Y710" s="260"/>
      <c r="Z710" s="260"/>
      <c r="AA710" s="260"/>
      <c r="AB710" s="260"/>
      <c r="AC710" s="260"/>
      <c r="AD710" s="260"/>
      <c r="AE710" s="260"/>
      <c r="AF710" s="260"/>
      <c r="AG710" s="260"/>
      <c r="AH710" s="260"/>
      <c r="AI710" s="260"/>
      <c r="AJ710" s="260"/>
      <c r="AK710" s="260"/>
      <c r="AL710" s="260"/>
      <c r="AM710" s="260"/>
      <c r="AN710" s="260"/>
      <c r="AO710" s="260"/>
      <c r="AP710" s="260"/>
      <c r="AQ710" s="260"/>
      <c r="AR710" s="260"/>
      <c r="AS710" s="260"/>
      <c r="AT710" s="260"/>
    </row>
    <row r="711" customFormat="false" ht="15" hidden="false" customHeight="false" outlineLevel="0" collapsed="false">
      <c r="A711" s="259"/>
      <c r="B711" s="260"/>
      <c r="C711" s="260"/>
      <c r="D711" s="260"/>
      <c r="E711" s="260"/>
      <c r="F711" s="260"/>
      <c r="G711" s="260"/>
      <c r="H711" s="260"/>
      <c r="I711" s="260"/>
      <c r="J711" s="260"/>
      <c r="K711" s="260"/>
      <c r="L711" s="260"/>
      <c r="M711" s="260"/>
      <c r="N711" s="260"/>
      <c r="O711" s="260"/>
      <c r="P711" s="260"/>
      <c r="Q711" s="260"/>
      <c r="R711" s="260"/>
      <c r="S711" s="260"/>
      <c r="T711" s="260"/>
      <c r="U711" s="260"/>
      <c r="V711" s="260"/>
      <c r="W711" s="260"/>
      <c r="X711" s="260"/>
      <c r="Y711" s="260"/>
      <c r="Z711" s="260"/>
      <c r="AA711" s="260"/>
      <c r="AB711" s="260"/>
      <c r="AC711" s="260"/>
      <c r="AD711" s="260"/>
      <c r="AE711" s="260"/>
      <c r="AF711" s="260"/>
      <c r="AG711" s="260"/>
      <c r="AH711" s="260"/>
      <c r="AI711" s="260"/>
      <c r="AJ711" s="260"/>
      <c r="AK711" s="260"/>
      <c r="AL711" s="260"/>
      <c r="AM711" s="260"/>
      <c r="AN711" s="260"/>
      <c r="AO711" s="260"/>
      <c r="AP711" s="260"/>
      <c r="AQ711" s="260"/>
      <c r="AR711" s="260"/>
      <c r="AS711" s="260"/>
      <c r="AT711" s="260"/>
    </row>
    <row r="712" customFormat="false" ht="15" hidden="false" customHeight="false" outlineLevel="0" collapsed="false">
      <c r="A712" s="259"/>
      <c r="B712" s="260"/>
      <c r="C712" s="260"/>
      <c r="D712" s="260"/>
      <c r="E712" s="260"/>
      <c r="F712" s="260"/>
      <c r="G712" s="260"/>
      <c r="H712" s="260"/>
      <c r="I712" s="260"/>
      <c r="J712" s="260"/>
      <c r="K712" s="260"/>
      <c r="L712" s="260"/>
      <c r="M712" s="260"/>
      <c r="N712" s="260"/>
      <c r="O712" s="260"/>
      <c r="P712" s="260"/>
      <c r="Q712" s="260"/>
      <c r="R712" s="260"/>
      <c r="S712" s="260"/>
      <c r="T712" s="260"/>
      <c r="U712" s="260"/>
      <c r="V712" s="260"/>
      <c r="W712" s="260"/>
      <c r="X712" s="260"/>
      <c r="Y712" s="260"/>
      <c r="Z712" s="260"/>
      <c r="AA712" s="260"/>
      <c r="AB712" s="260"/>
      <c r="AC712" s="260"/>
      <c r="AD712" s="260"/>
      <c r="AE712" s="260"/>
      <c r="AF712" s="260"/>
      <c r="AG712" s="260"/>
      <c r="AH712" s="260"/>
      <c r="AI712" s="260"/>
      <c r="AJ712" s="260"/>
      <c r="AK712" s="260"/>
      <c r="AL712" s="260"/>
      <c r="AM712" s="260"/>
      <c r="AN712" s="260"/>
      <c r="AO712" s="260"/>
      <c r="AP712" s="260"/>
      <c r="AQ712" s="260"/>
      <c r="AR712" s="260"/>
      <c r="AS712" s="260"/>
      <c r="AT712" s="260"/>
    </row>
    <row r="713" customFormat="false" ht="15" hidden="false" customHeight="false" outlineLevel="0" collapsed="false">
      <c r="A713" s="259"/>
      <c r="B713" s="260"/>
      <c r="C713" s="260"/>
      <c r="D713" s="260"/>
      <c r="E713" s="260"/>
      <c r="F713" s="260"/>
      <c r="G713" s="260"/>
      <c r="H713" s="260"/>
      <c r="I713" s="260"/>
      <c r="J713" s="260"/>
      <c r="K713" s="260"/>
      <c r="L713" s="260"/>
      <c r="M713" s="260"/>
      <c r="N713" s="260"/>
      <c r="O713" s="260"/>
      <c r="P713" s="260"/>
      <c r="Q713" s="260"/>
      <c r="R713" s="260"/>
      <c r="S713" s="260"/>
      <c r="T713" s="260"/>
      <c r="U713" s="260"/>
      <c r="V713" s="260"/>
      <c r="W713" s="260"/>
      <c r="X713" s="260"/>
      <c r="Y713" s="260"/>
      <c r="Z713" s="260"/>
      <c r="AA713" s="260"/>
      <c r="AB713" s="260"/>
      <c r="AC713" s="260"/>
      <c r="AD713" s="260"/>
      <c r="AE713" s="260"/>
      <c r="AF713" s="260"/>
      <c r="AG713" s="260"/>
      <c r="AH713" s="260"/>
      <c r="AI713" s="260"/>
      <c r="AJ713" s="260"/>
      <c r="AK713" s="260"/>
      <c r="AL713" s="260"/>
      <c r="AM713" s="260"/>
      <c r="AN713" s="260"/>
      <c r="AO713" s="260"/>
      <c r="AP713" s="260"/>
      <c r="AQ713" s="260"/>
      <c r="AR713" s="260"/>
      <c r="AS713" s="260"/>
      <c r="AT713" s="260"/>
    </row>
    <row r="714" customFormat="false" ht="15" hidden="false" customHeight="false" outlineLevel="0" collapsed="false">
      <c r="A714" s="259"/>
      <c r="B714" s="260"/>
      <c r="C714" s="260"/>
      <c r="D714" s="260"/>
      <c r="E714" s="260"/>
      <c r="F714" s="260"/>
      <c r="G714" s="260"/>
      <c r="H714" s="260"/>
      <c r="I714" s="260"/>
      <c r="J714" s="260"/>
      <c r="K714" s="260"/>
      <c r="L714" s="260"/>
      <c r="M714" s="260"/>
      <c r="N714" s="260"/>
      <c r="O714" s="260"/>
      <c r="P714" s="260"/>
      <c r="Q714" s="260"/>
      <c r="R714" s="260"/>
      <c r="S714" s="260"/>
      <c r="T714" s="260"/>
      <c r="U714" s="260"/>
      <c r="V714" s="260"/>
      <c r="W714" s="260"/>
      <c r="X714" s="260"/>
      <c r="Y714" s="260"/>
      <c r="Z714" s="260"/>
      <c r="AA714" s="260"/>
      <c r="AB714" s="260"/>
      <c r="AC714" s="260"/>
      <c r="AD714" s="260"/>
      <c r="AE714" s="260"/>
      <c r="AF714" s="260"/>
      <c r="AG714" s="260"/>
      <c r="AH714" s="260"/>
      <c r="AI714" s="260"/>
      <c r="AJ714" s="260"/>
      <c r="AK714" s="260"/>
      <c r="AL714" s="260"/>
      <c r="AM714" s="260"/>
      <c r="AN714" s="260"/>
      <c r="AO714" s="260"/>
      <c r="AP714" s="260"/>
      <c r="AQ714" s="260"/>
      <c r="AR714" s="260"/>
      <c r="AS714" s="260"/>
      <c r="AT714" s="260"/>
    </row>
    <row r="715" customFormat="false" ht="15" hidden="false" customHeight="false" outlineLevel="0" collapsed="false">
      <c r="A715" s="259"/>
      <c r="B715" s="260"/>
      <c r="C715" s="260"/>
      <c r="D715" s="260"/>
      <c r="E715" s="260"/>
      <c r="F715" s="260"/>
      <c r="G715" s="260"/>
      <c r="H715" s="260"/>
      <c r="I715" s="260"/>
      <c r="J715" s="260"/>
      <c r="K715" s="260"/>
      <c r="L715" s="260"/>
      <c r="M715" s="260"/>
      <c r="N715" s="260"/>
      <c r="O715" s="260"/>
      <c r="P715" s="260"/>
      <c r="Q715" s="260"/>
      <c r="R715" s="260"/>
      <c r="S715" s="260"/>
      <c r="T715" s="260"/>
      <c r="U715" s="260"/>
      <c r="V715" s="260"/>
      <c r="W715" s="260"/>
      <c r="X715" s="260"/>
      <c r="Y715" s="260"/>
      <c r="Z715" s="260"/>
      <c r="AA715" s="260"/>
      <c r="AB715" s="260"/>
      <c r="AC715" s="260"/>
      <c r="AD715" s="260"/>
      <c r="AE715" s="260"/>
      <c r="AF715" s="260"/>
      <c r="AG715" s="260"/>
      <c r="AH715" s="260"/>
      <c r="AI715" s="260"/>
      <c r="AJ715" s="260"/>
      <c r="AK715" s="260"/>
      <c r="AL715" s="260"/>
      <c r="AM715" s="260"/>
      <c r="AN715" s="260"/>
      <c r="AO715" s="260"/>
      <c r="AP715" s="260"/>
      <c r="AQ715" s="260"/>
      <c r="AR715" s="260"/>
      <c r="AS715" s="260"/>
      <c r="AT715" s="260"/>
    </row>
    <row r="716" customFormat="false" ht="15" hidden="false" customHeight="false" outlineLevel="0" collapsed="false">
      <c r="A716" s="259"/>
      <c r="B716" s="260"/>
      <c r="C716" s="260"/>
      <c r="D716" s="260"/>
      <c r="E716" s="260"/>
      <c r="F716" s="260"/>
      <c r="G716" s="260"/>
      <c r="H716" s="260"/>
      <c r="I716" s="260"/>
      <c r="J716" s="260"/>
      <c r="K716" s="260"/>
      <c r="L716" s="260"/>
      <c r="M716" s="260"/>
      <c r="N716" s="260"/>
      <c r="O716" s="260"/>
      <c r="P716" s="260"/>
      <c r="Q716" s="260"/>
      <c r="R716" s="260"/>
      <c r="S716" s="260"/>
      <c r="T716" s="260"/>
      <c r="U716" s="260"/>
      <c r="V716" s="260"/>
      <c r="W716" s="260"/>
      <c r="X716" s="260"/>
      <c r="Y716" s="260"/>
      <c r="Z716" s="260"/>
      <c r="AA716" s="260"/>
      <c r="AB716" s="260"/>
      <c r="AC716" s="260"/>
      <c r="AD716" s="260"/>
      <c r="AE716" s="260"/>
      <c r="AF716" s="260"/>
      <c r="AG716" s="260"/>
      <c r="AH716" s="260"/>
      <c r="AI716" s="260"/>
      <c r="AJ716" s="260"/>
      <c r="AK716" s="260"/>
      <c r="AL716" s="260"/>
      <c r="AM716" s="260"/>
      <c r="AN716" s="260"/>
      <c r="AO716" s="260"/>
      <c r="AP716" s="260"/>
      <c r="AQ716" s="260"/>
      <c r="AR716" s="260"/>
      <c r="AS716" s="260"/>
      <c r="AT716" s="260"/>
    </row>
    <row r="717" customFormat="false" ht="15" hidden="false" customHeight="false" outlineLevel="0" collapsed="false">
      <c r="A717" s="259"/>
      <c r="B717" s="260"/>
      <c r="C717" s="260"/>
      <c r="D717" s="260"/>
      <c r="E717" s="260"/>
      <c r="F717" s="260"/>
      <c r="G717" s="260"/>
      <c r="H717" s="260"/>
      <c r="I717" s="260"/>
      <c r="J717" s="260"/>
      <c r="K717" s="260"/>
      <c r="L717" s="260"/>
      <c r="M717" s="260"/>
      <c r="N717" s="260"/>
      <c r="O717" s="260"/>
      <c r="P717" s="260"/>
      <c r="Q717" s="260"/>
      <c r="R717" s="260"/>
      <c r="S717" s="260"/>
      <c r="T717" s="260"/>
      <c r="U717" s="260"/>
      <c r="V717" s="260"/>
      <c r="W717" s="260"/>
      <c r="X717" s="260"/>
      <c r="Y717" s="260"/>
      <c r="Z717" s="260"/>
      <c r="AA717" s="260"/>
      <c r="AB717" s="260"/>
      <c r="AC717" s="260"/>
      <c r="AD717" s="260"/>
      <c r="AE717" s="260"/>
      <c r="AF717" s="260"/>
      <c r="AG717" s="260"/>
      <c r="AH717" s="260"/>
      <c r="AI717" s="260"/>
      <c r="AJ717" s="260"/>
      <c r="AK717" s="260"/>
      <c r="AL717" s="260"/>
      <c r="AM717" s="260"/>
      <c r="AN717" s="260"/>
      <c r="AO717" s="260"/>
      <c r="AP717" s="260"/>
      <c r="AQ717" s="260"/>
      <c r="AR717" s="260"/>
      <c r="AS717" s="260"/>
      <c r="AT717" s="260"/>
    </row>
    <row r="718" customFormat="false" ht="15" hidden="false" customHeight="false" outlineLevel="0" collapsed="false">
      <c r="A718" s="259"/>
      <c r="B718" s="260"/>
      <c r="C718" s="260"/>
      <c r="D718" s="260"/>
      <c r="E718" s="260"/>
      <c r="F718" s="260"/>
      <c r="G718" s="260"/>
      <c r="H718" s="260"/>
      <c r="I718" s="260"/>
      <c r="J718" s="260"/>
      <c r="K718" s="260"/>
      <c r="L718" s="260"/>
      <c r="M718" s="260"/>
      <c r="N718" s="260"/>
      <c r="O718" s="260"/>
      <c r="P718" s="260"/>
      <c r="Q718" s="260"/>
      <c r="R718" s="260"/>
      <c r="S718" s="260"/>
      <c r="T718" s="260"/>
      <c r="U718" s="260"/>
      <c r="V718" s="260"/>
      <c r="W718" s="260"/>
      <c r="X718" s="260"/>
      <c r="Y718" s="260"/>
      <c r="Z718" s="260"/>
      <c r="AA718" s="260"/>
      <c r="AB718" s="260"/>
      <c r="AC718" s="260"/>
      <c r="AD718" s="260"/>
      <c r="AE718" s="260"/>
      <c r="AF718" s="260"/>
      <c r="AG718" s="260"/>
      <c r="AH718" s="260"/>
      <c r="AI718" s="260"/>
      <c r="AJ718" s="260"/>
      <c r="AK718" s="260"/>
      <c r="AL718" s="260"/>
      <c r="AM718" s="260"/>
      <c r="AN718" s="260"/>
      <c r="AO718" s="260"/>
      <c r="AP718" s="260"/>
      <c r="AQ718" s="260"/>
      <c r="AR718" s="260"/>
      <c r="AS718" s="260"/>
      <c r="AT718" s="260"/>
    </row>
    <row r="719" customFormat="false" ht="15" hidden="false" customHeight="false" outlineLevel="0" collapsed="false">
      <c r="A719" s="259"/>
      <c r="B719" s="260"/>
      <c r="C719" s="260"/>
      <c r="D719" s="260"/>
      <c r="E719" s="260"/>
      <c r="F719" s="260"/>
      <c r="G719" s="260"/>
      <c r="H719" s="260"/>
      <c r="I719" s="260"/>
      <c r="J719" s="260"/>
      <c r="K719" s="260"/>
      <c r="L719" s="260"/>
      <c r="M719" s="260"/>
      <c r="N719" s="260"/>
      <c r="O719" s="260"/>
      <c r="P719" s="260"/>
      <c r="Q719" s="260"/>
      <c r="R719" s="260"/>
      <c r="S719" s="260"/>
      <c r="T719" s="260"/>
      <c r="U719" s="260"/>
      <c r="V719" s="260"/>
      <c r="W719" s="260"/>
      <c r="X719" s="260"/>
      <c r="Y719" s="260"/>
      <c r="Z719" s="260"/>
      <c r="AA719" s="260"/>
      <c r="AB719" s="260"/>
      <c r="AC719" s="260"/>
      <c r="AD719" s="260"/>
      <c r="AE719" s="260"/>
      <c r="AF719" s="260"/>
      <c r="AG719" s="260"/>
      <c r="AH719" s="260"/>
      <c r="AI719" s="260"/>
      <c r="AJ719" s="260"/>
      <c r="AK719" s="260"/>
      <c r="AL719" s="260"/>
      <c r="AM719" s="260"/>
      <c r="AN719" s="260"/>
      <c r="AO719" s="260"/>
      <c r="AP719" s="260"/>
      <c r="AQ719" s="260"/>
      <c r="AR719" s="260"/>
      <c r="AS719" s="260"/>
      <c r="AT719" s="260"/>
    </row>
    <row r="720" customFormat="false" ht="15" hidden="false" customHeight="false" outlineLevel="0" collapsed="false">
      <c r="A720" s="259"/>
      <c r="B720" s="260"/>
      <c r="C720" s="260"/>
      <c r="D720" s="260"/>
      <c r="E720" s="260"/>
      <c r="F720" s="260"/>
      <c r="G720" s="260"/>
      <c r="H720" s="260"/>
      <c r="I720" s="260"/>
      <c r="J720" s="260"/>
      <c r="K720" s="260"/>
      <c r="L720" s="260"/>
      <c r="M720" s="260"/>
      <c r="N720" s="260"/>
      <c r="O720" s="260"/>
      <c r="P720" s="260"/>
      <c r="Q720" s="260"/>
      <c r="R720" s="260"/>
      <c r="S720" s="260"/>
      <c r="T720" s="260"/>
      <c r="U720" s="260"/>
      <c r="V720" s="260"/>
      <c r="W720" s="260"/>
      <c r="X720" s="260"/>
      <c r="Y720" s="260"/>
      <c r="Z720" s="260"/>
      <c r="AA720" s="260"/>
      <c r="AB720" s="260"/>
      <c r="AC720" s="260"/>
      <c r="AD720" s="260"/>
      <c r="AE720" s="260"/>
      <c r="AF720" s="260"/>
      <c r="AG720" s="260"/>
      <c r="AH720" s="260"/>
      <c r="AI720" s="260"/>
      <c r="AJ720" s="260"/>
      <c r="AK720" s="260"/>
      <c r="AL720" s="260"/>
      <c r="AM720" s="260"/>
      <c r="AN720" s="260"/>
      <c r="AO720" s="260"/>
      <c r="AP720" s="260"/>
      <c r="AQ720" s="260"/>
      <c r="AR720" s="260"/>
      <c r="AS720" s="260"/>
      <c r="AT720" s="260"/>
    </row>
    <row r="721" customFormat="false" ht="15" hidden="false" customHeight="false" outlineLevel="0" collapsed="false">
      <c r="A721" s="259"/>
      <c r="B721" s="260"/>
      <c r="C721" s="260"/>
      <c r="D721" s="260"/>
      <c r="E721" s="260"/>
      <c r="F721" s="260"/>
      <c r="G721" s="260"/>
      <c r="H721" s="260"/>
      <c r="I721" s="260"/>
      <c r="J721" s="260"/>
      <c r="K721" s="260"/>
      <c r="L721" s="260"/>
      <c r="M721" s="260"/>
      <c r="N721" s="260"/>
      <c r="O721" s="260"/>
      <c r="P721" s="260"/>
      <c r="Q721" s="260"/>
      <c r="R721" s="260"/>
      <c r="S721" s="260"/>
      <c r="T721" s="260"/>
      <c r="U721" s="260"/>
      <c r="V721" s="260"/>
      <c r="W721" s="260"/>
      <c r="X721" s="260"/>
      <c r="Y721" s="260"/>
      <c r="Z721" s="260"/>
      <c r="AA721" s="260"/>
      <c r="AB721" s="260"/>
      <c r="AC721" s="260"/>
      <c r="AD721" s="260"/>
      <c r="AE721" s="260"/>
      <c r="AF721" s="260"/>
      <c r="AG721" s="260"/>
      <c r="AH721" s="260"/>
      <c r="AI721" s="260"/>
      <c r="AJ721" s="260"/>
      <c r="AK721" s="260"/>
      <c r="AL721" s="260"/>
      <c r="AM721" s="260"/>
      <c r="AN721" s="260"/>
      <c r="AO721" s="260"/>
      <c r="AP721" s="260"/>
      <c r="AQ721" s="260"/>
      <c r="AR721" s="260"/>
      <c r="AS721" s="260"/>
      <c r="AT721" s="260"/>
    </row>
    <row r="722" customFormat="false" ht="15" hidden="false" customHeight="false" outlineLevel="0" collapsed="false">
      <c r="A722" s="259"/>
      <c r="B722" s="260"/>
      <c r="C722" s="260"/>
      <c r="D722" s="260"/>
      <c r="E722" s="260"/>
      <c r="F722" s="260"/>
      <c r="G722" s="260"/>
      <c r="H722" s="260"/>
      <c r="I722" s="260"/>
      <c r="J722" s="260"/>
      <c r="K722" s="260"/>
      <c r="L722" s="260"/>
      <c r="M722" s="260"/>
      <c r="N722" s="260"/>
      <c r="O722" s="260"/>
      <c r="P722" s="260"/>
      <c r="Q722" s="260"/>
      <c r="R722" s="260"/>
      <c r="S722" s="260"/>
      <c r="T722" s="260"/>
      <c r="U722" s="260"/>
      <c r="V722" s="260"/>
      <c r="W722" s="260"/>
      <c r="X722" s="260"/>
      <c r="Y722" s="260"/>
      <c r="Z722" s="260"/>
      <c r="AA722" s="260"/>
      <c r="AB722" s="260"/>
      <c r="AC722" s="260"/>
      <c r="AD722" s="260"/>
      <c r="AE722" s="260"/>
      <c r="AF722" s="260"/>
      <c r="AG722" s="260"/>
      <c r="AH722" s="260"/>
      <c r="AI722" s="260"/>
      <c r="AJ722" s="260"/>
      <c r="AK722" s="260"/>
      <c r="AL722" s="260"/>
      <c r="AM722" s="260"/>
      <c r="AN722" s="260"/>
      <c r="AO722" s="260"/>
      <c r="AP722" s="260"/>
      <c r="AQ722" s="260"/>
      <c r="AR722" s="260"/>
      <c r="AS722" s="260"/>
      <c r="AT722" s="260"/>
    </row>
    <row r="723" customFormat="false" ht="15" hidden="false" customHeight="false" outlineLevel="0" collapsed="false">
      <c r="A723" s="259"/>
      <c r="B723" s="260"/>
      <c r="C723" s="260"/>
      <c r="D723" s="260"/>
      <c r="E723" s="260"/>
      <c r="F723" s="260"/>
      <c r="G723" s="260"/>
      <c r="H723" s="260"/>
      <c r="I723" s="260"/>
      <c r="J723" s="260"/>
      <c r="K723" s="260"/>
      <c r="L723" s="260"/>
      <c r="M723" s="260"/>
      <c r="N723" s="260"/>
      <c r="O723" s="260"/>
      <c r="P723" s="260"/>
      <c r="Q723" s="260"/>
      <c r="R723" s="260"/>
      <c r="S723" s="260"/>
      <c r="T723" s="260"/>
      <c r="U723" s="260"/>
      <c r="V723" s="260"/>
      <c r="W723" s="260"/>
      <c r="X723" s="260"/>
      <c r="Y723" s="260"/>
      <c r="Z723" s="260"/>
      <c r="AA723" s="260"/>
      <c r="AB723" s="260"/>
      <c r="AC723" s="260"/>
      <c r="AD723" s="260"/>
      <c r="AE723" s="260"/>
      <c r="AF723" s="260"/>
      <c r="AG723" s="260"/>
      <c r="AH723" s="260"/>
      <c r="AI723" s="260"/>
      <c r="AJ723" s="260"/>
      <c r="AK723" s="260"/>
      <c r="AL723" s="260"/>
      <c r="AM723" s="260"/>
      <c r="AN723" s="260"/>
      <c r="AO723" s="260"/>
      <c r="AP723" s="260"/>
      <c r="AQ723" s="260"/>
      <c r="AR723" s="260"/>
      <c r="AS723" s="260"/>
      <c r="AT723" s="260"/>
    </row>
    <row r="724" customFormat="false" ht="15" hidden="false" customHeight="false" outlineLevel="0" collapsed="false">
      <c r="A724" s="259"/>
      <c r="B724" s="260"/>
      <c r="C724" s="260"/>
      <c r="D724" s="260"/>
      <c r="E724" s="260"/>
      <c r="F724" s="260"/>
      <c r="G724" s="260"/>
      <c r="H724" s="260"/>
      <c r="I724" s="260"/>
      <c r="J724" s="260"/>
      <c r="K724" s="260"/>
      <c r="L724" s="260"/>
      <c r="M724" s="260"/>
      <c r="N724" s="260"/>
      <c r="O724" s="260"/>
      <c r="P724" s="260"/>
      <c r="Q724" s="260"/>
      <c r="R724" s="260"/>
      <c r="S724" s="260"/>
      <c r="T724" s="260"/>
      <c r="U724" s="260"/>
      <c r="V724" s="260"/>
      <c r="W724" s="260"/>
      <c r="X724" s="260"/>
      <c r="Y724" s="260"/>
      <c r="Z724" s="260"/>
      <c r="AA724" s="260"/>
      <c r="AB724" s="260"/>
      <c r="AC724" s="260"/>
      <c r="AD724" s="260"/>
      <c r="AE724" s="260"/>
      <c r="AF724" s="260"/>
      <c r="AG724" s="260"/>
      <c r="AH724" s="260"/>
      <c r="AI724" s="260"/>
      <c r="AJ724" s="260"/>
      <c r="AK724" s="260"/>
      <c r="AL724" s="260"/>
      <c r="AM724" s="260"/>
      <c r="AN724" s="260"/>
      <c r="AO724" s="260"/>
      <c r="AP724" s="260"/>
      <c r="AQ724" s="260"/>
      <c r="AR724" s="260"/>
      <c r="AS724" s="260"/>
      <c r="AT724" s="260"/>
    </row>
    <row r="725" customFormat="false" ht="15" hidden="false" customHeight="false" outlineLevel="0" collapsed="false">
      <c r="A725" s="259"/>
      <c r="B725" s="260"/>
      <c r="C725" s="260"/>
      <c r="D725" s="260"/>
      <c r="E725" s="260"/>
      <c r="F725" s="260"/>
      <c r="G725" s="260"/>
      <c r="H725" s="260"/>
      <c r="I725" s="260"/>
      <c r="J725" s="260"/>
      <c r="K725" s="260"/>
      <c r="L725" s="260"/>
      <c r="M725" s="260"/>
      <c r="N725" s="260"/>
      <c r="O725" s="260"/>
      <c r="P725" s="260"/>
      <c r="Q725" s="260"/>
      <c r="R725" s="260"/>
      <c r="S725" s="260"/>
      <c r="T725" s="260"/>
      <c r="U725" s="260"/>
      <c r="V725" s="260"/>
      <c r="W725" s="260"/>
      <c r="X725" s="260"/>
      <c r="Y725" s="260"/>
      <c r="Z725" s="260"/>
      <c r="AA725" s="260"/>
      <c r="AB725" s="260"/>
      <c r="AC725" s="260"/>
      <c r="AD725" s="260"/>
      <c r="AE725" s="260"/>
      <c r="AF725" s="260"/>
      <c r="AG725" s="260"/>
      <c r="AH725" s="260"/>
      <c r="AI725" s="260"/>
      <c r="AJ725" s="260"/>
      <c r="AK725" s="260"/>
      <c r="AL725" s="260"/>
      <c r="AM725" s="260"/>
      <c r="AN725" s="260"/>
      <c r="AO725" s="260"/>
      <c r="AP725" s="260"/>
      <c r="AQ725" s="260"/>
      <c r="AR725" s="260"/>
      <c r="AS725" s="260"/>
      <c r="AT725" s="260"/>
    </row>
    <row r="726" customFormat="false" ht="15" hidden="false" customHeight="false" outlineLevel="0" collapsed="false">
      <c r="A726" s="259"/>
      <c r="B726" s="260"/>
      <c r="C726" s="260"/>
      <c r="D726" s="260"/>
      <c r="E726" s="260"/>
      <c r="F726" s="260"/>
      <c r="G726" s="260"/>
      <c r="H726" s="260"/>
      <c r="I726" s="260"/>
      <c r="J726" s="260"/>
      <c r="K726" s="260"/>
      <c r="L726" s="260"/>
      <c r="M726" s="260"/>
      <c r="N726" s="260"/>
      <c r="O726" s="260"/>
      <c r="P726" s="260"/>
      <c r="Q726" s="260"/>
      <c r="R726" s="260"/>
      <c r="S726" s="260"/>
      <c r="T726" s="260"/>
      <c r="U726" s="260"/>
      <c r="V726" s="260"/>
      <c r="W726" s="260"/>
      <c r="X726" s="260"/>
      <c r="Y726" s="260"/>
      <c r="Z726" s="260"/>
      <c r="AA726" s="260"/>
      <c r="AB726" s="260"/>
      <c r="AC726" s="260"/>
      <c r="AD726" s="260"/>
      <c r="AE726" s="260"/>
      <c r="AF726" s="260"/>
      <c r="AG726" s="260"/>
      <c r="AH726" s="260"/>
      <c r="AI726" s="260"/>
      <c r="AJ726" s="260"/>
      <c r="AK726" s="260"/>
      <c r="AL726" s="260"/>
      <c r="AM726" s="260"/>
      <c r="AN726" s="260"/>
      <c r="AO726" s="260"/>
      <c r="AP726" s="260"/>
      <c r="AQ726" s="260"/>
      <c r="AR726" s="260"/>
      <c r="AS726" s="260"/>
      <c r="AT726" s="260"/>
    </row>
    <row r="727" customFormat="false" ht="15" hidden="false" customHeight="false" outlineLevel="0" collapsed="false">
      <c r="A727" s="259"/>
      <c r="B727" s="260"/>
      <c r="C727" s="260"/>
      <c r="D727" s="260"/>
      <c r="E727" s="260"/>
      <c r="F727" s="260"/>
      <c r="G727" s="260"/>
      <c r="H727" s="260"/>
      <c r="I727" s="260"/>
      <c r="J727" s="260"/>
      <c r="K727" s="260"/>
      <c r="L727" s="260"/>
      <c r="M727" s="260"/>
      <c r="N727" s="260"/>
      <c r="O727" s="260"/>
      <c r="P727" s="260"/>
      <c r="Q727" s="260"/>
      <c r="R727" s="260"/>
      <c r="S727" s="260"/>
      <c r="T727" s="260"/>
      <c r="U727" s="260"/>
      <c r="V727" s="260"/>
      <c r="W727" s="260"/>
      <c r="X727" s="260"/>
      <c r="Y727" s="260"/>
      <c r="Z727" s="260"/>
      <c r="AA727" s="260"/>
      <c r="AB727" s="260"/>
      <c r="AC727" s="260"/>
      <c r="AD727" s="260"/>
      <c r="AE727" s="260"/>
      <c r="AF727" s="260"/>
      <c r="AG727" s="260"/>
      <c r="AH727" s="260"/>
      <c r="AI727" s="260"/>
      <c r="AJ727" s="260"/>
      <c r="AK727" s="260"/>
      <c r="AL727" s="260"/>
      <c r="AM727" s="260"/>
      <c r="AN727" s="260"/>
      <c r="AO727" s="260"/>
      <c r="AP727" s="260"/>
      <c r="AQ727" s="260"/>
      <c r="AR727" s="260"/>
      <c r="AS727" s="260"/>
      <c r="AT727" s="260"/>
    </row>
    <row r="728" customFormat="false" ht="15" hidden="false" customHeight="false" outlineLevel="0" collapsed="false">
      <c r="A728" s="259"/>
      <c r="B728" s="260"/>
      <c r="C728" s="260"/>
      <c r="D728" s="260"/>
      <c r="E728" s="260"/>
      <c r="F728" s="260"/>
      <c r="G728" s="260"/>
      <c r="H728" s="260"/>
      <c r="I728" s="260"/>
      <c r="J728" s="260"/>
      <c r="K728" s="260"/>
      <c r="L728" s="260"/>
      <c r="M728" s="260"/>
      <c r="N728" s="260"/>
      <c r="O728" s="260"/>
      <c r="P728" s="260"/>
      <c r="Q728" s="260"/>
      <c r="R728" s="260"/>
      <c r="S728" s="260"/>
      <c r="T728" s="260"/>
      <c r="U728" s="260"/>
      <c r="V728" s="260"/>
      <c r="W728" s="260"/>
      <c r="X728" s="260"/>
      <c r="Y728" s="260"/>
      <c r="Z728" s="260"/>
      <c r="AA728" s="260"/>
      <c r="AB728" s="260"/>
      <c r="AC728" s="260"/>
      <c r="AD728" s="260"/>
      <c r="AE728" s="260"/>
      <c r="AF728" s="260"/>
      <c r="AG728" s="260"/>
      <c r="AH728" s="260"/>
      <c r="AI728" s="260"/>
      <c r="AJ728" s="260"/>
      <c r="AK728" s="260"/>
      <c r="AL728" s="260"/>
      <c r="AM728" s="260"/>
      <c r="AN728" s="260"/>
      <c r="AO728" s="260"/>
      <c r="AP728" s="260"/>
      <c r="AQ728" s="260"/>
      <c r="AR728" s="260"/>
      <c r="AS728" s="260"/>
      <c r="AT728" s="260"/>
    </row>
    <row r="729" customFormat="false" ht="15" hidden="false" customHeight="false" outlineLevel="0" collapsed="false">
      <c r="A729" s="259"/>
      <c r="B729" s="260"/>
      <c r="C729" s="260"/>
      <c r="D729" s="260"/>
      <c r="E729" s="260"/>
      <c r="F729" s="260"/>
      <c r="G729" s="260"/>
      <c r="H729" s="260"/>
      <c r="I729" s="260"/>
      <c r="J729" s="260"/>
      <c r="K729" s="260"/>
      <c r="L729" s="260"/>
      <c r="M729" s="260"/>
      <c r="N729" s="260"/>
      <c r="O729" s="260"/>
      <c r="P729" s="260"/>
      <c r="Q729" s="260"/>
      <c r="R729" s="260"/>
      <c r="S729" s="260"/>
      <c r="T729" s="260"/>
      <c r="U729" s="260"/>
      <c r="V729" s="260"/>
      <c r="W729" s="260"/>
      <c r="X729" s="260"/>
      <c r="Y729" s="260"/>
      <c r="Z729" s="260"/>
      <c r="AA729" s="260"/>
      <c r="AB729" s="260"/>
      <c r="AC729" s="260"/>
      <c r="AD729" s="260"/>
      <c r="AE729" s="260"/>
      <c r="AF729" s="260"/>
      <c r="AG729" s="260"/>
      <c r="AH729" s="260"/>
      <c r="AI729" s="260"/>
      <c r="AJ729" s="260"/>
      <c r="AK729" s="260"/>
      <c r="AL729" s="260"/>
      <c r="AM729" s="260"/>
      <c r="AN729" s="260"/>
      <c r="AO729" s="260"/>
      <c r="AP729" s="260"/>
      <c r="AQ729" s="260"/>
      <c r="AR729" s="260"/>
      <c r="AS729" s="260"/>
      <c r="AT729" s="260"/>
    </row>
    <row r="730" customFormat="false" ht="15" hidden="false" customHeight="false" outlineLevel="0" collapsed="false">
      <c r="A730" s="259"/>
      <c r="B730" s="260"/>
      <c r="C730" s="260"/>
      <c r="D730" s="260"/>
      <c r="E730" s="260"/>
      <c r="F730" s="260"/>
      <c r="G730" s="260"/>
      <c r="H730" s="260"/>
      <c r="I730" s="260"/>
      <c r="J730" s="260"/>
      <c r="K730" s="260"/>
      <c r="L730" s="260"/>
      <c r="M730" s="260"/>
      <c r="N730" s="260"/>
      <c r="O730" s="260"/>
      <c r="P730" s="260"/>
      <c r="Q730" s="260"/>
      <c r="R730" s="260"/>
      <c r="S730" s="260"/>
      <c r="T730" s="260"/>
      <c r="U730" s="260"/>
      <c r="V730" s="260"/>
      <c r="W730" s="260"/>
      <c r="X730" s="260"/>
      <c r="Y730" s="260"/>
      <c r="Z730" s="260"/>
      <c r="AA730" s="260"/>
      <c r="AB730" s="260"/>
      <c r="AC730" s="260"/>
      <c r="AD730" s="260"/>
      <c r="AE730" s="260"/>
      <c r="AF730" s="260"/>
      <c r="AG730" s="260"/>
      <c r="AH730" s="260"/>
      <c r="AI730" s="260"/>
      <c r="AJ730" s="260"/>
      <c r="AK730" s="260"/>
      <c r="AL730" s="260"/>
      <c r="AM730" s="260"/>
      <c r="AN730" s="260"/>
      <c r="AO730" s="260"/>
      <c r="AP730" s="260"/>
      <c r="AQ730" s="260"/>
      <c r="AR730" s="260"/>
      <c r="AS730" s="260"/>
      <c r="AT730" s="260"/>
    </row>
    <row r="731" customFormat="false" ht="15" hidden="false" customHeight="false" outlineLevel="0" collapsed="false">
      <c r="A731" s="259"/>
      <c r="B731" s="260"/>
      <c r="C731" s="260"/>
      <c r="D731" s="260"/>
      <c r="E731" s="260"/>
      <c r="F731" s="260"/>
      <c r="G731" s="260"/>
      <c r="H731" s="260"/>
      <c r="I731" s="260"/>
      <c r="J731" s="260"/>
      <c r="K731" s="260"/>
      <c r="L731" s="260"/>
      <c r="M731" s="260"/>
      <c r="N731" s="260"/>
      <c r="O731" s="260"/>
      <c r="P731" s="260"/>
      <c r="Q731" s="260"/>
      <c r="R731" s="260"/>
      <c r="S731" s="260"/>
      <c r="T731" s="260"/>
      <c r="U731" s="260"/>
      <c r="V731" s="260"/>
      <c r="W731" s="260"/>
      <c r="X731" s="260"/>
      <c r="Y731" s="260"/>
      <c r="Z731" s="260"/>
      <c r="AA731" s="260"/>
      <c r="AB731" s="260"/>
      <c r="AC731" s="260"/>
      <c r="AD731" s="260"/>
      <c r="AE731" s="260"/>
      <c r="AF731" s="260"/>
      <c r="AG731" s="260"/>
      <c r="AH731" s="260"/>
      <c r="AI731" s="260"/>
      <c r="AJ731" s="260"/>
      <c r="AK731" s="260"/>
      <c r="AL731" s="260"/>
      <c r="AM731" s="260"/>
      <c r="AN731" s="260"/>
      <c r="AO731" s="260"/>
      <c r="AP731" s="260"/>
      <c r="AQ731" s="260"/>
      <c r="AR731" s="260"/>
      <c r="AS731" s="260"/>
      <c r="AT731" s="260"/>
    </row>
    <row r="732" customFormat="false" ht="15" hidden="false" customHeight="false" outlineLevel="0" collapsed="false">
      <c r="A732" s="259"/>
      <c r="B732" s="260"/>
      <c r="C732" s="260"/>
      <c r="D732" s="260"/>
      <c r="E732" s="260"/>
      <c r="F732" s="260"/>
      <c r="G732" s="260"/>
      <c r="H732" s="260"/>
      <c r="I732" s="260"/>
      <c r="J732" s="260"/>
      <c r="K732" s="260"/>
      <c r="L732" s="260"/>
      <c r="M732" s="260"/>
      <c r="N732" s="260"/>
      <c r="O732" s="260"/>
      <c r="P732" s="260"/>
      <c r="Q732" s="260"/>
      <c r="R732" s="260"/>
      <c r="S732" s="260"/>
      <c r="T732" s="260"/>
      <c r="U732" s="260"/>
      <c r="V732" s="260"/>
      <c r="W732" s="260"/>
      <c r="X732" s="260"/>
      <c r="Y732" s="260"/>
      <c r="Z732" s="260"/>
      <c r="AA732" s="260"/>
      <c r="AB732" s="260"/>
      <c r="AC732" s="260"/>
      <c r="AD732" s="260"/>
      <c r="AE732" s="260"/>
      <c r="AF732" s="260"/>
      <c r="AG732" s="260"/>
      <c r="AH732" s="260"/>
      <c r="AI732" s="260"/>
      <c r="AJ732" s="260"/>
      <c r="AK732" s="260"/>
      <c r="AL732" s="260"/>
      <c r="AM732" s="260"/>
      <c r="AN732" s="260"/>
      <c r="AO732" s="260"/>
      <c r="AP732" s="260"/>
      <c r="AQ732" s="260"/>
      <c r="AR732" s="260"/>
      <c r="AS732" s="260"/>
      <c r="AT732" s="260"/>
    </row>
    <row r="733" customFormat="false" ht="15" hidden="false" customHeight="false" outlineLevel="0" collapsed="false">
      <c r="A733" s="259"/>
      <c r="B733" s="260"/>
      <c r="C733" s="260"/>
      <c r="D733" s="260"/>
      <c r="E733" s="260"/>
      <c r="F733" s="260"/>
      <c r="G733" s="260"/>
      <c r="H733" s="260"/>
      <c r="I733" s="260"/>
      <c r="J733" s="260"/>
      <c r="K733" s="260"/>
      <c r="L733" s="260"/>
      <c r="M733" s="260"/>
      <c r="N733" s="260"/>
      <c r="O733" s="260"/>
      <c r="P733" s="260"/>
      <c r="Q733" s="260"/>
      <c r="R733" s="260"/>
      <c r="S733" s="260"/>
      <c r="T733" s="260"/>
      <c r="U733" s="260"/>
      <c r="V733" s="260"/>
      <c r="W733" s="260"/>
      <c r="X733" s="260"/>
      <c r="Y733" s="260"/>
      <c r="Z733" s="260"/>
      <c r="AA733" s="260"/>
      <c r="AB733" s="260"/>
      <c r="AC733" s="260"/>
      <c r="AD733" s="260"/>
      <c r="AE733" s="260"/>
      <c r="AF733" s="260"/>
      <c r="AG733" s="260"/>
      <c r="AH733" s="260"/>
      <c r="AI733" s="260"/>
      <c r="AJ733" s="260"/>
      <c r="AK733" s="260"/>
      <c r="AL733" s="260"/>
      <c r="AM733" s="260"/>
      <c r="AN733" s="260"/>
      <c r="AO733" s="260"/>
      <c r="AP733" s="260"/>
      <c r="AQ733" s="260"/>
      <c r="AR733" s="260"/>
      <c r="AS733" s="260"/>
      <c r="AT733" s="260"/>
    </row>
    <row r="734" customFormat="false" ht="15" hidden="false" customHeight="false" outlineLevel="0" collapsed="false">
      <c r="A734" s="259"/>
      <c r="B734" s="260"/>
      <c r="C734" s="260"/>
      <c r="D734" s="260"/>
      <c r="E734" s="260"/>
      <c r="F734" s="260"/>
      <c r="G734" s="260"/>
      <c r="H734" s="260"/>
      <c r="I734" s="260"/>
      <c r="J734" s="260"/>
      <c r="K734" s="260"/>
      <c r="L734" s="260"/>
      <c r="M734" s="260"/>
      <c r="N734" s="260"/>
      <c r="O734" s="260"/>
      <c r="P734" s="260"/>
      <c r="Q734" s="260"/>
      <c r="R734" s="260"/>
      <c r="S734" s="260"/>
      <c r="T734" s="260"/>
      <c r="U734" s="260"/>
      <c r="V734" s="260"/>
      <c r="W734" s="260"/>
      <c r="X734" s="260"/>
      <c r="Y734" s="260"/>
      <c r="Z734" s="260"/>
      <c r="AA734" s="260"/>
      <c r="AB734" s="260"/>
      <c r="AC734" s="260"/>
      <c r="AD734" s="260"/>
      <c r="AE734" s="260"/>
      <c r="AF734" s="260"/>
      <c r="AG734" s="260"/>
      <c r="AH734" s="260"/>
      <c r="AI734" s="260"/>
      <c r="AJ734" s="260"/>
      <c r="AK734" s="260"/>
      <c r="AL734" s="260"/>
      <c r="AM734" s="260"/>
      <c r="AN734" s="260"/>
      <c r="AO734" s="260"/>
      <c r="AP734" s="260"/>
      <c r="AQ734" s="260"/>
      <c r="AR734" s="260"/>
      <c r="AS734" s="260"/>
      <c r="AT734" s="260"/>
    </row>
    <row r="735" customFormat="false" ht="15" hidden="false" customHeight="false" outlineLevel="0" collapsed="false">
      <c r="A735" s="259"/>
      <c r="B735" s="260"/>
      <c r="C735" s="260"/>
      <c r="D735" s="260"/>
      <c r="E735" s="260"/>
      <c r="F735" s="260"/>
      <c r="G735" s="260"/>
      <c r="H735" s="260"/>
      <c r="I735" s="260"/>
      <c r="J735" s="260"/>
      <c r="K735" s="260"/>
      <c r="L735" s="260"/>
      <c r="M735" s="260"/>
      <c r="N735" s="260"/>
      <c r="O735" s="260"/>
      <c r="P735" s="260"/>
      <c r="Q735" s="260"/>
      <c r="R735" s="260"/>
      <c r="S735" s="260"/>
      <c r="T735" s="260"/>
      <c r="U735" s="260"/>
      <c r="V735" s="260"/>
      <c r="W735" s="260"/>
      <c r="X735" s="260"/>
      <c r="Y735" s="260"/>
      <c r="Z735" s="260"/>
      <c r="AA735" s="260"/>
      <c r="AB735" s="260"/>
      <c r="AC735" s="260"/>
      <c r="AD735" s="260"/>
      <c r="AE735" s="260"/>
      <c r="AF735" s="260"/>
      <c r="AG735" s="260"/>
      <c r="AH735" s="260"/>
      <c r="AI735" s="260"/>
      <c r="AJ735" s="260"/>
      <c r="AK735" s="260"/>
      <c r="AL735" s="260"/>
      <c r="AM735" s="260"/>
      <c r="AN735" s="260"/>
      <c r="AO735" s="260"/>
      <c r="AP735" s="260"/>
      <c r="AQ735" s="260"/>
      <c r="AR735" s="260"/>
      <c r="AS735" s="260"/>
      <c r="AT735" s="260"/>
    </row>
    <row r="736" customFormat="false" ht="15" hidden="false" customHeight="false" outlineLevel="0" collapsed="false">
      <c r="A736" s="259"/>
      <c r="B736" s="260"/>
      <c r="C736" s="260"/>
      <c r="D736" s="260"/>
      <c r="E736" s="260"/>
      <c r="F736" s="260"/>
      <c r="G736" s="260"/>
      <c r="H736" s="260"/>
      <c r="I736" s="260"/>
      <c r="J736" s="260"/>
      <c r="K736" s="260"/>
      <c r="L736" s="260"/>
      <c r="M736" s="260"/>
      <c r="N736" s="260"/>
      <c r="O736" s="260"/>
      <c r="P736" s="260"/>
      <c r="Q736" s="260"/>
      <c r="R736" s="260"/>
      <c r="S736" s="260"/>
      <c r="T736" s="260"/>
      <c r="U736" s="260"/>
      <c r="V736" s="260"/>
      <c r="W736" s="260"/>
      <c r="X736" s="260"/>
      <c r="Y736" s="260"/>
      <c r="Z736" s="260"/>
      <c r="AA736" s="260"/>
      <c r="AB736" s="260"/>
      <c r="AC736" s="260"/>
      <c r="AD736" s="260"/>
      <c r="AE736" s="260"/>
      <c r="AF736" s="260"/>
      <c r="AG736" s="260"/>
      <c r="AH736" s="260"/>
      <c r="AI736" s="260"/>
      <c r="AJ736" s="260"/>
      <c r="AK736" s="260"/>
      <c r="AL736" s="260"/>
      <c r="AM736" s="260"/>
      <c r="AN736" s="260"/>
      <c r="AO736" s="260"/>
      <c r="AP736" s="260"/>
      <c r="AQ736" s="260"/>
      <c r="AR736" s="260"/>
      <c r="AS736" s="260"/>
      <c r="AT736" s="260"/>
    </row>
    <row r="737" customFormat="false" ht="15" hidden="false" customHeight="false" outlineLevel="0" collapsed="false">
      <c r="A737" s="259"/>
      <c r="B737" s="260"/>
      <c r="C737" s="260"/>
      <c r="D737" s="260"/>
      <c r="E737" s="260"/>
      <c r="F737" s="260"/>
      <c r="G737" s="260"/>
      <c r="H737" s="260"/>
      <c r="I737" s="260"/>
      <c r="J737" s="260"/>
      <c r="K737" s="260"/>
      <c r="L737" s="260"/>
      <c r="M737" s="260"/>
      <c r="N737" s="260"/>
      <c r="O737" s="260"/>
      <c r="P737" s="260"/>
      <c r="Q737" s="260"/>
      <c r="R737" s="260"/>
      <c r="S737" s="260"/>
      <c r="T737" s="260"/>
      <c r="U737" s="260"/>
      <c r="V737" s="260"/>
      <c r="W737" s="260"/>
      <c r="X737" s="260"/>
      <c r="Y737" s="260"/>
      <c r="Z737" s="260"/>
      <c r="AA737" s="260"/>
      <c r="AB737" s="260"/>
      <c r="AC737" s="260"/>
      <c r="AD737" s="260"/>
      <c r="AE737" s="260"/>
      <c r="AF737" s="260"/>
      <c r="AG737" s="260"/>
      <c r="AH737" s="260"/>
      <c r="AI737" s="260"/>
      <c r="AJ737" s="260"/>
      <c r="AK737" s="260"/>
      <c r="AL737" s="260"/>
      <c r="AM737" s="260"/>
      <c r="AN737" s="260"/>
      <c r="AO737" s="260"/>
      <c r="AP737" s="260"/>
      <c r="AQ737" s="260"/>
      <c r="AR737" s="260"/>
      <c r="AS737" s="260"/>
      <c r="AT737" s="260"/>
    </row>
    <row r="738" customFormat="false" ht="15" hidden="false" customHeight="false" outlineLevel="0" collapsed="false">
      <c r="A738" s="259"/>
      <c r="B738" s="260"/>
      <c r="C738" s="260"/>
      <c r="D738" s="260"/>
      <c r="E738" s="260"/>
      <c r="F738" s="260"/>
      <c r="G738" s="260"/>
      <c r="H738" s="260"/>
      <c r="I738" s="260"/>
      <c r="J738" s="260"/>
      <c r="K738" s="260"/>
      <c r="L738" s="260"/>
      <c r="M738" s="260"/>
      <c r="N738" s="260"/>
      <c r="O738" s="260"/>
      <c r="P738" s="260"/>
      <c r="Q738" s="260"/>
      <c r="R738" s="260"/>
      <c r="S738" s="260"/>
      <c r="T738" s="260"/>
      <c r="U738" s="260"/>
      <c r="V738" s="260"/>
      <c r="W738" s="260"/>
      <c r="X738" s="260"/>
      <c r="Y738" s="260"/>
      <c r="Z738" s="260"/>
      <c r="AA738" s="260"/>
      <c r="AB738" s="260"/>
      <c r="AC738" s="260"/>
      <c r="AD738" s="260"/>
      <c r="AE738" s="260"/>
      <c r="AF738" s="260"/>
      <c r="AG738" s="260"/>
      <c r="AH738" s="260"/>
      <c r="AI738" s="260"/>
      <c r="AJ738" s="260"/>
      <c r="AK738" s="260"/>
      <c r="AL738" s="260"/>
      <c r="AM738" s="260"/>
      <c r="AN738" s="260"/>
      <c r="AO738" s="260"/>
      <c r="AP738" s="260"/>
      <c r="AQ738" s="260"/>
      <c r="AR738" s="260"/>
      <c r="AS738" s="260"/>
      <c r="AT738" s="260"/>
    </row>
    <row r="739" customFormat="false" ht="15" hidden="false" customHeight="false" outlineLevel="0" collapsed="false">
      <c r="A739" s="259"/>
      <c r="B739" s="260"/>
      <c r="C739" s="260"/>
      <c r="D739" s="260"/>
      <c r="E739" s="260"/>
      <c r="F739" s="260"/>
      <c r="G739" s="260"/>
      <c r="H739" s="260"/>
      <c r="I739" s="260"/>
      <c r="J739" s="260"/>
      <c r="K739" s="260"/>
      <c r="L739" s="260"/>
      <c r="M739" s="260"/>
      <c r="N739" s="260"/>
      <c r="O739" s="260"/>
      <c r="P739" s="260"/>
      <c r="Q739" s="260"/>
      <c r="R739" s="260"/>
      <c r="S739" s="260"/>
      <c r="T739" s="260"/>
      <c r="U739" s="260"/>
      <c r="V739" s="260"/>
      <c r="W739" s="260"/>
      <c r="X739" s="260"/>
      <c r="Y739" s="260"/>
      <c r="Z739" s="260"/>
      <c r="AA739" s="260"/>
      <c r="AB739" s="260"/>
      <c r="AC739" s="260"/>
      <c r="AD739" s="260"/>
      <c r="AE739" s="260"/>
      <c r="AF739" s="260"/>
      <c r="AG739" s="260"/>
      <c r="AH739" s="260"/>
      <c r="AI739" s="260"/>
      <c r="AJ739" s="260"/>
      <c r="AK739" s="260"/>
      <c r="AL739" s="260"/>
      <c r="AM739" s="260"/>
      <c r="AN739" s="260"/>
      <c r="AO739" s="260"/>
      <c r="AP739" s="260"/>
      <c r="AQ739" s="260"/>
      <c r="AR739" s="260"/>
      <c r="AS739" s="260"/>
      <c r="AT739" s="260"/>
    </row>
    <row r="740" customFormat="false" ht="15" hidden="false" customHeight="false" outlineLevel="0" collapsed="false">
      <c r="A740" s="259"/>
      <c r="B740" s="260"/>
      <c r="C740" s="260"/>
      <c r="D740" s="260"/>
      <c r="E740" s="260"/>
      <c r="F740" s="260"/>
      <c r="G740" s="260"/>
      <c r="H740" s="260"/>
      <c r="I740" s="260"/>
      <c r="J740" s="260"/>
      <c r="K740" s="260"/>
      <c r="L740" s="260"/>
      <c r="M740" s="260"/>
      <c r="N740" s="260"/>
      <c r="O740" s="260"/>
      <c r="P740" s="260"/>
      <c r="Q740" s="260"/>
      <c r="R740" s="260"/>
      <c r="S740" s="260"/>
      <c r="T740" s="260"/>
      <c r="U740" s="260"/>
      <c r="V740" s="260"/>
      <c r="W740" s="260"/>
      <c r="X740" s="260"/>
      <c r="Y740" s="260"/>
      <c r="Z740" s="260"/>
      <c r="AA740" s="260"/>
      <c r="AB740" s="260"/>
      <c r="AC740" s="260"/>
      <c r="AD740" s="260"/>
      <c r="AE740" s="260"/>
      <c r="AF740" s="260"/>
      <c r="AG740" s="260"/>
      <c r="AH740" s="260"/>
      <c r="AI740" s="260"/>
      <c r="AJ740" s="260"/>
      <c r="AK740" s="260"/>
      <c r="AL740" s="260"/>
      <c r="AM740" s="260"/>
      <c r="AN740" s="260"/>
      <c r="AO740" s="260"/>
      <c r="AP740" s="260"/>
      <c r="AQ740" s="260"/>
      <c r="AR740" s="260"/>
      <c r="AS740" s="260"/>
      <c r="AT740" s="260"/>
    </row>
    <row r="741" customFormat="false" ht="15" hidden="false" customHeight="false" outlineLevel="0" collapsed="false">
      <c r="A741" s="259"/>
      <c r="B741" s="260"/>
      <c r="C741" s="260"/>
      <c r="D741" s="260"/>
      <c r="E741" s="260"/>
      <c r="F741" s="260"/>
      <c r="G741" s="260"/>
      <c r="H741" s="260"/>
      <c r="I741" s="260"/>
      <c r="J741" s="260"/>
      <c r="K741" s="260"/>
      <c r="L741" s="260"/>
      <c r="M741" s="260"/>
      <c r="N741" s="260"/>
      <c r="O741" s="260"/>
      <c r="P741" s="260"/>
      <c r="Q741" s="260"/>
      <c r="R741" s="260"/>
      <c r="S741" s="260"/>
      <c r="T741" s="260"/>
      <c r="U741" s="260"/>
      <c r="V741" s="260"/>
      <c r="W741" s="260"/>
      <c r="X741" s="260"/>
      <c r="Y741" s="260"/>
      <c r="Z741" s="260"/>
      <c r="AA741" s="260"/>
      <c r="AB741" s="260"/>
      <c r="AC741" s="260"/>
      <c r="AD741" s="260"/>
      <c r="AE741" s="260"/>
      <c r="AF741" s="260"/>
      <c r="AG741" s="260"/>
      <c r="AH741" s="260"/>
      <c r="AI741" s="260"/>
      <c r="AJ741" s="260"/>
      <c r="AK741" s="260"/>
      <c r="AL741" s="260"/>
      <c r="AM741" s="260"/>
      <c r="AN741" s="260"/>
      <c r="AO741" s="260"/>
      <c r="AP741" s="260"/>
      <c r="AQ741" s="260"/>
      <c r="AR741" s="260"/>
      <c r="AS741" s="260"/>
      <c r="AT741" s="260"/>
    </row>
    <row r="742" customFormat="false" ht="15" hidden="false" customHeight="false" outlineLevel="0" collapsed="false">
      <c r="A742" s="259"/>
      <c r="B742" s="260"/>
      <c r="C742" s="260"/>
      <c r="D742" s="260"/>
      <c r="E742" s="260"/>
      <c r="F742" s="260"/>
      <c r="G742" s="260"/>
      <c r="H742" s="260"/>
      <c r="I742" s="260"/>
      <c r="J742" s="260"/>
      <c r="K742" s="260"/>
      <c r="L742" s="260"/>
      <c r="M742" s="260"/>
      <c r="N742" s="260"/>
      <c r="O742" s="260"/>
      <c r="P742" s="260"/>
      <c r="Q742" s="260"/>
      <c r="R742" s="260"/>
      <c r="S742" s="260"/>
      <c r="T742" s="260"/>
      <c r="U742" s="260"/>
      <c r="V742" s="260"/>
      <c r="W742" s="260"/>
      <c r="X742" s="260"/>
      <c r="Y742" s="260"/>
      <c r="Z742" s="260"/>
      <c r="AA742" s="260"/>
      <c r="AB742" s="260"/>
      <c r="AC742" s="260"/>
      <c r="AD742" s="260"/>
      <c r="AE742" s="260"/>
      <c r="AF742" s="260"/>
      <c r="AG742" s="260"/>
      <c r="AH742" s="260"/>
      <c r="AI742" s="260"/>
      <c r="AJ742" s="260"/>
      <c r="AK742" s="260"/>
      <c r="AL742" s="260"/>
      <c r="AM742" s="260"/>
      <c r="AN742" s="260"/>
      <c r="AO742" s="260"/>
      <c r="AP742" s="260"/>
      <c r="AQ742" s="260"/>
      <c r="AR742" s="260"/>
      <c r="AS742" s="260"/>
      <c r="AT742" s="260"/>
    </row>
    <row r="743" customFormat="false" ht="15" hidden="false" customHeight="false" outlineLevel="0" collapsed="false">
      <c r="A743" s="259"/>
      <c r="B743" s="260"/>
      <c r="C743" s="260"/>
      <c r="D743" s="260"/>
      <c r="E743" s="260"/>
      <c r="F743" s="260"/>
      <c r="G743" s="260"/>
      <c r="H743" s="260"/>
      <c r="I743" s="260"/>
      <c r="J743" s="260"/>
      <c r="K743" s="260"/>
      <c r="L743" s="260"/>
      <c r="M743" s="260"/>
      <c r="N743" s="260"/>
      <c r="O743" s="260"/>
      <c r="P743" s="260"/>
      <c r="Q743" s="260"/>
      <c r="R743" s="260"/>
      <c r="S743" s="260"/>
      <c r="T743" s="260"/>
      <c r="U743" s="260"/>
      <c r="V743" s="260"/>
      <c r="W743" s="260"/>
      <c r="X743" s="260"/>
      <c r="Y743" s="260"/>
      <c r="Z743" s="260"/>
      <c r="AA743" s="260"/>
      <c r="AB743" s="260"/>
      <c r="AC743" s="260"/>
      <c r="AD743" s="260"/>
      <c r="AE743" s="260"/>
      <c r="AF743" s="260"/>
      <c r="AG743" s="260"/>
      <c r="AH743" s="260"/>
      <c r="AI743" s="260"/>
      <c r="AJ743" s="260"/>
      <c r="AK743" s="260"/>
      <c r="AL743" s="260"/>
      <c r="AM743" s="260"/>
      <c r="AN743" s="260"/>
      <c r="AO743" s="260"/>
      <c r="AP743" s="260"/>
      <c r="AQ743" s="260"/>
      <c r="AR743" s="260"/>
      <c r="AS743" s="260"/>
      <c r="AT743" s="260"/>
    </row>
    <row r="744" customFormat="false" ht="15" hidden="false" customHeight="false" outlineLevel="0" collapsed="false">
      <c r="A744" s="259"/>
      <c r="B744" s="260"/>
      <c r="C744" s="260"/>
      <c r="D744" s="260"/>
      <c r="E744" s="260"/>
      <c r="F744" s="260"/>
      <c r="G744" s="260"/>
      <c r="H744" s="260"/>
      <c r="I744" s="260"/>
      <c r="J744" s="260"/>
      <c r="K744" s="260"/>
      <c r="L744" s="260"/>
      <c r="M744" s="260"/>
      <c r="N744" s="260"/>
      <c r="O744" s="260"/>
      <c r="P744" s="260"/>
      <c r="Q744" s="260"/>
      <c r="R744" s="260"/>
      <c r="S744" s="260"/>
      <c r="T744" s="260"/>
      <c r="U744" s="260"/>
      <c r="V744" s="260"/>
      <c r="W744" s="260"/>
      <c r="X744" s="260"/>
      <c r="Y744" s="260"/>
      <c r="Z744" s="260"/>
      <c r="AA744" s="260"/>
      <c r="AB744" s="260"/>
      <c r="AC744" s="260"/>
      <c r="AD744" s="260"/>
      <c r="AE744" s="260"/>
      <c r="AF744" s="260"/>
      <c r="AG744" s="260"/>
      <c r="AH744" s="260"/>
      <c r="AI744" s="260"/>
      <c r="AJ744" s="260"/>
      <c r="AK744" s="260"/>
      <c r="AL744" s="260"/>
      <c r="AM744" s="260"/>
      <c r="AN744" s="260"/>
      <c r="AO744" s="260"/>
      <c r="AP744" s="260"/>
      <c r="AQ744" s="260"/>
      <c r="AR744" s="260"/>
      <c r="AS744" s="260"/>
      <c r="AT744" s="260"/>
    </row>
    <row r="745" customFormat="false" ht="15" hidden="false" customHeight="false" outlineLevel="0" collapsed="false">
      <c r="A745" s="259"/>
      <c r="B745" s="260"/>
      <c r="C745" s="260"/>
      <c r="D745" s="260"/>
      <c r="E745" s="260"/>
      <c r="F745" s="260"/>
      <c r="G745" s="260"/>
      <c r="H745" s="260"/>
      <c r="I745" s="260"/>
      <c r="J745" s="260"/>
      <c r="K745" s="260"/>
      <c r="L745" s="260"/>
      <c r="M745" s="260"/>
      <c r="N745" s="260"/>
      <c r="O745" s="260"/>
      <c r="P745" s="260"/>
      <c r="Q745" s="260"/>
      <c r="R745" s="260"/>
      <c r="S745" s="260"/>
      <c r="T745" s="260"/>
      <c r="U745" s="260"/>
      <c r="V745" s="260"/>
      <c r="W745" s="260"/>
      <c r="X745" s="260"/>
      <c r="Y745" s="260"/>
      <c r="Z745" s="260"/>
      <c r="AA745" s="260"/>
      <c r="AB745" s="260"/>
      <c r="AC745" s="260"/>
      <c r="AD745" s="260"/>
      <c r="AE745" s="260"/>
      <c r="AF745" s="260"/>
      <c r="AG745" s="260"/>
      <c r="AH745" s="260"/>
      <c r="AI745" s="260"/>
      <c r="AJ745" s="260"/>
      <c r="AK745" s="260"/>
      <c r="AL745" s="260"/>
      <c r="AM745" s="260"/>
      <c r="AN745" s="260"/>
      <c r="AO745" s="260"/>
      <c r="AP745" s="260"/>
      <c r="AQ745" s="260"/>
      <c r="AR745" s="260"/>
      <c r="AS745" s="260"/>
      <c r="AT745" s="260"/>
    </row>
    <row r="746" customFormat="false" ht="15" hidden="false" customHeight="false" outlineLevel="0" collapsed="false">
      <c r="A746" s="259"/>
      <c r="B746" s="260"/>
      <c r="C746" s="260"/>
      <c r="D746" s="260"/>
      <c r="E746" s="260"/>
      <c r="F746" s="260"/>
      <c r="G746" s="260"/>
      <c r="H746" s="260"/>
      <c r="I746" s="260"/>
      <c r="J746" s="260"/>
      <c r="K746" s="260"/>
      <c r="L746" s="260"/>
      <c r="M746" s="260"/>
      <c r="N746" s="260"/>
      <c r="O746" s="260"/>
      <c r="P746" s="260"/>
      <c r="Q746" s="260"/>
      <c r="R746" s="260"/>
      <c r="S746" s="260"/>
      <c r="T746" s="260"/>
      <c r="U746" s="260"/>
      <c r="V746" s="260"/>
      <c r="W746" s="260"/>
      <c r="X746" s="260"/>
      <c r="Y746" s="260"/>
      <c r="Z746" s="260"/>
      <c r="AA746" s="260"/>
      <c r="AB746" s="260"/>
      <c r="AC746" s="260"/>
      <c r="AD746" s="260"/>
      <c r="AE746" s="260"/>
      <c r="AF746" s="260"/>
      <c r="AG746" s="260"/>
      <c r="AH746" s="260"/>
      <c r="AI746" s="260"/>
      <c r="AJ746" s="260"/>
      <c r="AK746" s="260"/>
      <c r="AL746" s="260"/>
      <c r="AM746" s="260"/>
      <c r="AN746" s="260"/>
      <c r="AO746" s="260"/>
      <c r="AP746" s="260"/>
      <c r="AQ746" s="260"/>
      <c r="AR746" s="260"/>
      <c r="AS746" s="260"/>
      <c r="AT746" s="260"/>
    </row>
    <row r="747" customFormat="false" ht="15" hidden="false" customHeight="false" outlineLevel="0" collapsed="false">
      <c r="A747" s="259"/>
      <c r="B747" s="260"/>
      <c r="C747" s="260"/>
      <c r="D747" s="260"/>
      <c r="E747" s="260"/>
      <c r="F747" s="260"/>
      <c r="G747" s="260"/>
      <c r="H747" s="260"/>
      <c r="I747" s="260"/>
      <c r="J747" s="260"/>
      <c r="K747" s="260"/>
      <c r="L747" s="260"/>
      <c r="M747" s="260"/>
      <c r="N747" s="260"/>
      <c r="O747" s="260"/>
      <c r="P747" s="260"/>
      <c r="Q747" s="260"/>
      <c r="R747" s="260"/>
      <c r="S747" s="260"/>
      <c r="T747" s="260"/>
      <c r="U747" s="260"/>
      <c r="V747" s="260"/>
      <c r="W747" s="260"/>
      <c r="X747" s="260"/>
      <c r="Y747" s="260"/>
      <c r="Z747" s="260"/>
      <c r="AA747" s="260"/>
      <c r="AB747" s="260"/>
      <c r="AC747" s="260"/>
      <c r="AD747" s="260"/>
      <c r="AE747" s="260"/>
      <c r="AF747" s="260"/>
      <c r="AG747" s="260"/>
      <c r="AH747" s="260"/>
      <c r="AI747" s="260"/>
      <c r="AJ747" s="260"/>
      <c r="AK747" s="260"/>
      <c r="AL747" s="260"/>
      <c r="AM747" s="260"/>
      <c r="AN747" s="260"/>
      <c r="AO747" s="260"/>
      <c r="AP747" s="260"/>
      <c r="AQ747" s="260"/>
      <c r="AR747" s="260"/>
      <c r="AS747" s="260"/>
      <c r="AT747" s="260"/>
    </row>
    <row r="748" customFormat="false" ht="15" hidden="false" customHeight="false" outlineLevel="0" collapsed="false">
      <c r="A748" s="259"/>
      <c r="B748" s="260"/>
      <c r="C748" s="260"/>
      <c r="D748" s="260"/>
      <c r="E748" s="260"/>
      <c r="F748" s="260"/>
      <c r="G748" s="260"/>
      <c r="H748" s="260"/>
      <c r="I748" s="260"/>
      <c r="J748" s="260"/>
      <c r="K748" s="260"/>
      <c r="L748" s="260"/>
      <c r="M748" s="260"/>
      <c r="N748" s="260"/>
      <c r="O748" s="260"/>
      <c r="P748" s="260"/>
      <c r="Q748" s="260"/>
      <c r="R748" s="260"/>
      <c r="S748" s="260"/>
      <c r="T748" s="260"/>
      <c r="U748" s="260"/>
      <c r="V748" s="260"/>
      <c r="W748" s="260"/>
      <c r="X748" s="260"/>
      <c r="Y748" s="260"/>
      <c r="Z748" s="260"/>
      <c r="AA748" s="260"/>
      <c r="AB748" s="260"/>
      <c r="AC748" s="260"/>
      <c r="AD748" s="260"/>
      <c r="AE748" s="260"/>
      <c r="AF748" s="260"/>
      <c r="AG748" s="260"/>
      <c r="AH748" s="260"/>
      <c r="AI748" s="260"/>
      <c r="AJ748" s="260"/>
      <c r="AK748" s="260"/>
      <c r="AL748" s="260"/>
      <c r="AM748" s="260"/>
      <c r="AN748" s="260"/>
      <c r="AO748" s="260"/>
      <c r="AP748" s="260"/>
      <c r="AQ748" s="260"/>
      <c r="AR748" s="260"/>
      <c r="AS748" s="260"/>
      <c r="AT748" s="260"/>
    </row>
    <row r="749" customFormat="false" ht="15" hidden="false" customHeight="false" outlineLevel="0" collapsed="false">
      <c r="A749" s="259"/>
      <c r="B749" s="260"/>
      <c r="C749" s="260"/>
      <c r="D749" s="260"/>
      <c r="E749" s="260"/>
      <c r="F749" s="260"/>
      <c r="G749" s="260"/>
      <c r="H749" s="260"/>
      <c r="I749" s="260"/>
      <c r="J749" s="260"/>
      <c r="K749" s="260"/>
      <c r="L749" s="260"/>
      <c r="M749" s="260"/>
      <c r="N749" s="260"/>
      <c r="O749" s="260"/>
      <c r="P749" s="260"/>
      <c r="Q749" s="260"/>
      <c r="R749" s="260"/>
      <c r="S749" s="260"/>
      <c r="T749" s="260"/>
      <c r="U749" s="260"/>
      <c r="V749" s="260"/>
      <c r="W749" s="260"/>
      <c r="X749" s="260"/>
      <c r="Y749" s="260"/>
      <c r="Z749" s="260"/>
      <c r="AA749" s="260"/>
      <c r="AB749" s="260"/>
      <c r="AC749" s="260"/>
      <c r="AD749" s="260"/>
      <c r="AE749" s="260"/>
      <c r="AF749" s="260"/>
      <c r="AG749" s="260"/>
      <c r="AH749" s="260"/>
      <c r="AI749" s="260"/>
      <c r="AJ749" s="260"/>
      <c r="AK749" s="260"/>
      <c r="AL749" s="260"/>
      <c r="AM749" s="260"/>
      <c r="AN749" s="260"/>
      <c r="AO749" s="260"/>
      <c r="AP749" s="260"/>
      <c r="AQ749" s="260"/>
      <c r="AR749" s="260"/>
      <c r="AS749" s="260"/>
      <c r="AT749" s="260"/>
    </row>
    <row r="750" customFormat="false" ht="15" hidden="false" customHeight="false" outlineLevel="0" collapsed="false">
      <c r="A750" s="259"/>
      <c r="B750" s="260"/>
      <c r="C750" s="260"/>
      <c r="D750" s="260"/>
      <c r="E750" s="260"/>
      <c r="F750" s="260"/>
      <c r="G750" s="260"/>
      <c r="H750" s="260"/>
      <c r="I750" s="260"/>
      <c r="J750" s="260"/>
      <c r="K750" s="260"/>
      <c r="L750" s="260"/>
      <c r="M750" s="260"/>
      <c r="N750" s="260"/>
      <c r="O750" s="260"/>
      <c r="P750" s="260"/>
      <c r="Q750" s="260"/>
      <c r="R750" s="260"/>
      <c r="S750" s="260"/>
      <c r="T750" s="260"/>
      <c r="U750" s="260"/>
      <c r="V750" s="260"/>
      <c r="W750" s="260"/>
      <c r="X750" s="260"/>
      <c r="Y750" s="260"/>
      <c r="Z750" s="260"/>
      <c r="AA750" s="260"/>
      <c r="AB750" s="260"/>
      <c r="AC750" s="260"/>
      <c r="AD750" s="260"/>
      <c r="AE750" s="260"/>
      <c r="AF750" s="260"/>
      <c r="AG750" s="260"/>
      <c r="AH750" s="260"/>
      <c r="AI750" s="260"/>
      <c r="AJ750" s="260"/>
      <c r="AK750" s="260"/>
      <c r="AL750" s="260"/>
      <c r="AM750" s="260"/>
      <c r="AN750" s="260"/>
      <c r="AO750" s="260"/>
      <c r="AP750" s="260"/>
      <c r="AQ750" s="260"/>
      <c r="AR750" s="260"/>
      <c r="AS750" s="260"/>
      <c r="AT750" s="260"/>
    </row>
    <row r="751" customFormat="false" ht="15" hidden="false" customHeight="false" outlineLevel="0" collapsed="false">
      <c r="A751" s="259"/>
      <c r="B751" s="260"/>
      <c r="C751" s="260"/>
      <c r="D751" s="260"/>
      <c r="E751" s="260"/>
      <c r="F751" s="260"/>
      <c r="G751" s="260"/>
      <c r="H751" s="260"/>
      <c r="I751" s="260"/>
      <c r="J751" s="260"/>
      <c r="K751" s="260"/>
      <c r="L751" s="260"/>
      <c r="M751" s="260"/>
      <c r="N751" s="260"/>
      <c r="O751" s="260"/>
      <c r="P751" s="260"/>
      <c r="Q751" s="260"/>
      <c r="R751" s="260"/>
      <c r="S751" s="260"/>
      <c r="T751" s="260"/>
      <c r="U751" s="260"/>
      <c r="V751" s="260"/>
      <c r="W751" s="260"/>
      <c r="X751" s="260"/>
      <c r="Y751" s="260"/>
      <c r="Z751" s="260"/>
      <c r="AA751" s="260"/>
      <c r="AB751" s="260"/>
      <c r="AC751" s="260"/>
      <c r="AD751" s="260"/>
      <c r="AE751" s="260"/>
      <c r="AF751" s="260"/>
      <c r="AG751" s="260"/>
      <c r="AH751" s="260"/>
      <c r="AI751" s="260"/>
      <c r="AJ751" s="260"/>
      <c r="AK751" s="260"/>
      <c r="AL751" s="260"/>
      <c r="AM751" s="260"/>
      <c r="AN751" s="260"/>
      <c r="AO751" s="260"/>
      <c r="AP751" s="260"/>
      <c r="AQ751" s="260"/>
      <c r="AR751" s="260"/>
      <c r="AS751" s="260"/>
      <c r="AT751" s="260"/>
    </row>
    <row r="752" customFormat="false" ht="15" hidden="false" customHeight="false" outlineLevel="0" collapsed="false">
      <c r="A752" s="259"/>
      <c r="B752" s="260"/>
      <c r="C752" s="260"/>
      <c r="D752" s="260"/>
      <c r="E752" s="260"/>
      <c r="F752" s="260"/>
      <c r="G752" s="260"/>
      <c r="H752" s="260"/>
      <c r="I752" s="260"/>
      <c r="J752" s="260"/>
      <c r="K752" s="260"/>
      <c r="L752" s="260"/>
      <c r="M752" s="260"/>
      <c r="N752" s="260"/>
      <c r="O752" s="260"/>
      <c r="P752" s="260"/>
      <c r="Q752" s="260"/>
      <c r="R752" s="260"/>
      <c r="S752" s="260"/>
      <c r="T752" s="260"/>
      <c r="U752" s="260"/>
      <c r="V752" s="260"/>
      <c r="W752" s="260"/>
      <c r="X752" s="260"/>
      <c r="Y752" s="260"/>
      <c r="Z752" s="260"/>
      <c r="AA752" s="260"/>
      <c r="AB752" s="260"/>
      <c r="AC752" s="260"/>
      <c r="AD752" s="260"/>
      <c r="AE752" s="260"/>
      <c r="AF752" s="260"/>
      <c r="AG752" s="260"/>
      <c r="AH752" s="260"/>
      <c r="AI752" s="260"/>
      <c r="AJ752" s="260"/>
      <c r="AK752" s="260"/>
      <c r="AL752" s="260"/>
      <c r="AM752" s="260"/>
      <c r="AN752" s="260"/>
      <c r="AO752" s="260"/>
      <c r="AP752" s="260"/>
      <c r="AQ752" s="260"/>
      <c r="AR752" s="260"/>
      <c r="AS752" s="260"/>
      <c r="AT752" s="260"/>
    </row>
    <row r="753" customFormat="false" ht="15" hidden="false" customHeight="false" outlineLevel="0" collapsed="false">
      <c r="A753" s="259"/>
      <c r="B753" s="260"/>
      <c r="C753" s="260"/>
      <c r="D753" s="260"/>
      <c r="E753" s="260"/>
      <c r="F753" s="260"/>
      <c r="G753" s="260"/>
      <c r="H753" s="260"/>
      <c r="I753" s="260"/>
      <c r="J753" s="260"/>
      <c r="K753" s="260"/>
      <c r="L753" s="260"/>
      <c r="M753" s="260"/>
      <c r="N753" s="260"/>
      <c r="O753" s="260"/>
      <c r="P753" s="260"/>
      <c r="Q753" s="260"/>
      <c r="R753" s="260"/>
      <c r="S753" s="260"/>
      <c r="T753" s="260"/>
      <c r="U753" s="260"/>
      <c r="V753" s="260"/>
      <c r="W753" s="260"/>
      <c r="X753" s="260"/>
      <c r="Y753" s="260"/>
      <c r="Z753" s="260"/>
      <c r="AA753" s="260"/>
      <c r="AB753" s="260"/>
      <c r="AC753" s="260"/>
      <c r="AD753" s="260"/>
      <c r="AE753" s="260"/>
      <c r="AF753" s="260"/>
      <c r="AG753" s="260"/>
      <c r="AH753" s="260"/>
      <c r="AI753" s="260"/>
      <c r="AJ753" s="260"/>
      <c r="AK753" s="260"/>
      <c r="AL753" s="260"/>
      <c r="AM753" s="260"/>
      <c r="AN753" s="260"/>
      <c r="AO753" s="260"/>
      <c r="AP753" s="260"/>
      <c r="AQ753" s="260"/>
      <c r="AR753" s="260"/>
      <c r="AS753" s="260"/>
      <c r="AT753" s="260"/>
    </row>
    <row r="754" customFormat="false" ht="15" hidden="false" customHeight="false" outlineLevel="0" collapsed="false">
      <c r="A754" s="259"/>
      <c r="B754" s="260"/>
      <c r="C754" s="260"/>
      <c r="D754" s="260"/>
      <c r="E754" s="260"/>
      <c r="F754" s="260"/>
      <c r="G754" s="260"/>
      <c r="H754" s="260"/>
      <c r="I754" s="260"/>
      <c r="J754" s="260"/>
      <c r="K754" s="260"/>
      <c r="L754" s="260"/>
      <c r="M754" s="260"/>
      <c r="N754" s="260"/>
      <c r="O754" s="260"/>
      <c r="P754" s="260"/>
      <c r="Q754" s="260"/>
      <c r="R754" s="260"/>
      <c r="S754" s="260"/>
      <c r="T754" s="260"/>
      <c r="U754" s="260"/>
      <c r="V754" s="260"/>
      <c r="W754" s="260"/>
      <c r="X754" s="260"/>
      <c r="Y754" s="260"/>
      <c r="Z754" s="260"/>
      <c r="AA754" s="260"/>
      <c r="AB754" s="260"/>
      <c r="AC754" s="260"/>
      <c r="AD754" s="260"/>
      <c r="AE754" s="260"/>
      <c r="AF754" s="260"/>
      <c r="AG754" s="260"/>
      <c r="AH754" s="260"/>
      <c r="AI754" s="260"/>
      <c r="AJ754" s="260"/>
      <c r="AK754" s="260"/>
      <c r="AL754" s="260"/>
      <c r="AM754" s="260"/>
      <c r="AN754" s="260"/>
      <c r="AO754" s="260"/>
      <c r="AP754" s="260"/>
      <c r="AQ754" s="260"/>
      <c r="AR754" s="260"/>
      <c r="AS754" s="260"/>
      <c r="AT754" s="260"/>
    </row>
    <row r="755" customFormat="false" ht="15" hidden="false" customHeight="false" outlineLevel="0" collapsed="false">
      <c r="A755" s="259"/>
      <c r="B755" s="260"/>
      <c r="C755" s="260"/>
      <c r="D755" s="260"/>
      <c r="E755" s="260"/>
      <c r="F755" s="260"/>
      <c r="G755" s="260"/>
      <c r="H755" s="260"/>
      <c r="I755" s="260"/>
      <c r="J755" s="260"/>
      <c r="K755" s="260"/>
      <c r="L755" s="260"/>
      <c r="M755" s="260"/>
      <c r="N755" s="260"/>
      <c r="O755" s="260"/>
      <c r="P755" s="260"/>
      <c r="Q755" s="260"/>
      <c r="R755" s="260"/>
      <c r="S755" s="260"/>
      <c r="T755" s="260"/>
      <c r="U755" s="260"/>
      <c r="V755" s="260"/>
      <c r="W755" s="260"/>
      <c r="X755" s="260"/>
      <c r="Y755" s="260"/>
      <c r="Z755" s="260"/>
      <c r="AA755" s="260"/>
      <c r="AB755" s="260"/>
      <c r="AC755" s="260"/>
      <c r="AD755" s="260"/>
      <c r="AE755" s="260"/>
      <c r="AF755" s="260"/>
      <c r="AG755" s="260"/>
      <c r="AH755" s="260"/>
      <c r="AI755" s="260"/>
      <c r="AJ755" s="260"/>
      <c r="AK755" s="260"/>
      <c r="AL755" s="260"/>
      <c r="AM755" s="260"/>
      <c r="AN755" s="260"/>
      <c r="AO755" s="260"/>
      <c r="AP755" s="260"/>
      <c r="AQ755" s="260"/>
      <c r="AR755" s="260"/>
      <c r="AS755" s="260"/>
      <c r="AT755" s="260"/>
    </row>
    <row r="756" customFormat="false" ht="15" hidden="false" customHeight="false" outlineLevel="0" collapsed="false">
      <c r="A756" s="259"/>
      <c r="B756" s="260"/>
      <c r="C756" s="260"/>
      <c r="D756" s="260"/>
      <c r="E756" s="260"/>
      <c r="F756" s="260"/>
      <c r="G756" s="260"/>
      <c r="H756" s="260"/>
      <c r="I756" s="260"/>
      <c r="J756" s="260"/>
      <c r="K756" s="260"/>
      <c r="L756" s="260"/>
      <c r="M756" s="260"/>
      <c r="N756" s="260"/>
      <c r="O756" s="260"/>
      <c r="P756" s="260"/>
      <c r="Q756" s="260"/>
      <c r="R756" s="260"/>
      <c r="S756" s="260"/>
      <c r="T756" s="260"/>
      <c r="U756" s="260"/>
      <c r="V756" s="260"/>
      <c r="W756" s="260"/>
      <c r="X756" s="260"/>
      <c r="Y756" s="260"/>
      <c r="Z756" s="260"/>
      <c r="AA756" s="260"/>
      <c r="AB756" s="260"/>
      <c r="AC756" s="260"/>
      <c r="AD756" s="260"/>
      <c r="AE756" s="260"/>
      <c r="AF756" s="260"/>
      <c r="AG756" s="260"/>
      <c r="AH756" s="260"/>
      <c r="AI756" s="260"/>
      <c r="AJ756" s="260"/>
      <c r="AK756" s="260"/>
      <c r="AL756" s="260"/>
      <c r="AM756" s="260"/>
      <c r="AN756" s="260"/>
      <c r="AO756" s="260"/>
      <c r="AP756" s="260"/>
      <c r="AQ756" s="260"/>
      <c r="AR756" s="260"/>
      <c r="AS756" s="260"/>
      <c r="AT756" s="260"/>
    </row>
    <row r="757" customFormat="false" ht="15" hidden="false" customHeight="false" outlineLevel="0" collapsed="false">
      <c r="A757" s="259"/>
      <c r="B757" s="260"/>
      <c r="C757" s="260"/>
      <c r="D757" s="260"/>
      <c r="E757" s="260"/>
      <c r="F757" s="260"/>
      <c r="G757" s="260"/>
      <c r="H757" s="260"/>
      <c r="I757" s="260"/>
      <c r="J757" s="260"/>
      <c r="K757" s="260"/>
      <c r="L757" s="260"/>
      <c r="M757" s="260"/>
      <c r="N757" s="260"/>
      <c r="O757" s="260"/>
      <c r="P757" s="260"/>
      <c r="Q757" s="260"/>
      <c r="R757" s="260"/>
      <c r="S757" s="260"/>
      <c r="T757" s="260"/>
      <c r="U757" s="260"/>
      <c r="V757" s="260"/>
      <c r="W757" s="260"/>
      <c r="X757" s="260"/>
      <c r="Y757" s="260"/>
      <c r="Z757" s="260"/>
      <c r="AA757" s="260"/>
      <c r="AB757" s="260"/>
      <c r="AC757" s="260"/>
      <c r="AD757" s="260"/>
      <c r="AE757" s="260"/>
      <c r="AF757" s="260"/>
      <c r="AG757" s="260"/>
      <c r="AH757" s="260"/>
      <c r="AI757" s="260"/>
      <c r="AJ757" s="260"/>
      <c r="AK757" s="260"/>
      <c r="AL757" s="260"/>
      <c r="AM757" s="260"/>
      <c r="AN757" s="260"/>
      <c r="AO757" s="260"/>
      <c r="AP757" s="260"/>
      <c r="AQ757" s="260"/>
      <c r="AR757" s="260"/>
      <c r="AS757" s="260"/>
      <c r="AT757" s="260"/>
    </row>
    <row r="758" customFormat="false" ht="15" hidden="false" customHeight="false" outlineLevel="0" collapsed="false">
      <c r="A758" s="259"/>
      <c r="B758" s="260"/>
      <c r="C758" s="260"/>
      <c r="D758" s="260"/>
      <c r="E758" s="260"/>
      <c r="F758" s="260"/>
      <c r="G758" s="260"/>
      <c r="H758" s="260"/>
      <c r="I758" s="260"/>
      <c r="J758" s="260"/>
      <c r="K758" s="260"/>
      <c r="L758" s="260"/>
      <c r="M758" s="260"/>
      <c r="N758" s="260"/>
      <c r="O758" s="260"/>
      <c r="P758" s="260"/>
      <c r="Q758" s="260"/>
      <c r="R758" s="260"/>
      <c r="S758" s="260"/>
      <c r="T758" s="260"/>
      <c r="U758" s="260"/>
      <c r="V758" s="260"/>
      <c r="W758" s="260"/>
      <c r="X758" s="260"/>
      <c r="Y758" s="260"/>
      <c r="Z758" s="260"/>
      <c r="AA758" s="260"/>
      <c r="AB758" s="260"/>
      <c r="AC758" s="260"/>
      <c r="AD758" s="260"/>
      <c r="AE758" s="260"/>
      <c r="AF758" s="260"/>
      <c r="AG758" s="260"/>
      <c r="AH758" s="260"/>
      <c r="AI758" s="260"/>
      <c r="AJ758" s="260"/>
      <c r="AK758" s="260"/>
      <c r="AL758" s="260"/>
      <c r="AM758" s="260"/>
      <c r="AN758" s="260"/>
      <c r="AO758" s="260"/>
      <c r="AP758" s="260"/>
      <c r="AQ758" s="260"/>
      <c r="AR758" s="260"/>
      <c r="AS758" s="260"/>
      <c r="AT758" s="260"/>
    </row>
    <row r="759" customFormat="false" ht="15" hidden="false" customHeight="false" outlineLevel="0" collapsed="false">
      <c r="A759" s="259"/>
      <c r="B759" s="260"/>
      <c r="C759" s="260"/>
      <c r="D759" s="260"/>
      <c r="E759" s="260"/>
      <c r="F759" s="260"/>
      <c r="G759" s="260"/>
      <c r="H759" s="260"/>
      <c r="I759" s="260"/>
      <c r="J759" s="260"/>
      <c r="K759" s="260"/>
      <c r="L759" s="260"/>
      <c r="M759" s="260"/>
      <c r="N759" s="260"/>
      <c r="O759" s="260"/>
      <c r="P759" s="260"/>
      <c r="Q759" s="260"/>
      <c r="R759" s="260"/>
      <c r="S759" s="260"/>
      <c r="T759" s="260"/>
      <c r="U759" s="260"/>
      <c r="V759" s="260"/>
      <c r="W759" s="260"/>
      <c r="X759" s="260"/>
      <c r="Y759" s="260"/>
      <c r="Z759" s="260"/>
      <c r="AA759" s="260"/>
      <c r="AB759" s="260"/>
      <c r="AC759" s="260"/>
      <c r="AD759" s="260"/>
      <c r="AE759" s="260"/>
      <c r="AF759" s="260"/>
      <c r="AG759" s="260"/>
      <c r="AH759" s="260"/>
      <c r="AI759" s="260"/>
      <c r="AJ759" s="260"/>
      <c r="AK759" s="260"/>
      <c r="AL759" s="260"/>
      <c r="AM759" s="260"/>
      <c r="AN759" s="260"/>
      <c r="AO759" s="260"/>
      <c r="AP759" s="260"/>
      <c r="AQ759" s="260"/>
      <c r="AR759" s="260"/>
      <c r="AS759" s="260"/>
      <c r="AT759" s="260"/>
    </row>
    <row r="760" customFormat="false" ht="15" hidden="false" customHeight="false" outlineLevel="0" collapsed="false">
      <c r="A760" s="259"/>
      <c r="B760" s="260"/>
      <c r="C760" s="260"/>
      <c r="D760" s="260"/>
      <c r="E760" s="260"/>
      <c r="F760" s="260"/>
      <c r="G760" s="260"/>
      <c r="H760" s="260"/>
      <c r="I760" s="260"/>
      <c r="J760" s="260"/>
      <c r="K760" s="260"/>
      <c r="L760" s="260"/>
      <c r="M760" s="260"/>
      <c r="N760" s="260"/>
      <c r="O760" s="260"/>
      <c r="P760" s="260"/>
      <c r="Q760" s="260"/>
      <c r="R760" s="260"/>
      <c r="S760" s="260"/>
      <c r="T760" s="260"/>
      <c r="U760" s="260"/>
      <c r="V760" s="260"/>
      <c r="W760" s="260"/>
      <c r="X760" s="260"/>
      <c r="Y760" s="260"/>
      <c r="Z760" s="260"/>
      <c r="AA760" s="260"/>
      <c r="AB760" s="260"/>
      <c r="AC760" s="260"/>
      <c r="AD760" s="260"/>
      <c r="AE760" s="260"/>
      <c r="AF760" s="260"/>
      <c r="AG760" s="260"/>
      <c r="AH760" s="260"/>
      <c r="AI760" s="260"/>
      <c r="AJ760" s="260"/>
      <c r="AK760" s="260"/>
      <c r="AL760" s="260"/>
      <c r="AM760" s="260"/>
      <c r="AN760" s="260"/>
      <c r="AO760" s="260"/>
      <c r="AP760" s="260"/>
      <c r="AQ760" s="260"/>
      <c r="AR760" s="260"/>
      <c r="AS760" s="260"/>
      <c r="AT760" s="260"/>
    </row>
    <row r="761" customFormat="false" ht="15" hidden="false" customHeight="false" outlineLevel="0" collapsed="false">
      <c r="A761" s="259"/>
      <c r="B761" s="260"/>
      <c r="C761" s="260"/>
      <c r="D761" s="260"/>
      <c r="E761" s="260"/>
      <c r="F761" s="260"/>
      <c r="G761" s="260"/>
      <c r="H761" s="260"/>
      <c r="I761" s="260"/>
      <c r="J761" s="260"/>
      <c r="K761" s="260"/>
      <c r="L761" s="260"/>
      <c r="M761" s="260"/>
      <c r="N761" s="260"/>
      <c r="O761" s="260"/>
      <c r="P761" s="260"/>
      <c r="Q761" s="260"/>
      <c r="R761" s="260"/>
      <c r="S761" s="260"/>
      <c r="T761" s="260"/>
      <c r="U761" s="260"/>
      <c r="V761" s="260"/>
      <c r="W761" s="260"/>
      <c r="X761" s="260"/>
      <c r="Y761" s="260"/>
      <c r="Z761" s="260"/>
      <c r="AA761" s="260"/>
      <c r="AB761" s="260"/>
      <c r="AC761" s="260"/>
      <c r="AD761" s="260"/>
      <c r="AE761" s="260"/>
      <c r="AF761" s="260"/>
      <c r="AG761" s="260"/>
      <c r="AH761" s="260"/>
      <c r="AI761" s="260"/>
      <c r="AJ761" s="260"/>
      <c r="AK761" s="260"/>
      <c r="AL761" s="260"/>
      <c r="AM761" s="260"/>
      <c r="AN761" s="260"/>
      <c r="AO761" s="260"/>
      <c r="AP761" s="260"/>
      <c r="AQ761" s="260"/>
      <c r="AR761" s="260"/>
      <c r="AS761" s="260"/>
      <c r="AT761" s="260"/>
    </row>
    <row r="762" customFormat="false" ht="15" hidden="false" customHeight="false" outlineLevel="0" collapsed="false">
      <c r="A762" s="259"/>
      <c r="B762" s="260"/>
      <c r="C762" s="260"/>
      <c r="D762" s="260"/>
      <c r="E762" s="260"/>
      <c r="F762" s="260"/>
      <c r="G762" s="260"/>
      <c r="H762" s="260"/>
      <c r="I762" s="260"/>
      <c r="J762" s="260"/>
      <c r="K762" s="260"/>
      <c r="L762" s="260"/>
      <c r="M762" s="260"/>
      <c r="N762" s="260"/>
      <c r="O762" s="260"/>
      <c r="P762" s="260"/>
      <c r="Q762" s="260"/>
      <c r="R762" s="260"/>
      <c r="S762" s="260"/>
      <c r="T762" s="260"/>
      <c r="U762" s="260"/>
      <c r="V762" s="260"/>
      <c r="W762" s="260"/>
      <c r="X762" s="260"/>
      <c r="Y762" s="260"/>
      <c r="Z762" s="260"/>
      <c r="AA762" s="260"/>
      <c r="AB762" s="260"/>
      <c r="AC762" s="260"/>
      <c r="AD762" s="260"/>
      <c r="AE762" s="260"/>
      <c r="AF762" s="260"/>
      <c r="AG762" s="260"/>
      <c r="AH762" s="260"/>
      <c r="AI762" s="260"/>
      <c r="AJ762" s="260"/>
      <c r="AK762" s="260"/>
      <c r="AL762" s="260"/>
      <c r="AM762" s="260"/>
      <c r="AN762" s="260"/>
      <c r="AO762" s="260"/>
      <c r="AP762" s="260"/>
      <c r="AQ762" s="260"/>
      <c r="AR762" s="260"/>
      <c r="AS762" s="260"/>
      <c r="AT762" s="260"/>
    </row>
    <row r="763" customFormat="false" ht="15" hidden="false" customHeight="false" outlineLevel="0" collapsed="false">
      <c r="A763" s="259"/>
      <c r="B763" s="260"/>
      <c r="C763" s="260"/>
      <c r="D763" s="260"/>
      <c r="E763" s="260"/>
      <c r="F763" s="260"/>
      <c r="G763" s="260"/>
      <c r="H763" s="260"/>
      <c r="I763" s="260"/>
      <c r="J763" s="260"/>
      <c r="K763" s="260"/>
      <c r="L763" s="260"/>
      <c r="M763" s="260"/>
      <c r="N763" s="260"/>
      <c r="O763" s="260"/>
      <c r="P763" s="260"/>
      <c r="Q763" s="260"/>
      <c r="R763" s="260"/>
      <c r="S763" s="260"/>
      <c r="T763" s="260"/>
      <c r="U763" s="260"/>
      <c r="V763" s="260"/>
      <c r="W763" s="260"/>
      <c r="X763" s="260"/>
      <c r="Y763" s="260"/>
      <c r="Z763" s="260"/>
      <c r="AA763" s="260"/>
      <c r="AB763" s="260"/>
      <c r="AC763" s="260"/>
      <c r="AD763" s="260"/>
      <c r="AE763" s="260"/>
      <c r="AF763" s="260"/>
      <c r="AG763" s="260"/>
      <c r="AH763" s="260"/>
      <c r="AI763" s="260"/>
      <c r="AJ763" s="260"/>
      <c r="AK763" s="260"/>
      <c r="AL763" s="260"/>
      <c r="AM763" s="260"/>
      <c r="AN763" s="260"/>
      <c r="AO763" s="260"/>
      <c r="AP763" s="260"/>
      <c r="AQ763" s="260"/>
      <c r="AR763" s="260"/>
      <c r="AS763" s="260"/>
      <c r="AT763" s="260"/>
    </row>
    <row r="764" customFormat="false" ht="15" hidden="false" customHeight="false" outlineLevel="0" collapsed="false">
      <c r="A764" s="259"/>
      <c r="B764" s="260"/>
      <c r="C764" s="260"/>
      <c r="D764" s="260"/>
      <c r="E764" s="260"/>
      <c r="F764" s="260"/>
      <c r="G764" s="260"/>
      <c r="H764" s="260"/>
      <c r="I764" s="260"/>
      <c r="J764" s="260"/>
      <c r="K764" s="260"/>
      <c r="L764" s="260"/>
      <c r="M764" s="260"/>
      <c r="N764" s="260"/>
      <c r="O764" s="260"/>
      <c r="P764" s="260"/>
      <c r="Q764" s="260"/>
      <c r="R764" s="260"/>
      <c r="S764" s="260"/>
      <c r="T764" s="260"/>
      <c r="U764" s="260"/>
      <c r="V764" s="260"/>
      <c r="W764" s="260"/>
      <c r="X764" s="260"/>
      <c r="Y764" s="260"/>
      <c r="Z764" s="260"/>
      <c r="AA764" s="260"/>
      <c r="AB764" s="260"/>
      <c r="AC764" s="260"/>
      <c r="AD764" s="260"/>
      <c r="AE764" s="260"/>
      <c r="AF764" s="260"/>
      <c r="AG764" s="260"/>
      <c r="AH764" s="260"/>
      <c r="AI764" s="260"/>
      <c r="AJ764" s="260"/>
      <c r="AK764" s="260"/>
      <c r="AL764" s="260"/>
      <c r="AM764" s="260"/>
      <c r="AN764" s="260"/>
      <c r="AO764" s="260"/>
      <c r="AP764" s="260"/>
      <c r="AQ764" s="260"/>
      <c r="AR764" s="260"/>
      <c r="AS764" s="260"/>
      <c r="AT764" s="260"/>
    </row>
    <row r="765" customFormat="false" ht="15" hidden="false" customHeight="false" outlineLevel="0" collapsed="false">
      <c r="A765" s="259"/>
      <c r="B765" s="260"/>
      <c r="C765" s="260"/>
      <c r="D765" s="260"/>
      <c r="E765" s="260"/>
      <c r="F765" s="260"/>
      <c r="G765" s="260"/>
      <c r="H765" s="260"/>
      <c r="I765" s="260"/>
      <c r="J765" s="260"/>
      <c r="K765" s="260"/>
      <c r="L765" s="260"/>
      <c r="M765" s="260"/>
      <c r="N765" s="260"/>
      <c r="O765" s="260"/>
      <c r="P765" s="260"/>
      <c r="Q765" s="260"/>
      <c r="R765" s="260"/>
      <c r="S765" s="260"/>
      <c r="T765" s="260"/>
      <c r="U765" s="260"/>
      <c r="V765" s="260"/>
      <c r="W765" s="260"/>
      <c r="X765" s="260"/>
      <c r="Y765" s="260"/>
      <c r="Z765" s="260"/>
      <c r="AA765" s="260"/>
      <c r="AB765" s="260"/>
      <c r="AC765" s="260"/>
      <c r="AD765" s="260"/>
      <c r="AE765" s="260"/>
      <c r="AF765" s="260"/>
      <c r="AG765" s="260"/>
      <c r="AH765" s="260"/>
      <c r="AI765" s="260"/>
      <c r="AJ765" s="260"/>
      <c r="AK765" s="260"/>
      <c r="AL765" s="260"/>
      <c r="AM765" s="260"/>
      <c r="AN765" s="260"/>
      <c r="AO765" s="260"/>
      <c r="AP765" s="260"/>
      <c r="AQ765" s="260"/>
      <c r="AR765" s="260"/>
      <c r="AS765" s="260"/>
      <c r="AT765" s="260"/>
    </row>
    <row r="766" customFormat="false" ht="15" hidden="false" customHeight="false" outlineLevel="0" collapsed="false">
      <c r="A766" s="259"/>
      <c r="B766" s="260"/>
      <c r="C766" s="260"/>
      <c r="D766" s="260"/>
      <c r="E766" s="260"/>
      <c r="F766" s="260"/>
      <c r="G766" s="260"/>
      <c r="H766" s="260"/>
      <c r="I766" s="260"/>
      <c r="J766" s="260"/>
      <c r="K766" s="260"/>
      <c r="L766" s="260"/>
      <c r="M766" s="260"/>
      <c r="N766" s="260"/>
      <c r="O766" s="260"/>
      <c r="P766" s="260"/>
      <c r="Q766" s="260"/>
      <c r="R766" s="260"/>
      <c r="S766" s="260"/>
      <c r="T766" s="260"/>
      <c r="U766" s="260"/>
      <c r="V766" s="260"/>
      <c r="W766" s="260"/>
      <c r="X766" s="260"/>
      <c r="Y766" s="260"/>
      <c r="Z766" s="260"/>
      <c r="AA766" s="260"/>
      <c r="AB766" s="260"/>
      <c r="AC766" s="260"/>
      <c r="AD766" s="260"/>
      <c r="AE766" s="260"/>
      <c r="AF766" s="260"/>
      <c r="AG766" s="260"/>
      <c r="AH766" s="260"/>
      <c r="AI766" s="260"/>
      <c r="AJ766" s="260"/>
      <c r="AK766" s="260"/>
      <c r="AL766" s="260"/>
      <c r="AM766" s="260"/>
      <c r="AN766" s="260"/>
      <c r="AO766" s="260"/>
      <c r="AP766" s="260"/>
      <c r="AQ766" s="260"/>
      <c r="AR766" s="260"/>
      <c r="AS766" s="260"/>
      <c r="AT766" s="260"/>
    </row>
    <row r="767" customFormat="false" ht="15" hidden="false" customHeight="false" outlineLevel="0" collapsed="false">
      <c r="A767" s="259"/>
      <c r="B767" s="260"/>
      <c r="C767" s="260"/>
      <c r="D767" s="260"/>
      <c r="E767" s="260"/>
      <c r="F767" s="260"/>
      <c r="G767" s="260"/>
      <c r="H767" s="260"/>
      <c r="I767" s="260"/>
      <c r="J767" s="260"/>
      <c r="K767" s="260"/>
      <c r="L767" s="260"/>
      <c r="M767" s="260"/>
      <c r="N767" s="260"/>
      <c r="O767" s="260"/>
      <c r="P767" s="260"/>
      <c r="Q767" s="260"/>
      <c r="R767" s="260"/>
      <c r="S767" s="260"/>
      <c r="T767" s="260"/>
      <c r="U767" s="260"/>
      <c r="V767" s="260"/>
      <c r="W767" s="260"/>
      <c r="X767" s="260"/>
      <c r="Y767" s="260"/>
      <c r="Z767" s="260"/>
      <c r="AA767" s="260"/>
      <c r="AB767" s="260"/>
      <c r="AC767" s="260"/>
      <c r="AD767" s="260"/>
      <c r="AE767" s="260"/>
      <c r="AF767" s="260"/>
      <c r="AG767" s="260"/>
      <c r="AH767" s="260"/>
      <c r="AI767" s="260"/>
      <c r="AJ767" s="260"/>
      <c r="AK767" s="260"/>
      <c r="AL767" s="260"/>
      <c r="AM767" s="260"/>
      <c r="AN767" s="260"/>
      <c r="AO767" s="260"/>
      <c r="AP767" s="260"/>
      <c r="AQ767" s="260"/>
      <c r="AR767" s="260"/>
      <c r="AS767" s="260"/>
      <c r="AT767" s="260"/>
    </row>
    <row r="768" customFormat="false" ht="15" hidden="false" customHeight="false" outlineLevel="0" collapsed="false">
      <c r="A768" s="259"/>
      <c r="B768" s="260"/>
      <c r="C768" s="260"/>
      <c r="D768" s="260"/>
      <c r="E768" s="260"/>
      <c r="F768" s="260"/>
      <c r="G768" s="260"/>
      <c r="H768" s="260"/>
      <c r="I768" s="260"/>
      <c r="J768" s="260"/>
      <c r="K768" s="260"/>
      <c r="L768" s="260"/>
      <c r="M768" s="260"/>
      <c r="N768" s="260"/>
      <c r="O768" s="260"/>
      <c r="P768" s="260"/>
      <c r="Q768" s="260"/>
      <c r="R768" s="260"/>
      <c r="S768" s="260"/>
      <c r="T768" s="260"/>
      <c r="U768" s="260"/>
      <c r="V768" s="260"/>
      <c r="W768" s="260"/>
      <c r="X768" s="260"/>
      <c r="Y768" s="260"/>
      <c r="Z768" s="260"/>
      <c r="AA768" s="260"/>
      <c r="AB768" s="260"/>
      <c r="AC768" s="260"/>
      <c r="AD768" s="260"/>
      <c r="AE768" s="260"/>
      <c r="AF768" s="260"/>
      <c r="AG768" s="260"/>
      <c r="AH768" s="260"/>
      <c r="AI768" s="260"/>
      <c r="AJ768" s="260"/>
      <c r="AK768" s="260"/>
      <c r="AL768" s="260"/>
      <c r="AM768" s="260"/>
      <c r="AN768" s="260"/>
      <c r="AO768" s="260"/>
      <c r="AP768" s="260"/>
      <c r="AQ768" s="260"/>
      <c r="AR768" s="260"/>
      <c r="AS768" s="260"/>
      <c r="AT768" s="260"/>
    </row>
    <row r="769" customFormat="false" ht="15" hidden="false" customHeight="false" outlineLevel="0" collapsed="false">
      <c r="A769" s="259"/>
      <c r="B769" s="260"/>
      <c r="C769" s="260"/>
      <c r="D769" s="260"/>
      <c r="E769" s="260"/>
      <c r="F769" s="260"/>
      <c r="G769" s="260"/>
      <c r="H769" s="260"/>
      <c r="I769" s="260"/>
      <c r="J769" s="260"/>
      <c r="K769" s="260"/>
      <c r="L769" s="260"/>
      <c r="M769" s="260"/>
      <c r="N769" s="260"/>
      <c r="O769" s="260"/>
      <c r="P769" s="260"/>
      <c r="Q769" s="260"/>
      <c r="R769" s="260"/>
      <c r="S769" s="260"/>
      <c r="T769" s="260"/>
      <c r="U769" s="260"/>
      <c r="V769" s="260"/>
      <c r="W769" s="260"/>
      <c r="X769" s="260"/>
      <c r="Y769" s="260"/>
      <c r="Z769" s="260"/>
      <c r="AA769" s="260"/>
      <c r="AB769" s="260"/>
      <c r="AC769" s="260"/>
      <c r="AD769" s="260"/>
      <c r="AE769" s="260"/>
      <c r="AF769" s="260"/>
      <c r="AG769" s="260"/>
      <c r="AH769" s="260"/>
      <c r="AI769" s="260"/>
      <c r="AJ769" s="260"/>
      <c r="AK769" s="260"/>
      <c r="AL769" s="260"/>
      <c r="AM769" s="260"/>
      <c r="AN769" s="260"/>
      <c r="AO769" s="260"/>
      <c r="AP769" s="260"/>
      <c r="AQ769" s="260"/>
      <c r="AR769" s="260"/>
      <c r="AS769" s="260"/>
      <c r="AT769" s="260"/>
    </row>
    <row r="770" customFormat="false" ht="15" hidden="false" customHeight="false" outlineLevel="0" collapsed="false">
      <c r="A770" s="259"/>
      <c r="B770" s="260"/>
      <c r="C770" s="260"/>
      <c r="D770" s="260"/>
      <c r="E770" s="260"/>
      <c r="F770" s="260"/>
      <c r="G770" s="260"/>
      <c r="H770" s="260"/>
      <c r="I770" s="260"/>
      <c r="J770" s="260"/>
      <c r="K770" s="260"/>
      <c r="L770" s="260"/>
      <c r="M770" s="260"/>
      <c r="N770" s="260"/>
      <c r="O770" s="260"/>
      <c r="P770" s="260"/>
      <c r="Q770" s="260"/>
      <c r="R770" s="260"/>
      <c r="S770" s="260"/>
      <c r="T770" s="260"/>
      <c r="U770" s="260"/>
      <c r="V770" s="260"/>
      <c r="W770" s="260"/>
      <c r="X770" s="260"/>
      <c r="Y770" s="260"/>
      <c r="Z770" s="260"/>
      <c r="AA770" s="260"/>
      <c r="AB770" s="260"/>
      <c r="AC770" s="260"/>
      <c r="AD770" s="260"/>
      <c r="AE770" s="260"/>
      <c r="AF770" s="260"/>
      <c r="AG770" s="260"/>
      <c r="AH770" s="260"/>
      <c r="AI770" s="260"/>
      <c r="AJ770" s="260"/>
      <c r="AK770" s="260"/>
      <c r="AL770" s="260"/>
      <c r="AM770" s="260"/>
      <c r="AN770" s="260"/>
      <c r="AO770" s="260"/>
      <c r="AP770" s="260"/>
      <c r="AQ770" s="260"/>
      <c r="AR770" s="260"/>
      <c r="AS770" s="260"/>
      <c r="AT770" s="260"/>
    </row>
    <row r="771" customFormat="false" ht="15" hidden="false" customHeight="false" outlineLevel="0" collapsed="false">
      <c r="A771" s="259"/>
      <c r="B771" s="260"/>
      <c r="C771" s="260"/>
      <c r="D771" s="260"/>
      <c r="E771" s="260"/>
      <c r="F771" s="260"/>
      <c r="G771" s="260"/>
      <c r="H771" s="260"/>
      <c r="I771" s="260"/>
      <c r="J771" s="260"/>
      <c r="K771" s="260"/>
      <c r="L771" s="260"/>
      <c r="M771" s="260"/>
      <c r="N771" s="260"/>
      <c r="O771" s="260"/>
      <c r="P771" s="260"/>
      <c r="Q771" s="260"/>
      <c r="R771" s="260"/>
      <c r="S771" s="260"/>
      <c r="T771" s="260"/>
      <c r="U771" s="260"/>
      <c r="V771" s="260"/>
      <c r="W771" s="260"/>
      <c r="X771" s="260"/>
      <c r="Y771" s="260"/>
      <c r="Z771" s="260"/>
      <c r="AA771" s="260"/>
      <c r="AB771" s="260"/>
      <c r="AC771" s="260"/>
      <c r="AD771" s="260"/>
      <c r="AE771" s="260"/>
      <c r="AF771" s="260"/>
      <c r="AG771" s="260"/>
      <c r="AH771" s="260"/>
      <c r="AI771" s="260"/>
      <c r="AJ771" s="260"/>
      <c r="AK771" s="260"/>
      <c r="AL771" s="260"/>
      <c r="AM771" s="260"/>
      <c r="AN771" s="260"/>
      <c r="AO771" s="260"/>
      <c r="AP771" s="260"/>
      <c r="AQ771" s="260"/>
      <c r="AR771" s="260"/>
      <c r="AS771" s="260"/>
      <c r="AT771" s="260"/>
    </row>
    <row r="772" customFormat="false" ht="15" hidden="false" customHeight="false" outlineLevel="0" collapsed="false">
      <c r="A772" s="259"/>
      <c r="B772" s="260"/>
      <c r="C772" s="260"/>
      <c r="D772" s="260"/>
      <c r="E772" s="260"/>
      <c r="F772" s="260"/>
      <c r="G772" s="260"/>
      <c r="H772" s="260"/>
      <c r="I772" s="260"/>
      <c r="J772" s="260"/>
      <c r="K772" s="260"/>
      <c r="L772" s="260"/>
      <c r="M772" s="260"/>
      <c r="N772" s="260"/>
      <c r="O772" s="260"/>
      <c r="P772" s="260"/>
      <c r="Q772" s="260"/>
      <c r="R772" s="260"/>
      <c r="S772" s="260"/>
      <c r="T772" s="260"/>
      <c r="U772" s="260"/>
      <c r="V772" s="260"/>
      <c r="W772" s="260"/>
      <c r="X772" s="260"/>
      <c r="Y772" s="260"/>
      <c r="Z772" s="260"/>
      <c r="AA772" s="260"/>
      <c r="AB772" s="260"/>
      <c r="AC772" s="260"/>
      <c r="AD772" s="260"/>
      <c r="AE772" s="260"/>
      <c r="AF772" s="260"/>
      <c r="AG772" s="260"/>
      <c r="AH772" s="260"/>
      <c r="AI772" s="260"/>
      <c r="AJ772" s="260"/>
      <c r="AK772" s="260"/>
      <c r="AL772" s="260"/>
      <c r="AM772" s="260"/>
      <c r="AN772" s="260"/>
      <c r="AO772" s="260"/>
      <c r="AP772" s="260"/>
      <c r="AQ772" s="260"/>
      <c r="AR772" s="260"/>
      <c r="AS772" s="260"/>
      <c r="AT772" s="260"/>
    </row>
    <row r="773" customFormat="false" ht="15" hidden="false" customHeight="false" outlineLevel="0" collapsed="false">
      <c r="A773" s="259"/>
      <c r="B773" s="260"/>
      <c r="C773" s="260"/>
      <c r="D773" s="260"/>
      <c r="E773" s="260"/>
      <c r="F773" s="260"/>
      <c r="G773" s="260"/>
      <c r="H773" s="260"/>
      <c r="I773" s="260"/>
      <c r="J773" s="260"/>
      <c r="K773" s="260"/>
      <c r="L773" s="260"/>
      <c r="M773" s="260"/>
      <c r="N773" s="260"/>
      <c r="O773" s="260"/>
      <c r="P773" s="260"/>
      <c r="Q773" s="260"/>
      <c r="R773" s="260"/>
      <c r="S773" s="260"/>
      <c r="T773" s="260"/>
      <c r="U773" s="260"/>
      <c r="V773" s="260"/>
      <c r="W773" s="260"/>
      <c r="X773" s="260"/>
      <c r="Y773" s="260"/>
      <c r="Z773" s="260"/>
      <c r="AA773" s="260"/>
      <c r="AB773" s="260"/>
      <c r="AC773" s="260"/>
      <c r="AD773" s="260"/>
      <c r="AE773" s="260"/>
      <c r="AF773" s="260"/>
      <c r="AG773" s="260"/>
      <c r="AH773" s="260"/>
      <c r="AI773" s="260"/>
      <c r="AJ773" s="260"/>
      <c r="AK773" s="260"/>
      <c r="AL773" s="260"/>
      <c r="AM773" s="260"/>
      <c r="AN773" s="260"/>
      <c r="AO773" s="260"/>
      <c r="AP773" s="260"/>
      <c r="AQ773" s="260"/>
      <c r="AR773" s="260"/>
      <c r="AS773" s="260"/>
      <c r="AT773" s="260"/>
    </row>
    <row r="774" customFormat="false" ht="15" hidden="false" customHeight="false" outlineLevel="0" collapsed="false">
      <c r="A774" s="259"/>
      <c r="B774" s="260"/>
      <c r="C774" s="260"/>
      <c r="D774" s="260"/>
      <c r="E774" s="260"/>
      <c r="F774" s="260"/>
      <c r="G774" s="260"/>
      <c r="H774" s="260"/>
      <c r="I774" s="260"/>
      <c r="J774" s="260"/>
      <c r="K774" s="260"/>
      <c r="L774" s="260"/>
      <c r="M774" s="260"/>
      <c r="N774" s="260"/>
      <c r="O774" s="260"/>
      <c r="P774" s="260"/>
      <c r="Q774" s="260"/>
      <c r="R774" s="260"/>
      <c r="S774" s="260"/>
      <c r="T774" s="260"/>
      <c r="U774" s="260"/>
      <c r="V774" s="260"/>
      <c r="W774" s="260"/>
      <c r="X774" s="260"/>
      <c r="Y774" s="260"/>
      <c r="Z774" s="260"/>
      <c r="AA774" s="260"/>
      <c r="AB774" s="260"/>
      <c r="AC774" s="260"/>
      <c r="AD774" s="260"/>
      <c r="AE774" s="260"/>
      <c r="AF774" s="260"/>
      <c r="AG774" s="260"/>
      <c r="AH774" s="260"/>
      <c r="AI774" s="260"/>
      <c r="AJ774" s="260"/>
      <c r="AK774" s="260"/>
      <c r="AL774" s="260"/>
      <c r="AM774" s="260"/>
      <c r="AN774" s="260"/>
      <c r="AO774" s="260"/>
      <c r="AP774" s="260"/>
      <c r="AQ774" s="260"/>
      <c r="AR774" s="260"/>
      <c r="AS774" s="260"/>
      <c r="AT774" s="260"/>
    </row>
    <row r="775" customFormat="false" ht="15" hidden="false" customHeight="false" outlineLevel="0" collapsed="false">
      <c r="A775" s="259"/>
      <c r="B775" s="260"/>
      <c r="C775" s="260"/>
      <c r="D775" s="260"/>
      <c r="E775" s="260"/>
      <c r="F775" s="260"/>
      <c r="G775" s="260"/>
      <c r="H775" s="260"/>
      <c r="I775" s="260"/>
      <c r="J775" s="260"/>
      <c r="K775" s="260"/>
      <c r="L775" s="260"/>
      <c r="M775" s="260"/>
      <c r="N775" s="260"/>
      <c r="O775" s="260"/>
      <c r="P775" s="260"/>
      <c r="Q775" s="260"/>
      <c r="R775" s="260"/>
      <c r="S775" s="260"/>
      <c r="T775" s="260"/>
      <c r="U775" s="260"/>
      <c r="V775" s="260"/>
      <c r="W775" s="260"/>
      <c r="X775" s="260"/>
      <c r="Y775" s="260"/>
      <c r="Z775" s="260"/>
      <c r="AA775" s="260"/>
      <c r="AB775" s="260"/>
      <c r="AC775" s="260"/>
      <c r="AD775" s="260"/>
      <c r="AE775" s="260"/>
      <c r="AF775" s="260"/>
      <c r="AG775" s="260"/>
      <c r="AH775" s="260"/>
      <c r="AI775" s="260"/>
      <c r="AJ775" s="260"/>
      <c r="AK775" s="260"/>
      <c r="AL775" s="260"/>
      <c r="AM775" s="260"/>
      <c r="AN775" s="260"/>
      <c r="AO775" s="260"/>
      <c r="AP775" s="260"/>
      <c r="AQ775" s="260"/>
      <c r="AR775" s="260"/>
      <c r="AS775" s="260"/>
      <c r="AT775" s="260"/>
    </row>
    <row r="776" customFormat="false" ht="15" hidden="false" customHeight="false" outlineLevel="0" collapsed="false">
      <c r="A776" s="259"/>
      <c r="B776" s="260"/>
      <c r="C776" s="260"/>
      <c r="D776" s="260"/>
      <c r="E776" s="260"/>
      <c r="F776" s="260"/>
      <c r="G776" s="260"/>
      <c r="H776" s="260"/>
      <c r="I776" s="260"/>
      <c r="J776" s="260"/>
      <c r="K776" s="260"/>
      <c r="L776" s="260"/>
      <c r="M776" s="260"/>
      <c r="N776" s="260"/>
      <c r="O776" s="260"/>
      <c r="P776" s="260"/>
      <c r="Q776" s="260"/>
      <c r="R776" s="260"/>
      <c r="S776" s="260"/>
      <c r="T776" s="260"/>
      <c r="U776" s="260"/>
      <c r="V776" s="260"/>
      <c r="W776" s="260"/>
      <c r="X776" s="260"/>
      <c r="Y776" s="260"/>
      <c r="Z776" s="260"/>
      <c r="AA776" s="260"/>
      <c r="AB776" s="260"/>
      <c r="AC776" s="260"/>
      <c r="AD776" s="260"/>
      <c r="AE776" s="260"/>
      <c r="AF776" s="260"/>
      <c r="AG776" s="260"/>
      <c r="AH776" s="260"/>
      <c r="AI776" s="260"/>
      <c r="AJ776" s="260"/>
      <c r="AK776" s="260"/>
      <c r="AL776" s="260"/>
      <c r="AM776" s="260"/>
      <c r="AN776" s="260"/>
      <c r="AO776" s="260"/>
      <c r="AP776" s="260"/>
      <c r="AQ776" s="260"/>
      <c r="AR776" s="260"/>
      <c r="AS776" s="260"/>
      <c r="AT776" s="260"/>
    </row>
    <row r="777" customFormat="false" ht="15" hidden="false" customHeight="false" outlineLevel="0" collapsed="false">
      <c r="A777" s="259"/>
      <c r="B777" s="260"/>
      <c r="C777" s="260"/>
      <c r="D777" s="260"/>
      <c r="E777" s="260"/>
      <c r="F777" s="260"/>
      <c r="G777" s="260"/>
      <c r="H777" s="260"/>
      <c r="I777" s="260"/>
      <c r="J777" s="260"/>
      <c r="K777" s="260"/>
      <c r="L777" s="260"/>
      <c r="M777" s="260"/>
      <c r="N777" s="260"/>
      <c r="O777" s="260"/>
      <c r="P777" s="260"/>
      <c r="Q777" s="260"/>
      <c r="R777" s="260"/>
      <c r="S777" s="260"/>
      <c r="T777" s="260"/>
      <c r="U777" s="260"/>
      <c r="V777" s="260"/>
      <c r="W777" s="260"/>
      <c r="X777" s="260"/>
      <c r="Y777" s="260"/>
      <c r="Z777" s="260"/>
      <c r="AA777" s="260"/>
      <c r="AB777" s="260"/>
      <c r="AC777" s="260"/>
      <c r="AD777" s="260"/>
      <c r="AE777" s="260"/>
      <c r="AF777" s="260"/>
      <c r="AG777" s="260"/>
      <c r="AH777" s="260"/>
      <c r="AI777" s="260"/>
      <c r="AJ777" s="260"/>
      <c r="AK777" s="260"/>
      <c r="AL777" s="260"/>
      <c r="AM777" s="260"/>
      <c r="AN777" s="260"/>
      <c r="AO777" s="260"/>
      <c r="AP777" s="260"/>
      <c r="AQ777" s="260"/>
      <c r="AR777" s="260"/>
      <c r="AS777" s="260"/>
      <c r="AT777" s="260"/>
    </row>
    <row r="778" customFormat="false" ht="15" hidden="false" customHeight="false" outlineLevel="0" collapsed="false">
      <c r="A778" s="259"/>
      <c r="B778" s="260"/>
      <c r="C778" s="260"/>
      <c r="D778" s="260"/>
      <c r="E778" s="260"/>
      <c r="F778" s="260"/>
      <c r="G778" s="260"/>
      <c r="H778" s="260"/>
      <c r="I778" s="260"/>
      <c r="J778" s="260"/>
      <c r="K778" s="260"/>
      <c r="L778" s="260"/>
      <c r="M778" s="260"/>
      <c r="N778" s="260"/>
      <c r="O778" s="260"/>
      <c r="P778" s="260"/>
      <c r="Q778" s="260"/>
      <c r="R778" s="260"/>
      <c r="S778" s="260"/>
      <c r="T778" s="260"/>
      <c r="U778" s="260"/>
      <c r="V778" s="260"/>
      <c r="W778" s="260"/>
      <c r="X778" s="260"/>
      <c r="Y778" s="260"/>
      <c r="Z778" s="260"/>
      <c r="AA778" s="260"/>
      <c r="AB778" s="260"/>
      <c r="AC778" s="260"/>
      <c r="AD778" s="260"/>
      <c r="AE778" s="260"/>
      <c r="AF778" s="260"/>
      <c r="AG778" s="260"/>
      <c r="AH778" s="260"/>
      <c r="AI778" s="260"/>
      <c r="AJ778" s="260"/>
      <c r="AK778" s="260"/>
      <c r="AL778" s="260"/>
      <c r="AM778" s="260"/>
      <c r="AN778" s="260"/>
      <c r="AO778" s="260"/>
      <c r="AP778" s="260"/>
      <c r="AQ778" s="260"/>
      <c r="AR778" s="260"/>
      <c r="AS778" s="260"/>
      <c r="AT778" s="260"/>
    </row>
    <row r="779" customFormat="false" ht="15" hidden="false" customHeight="false" outlineLevel="0" collapsed="false">
      <c r="A779" s="259"/>
      <c r="B779" s="260"/>
      <c r="C779" s="260"/>
      <c r="D779" s="260"/>
      <c r="E779" s="260"/>
      <c r="F779" s="260"/>
      <c r="G779" s="260"/>
      <c r="H779" s="260"/>
      <c r="I779" s="260"/>
      <c r="J779" s="260"/>
      <c r="K779" s="260"/>
      <c r="L779" s="260"/>
      <c r="M779" s="260"/>
      <c r="N779" s="260"/>
      <c r="O779" s="260"/>
      <c r="P779" s="260"/>
      <c r="Q779" s="260"/>
      <c r="R779" s="260"/>
      <c r="S779" s="260"/>
      <c r="T779" s="260"/>
      <c r="U779" s="260"/>
      <c r="V779" s="260"/>
      <c r="W779" s="260"/>
      <c r="X779" s="260"/>
      <c r="Y779" s="260"/>
      <c r="Z779" s="260"/>
      <c r="AA779" s="260"/>
      <c r="AB779" s="260"/>
      <c r="AC779" s="260"/>
      <c r="AD779" s="260"/>
      <c r="AE779" s="260"/>
      <c r="AF779" s="260"/>
      <c r="AG779" s="260"/>
      <c r="AH779" s="260"/>
      <c r="AI779" s="260"/>
      <c r="AJ779" s="260"/>
      <c r="AK779" s="260"/>
      <c r="AL779" s="260"/>
      <c r="AM779" s="260"/>
      <c r="AN779" s="260"/>
      <c r="AO779" s="260"/>
      <c r="AP779" s="260"/>
      <c r="AQ779" s="260"/>
      <c r="AR779" s="260"/>
      <c r="AS779" s="260"/>
      <c r="AT779" s="260"/>
    </row>
    <row r="780" customFormat="false" ht="15" hidden="false" customHeight="false" outlineLevel="0" collapsed="false">
      <c r="A780" s="259"/>
      <c r="B780" s="260"/>
      <c r="C780" s="260"/>
      <c r="D780" s="260"/>
      <c r="E780" s="260"/>
      <c r="F780" s="260"/>
      <c r="G780" s="260"/>
      <c r="H780" s="260"/>
      <c r="I780" s="260"/>
      <c r="J780" s="260"/>
      <c r="K780" s="260"/>
      <c r="L780" s="260"/>
      <c r="M780" s="260"/>
      <c r="N780" s="260"/>
      <c r="O780" s="260"/>
      <c r="P780" s="260"/>
      <c r="Q780" s="260"/>
      <c r="R780" s="260"/>
      <c r="S780" s="260"/>
      <c r="T780" s="260"/>
      <c r="U780" s="260"/>
      <c r="V780" s="260"/>
      <c r="W780" s="260"/>
      <c r="X780" s="260"/>
      <c r="Y780" s="260"/>
      <c r="Z780" s="260"/>
      <c r="AA780" s="260"/>
      <c r="AB780" s="260"/>
      <c r="AC780" s="260"/>
      <c r="AD780" s="260"/>
      <c r="AE780" s="260"/>
      <c r="AF780" s="260"/>
      <c r="AG780" s="260"/>
      <c r="AH780" s="260"/>
      <c r="AI780" s="260"/>
      <c r="AJ780" s="260"/>
      <c r="AK780" s="260"/>
      <c r="AL780" s="260"/>
      <c r="AM780" s="260"/>
      <c r="AN780" s="260"/>
      <c r="AO780" s="260"/>
      <c r="AP780" s="260"/>
      <c r="AQ780" s="260"/>
      <c r="AR780" s="260"/>
      <c r="AS780" s="260"/>
      <c r="AT780" s="260"/>
    </row>
    <row r="781" customFormat="false" ht="15" hidden="false" customHeight="false" outlineLevel="0" collapsed="false">
      <c r="A781" s="259"/>
      <c r="B781" s="260"/>
      <c r="C781" s="260"/>
      <c r="D781" s="260"/>
      <c r="E781" s="260"/>
      <c r="F781" s="260"/>
      <c r="G781" s="260"/>
      <c r="H781" s="260"/>
      <c r="I781" s="260"/>
      <c r="J781" s="260"/>
      <c r="K781" s="260"/>
      <c r="L781" s="260"/>
      <c r="M781" s="260"/>
      <c r="N781" s="260"/>
      <c r="O781" s="260"/>
      <c r="P781" s="260"/>
      <c r="Q781" s="260"/>
      <c r="R781" s="260"/>
      <c r="S781" s="260"/>
      <c r="T781" s="260"/>
      <c r="U781" s="260"/>
      <c r="V781" s="260"/>
      <c r="W781" s="260"/>
      <c r="X781" s="260"/>
      <c r="Y781" s="260"/>
      <c r="Z781" s="260"/>
      <c r="AA781" s="260"/>
      <c r="AB781" s="260"/>
      <c r="AC781" s="260"/>
      <c r="AD781" s="260"/>
      <c r="AE781" s="260"/>
      <c r="AF781" s="260"/>
      <c r="AG781" s="260"/>
      <c r="AH781" s="260"/>
      <c r="AI781" s="260"/>
      <c r="AJ781" s="260"/>
      <c r="AK781" s="260"/>
      <c r="AL781" s="260"/>
      <c r="AM781" s="260"/>
      <c r="AN781" s="260"/>
      <c r="AO781" s="260"/>
      <c r="AP781" s="260"/>
      <c r="AQ781" s="260"/>
      <c r="AR781" s="260"/>
      <c r="AS781" s="260"/>
      <c r="AT781" s="260"/>
    </row>
    <row r="782" customFormat="false" ht="15" hidden="false" customHeight="false" outlineLevel="0" collapsed="false">
      <c r="A782" s="259"/>
      <c r="B782" s="260"/>
      <c r="C782" s="260"/>
      <c r="D782" s="260"/>
      <c r="E782" s="260"/>
      <c r="F782" s="260"/>
      <c r="G782" s="260"/>
      <c r="H782" s="260"/>
      <c r="I782" s="260"/>
      <c r="J782" s="260"/>
      <c r="K782" s="260"/>
      <c r="L782" s="260"/>
      <c r="M782" s="260"/>
      <c r="N782" s="260"/>
      <c r="O782" s="260"/>
      <c r="P782" s="260"/>
      <c r="Q782" s="260"/>
      <c r="R782" s="260"/>
      <c r="S782" s="260"/>
      <c r="T782" s="260"/>
      <c r="U782" s="260"/>
      <c r="V782" s="260"/>
      <c r="W782" s="260"/>
      <c r="X782" s="260"/>
      <c r="Y782" s="260"/>
      <c r="Z782" s="260"/>
      <c r="AA782" s="260"/>
      <c r="AB782" s="260"/>
      <c r="AC782" s="260"/>
      <c r="AD782" s="260"/>
      <c r="AE782" s="260"/>
      <c r="AF782" s="260"/>
      <c r="AG782" s="260"/>
      <c r="AH782" s="260"/>
      <c r="AI782" s="260"/>
      <c r="AJ782" s="260"/>
      <c r="AK782" s="260"/>
      <c r="AL782" s="260"/>
      <c r="AM782" s="260"/>
      <c r="AN782" s="260"/>
      <c r="AO782" s="260"/>
      <c r="AP782" s="260"/>
      <c r="AQ782" s="260"/>
      <c r="AR782" s="260"/>
      <c r="AS782" s="260"/>
      <c r="AT782" s="260"/>
    </row>
    <row r="783" customFormat="false" ht="15" hidden="false" customHeight="false" outlineLevel="0" collapsed="false">
      <c r="A783" s="259"/>
      <c r="B783" s="260"/>
      <c r="C783" s="260"/>
      <c r="D783" s="260"/>
      <c r="E783" s="260"/>
      <c r="F783" s="260"/>
      <c r="G783" s="260"/>
      <c r="H783" s="260"/>
      <c r="I783" s="260"/>
      <c r="J783" s="260"/>
      <c r="K783" s="260"/>
      <c r="L783" s="260"/>
      <c r="M783" s="260"/>
      <c r="N783" s="260"/>
      <c r="O783" s="260"/>
      <c r="P783" s="260"/>
      <c r="Q783" s="260"/>
      <c r="R783" s="260"/>
      <c r="S783" s="260"/>
      <c r="T783" s="260"/>
      <c r="U783" s="260"/>
      <c r="V783" s="260"/>
      <c r="W783" s="260"/>
      <c r="X783" s="260"/>
      <c r="Y783" s="260"/>
      <c r="Z783" s="260"/>
      <c r="AA783" s="260"/>
      <c r="AB783" s="260"/>
      <c r="AC783" s="260"/>
      <c r="AD783" s="260"/>
      <c r="AE783" s="260"/>
      <c r="AF783" s="260"/>
      <c r="AG783" s="260"/>
      <c r="AH783" s="260"/>
      <c r="AI783" s="260"/>
      <c r="AJ783" s="260"/>
      <c r="AK783" s="260"/>
      <c r="AL783" s="260"/>
      <c r="AM783" s="260"/>
      <c r="AN783" s="260"/>
      <c r="AO783" s="260"/>
      <c r="AP783" s="260"/>
      <c r="AQ783" s="260"/>
      <c r="AR783" s="260"/>
      <c r="AS783" s="260"/>
      <c r="AT783" s="260"/>
    </row>
    <row r="784" customFormat="false" ht="15" hidden="false" customHeight="false" outlineLevel="0" collapsed="false">
      <c r="A784" s="259"/>
      <c r="B784" s="260"/>
      <c r="C784" s="260"/>
      <c r="D784" s="260"/>
      <c r="E784" s="260"/>
      <c r="F784" s="260"/>
      <c r="G784" s="260"/>
      <c r="H784" s="260"/>
      <c r="I784" s="260"/>
      <c r="J784" s="260"/>
      <c r="K784" s="260"/>
      <c r="L784" s="260"/>
      <c r="M784" s="260"/>
      <c r="N784" s="260"/>
      <c r="O784" s="260"/>
      <c r="P784" s="260"/>
      <c r="Q784" s="260"/>
      <c r="R784" s="260"/>
      <c r="S784" s="260"/>
      <c r="T784" s="260"/>
      <c r="U784" s="260"/>
      <c r="V784" s="260"/>
      <c r="W784" s="260"/>
      <c r="X784" s="260"/>
      <c r="Y784" s="260"/>
      <c r="Z784" s="260"/>
      <c r="AA784" s="260"/>
      <c r="AB784" s="260"/>
      <c r="AC784" s="260"/>
      <c r="AD784" s="260"/>
      <c r="AE784" s="260"/>
      <c r="AF784" s="260"/>
      <c r="AG784" s="260"/>
      <c r="AH784" s="260"/>
      <c r="AI784" s="260"/>
      <c r="AJ784" s="260"/>
      <c r="AK784" s="260"/>
      <c r="AL784" s="260"/>
      <c r="AM784" s="260"/>
      <c r="AN784" s="260"/>
      <c r="AO784" s="260"/>
      <c r="AP784" s="260"/>
      <c r="AQ784" s="260"/>
      <c r="AR784" s="260"/>
      <c r="AS784" s="260"/>
      <c r="AT784" s="260"/>
    </row>
    <row r="785" customFormat="false" ht="15" hidden="false" customHeight="false" outlineLevel="0" collapsed="false">
      <c r="A785" s="259"/>
      <c r="B785" s="260"/>
      <c r="C785" s="260"/>
      <c r="D785" s="260"/>
      <c r="E785" s="260"/>
      <c r="F785" s="260"/>
      <c r="G785" s="260"/>
      <c r="H785" s="260"/>
      <c r="I785" s="260"/>
      <c r="J785" s="260"/>
      <c r="K785" s="260"/>
      <c r="L785" s="260"/>
      <c r="M785" s="260"/>
      <c r="N785" s="260"/>
      <c r="O785" s="260"/>
      <c r="P785" s="260"/>
      <c r="Q785" s="260"/>
      <c r="R785" s="260"/>
      <c r="S785" s="260"/>
      <c r="T785" s="260"/>
      <c r="U785" s="260"/>
      <c r="V785" s="260"/>
      <c r="W785" s="260"/>
      <c r="X785" s="260"/>
      <c r="Y785" s="260"/>
      <c r="Z785" s="260"/>
      <c r="AA785" s="260"/>
      <c r="AB785" s="260"/>
      <c r="AC785" s="260"/>
      <c r="AD785" s="260"/>
      <c r="AE785" s="260"/>
      <c r="AF785" s="260"/>
      <c r="AG785" s="260"/>
      <c r="AH785" s="260"/>
      <c r="AI785" s="260"/>
      <c r="AJ785" s="260"/>
      <c r="AK785" s="260"/>
      <c r="AL785" s="260"/>
      <c r="AM785" s="260"/>
      <c r="AN785" s="260"/>
      <c r="AO785" s="260"/>
      <c r="AP785" s="260"/>
      <c r="AQ785" s="260"/>
      <c r="AR785" s="260"/>
      <c r="AS785" s="260"/>
      <c r="AT785" s="260"/>
    </row>
    <row r="786" customFormat="false" ht="15" hidden="false" customHeight="false" outlineLevel="0" collapsed="false">
      <c r="A786" s="259"/>
      <c r="B786" s="260"/>
      <c r="C786" s="260"/>
      <c r="D786" s="260"/>
      <c r="E786" s="260"/>
      <c r="F786" s="260"/>
      <c r="G786" s="260"/>
      <c r="H786" s="260"/>
      <c r="I786" s="260"/>
      <c r="J786" s="260"/>
      <c r="K786" s="260"/>
      <c r="L786" s="260"/>
      <c r="M786" s="260"/>
      <c r="N786" s="260"/>
      <c r="O786" s="260"/>
      <c r="P786" s="260"/>
      <c r="Q786" s="260"/>
      <c r="R786" s="260"/>
      <c r="S786" s="260"/>
      <c r="T786" s="260"/>
      <c r="U786" s="260"/>
      <c r="V786" s="260"/>
      <c r="W786" s="260"/>
      <c r="X786" s="260"/>
      <c r="Y786" s="260"/>
      <c r="Z786" s="260"/>
      <c r="AA786" s="260"/>
      <c r="AB786" s="260"/>
      <c r="AC786" s="260"/>
      <c r="AD786" s="260"/>
      <c r="AE786" s="260"/>
      <c r="AF786" s="260"/>
      <c r="AG786" s="260"/>
      <c r="AH786" s="260"/>
      <c r="AI786" s="260"/>
      <c r="AJ786" s="260"/>
      <c r="AK786" s="260"/>
      <c r="AL786" s="260"/>
      <c r="AM786" s="260"/>
      <c r="AN786" s="260"/>
      <c r="AO786" s="260"/>
      <c r="AP786" s="260"/>
      <c r="AQ786" s="260"/>
      <c r="AR786" s="260"/>
      <c r="AS786" s="260"/>
      <c r="AT786" s="260"/>
    </row>
    <row r="787" customFormat="false" ht="15" hidden="false" customHeight="false" outlineLevel="0" collapsed="false">
      <c r="A787" s="259"/>
      <c r="B787" s="260"/>
      <c r="C787" s="260"/>
      <c r="D787" s="260"/>
      <c r="E787" s="260"/>
      <c r="F787" s="260"/>
      <c r="G787" s="260"/>
      <c r="H787" s="260"/>
      <c r="I787" s="260"/>
      <c r="J787" s="260"/>
      <c r="K787" s="260"/>
      <c r="L787" s="260"/>
      <c r="M787" s="260"/>
      <c r="N787" s="260"/>
      <c r="O787" s="260"/>
      <c r="P787" s="260"/>
      <c r="Q787" s="260"/>
      <c r="R787" s="260"/>
      <c r="S787" s="260"/>
      <c r="T787" s="260"/>
      <c r="U787" s="260"/>
      <c r="V787" s="260"/>
      <c r="W787" s="260"/>
      <c r="X787" s="260"/>
      <c r="Y787" s="260"/>
      <c r="Z787" s="260"/>
      <c r="AA787" s="260"/>
      <c r="AB787" s="260"/>
      <c r="AC787" s="260"/>
      <c r="AD787" s="260"/>
      <c r="AE787" s="260"/>
      <c r="AF787" s="260"/>
      <c r="AG787" s="260"/>
      <c r="AH787" s="260"/>
      <c r="AI787" s="260"/>
      <c r="AJ787" s="260"/>
      <c r="AK787" s="260"/>
      <c r="AL787" s="260"/>
      <c r="AM787" s="260"/>
      <c r="AN787" s="260"/>
      <c r="AO787" s="260"/>
      <c r="AP787" s="260"/>
      <c r="AQ787" s="260"/>
      <c r="AR787" s="260"/>
      <c r="AS787" s="260"/>
      <c r="AT787" s="260"/>
    </row>
    <row r="788" customFormat="false" ht="15" hidden="false" customHeight="false" outlineLevel="0" collapsed="false">
      <c r="A788" s="259"/>
      <c r="B788" s="260"/>
      <c r="C788" s="260"/>
      <c r="D788" s="260"/>
      <c r="E788" s="260"/>
      <c r="F788" s="260"/>
      <c r="G788" s="260"/>
      <c r="H788" s="260"/>
      <c r="I788" s="260"/>
      <c r="J788" s="260"/>
      <c r="K788" s="260"/>
      <c r="L788" s="260"/>
      <c r="M788" s="260"/>
      <c r="N788" s="260"/>
      <c r="O788" s="260"/>
      <c r="P788" s="260"/>
      <c r="Q788" s="260"/>
      <c r="R788" s="260"/>
      <c r="S788" s="260"/>
      <c r="T788" s="260"/>
      <c r="U788" s="260"/>
      <c r="V788" s="260"/>
      <c r="W788" s="260"/>
      <c r="X788" s="260"/>
      <c r="Y788" s="260"/>
      <c r="Z788" s="260"/>
      <c r="AA788" s="260"/>
      <c r="AB788" s="260"/>
      <c r="AC788" s="260"/>
      <c r="AD788" s="260"/>
      <c r="AE788" s="260"/>
      <c r="AF788" s="260"/>
      <c r="AG788" s="260"/>
      <c r="AH788" s="260"/>
      <c r="AI788" s="260"/>
      <c r="AJ788" s="260"/>
      <c r="AK788" s="260"/>
      <c r="AL788" s="260"/>
      <c r="AM788" s="260"/>
      <c r="AN788" s="260"/>
      <c r="AO788" s="260"/>
      <c r="AP788" s="260"/>
      <c r="AQ788" s="260"/>
      <c r="AR788" s="260"/>
      <c r="AS788" s="260"/>
      <c r="AT788" s="260"/>
    </row>
    <row r="789" customFormat="false" ht="15" hidden="false" customHeight="false" outlineLevel="0" collapsed="false">
      <c r="A789" s="259"/>
      <c r="B789" s="260"/>
      <c r="C789" s="260"/>
      <c r="D789" s="260"/>
      <c r="E789" s="260"/>
      <c r="F789" s="260"/>
      <c r="G789" s="260"/>
      <c r="H789" s="260"/>
      <c r="I789" s="260"/>
      <c r="J789" s="260"/>
      <c r="K789" s="260"/>
      <c r="L789" s="260"/>
      <c r="M789" s="260"/>
      <c r="N789" s="260"/>
      <c r="O789" s="260"/>
      <c r="P789" s="260"/>
      <c r="Q789" s="260"/>
      <c r="R789" s="260"/>
      <c r="S789" s="260"/>
      <c r="T789" s="260"/>
      <c r="U789" s="260"/>
      <c r="V789" s="260"/>
      <c r="W789" s="260"/>
      <c r="X789" s="260"/>
      <c r="Y789" s="260"/>
      <c r="Z789" s="260"/>
      <c r="AA789" s="260"/>
      <c r="AB789" s="260"/>
      <c r="AC789" s="260"/>
      <c r="AD789" s="260"/>
      <c r="AE789" s="260"/>
      <c r="AF789" s="260"/>
      <c r="AG789" s="260"/>
      <c r="AH789" s="260"/>
      <c r="AI789" s="260"/>
      <c r="AJ789" s="260"/>
      <c r="AK789" s="260"/>
      <c r="AL789" s="260"/>
      <c r="AM789" s="260"/>
      <c r="AN789" s="260"/>
      <c r="AO789" s="260"/>
      <c r="AP789" s="260"/>
      <c r="AQ789" s="260"/>
      <c r="AR789" s="260"/>
      <c r="AS789" s="260"/>
      <c r="AT789" s="260"/>
    </row>
    <row r="790" customFormat="false" ht="15" hidden="false" customHeight="false" outlineLevel="0" collapsed="false">
      <c r="A790" s="259"/>
      <c r="B790" s="260"/>
      <c r="C790" s="260"/>
      <c r="D790" s="260"/>
      <c r="E790" s="260"/>
      <c r="F790" s="260"/>
      <c r="G790" s="260"/>
      <c r="H790" s="260"/>
      <c r="I790" s="260"/>
      <c r="J790" s="260"/>
      <c r="K790" s="260"/>
      <c r="L790" s="260"/>
      <c r="M790" s="260"/>
      <c r="N790" s="260"/>
      <c r="O790" s="260"/>
      <c r="P790" s="260"/>
      <c r="Q790" s="260"/>
      <c r="R790" s="260"/>
      <c r="S790" s="260"/>
      <c r="T790" s="260"/>
      <c r="U790" s="260"/>
      <c r="V790" s="260"/>
      <c r="W790" s="260"/>
      <c r="X790" s="260"/>
      <c r="Y790" s="260"/>
      <c r="Z790" s="260"/>
      <c r="AA790" s="260"/>
      <c r="AB790" s="260"/>
      <c r="AC790" s="260"/>
      <c r="AD790" s="260"/>
      <c r="AE790" s="260"/>
      <c r="AF790" s="260"/>
      <c r="AG790" s="260"/>
      <c r="AH790" s="260"/>
      <c r="AI790" s="260"/>
      <c r="AJ790" s="260"/>
      <c r="AK790" s="260"/>
      <c r="AL790" s="260"/>
      <c r="AM790" s="260"/>
      <c r="AN790" s="260"/>
      <c r="AO790" s="260"/>
      <c r="AP790" s="260"/>
      <c r="AQ790" s="260"/>
      <c r="AR790" s="260"/>
      <c r="AS790" s="260"/>
      <c r="AT790" s="260"/>
    </row>
    <row r="791" customFormat="false" ht="15" hidden="false" customHeight="false" outlineLevel="0" collapsed="false">
      <c r="A791" s="259"/>
      <c r="B791" s="260"/>
      <c r="C791" s="260"/>
      <c r="D791" s="260"/>
      <c r="E791" s="260"/>
      <c r="F791" s="260"/>
      <c r="G791" s="260"/>
      <c r="H791" s="260"/>
      <c r="I791" s="260"/>
      <c r="J791" s="260"/>
      <c r="K791" s="260"/>
      <c r="L791" s="260"/>
      <c r="M791" s="260"/>
      <c r="N791" s="260"/>
      <c r="O791" s="260"/>
      <c r="P791" s="260"/>
      <c r="Q791" s="260"/>
      <c r="R791" s="260"/>
      <c r="S791" s="260"/>
      <c r="T791" s="260"/>
      <c r="U791" s="260"/>
      <c r="V791" s="260"/>
      <c r="W791" s="260"/>
      <c r="X791" s="260"/>
      <c r="Y791" s="260"/>
      <c r="Z791" s="260"/>
      <c r="AA791" s="260"/>
      <c r="AB791" s="260"/>
      <c r="AC791" s="260"/>
      <c r="AD791" s="260"/>
      <c r="AE791" s="260"/>
      <c r="AF791" s="260"/>
      <c r="AG791" s="260"/>
      <c r="AH791" s="260"/>
      <c r="AI791" s="260"/>
      <c r="AJ791" s="260"/>
      <c r="AK791" s="260"/>
      <c r="AL791" s="260"/>
      <c r="AM791" s="260"/>
      <c r="AN791" s="260"/>
      <c r="AO791" s="260"/>
      <c r="AP791" s="260"/>
      <c r="AQ791" s="260"/>
      <c r="AR791" s="260"/>
      <c r="AS791" s="260"/>
      <c r="AT791" s="260"/>
    </row>
    <row r="792" customFormat="false" ht="15" hidden="false" customHeight="false" outlineLevel="0" collapsed="false">
      <c r="A792" s="259"/>
      <c r="B792" s="260"/>
      <c r="C792" s="260"/>
      <c r="D792" s="260"/>
      <c r="E792" s="260"/>
      <c r="F792" s="260"/>
      <c r="G792" s="260"/>
      <c r="H792" s="260"/>
      <c r="I792" s="260"/>
      <c r="J792" s="260"/>
      <c r="K792" s="260"/>
      <c r="L792" s="260"/>
      <c r="M792" s="260"/>
      <c r="N792" s="260"/>
      <c r="O792" s="260"/>
      <c r="P792" s="260"/>
      <c r="Q792" s="260"/>
      <c r="R792" s="260"/>
      <c r="S792" s="260"/>
      <c r="T792" s="260"/>
      <c r="U792" s="260"/>
      <c r="V792" s="260"/>
      <c r="W792" s="260"/>
      <c r="X792" s="260"/>
      <c r="Y792" s="260"/>
      <c r="Z792" s="260"/>
      <c r="AA792" s="260"/>
      <c r="AB792" s="260"/>
      <c r="AC792" s="260"/>
      <c r="AD792" s="260"/>
      <c r="AE792" s="260"/>
      <c r="AF792" s="260"/>
      <c r="AG792" s="260"/>
      <c r="AH792" s="260"/>
      <c r="AI792" s="260"/>
      <c r="AJ792" s="260"/>
      <c r="AK792" s="260"/>
      <c r="AL792" s="260"/>
      <c r="AM792" s="260"/>
      <c r="AN792" s="260"/>
      <c r="AO792" s="260"/>
      <c r="AP792" s="260"/>
      <c r="AQ792" s="260"/>
      <c r="AR792" s="260"/>
      <c r="AS792" s="260"/>
      <c r="AT792" s="260"/>
    </row>
    <row r="793" customFormat="false" ht="15" hidden="false" customHeight="false" outlineLevel="0" collapsed="false">
      <c r="A793" s="259"/>
      <c r="B793" s="260"/>
      <c r="C793" s="260"/>
      <c r="D793" s="260"/>
      <c r="E793" s="260"/>
      <c r="F793" s="260"/>
      <c r="G793" s="260"/>
      <c r="H793" s="260"/>
      <c r="I793" s="260"/>
      <c r="J793" s="260"/>
      <c r="K793" s="260"/>
      <c r="L793" s="260"/>
      <c r="M793" s="260"/>
      <c r="N793" s="260"/>
      <c r="O793" s="260"/>
      <c r="P793" s="260"/>
      <c r="Q793" s="260"/>
      <c r="R793" s="260"/>
      <c r="S793" s="260"/>
      <c r="T793" s="260"/>
      <c r="U793" s="260"/>
      <c r="V793" s="260"/>
      <c r="W793" s="260"/>
      <c r="X793" s="260"/>
      <c r="Y793" s="260"/>
      <c r="Z793" s="260"/>
      <c r="AA793" s="260"/>
      <c r="AB793" s="260"/>
      <c r="AC793" s="260"/>
      <c r="AD793" s="260"/>
      <c r="AE793" s="260"/>
      <c r="AF793" s="260"/>
      <c r="AG793" s="260"/>
      <c r="AH793" s="260"/>
      <c r="AI793" s="260"/>
      <c r="AJ793" s="260"/>
      <c r="AK793" s="260"/>
      <c r="AL793" s="260"/>
      <c r="AM793" s="260"/>
      <c r="AN793" s="260"/>
      <c r="AO793" s="260"/>
      <c r="AP793" s="260"/>
      <c r="AQ793" s="260"/>
      <c r="AR793" s="260"/>
      <c r="AS793" s="260"/>
      <c r="AT793" s="260"/>
    </row>
    <row r="794" customFormat="false" ht="15" hidden="false" customHeight="false" outlineLevel="0" collapsed="false">
      <c r="A794" s="259"/>
      <c r="B794" s="260"/>
      <c r="C794" s="260"/>
      <c r="D794" s="260"/>
      <c r="E794" s="260"/>
      <c r="F794" s="260"/>
      <c r="G794" s="260"/>
      <c r="H794" s="260"/>
      <c r="I794" s="260"/>
      <c r="J794" s="260"/>
      <c r="K794" s="260"/>
      <c r="L794" s="260"/>
      <c r="M794" s="260"/>
      <c r="N794" s="260"/>
      <c r="O794" s="260"/>
      <c r="P794" s="260"/>
      <c r="Q794" s="260"/>
      <c r="R794" s="260"/>
      <c r="S794" s="260"/>
      <c r="T794" s="260"/>
      <c r="U794" s="260"/>
      <c r="V794" s="260"/>
      <c r="W794" s="260"/>
      <c r="X794" s="260"/>
      <c r="Y794" s="260"/>
      <c r="Z794" s="260"/>
      <c r="AA794" s="260"/>
      <c r="AB794" s="260"/>
      <c r="AC794" s="260"/>
      <c r="AD794" s="260"/>
      <c r="AE794" s="260"/>
      <c r="AF794" s="260"/>
      <c r="AG794" s="260"/>
      <c r="AH794" s="260"/>
      <c r="AI794" s="260"/>
      <c r="AJ794" s="260"/>
      <c r="AK794" s="260"/>
      <c r="AL794" s="260"/>
      <c r="AM794" s="260"/>
      <c r="AN794" s="260"/>
      <c r="AO794" s="260"/>
      <c r="AP794" s="260"/>
      <c r="AQ794" s="260"/>
      <c r="AR794" s="260"/>
      <c r="AS794" s="260"/>
      <c r="AT794" s="260"/>
    </row>
    <row r="795" customFormat="false" ht="15" hidden="false" customHeight="false" outlineLevel="0" collapsed="false">
      <c r="A795" s="259"/>
      <c r="B795" s="260"/>
      <c r="C795" s="260"/>
      <c r="D795" s="260"/>
      <c r="E795" s="260"/>
      <c r="F795" s="260"/>
      <c r="G795" s="260"/>
      <c r="H795" s="260"/>
      <c r="I795" s="260"/>
      <c r="J795" s="260"/>
      <c r="K795" s="260"/>
      <c r="L795" s="260"/>
      <c r="M795" s="260"/>
      <c r="N795" s="260"/>
      <c r="O795" s="260"/>
      <c r="P795" s="260"/>
      <c r="Q795" s="260"/>
      <c r="R795" s="260"/>
      <c r="S795" s="260"/>
      <c r="T795" s="260"/>
      <c r="U795" s="260"/>
      <c r="V795" s="260"/>
      <c r="W795" s="260"/>
      <c r="X795" s="260"/>
      <c r="Y795" s="260"/>
      <c r="Z795" s="260"/>
      <c r="AA795" s="260"/>
      <c r="AB795" s="260"/>
      <c r="AC795" s="260"/>
      <c r="AD795" s="260"/>
      <c r="AE795" s="260"/>
      <c r="AF795" s="260"/>
      <c r="AG795" s="260"/>
      <c r="AH795" s="260"/>
      <c r="AI795" s="260"/>
      <c r="AJ795" s="260"/>
      <c r="AK795" s="260"/>
      <c r="AL795" s="260"/>
      <c r="AM795" s="260"/>
      <c r="AN795" s="260"/>
      <c r="AO795" s="260"/>
      <c r="AP795" s="260"/>
      <c r="AQ795" s="260"/>
      <c r="AR795" s="260"/>
      <c r="AS795" s="260"/>
      <c r="AT795" s="260"/>
    </row>
    <row r="796" customFormat="false" ht="15" hidden="false" customHeight="false" outlineLevel="0" collapsed="false">
      <c r="A796" s="259"/>
      <c r="B796" s="260"/>
      <c r="C796" s="260"/>
      <c r="D796" s="260"/>
      <c r="E796" s="260"/>
      <c r="F796" s="260"/>
      <c r="G796" s="260"/>
      <c r="H796" s="260"/>
      <c r="I796" s="260"/>
      <c r="J796" s="260"/>
      <c r="K796" s="260"/>
      <c r="L796" s="260"/>
      <c r="M796" s="260"/>
      <c r="N796" s="260"/>
      <c r="O796" s="260"/>
      <c r="P796" s="260"/>
      <c r="Q796" s="260"/>
      <c r="R796" s="260"/>
      <c r="S796" s="260"/>
      <c r="T796" s="260"/>
      <c r="U796" s="260"/>
      <c r="V796" s="260"/>
      <c r="W796" s="260"/>
      <c r="X796" s="260"/>
      <c r="Y796" s="260"/>
      <c r="Z796" s="260"/>
      <c r="AA796" s="260"/>
      <c r="AB796" s="260"/>
      <c r="AC796" s="260"/>
      <c r="AD796" s="260"/>
      <c r="AE796" s="260"/>
      <c r="AF796" s="260"/>
      <c r="AG796" s="260"/>
      <c r="AH796" s="260"/>
      <c r="AI796" s="260"/>
      <c r="AJ796" s="260"/>
      <c r="AK796" s="260"/>
      <c r="AL796" s="260"/>
      <c r="AM796" s="260"/>
      <c r="AN796" s="260"/>
      <c r="AO796" s="260"/>
      <c r="AP796" s="260"/>
      <c r="AQ796" s="260"/>
      <c r="AR796" s="260"/>
      <c r="AS796" s="260"/>
      <c r="AT796" s="260"/>
    </row>
    <row r="797" customFormat="false" ht="15" hidden="false" customHeight="false" outlineLevel="0" collapsed="false">
      <c r="A797" s="259"/>
      <c r="B797" s="260"/>
      <c r="C797" s="260"/>
      <c r="D797" s="260"/>
      <c r="E797" s="260"/>
      <c r="F797" s="260"/>
      <c r="G797" s="260"/>
      <c r="H797" s="260"/>
      <c r="I797" s="260"/>
      <c r="J797" s="260"/>
      <c r="K797" s="260"/>
      <c r="L797" s="260"/>
      <c r="M797" s="260"/>
      <c r="N797" s="260"/>
      <c r="O797" s="260"/>
      <c r="P797" s="260"/>
      <c r="Q797" s="260"/>
      <c r="R797" s="260"/>
      <c r="S797" s="260"/>
      <c r="T797" s="260"/>
      <c r="U797" s="260"/>
      <c r="V797" s="260"/>
      <c r="W797" s="260"/>
      <c r="X797" s="260"/>
      <c r="Y797" s="260"/>
      <c r="Z797" s="260"/>
      <c r="AA797" s="260"/>
      <c r="AB797" s="260"/>
      <c r="AC797" s="260"/>
      <c r="AD797" s="260"/>
      <c r="AE797" s="260"/>
      <c r="AF797" s="260"/>
      <c r="AG797" s="260"/>
      <c r="AH797" s="260"/>
      <c r="AI797" s="260"/>
      <c r="AJ797" s="260"/>
      <c r="AK797" s="260"/>
      <c r="AL797" s="260"/>
      <c r="AM797" s="260"/>
      <c r="AN797" s="260"/>
      <c r="AO797" s="260"/>
      <c r="AP797" s="260"/>
      <c r="AQ797" s="260"/>
      <c r="AR797" s="260"/>
      <c r="AS797" s="260"/>
      <c r="AT797" s="260"/>
    </row>
    <row r="798" customFormat="false" ht="15" hidden="false" customHeight="false" outlineLevel="0" collapsed="false">
      <c r="A798" s="259"/>
      <c r="B798" s="260"/>
      <c r="C798" s="260"/>
      <c r="D798" s="260"/>
      <c r="E798" s="260"/>
      <c r="F798" s="260"/>
      <c r="G798" s="260"/>
      <c r="H798" s="260"/>
      <c r="I798" s="260"/>
      <c r="J798" s="260"/>
      <c r="K798" s="260"/>
      <c r="L798" s="260"/>
      <c r="M798" s="260"/>
      <c r="N798" s="260"/>
      <c r="O798" s="260"/>
      <c r="P798" s="260"/>
      <c r="Q798" s="260"/>
      <c r="R798" s="260"/>
      <c r="S798" s="260"/>
      <c r="T798" s="260"/>
      <c r="U798" s="260"/>
      <c r="V798" s="260"/>
      <c r="W798" s="260"/>
      <c r="X798" s="260"/>
      <c r="Y798" s="260"/>
      <c r="Z798" s="260"/>
      <c r="AA798" s="260"/>
      <c r="AB798" s="260"/>
      <c r="AC798" s="260"/>
      <c r="AD798" s="260"/>
      <c r="AE798" s="260"/>
      <c r="AF798" s="260"/>
      <c r="AG798" s="260"/>
      <c r="AH798" s="260"/>
      <c r="AI798" s="260"/>
      <c r="AJ798" s="260"/>
      <c r="AK798" s="260"/>
      <c r="AL798" s="260"/>
      <c r="AM798" s="260"/>
      <c r="AN798" s="260"/>
      <c r="AO798" s="260"/>
      <c r="AP798" s="260"/>
      <c r="AQ798" s="260"/>
      <c r="AR798" s="260"/>
      <c r="AS798" s="260"/>
      <c r="AT798" s="260"/>
    </row>
    <row r="799" customFormat="false" ht="15" hidden="false" customHeight="false" outlineLevel="0" collapsed="false">
      <c r="A799" s="259"/>
      <c r="B799" s="260"/>
      <c r="C799" s="260"/>
      <c r="D799" s="260"/>
      <c r="E799" s="260"/>
      <c r="F799" s="260"/>
      <c r="G799" s="260"/>
      <c r="H799" s="260"/>
      <c r="I799" s="260"/>
      <c r="J799" s="260"/>
      <c r="K799" s="260"/>
      <c r="L799" s="260"/>
      <c r="M799" s="260"/>
      <c r="N799" s="260"/>
      <c r="O799" s="260"/>
      <c r="P799" s="260"/>
      <c r="Q799" s="260"/>
      <c r="R799" s="260"/>
      <c r="S799" s="260"/>
      <c r="T799" s="260"/>
      <c r="U799" s="260"/>
      <c r="V799" s="260"/>
      <c r="W799" s="260"/>
      <c r="X799" s="260"/>
      <c r="Y799" s="260"/>
      <c r="Z799" s="260"/>
      <c r="AA799" s="260"/>
      <c r="AB799" s="260"/>
      <c r="AC799" s="260"/>
      <c r="AD799" s="260"/>
      <c r="AE799" s="260"/>
      <c r="AF799" s="260"/>
      <c r="AG799" s="260"/>
      <c r="AH799" s="260"/>
      <c r="AI799" s="260"/>
      <c r="AJ799" s="260"/>
      <c r="AK799" s="260"/>
      <c r="AL799" s="260"/>
      <c r="AM799" s="260"/>
      <c r="AN799" s="260"/>
      <c r="AO799" s="260"/>
      <c r="AP799" s="260"/>
      <c r="AQ799" s="260"/>
      <c r="AR799" s="260"/>
      <c r="AS799" s="260"/>
      <c r="AT799" s="260"/>
    </row>
    <row r="800" customFormat="false" ht="15" hidden="false" customHeight="false" outlineLevel="0" collapsed="false">
      <c r="A800" s="259"/>
      <c r="B800" s="260"/>
      <c r="C800" s="260"/>
      <c r="D800" s="260"/>
      <c r="E800" s="260"/>
      <c r="F800" s="260"/>
      <c r="G800" s="260"/>
      <c r="H800" s="260"/>
      <c r="I800" s="260"/>
      <c r="J800" s="260"/>
      <c r="K800" s="260"/>
      <c r="L800" s="260"/>
      <c r="M800" s="260"/>
      <c r="N800" s="260"/>
      <c r="O800" s="260"/>
      <c r="P800" s="260"/>
      <c r="Q800" s="260"/>
      <c r="R800" s="260"/>
      <c r="S800" s="260"/>
      <c r="T800" s="260"/>
      <c r="U800" s="260"/>
      <c r="V800" s="260"/>
      <c r="W800" s="260"/>
      <c r="X800" s="260"/>
      <c r="Y800" s="260"/>
      <c r="Z800" s="260"/>
      <c r="AA800" s="260"/>
      <c r="AB800" s="260"/>
      <c r="AC800" s="260"/>
      <c r="AD800" s="260"/>
      <c r="AE800" s="260"/>
      <c r="AF800" s="260"/>
      <c r="AG800" s="260"/>
      <c r="AH800" s="260"/>
      <c r="AI800" s="260"/>
      <c r="AJ800" s="260"/>
      <c r="AK800" s="260"/>
      <c r="AL800" s="260"/>
      <c r="AM800" s="260"/>
      <c r="AN800" s="260"/>
      <c r="AO800" s="260"/>
      <c r="AP800" s="260"/>
      <c r="AQ800" s="260"/>
      <c r="AR800" s="260"/>
      <c r="AS800" s="260"/>
      <c r="AT800" s="260"/>
    </row>
    <row r="801" customFormat="false" ht="15" hidden="false" customHeight="false" outlineLevel="0" collapsed="false">
      <c r="A801" s="259"/>
      <c r="B801" s="260"/>
      <c r="C801" s="260"/>
      <c r="D801" s="260"/>
      <c r="E801" s="260"/>
      <c r="F801" s="260"/>
      <c r="G801" s="260"/>
      <c r="H801" s="260"/>
      <c r="I801" s="260"/>
      <c r="J801" s="260"/>
      <c r="K801" s="260"/>
      <c r="L801" s="260"/>
      <c r="M801" s="260"/>
      <c r="N801" s="260"/>
      <c r="O801" s="260"/>
      <c r="P801" s="260"/>
      <c r="Q801" s="260"/>
      <c r="R801" s="260"/>
      <c r="S801" s="260"/>
      <c r="T801" s="260"/>
      <c r="U801" s="260"/>
      <c r="V801" s="260"/>
      <c r="W801" s="260"/>
      <c r="X801" s="260"/>
      <c r="Y801" s="260"/>
      <c r="Z801" s="260"/>
      <c r="AA801" s="260"/>
      <c r="AB801" s="260"/>
      <c r="AC801" s="260"/>
      <c r="AD801" s="260"/>
      <c r="AE801" s="260"/>
      <c r="AF801" s="260"/>
      <c r="AG801" s="260"/>
      <c r="AH801" s="260"/>
      <c r="AI801" s="260"/>
      <c r="AJ801" s="260"/>
      <c r="AK801" s="260"/>
      <c r="AL801" s="260"/>
      <c r="AM801" s="260"/>
      <c r="AN801" s="260"/>
      <c r="AO801" s="260"/>
      <c r="AP801" s="260"/>
      <c r="AQ801" s="260"/>
      <c r="AR801" s="260"/>
      <c r="AS801" s="260"/>
      <c r="AT801" s="260"/>
    </row>
    <row r="802" customFormat="false" ht="15" hidden="false" customHeight="false" outlineLevel="0" collapsed="false">
      <c r="A802" s="259"/>
      <c r="B802" s="260"/>
      <c r="C802" s="260"/>
      <c r="D802" s="260"/>
      <c r="E802" s="260"/>
      <c r="F802" s="260"/>
      <c r="G802" s="260"/>
      <c r="H802" s="260"/>
      <c r="I802" s="260"/>
      <c r="J802" s="260"/>
      <c r="K802" s="260"/>
      <c r="L802" s="260"/>
      <c r="M802" s="260"/>
      <c r="N802" s="260"/>
      <c r="O802" s="260"/>
      <c r="P802" s="260"/>
      <c r="Q802" s="260"/>
      <c r="R802" s="260"/>
      <c r="S802" s="260"/>
      <c r="T802" s="260"/>
      <c r="U802" s="260"/>
      <c r="V802" s="260"/>
      <c r="W802" s="260"/>
      <c r="X802" s="260"/>
      <c r="Y802" s="260"/>
      <c r="Z802" s="260"/>
      <c r="AA802" s="260"/>
      <c r="AB802" s="260"/>
      <c r="AC802" s="260"/>
      <c r="AD802" s="260"/>
      <c r="AE802" s="260"/>
      <c r="AF802" s="260"/>
      <c r="AG802" s="260"/>
      <c r="AH802" s="260"/>
      <c r="AI802" s="260"/>
      <c r="AJ802" s="260"/>
      <c r="AK802" s="260"/>
      <c r="AL802" s="260"/>
      <c r="AM802" s="260"/>
      <c r="AN802" s="260"/>
      <c r="AO802" s="260"/>
      <c r="AP802" s="260"/>
      <c r="AQ802" s="260"/>
      <c r="AR802" s="260"/>
      <c r="AS802" s="260"/>
      <c r="AT802" s="260"/>
    </row>
    <row r="803" customFormat="false" ht="15" hidden="false" customHeight="false" outlineLevel="0" collapsed="false">
      <c r="A803" s="259"/>
      <c r="B803" s="260"/>
      <c r="C803" s="260"/>
      <c r="D803" s="260"/>
      <c r="E803" s="260"/>
      <c r="F803" s="260"/>
      <c r="G803" s="260"/>
      <c r="H803" s="260"/>
      <c r="I803" s="260"/>
      <c r="J803" s="260"/>
      <c r="K803" s="260"/>
      <c r="L803" s="260"/>
      <c r="M803" s="260"/>
      <c r="N803" s="260"/>
      <c r="O803" s="260"/>
      <c r="P803" s="260"/>
      <c r="Q803" s="260"/>
      <c r="R803" s="260"/>
      <c r="S803" s="260"/>
      <c r="T803" s="260"/>
      <c r="U803" s="260"/>
      <c r="V803" s="260"/>
      <c r="W803" s="260"/>
      <c r="X803" s="260"/>
      <c r="Y803" s="260"/>
      <c r="Z803" s="260"/>
      <c r="AA803" s="260"/>
      <c r="AB803" s="260"/>
      <c r="AC803" s="260"/>
      <c r="AD803" s="260"/>
      <c r="AE803" s="260"/>
      <c r="AF803" s="260"/>
      <c r="AG803" s="260"/>
      <c r="AH803" s="260"/>
      <c r="AI803" s="260"/>
      <c r="AJ803" s="260"/>
      <c r="AK803" s="260"/>
      <c r="AL803" s="260"/>
      <c r="AM803" s="260"/>
      <c r="AN803" s="260"/>
      <c r="AO803" s="260"/>
      <c r="AP803" s="260"/>
      <c r="AQ803" s="260"/>
      <c r="AR803" s="260"/>
      <c r="AS803" s="260"/>
      <c r="AT803" s="260"/>
    </row>
    <row r="804" customFormat="false" ht="15" hidden="false" customHeight="false" outlineLevel="0" collapsed="false">
      <c r="A804" s="259"/>
      <c r="B804" s="260"/>
      <c r="C804" s="260"/>
      <c r="D804" s="260"/>
      <c r="E804" s="260"/>
      <c r="F804" s="260"/>
      <c r="G804" s="260"/>
      <c r="H804" s="260"/>
      <c r="I804" s="260"/>
      <c r="J804" s="260"/>
      <c r="K804" s="260"/>
      <c r="L804" s="260"/>
      <c r="M804" s="260"/>
      <c r="N804" s="260"/>
      <c r="O804" s="260"/>
      <c r="P804" s="260"/>
      <c r="Q804" s="260"/>
      <c r="R804" s="260"/>
      <c r="S804" s="260"/>
      <c r="T804" s="260"/>
      <c r="U804" s="260"/>
      <c r="V804" s="260"/>
      <c r="W804" s="260"/>
      <c r="X804" s="260"/>
      <c r="Y804" s="260"/>
      <c r="Z804" s="260"/>
      <c r="AA804" s="260"/>
      <c r="AB804" s="260"/>
      <c r="AC804" s="260"/>
      <c r="AD804" s="260"/>
      <c r="AE804" s="260"/>
      <c r="AF804" s="260"/>
      <c r="AG804" s="260"/>
      <c r="AH804" s="260"/>
      <c r="AI804" s="260"/>
      <c r="AJ804" s="260"/>
      <c r="AK804" s="260"/>
      <c r="AL804" s="260"/>
      <c r="AM804" s="260"/>
      <c r="AN804" s="260"/>
      <c r="AO804" s="260"/>
      <c r="AP804" s="260"/>
      <c r="AQ804" s="260"/>
      <c r="AR804" s="260"/>
      <c r="AS804" s="260"/>
      <c r="AT804" s="260"/>
    </row>
    <row r="805" customFormat="false" ht="15" hidden="false" customHeight="false" outlineLevel="0" collapsed="false">
      <c r="A805" s="259"/>
      <c r="B805" s="260"/>
      <c r="C805" s="260"/>
      <c r="D805" s="260"/>
      <c r="E805" s="260"/>
      <c r="F805" s="260"/>
      <c r="G805" s="260"/>
      <c r="H805" s="260"/>
      <c r="I805" s="260"/>
      <c r="J805" s="260"/>
      <c r="K805" s="260"/>
      <c r="L805" s="260"/>
      <c r="M805" s="260"/>
      <c r="N805" s="260"/>
      <c r="O805" s="260"/>
      <c r="P805" s="260"/>
      <c r="Q805" s="260"/>
      <c r="R805" s="260"/>
      <c r="S805" s="260"/>
      <c r="T805" s="260"/>
      <c r="U805" s="260"/>
      <c r="V805" s="260"/>
      <c r="W805" s="260"/>
      <c r="X805" s="260"/>
      <c r="Y805" s="260"/>
      <c r="Z805" s="260"/>
      <c r="AA805" s="260"/>
      <c r="AB805" s="260"/>
      <c r="AC805" s="260"/>
      <c r="AD805" s="260"/>
      <c r="AE805" s="260"/>
      <c r="AF805" s="260"/>
      <c r="AG805" s="260"/>
      <c r="AH805" s="260"/>
      <c r="AI805" s="260"/>
      <c r="AJ805" s="260"/>
      <c r="AK805" s="260"/>
      <c r="AL805" s="260"/>
      <c r="AM805" s="260"/>
      <c r="AN805" s="260"/>
      <c r="AO805" s="260"/>
      <c r="AP805" s="260"/>
      <c r="AQ805" s="260"/>
      <c r="AR805" s="260"/>
      <c r="AS805" s="260"/>
      <c r="AT805" s="260"/>
    </row>
    <row r="806" customFormat="false" ht="15" hidden="false" customHeight="false" outlineLevel="0" collapsed="false">
      <c r="A806" s="259"/>
      <c r="B806" s="260"/>
      <c r="C806" s="260"/>
      <c r="D806" s="260"/>
      <c r="E806" s="260"/>
      <c r="F806" s="260"/>
      <c r="G806" s="260"/>
      <c r="H806" s="260"/>
      <c r="I806" s="260"/>
      <c r="J806" s="260"/>
      <c r="K806" s="260"/>
      <c r="L806" s="260"/>
      <c r="M806" s="260"/>
      <c r="N806" s="260"/>
      <c r="O806" s="260"/>
      <c r="P806" s="260"/>
      <c r="Q806" s="260"/>
      <c r="R806" s="260"/>
      <c r="S806" s="260"/>
      <c r="T806" s="260"/>
      <c r="U806" s="260"/>
      <c r="V806" s="260"/>
      <c r="W806" s="260"/>
      <c r="X806" s="260"/>
      <c r="Y806" s="260"/>
      <c r="Z806" s="260"/>
      <c r="AA806" s="260"/>
      <c r="AB806" s="260"/>
      <c r="AC806" s="260"/>
      <c r="AD806" s="260"/>
      <c r="AE806" s="260"/>
      <c r="AF806" s="260"/>
      <c r="AG806" s="260"/>
      <c r="AH806" s="260"/>
      <c r="AI806" s="260"/>
      <c r="AJ806" s="260"/>
      <c r="AK806" s="260"/>
      <c r="AL806" s="260"/>
      <c r="AM806" s="260"/>
      <c r="AN806" s="260"/>
      <c r="AO806" s="260"/>
      <c r="AP806" s="260"/>
      <c r="AQ806" s="260"/>
      <c r="AR806" s="260"/>
      <c r="AS806" s="260"/>
      <c r="AT806" s="260"/>
    </row>
    <row r="807" customFormat="false" ht="15" hidden="false" customHeight="false" outlineLevel="0" collapsed="false">
      <c r="A807" s="259"/>
      <c r="B807" s="260"/>
      <c r="C807" s="260"/>
      <c r="D807" s="260"/>
      <c r="E807" s="260"/>
      <c r="F807" s="260"/>
      <c r="G807" s="260"/>
      <c r="H807" s="260"/>
      <c r="I807" s="260"/>
      <c r="J807" s="260"/>
      <c r="K807" s="260"/>
      <c r="L807" s="260"/>
      <c r="M807" s="260"/>
      <c r="N807" s="260"/>
      <c r="O807" s="260"/>
      <c r="P807" s="260"/>
      <c r="Q807" s="260"/>
      <c r="R807" s="260"/>
      <c r="S807" s="260"/>
      <c r="T807" s="260"/>
      <c r="U807" s="260"/>
      <c r="V807" s="260"/>
      <c r="W807" s="260"/>
      <c r="X807" s="260"/>
      <c r="Y807" s="260"/>
      <c r="Z807" s="260"/>
      <c r="AA807" s="260"/>
      <c r="AB807" s="260"/>
      <c r="AC807" s="260"/>
      <c r="AD807" s="260"/>
      <c r="AE807" s="260"/>
      <c r="AF807" s="260"/>
      <c r="AG807" s="260"/>
      <c r="AH807" s="260"/>
      <c r="AI807" s="260"/>
      <c r="AJ807" s="260"/>
      <c r="AK807" s="260"/>
      <c r="AL807" s="260"/>
      <c r="AM807" s="260"/>
      <c r="AN807" s="260"/>
      <c r="AO807" s="260"/>
      <c r="AP807" s="260"/>
      <c r="AQ807" s="260"/>
      <c r="AR807" s="260"/>
      <c r="AS807" s="260"/>
      <c r="AT807" s="260"/>
    </row>
    <row r="808" customFormat="false" ht="15" hidden="false" customHeight="false" outlineLevel="0" collapsed="false">
      <c r="A808" s="259"/>
      <c r="B808" s="260"/>
      <c r="C808" s="260"/>
      <c r="D808" s="260"/>
      <c r="E808" s="260"/>
      <c r="F808" s="260"/>
      <c r="G808" s="260"/>
      <c r="H808" s="260"/>
      <c r="I808" s="260"/>
      <c r="J808" s="260"/>
      <c r="K808" s="260"/>
      <c r="L808" s="260"/>
      <c r="M808" s="260"/>
      <c r="N808" s="260"/>
      <c r="O808" s="260"/>
      <c r="P808" s="260"/>
      <c r="Q808" s="260"/>
      <c r="R808" s="260"/>
      <c r="S808" s="260"/>
      <c r="T808" s="260"/>
      <c r="U808" s="260"/>
      <c r="V808" s="260"/>
      <c r="W808" s="260"/>
      <c r="X808" s="260"/>
      <c r="Y808" s="260"/>
      <c r="Z808" s="260"/>
      <c r="AA808" s="260"/>
      <c r="AB808" s="260"/>
      <c r="AC808" s="260"/>
      <c r="AD808" s="260"/>
      <c r="AE808" s="260"/>
      <c r="AF808" s="260"/>
      <c r="AG808" s="260"/>
      <c r="AH808" s="260"/>
      <c r="AI808" s="260"/>
      <c r="AJ808" s="260"/>
      <c r="AK808" s="260"/>
      <c r="AL808" s="260"/>
      <c r="AM808" s="260"/>
      <c r="AN808" s="260"/>
      <c r="AO808" s="260"/>
      <c r="AP808" s="260"/>
      <c r="AQ808" s="260"/>
      <c r="AR808" s="260"/>
      <c r="AS808" s="260"/>
      <c r="AT808" s="260"/>
    </row>
    <row r="809" customFormat="false" ht="15" hidden="false" customHeight="false" outlineLevel="0" collapsed="false">
      <c r="A809" s="259"/>
      <c r="B809" s="260"/>
      <c r="C809" s="260"/>
      <c r="D809" s="260"/>
      <c r="E809" s="260"/>
      <c r="F809" s="260"/>
      <c r="G809" s="260"/>
      <c r="H809" s="260"/>
      <c r="I809" s="260"/>
      <c r="J809" s="260"/>
      <c r="K809" s="260"/>
      <c r="L809" s="260"/>
      <c r="M809" s="260"/>
      <c r="N809" s="260"/>
      <c r="O809" s="260"/>
      <c r="P809" s="260"/>
      <c r="Q809" s="260"/>
      <c r="R809" s="260"/>
      <c r="S809" s="260"/>
      <c r="T809" s="260"/>
      <c r="U809" s="260"/>
      <c r="V809" s="260"/>
      <c r="W809" s="260"/>
      <c r="X809" s="260"/>
      <c r="Y809" s="260"/>
      <c r="Z809" s="260"/>
      <c r="AA809" s="260"/>
      <c r="AB809" s="260"/>
      <c r="AC809" s="260"/>
      <c r="AD809" s="260"/>
      <c r="AE809" s="260"/>
      <c r="AF809" s="260"/>
      <c r="AG809" s="260"/>
      <c r="AH809" s="260"/>
      <c r="AI809" s="260"/>
      <c r="AJ809" s="260"/>
      <c r="AK809" s="260"/>
      <c r="AL809" s="260"/>
      <c r="AM809" s="260"/>
      <c r="AN809" s="260"/>
      <c r="AO809" s="260"/>
      <c r="AP809" s="260"/>
      <c r="AQ809" s="260"/>
      <c r="AR809" s="260"/>
      <c r="AS809" s="260"/>
      <c r="AT809" s="260"/>
    </row>
    <row r="810" customFormat="false" ht="15" hidden="false" customHeight="false" outlineLevel="0" collapsed="false">
      <c r="A810" s="259"/>
      <c r="B810" s="260"/>
      <c r="C810" s="260"/>
      <c r="D810" s="260"/>
      <c r="E810" s="260"/>
      <c r="F810" s="260"/>
      <c r="G810" s="260"/>
      <c r="H810" s="260"/>
      <c r="I810" s="260"/>
      <c r="J810" s="260"/>
      <c r="K810" s="260"/>
      <c r="L810" s="260"/>
      <c r="M810" s="260"/>
      <c r="N810" s="260"/>
      <c r="O810" s="260"/>
      <c r="P810" s="260"/>
      <c r="Q810" s="260"/>
      <c r="R810" s="260"/>
      <c r="S810" s="260"/>
      <c r="T810" s="260"/>
      <c r="U810" s="260"/>
      <c r="V810" s="260"/>
      <c r="W810" s="260"/>
      <c r="X810" s="260"/>
      <c r="Y810" s="260"/>
      <c r="Z810" s="260"/>
      <c r="AA810" s="260"/>
      <c r="AB810" s="260"/>
      <c r="AC810" s="260"/>
      <c r="AD810" s="260"/>
      <c r="AE810" s="260"/>
      <c r="AF810" s="260"/>
      <c r="AG810" s="260"/>
      <c r="AH810" s="260"/>
      <c r="AI810" s="260"/>
      <c r="AJ810" s="260"/>
      <c r="AK810" s="260"/>
      <c r="AL810" s="260"/>
      <c r="AM810" s="260"/>
      <c r="AN810" s="260"/>
      <c r="AO810" s="260"/>
      <c r="AP810" s="260"/>
      <c r="AQ810" s="260"/>
      <c r="AR810" s="260"/>
      <c r="AS810" s="260"/>
      <c r="AT810" s="260"/>
    </row>
    <row r="811" customFormat="false" ht="15" hidden="false" customHeight="false" outlineLevel="0" collapsed="false">
      <c r="A811" s="259"/>
      <c r="B811" s="260"/>
      <c r="C811" s="260"/>
      <c r="D811" s="260"/>
      <c r="E811" s="260"/>
      <c r="F811" s="260"/>
      <c r="G811" s="260"/>
      <c r="H811" s="260"/>
      <c r="I811" s="260"/>
      <c r="J811" s="260"/>
      <c r="K811" s="260"/>
      <c r="L811" s="260"/>
      <c r="M811" s="260"/>
      <c r="N811" s="260"/>
      <c r="O811" s="260"/>
      <c r="P811" s="260"/>
      <c r="Q811" s="260"/>
      <c r="R811" s="260"/>
      <c r="S811" s="260"/>
      <c r="T811" s="260"/>
      <c r="U811" s="260"/>
      <c r="V811" s="260"/>
      <c r="W811" s="260"/>
      <c r="X811" s="260"/>
      <c r="Y811" s="260"/>
      <c r="Z811" s="260"/>
      <c r="AA811" s="260"/>
      <c r="AB811" s="260"/>
      <c r="AC811" s="260"/>
      <c r="AD811" s="260"/>
      <c r="AE811" s="260"/>
      <c r="AF811" s="260"/>
      <c r="AG811" s="260"/>
      <c r="AH811" s="260"/>
      <c r="AI811" s="260"/>
      <c r="AJ811" s="260"/>
      <c r="AK811" s="260"/>
      <c r="AL811" s="260"/>
      <c r="AM811" s="260"/>
      <c r="AN811" s="260"/>
      <c r="AO811" s="260"/>
      <c r="AP811" s="260"/>
      <c r="AQ811" s="260"/>
      <c r="AR811" s="260"/>
      <c r="AS811" s="260"/>
      <c r="AT811" s="260"/>
    </row>
    <row r="812" customFormat="false" ht="15" hidden="false" customHeight="false" outlineLevel="0" collapsed="false">
      <c r="A812" s="259"/>
      <c r="B812" s="260"/>
      <c r="C812" s="260"/>
      <c r="D812" s="260"/>
      <c r="E812" s="260"/>
      <c r="F812" s="260"/>
      <c r="G812" s="260"/>
      <c r="H812" s="260"/>
      <c r="I812" s="260"/>
      <c r="J812" s="260"/>
      <c r="K812" s="260"/>
      <c r="L812" s="260"/>
      <c r="M812" s="260"/>
      <c r="N812" s="260"/>
      <c r="O812" s="260"/>
      <c r="P812" s="260"/>
      <c r="Q812" s="260"/>
      <c r="R812" s="260"/>
      <c r="S812" s="260"/>
      <c r="T812" s="260"/>
      <c r="U812" s="260"/>
      <c r="V812" s="260"/>
      <c r="W812" s="260"/>
      <c r="X812" s="260"/>
      <c r="Y812" s="260"/>
      <c r="Z812" s="260"/>
      <c r="AA812" s="260"/>
      <c r="AB812" s="260"/>
      <c r="AC812" s="260"/>
      <c r="AD812" s="260"/>
      <c r="AE812" s="260"/>
      <c r="AF812" s="260"/>
      <c r="AG812" s="260"/>
      <c r="AH812" s="260"/>
      <c r="AI812" s="260"/>
      <c r="AJ812" s="260"/>
      <c r="AK812" s="260"/>
      <c r="AL812" s="260"/>
      <c r="AM812" s="260"/>
      <c r="AN812" s="260"/>
      <c r="AO812" s="260"/>
      <c r="AP812" s="260"/>
      <c r="AQ812" s="260"/>
      <c r="AR812" s="260"/>
      <c r="AS812" s="260"/>
      <c r="AT812" s="260"/>
    </row>
    <row r="813" customFormat="false" ht="15" hidden="false" customHeight="false" outlineLevel="0" collapsed="false">
      <c r="A813" s="259"/>
      <c r="B813" s="260"/>
      <c r="C813" s="260"/>
      <c r="D813" s="260"/>
      <c r="E813" s="260"/>
      <c r="F813" s="260"/>
      <c r="G813" s="260"/>
      <c r="H813" s="260"/>
      <c r="I813" s="260"/>
      <c r="J813" s="260"/>
      <c r="K813" s="260"/>
      <c r="L813" s="260"/>
      <c r="M813" s="260"/>
      <c r="N813" s="260"/>
      <c r="O813" s="260"/>
      <c r="P813" s="260"/>
      <c r="Q813" s="260"/>
      <c r="R813" s="260"/>
      <c r="S813" s="260"/>
      <c r="T813" s="260"/>
      <c r="U813" s="260"/>
      <c r="V813" s="260"/>
      <c r="W813" s="260"/>
      <c r="X813" s="260"/>
      <c r="Y813" s="260"/>
      <c r="Z813" s="260"/>
      <c r="AA813" s="260"/>
      <c r="AB813" s="260"/>
      <c r="AC813" s="260"/>
      <c r="AD813" s="260"/>
      <c r="AE813" s="260"/>
      <c r="AF813" s="260"/>
      <c r="AG813" s="260"/>
      <c r="AH813" s="260"/>
      <c r="AI813" s="260"/>
      <c r="AJ813" s="260"/>
      <c r="AK813" s="260"/>
      <c r="AL813" s="260"/>
      <c r="AM813" s="260"/>
      <c r="AN813" s="260"/>
      <c r="AO813" s="260"/>
      <c r="AP813" s="260"/>
      <c r="AQ813" s="260"/>
      <c r="AR813" s="260"/>
      <c r="AS813" s="260"/>
      <c r="AT813" s="260"/>
    </row>
    <row r="814" customFormat="false" ht="15" hidden="false" customHeight="false" outlineLevel="0" collapsed="false">
      <c r="A814" s="259"/>
      <c r="B814" s="260"/>
      <c r="C814" s="260"/>
      <c r="D814" s="260"/>
      <c r="E814" s="260"/>
      <c r="F814" s="260"/>
      <c r="G814" s="260"/>
      <c r="H814" s="260"/>
      <c r="I814" s="260"/>
      <c r="J814" s="260"/>
      <c r="K814" s="260"/>
      <c r="L814" s="260"/>
      <c r="M814" s="260"/>
      <c r="N814" s="260"/>
      <c r="O814" s="260"/>
      <c r="P814" s="260"/>
      <c r="Q814" s="260"/>
      <c r="R814" s="260"/>
      <c r="S814" s="260"/>
      <c r="T814" s="260"/>
      <c r="U814" s="260"/>
      <c r="V814" s="260"/>
      <c r="W814" s="260"/>
      <c r="X814" s="260"/>
      <c r="Y814" s="260"/>
      <c r="Z814" s="260"/>
      <c r="AA814" s="260"/>
      <c r="AB814" s="260"/>
      <c r="AC814" s="260"/>
      <c r="AD814" s="260"/>
      <c r="AE814" s="260"/>
      <c r="AF814" s="260"/>
      <c r="AG814" s="260"/>
      <c r="AH814" s="260"/>
      <c r="AI814" s="260"/>
      <c r="AJ814" s="260"/>
      <c r="AK814" s="260"/>
      <c r="AL814" s="260"/>
      <c r="AM814" s="260"/>
      <c r="AN814" s="260"/>
      <c r="AO814" s="260"/>
      <c r="AP814" s="260"/>
      <c r="AQ814" s="260"/>
      <c r="AR814" s="260"/>
      <c r="AS814" s="260"/>
      <c r="AT814" s="260"/>
    </row>
    <row r="815" customFormat="false" ht="15" hidden="false" customHeight="false" outlineLevel="0" collapsed="false">
      <c r="A815" s="259"/>
      <c r="B815" s="260"/>
      <c r="C815" s="260"/>
      <c r="D815" s="260"/>
      <c r="E815" s="260"/>
      <c r="F815" s="260"/>
      <c r="G815" s="260"/>
      <c r="H815" s="260"/>
      <c r="I815" s="260"/>
      <c r="J815" s="260"/>
      <c r="K815" s="260"/>
      <c r="L815" s="260"/>
      <c r="M815" s="260"/>
      <c r="N815" s="260"/>
      <c r="O815" s="260"/>
      <c r="P815" s="260"/>
      <c r="Q815" s="260"/>
      <c r="R815" s="260"/>
      <c r="S815" s="260"/>
      <c r="T815" s="260"/>
      <c r="U815" s="260"/>
      <c r="V815" s="260"/>
      <c r="W815" s="260"/>
      <c r="X815" s="260"/>
      <c r="Y815" s="260"/>
      <c r="Z815" s="260"/>
      <c r="AA815" s="260"/>
      <c r="AB815" s="260"/>
      <c r="AC815" s="260"/>
      <c r="AD815" s="260"/>
      <c r="AE815" s="260"/>
      <c r="AF815" s="260"/>
      <c r="AG815" s="260"/>
      <c r="AH815" s="260"/>
      <c r="AI815" s="260"/>
      <c r="AJ815" s="260"/>
      <c r="AK815" s="260"/>
      <c r="AL815" s="260"/>
      <c r="AM815" s="260"/>
      <c r="AN815" s="260"/>
      <c r="AO815" s="260"/>
      <c r="AP815" s="260"/>
      <c r="AQ815" s="260"/>
      <c r="AR815" s="260"/>
      <c r="AS815" s="260"/>
      <c r="AT815" s="260"/>
    </row>
    <row r="816" customFormat="false" ht="15" hidden="false" customHeight="false" outlineLevel="0" collapsed="false">
      <c r="A816" s="259"/>
      <c r="B816" s="260"/>
      <c r="C816" s="260"/>
      <c r="D816" s="260"/>
      <c r="E816" s="260"/>
      <c r="F816" s="260"/>
      <c r="G816" s="260"/>
      <c r="H816" s="260"/>
      <c r="I816" s="260"/>
      <c r="J816" s="260"/>
      <c r="K816" s="260"/>
      <c r="L816" s="260"/>
      <c r="M816" s="260"/>
      <c r="N816" s="260"/>
      <c r="O816" s="260"/>
      <c r="P816" s="260"/>
      <c r="Q816" s="260"/>
      <c r="R816" s="260"/>
      <c r="S816" s="260"/>
      <c r="T816" s="260"/>
      <c r="U816" s="260"/>
      <c r="V816" s="260"/>
      <c r="W816" s="260"/>
      <c r="X816" s="260"/>
      <c r="Y816" s="260"/>
      <c r="Z816" s="260"/>
      <c r="AA816" s="260"/>
      <c r="AB816" s="260"/>
      <c r="AC816" s="260"/>
      <c r="AD816" s="260"/>
      <c r="AE816" s="260"/>
      <c r="AF816" s="260"/>
      <c r="AG816" s="260"/>
      <c r="AH816" s="260"/>
      <c r="AI816" s="260"/>
      <c r="AJ816" s="260"/>
      <c r="AK816" s="260"/>
      <c r="AL816" s="260"/>
      <c r="AM816" s="260"/>
      <c r="AN816" s="260"/>
      <c r="AO816" s="260"/>
      <c r="AP816" s="260"/>
      <c r="AQ816" s="260"/>
      <c r="AR816" s="260"/>
      <c r="AS816" s="260"/>
      <c r="AT816" s="260"/>
    </row>
    <row r="817" customFormat="false" ht="15" hidden="false" customHeight="false" outlineLevel="0" collapsed="false">
      <c r="A817" s="259"/>
      <c r="B817" s="260"/>
      <c r="C817" s="260"/>
      <c r="D817" s="260"/>
      <c r="E817" s="260"/>
      <c r="F817" s="260"/>
      <c r="G817" s="260"/>
      <c r="H817" s="260"/>
      <c r="I817" s="260"/>
      <c r="J817" s="260"/>
      <c r="K817" s="260"/>
      <c r="L817" s="260"/>
      <c r="M817" s="260"/>
      <c r="N817" s="260"/>
      <c r="O817" s="260"/>
      <c r="P817" s="260"/>
      <c r="Q817" s="260"/>
      <c r="R817" s="260"/>
      <c r="S817" s="260"/>
      <c r="T817" s="260"/>
      <c r="U817" s="260"/>
      <c r="V817" s="260"/>
      <c r="W817" s="260"/>
      <c r="X817" s="260"/>
      <c r="Y817" s="260"/>
      <c r="Z817" s="260"/>
      <c r="AA817" s="260"/>
      <c r="AB817" s="260"/>
      <c r="AC817" s="260"/>
      <c r="AD817" s="260"/>
      <c r="AE817" s="260"/>
      <c r="AF817" s="260"/>
      <c r="AG817" s="260"/>
      <c r="AH817" s="260"/>
      <c r="AI817" s="260"/>
      <c r="AJ817" s="260"/>
      <c r="AK817" s="260"/>
      <c r="AL817" s="260"/>
      <c r="AM817" s="260"/>
      <c r="AN817" s="260"/>
      <c r="AO817" s="260"/>
      <c r="AP817" s="260"/>
      <c r="AQ817" s="260"/>
      <c r="AR817" s="260"/>
      <c r="AS817" s="260"/>
      <c r="AT817" s="260"/>
    </row>
    <row r="818" customFormat="false" ht="15" hidden="false" customHeight="false" outlineLevel="0" collapsed="false">
      <c r="A818" s="259"/>
      <c r="B818" s="260"/>
      <c r="C818" s="260"/>
      <c r="D818" s="260"/>
      <c r="E818" s="260"/>
      <c r="F818" s="260"/>
      <c r="G818" s="260"/>
      <c r="H818" s="260"/>
      <c r="I818" s="260"/>
      <c r="J818" s="260"/>
      <c r="K818" s="260"/>
      <c r="L818" s="260"/>
      <c r="M818" s="260"/>
      <c r="N818" s="260"/>
      <c r="O818" s="260"/>
      <c r="P818" s="260"/>
      <c r="Q818" s="260"/>
      <c r="R818" s="260"/>
      <c r="S818" s="260"/>
      <c r="T818" s="260"/>
      <c r="U818" s="260"/>
      <c r="V818" s="260"/>
      <c r="W818" s="260"/>
      <c r="X818" s="260"/>
      <c r="Y818" s="260"/>
      <c r="Z818" s="260"/>
      <c r="AA818" s="260"/>
      <c r="AB818" s="260"/>
      <c r="AC818" s="260"/>
      <c r="AD818" s="260"/>
      <c r="AE818" s="260"/>
      <c r="AF818" s="260"/>
      <c r="AG818" s="260"/>
      <c r="AH818" s="260"/>
      <c r="AI818" s="260"/>
      <c r="AJ818" s="260"/>
      <c r="AK818" s="260"/>
      <c r="AL818" s="260"/>
      <c r="AM818" s="260"/>
      <c r="AN818" s="260"/>
      <c r="AO818" s="260"/>
      <c r="AP818" s="260"/>
      <c r="AQ818" s="260"/>
      <c r="AR818" s="260"/>
      <c r="AS818" s="260"/>
      <c r="AT818" s="260"/>
    </row>
    <row r="819" customFormat="false" ht="15" hidden="false" customHeight="false" outlineLevel="0" collapsed="false">
      <c r="A819" s="259"/>
      <c r="B819" s="260"/>
      <c r="C819" s="260"/>
      <c r="D819" s="260"/>
      <c r="E819" s="260"/>
      <c r="F819" s="260"/>
      <c r="G819" s="260"/>
      <c r="H819" s="260"/>
      <c r="I819" s="260"/>
      <c r="J819" s="260"/>
      <c r="K819" s="260"/>
      <c r="L819" s="260"/>
      <c r="M819" s="260"/>
      <c r="N819" s="260"/>
      <c r="O819" s="260"/>
      <c r="P819" s="260"/>
      <c r="Q819" s="260"/>
      <c r="R819" s="260"/>
      <c r="S819" s="260"/>
      <c r="T819" s="260"/>
      <c r="U819" s="260"/>
      <c r="V819" s="260"/>
      <c r="W819" s="260"/>
      <c r="X819" s="260"/>
      <c r="Y819" s="260"/>
      <c r="Z819" s="260"/>
      <c r="AA819" s="260"/>
      <c r="AB819" s="260"/>
      <c r="AC819" s="260"/>
      <c r="AD819" s="260"/>
      <c r="AE819" s="260"/>
      <c r="AF819" s="260"/>
      <c r="AG819" s="260"/>
      <c r="AH819" s="260"/>
      <c r="AI819" s="260"/>
      <c r="AJ819" s="260"/>
      <c r="AK819" s="260"/>
      <c r="AL819" s="260"/>
      <c r="AM819" s="260"/>
      <c r="AN819" s="260"/>
      <c r="AO819" s="260"/>
      <c r="AP819" s="260"/>
      <c r="AQ819" s="260"/>
      <c r="AR819" s="260"/>
      <c r="AS819" s="260"/>
      <c r="AT819" s="260"/>
    </row>
    <row r="820" customFormat="false" ht="15" hidden="false" customHeight="false" outlineLevel="0" collapsed="false">
      <c r="A820" s="259"/>
      <c r="B820" s="260"/>
      <c r="C820" s="260"/>
      <c r="D820" s="260"/>
      <c r="E820" s="260"/>
      <c r="F820" s="260"/>
      <c r="G820" s="260"/>
      <c r="H820" s="260"/>
      <c r="I820" s="260"/>
      <c r="J820" s="260"/>
      <c r="K820" s="260"/>
      <c r="L820" s="260"/>
      <c r="M820" s="260"/>
      <c r="N820" s="260"/>
      <c r="O820" s="260"/>
      <c r="P820" s="260"/>
      <c r="Q820" s="260"/>
      <c r="R820" s="260"/>
      <c r="S820" s="260"/>
      <c r="T820" s="260"/>
      <c r="U820" s="260"/>
      <c r="V820" s="260"/>
      <c r="W820" s="260"/>
      <c r="X820" s="260"/>
      <c r="Y820" s="260"/>
      <c r="Z820" s="260"/>
      <c r="AA820" s="260"/>
      <c r="AB820" s="260"/>
      <c r="AC820" s="260"/>
      <c r="AD820" s="260"/>
      <c r="AE820" s="260"/>
      <c r="AF820" s="260"/>
      <c r="AG820" s="260"/>
      <c r="AH820" s="260"/>
      <c r="AI820" s="260"/>
      <c r="AJ820" s="260"/>
      <c r="AK820" s="260"/>
      <c r="AL820" s="260"/>
      <c r="AM820" s="260"/>
      <c r="AN820" s="260"/>
      <c r="AO820" s="260"/>
      <c r="AP820" s="260"/>
      <c r="AQ820" s="260"/>
      <c r="AR820" s="260"/>
      <c r="AS820" s="260"/>
      <c r="AT820" s="260"/>
    </row>
    <row r="821" customFormat="false" ht="15" hidden="false" customHeight="false" outlineLevel="0" collapsed="false">
      <c r="A821" s="259"/>
      <c r="B821" s="260"/>
      <c r="C821" s="260"/>
      <c r="D821" s="260"/>
      <c r="E821" s="260"/>
      <c r="F821" s="260"/>
      <c r="G821" s="260"/>
      <c r="H821" s="260"/>
      <c r="I821" s="260"/>
      <c r="J821" s="260"/>
      <c r="K821" s="260"/>
      <c r="L821" s="260"/>
      <c r="M821" s="260"/>
      <c r="N821" s="260"/>
      <c r="O821" s="260"/>
      <c r="P821" s="260"/>
      <c r="Q821" s="260"/>
      <c r="R821" s="260"/>
      <c r="S821" s="260"/>
      <c r="T821" s="260"/>
      <c r="U821" s="260"/>
      <c r="V821" s="260"/>
      <c r="W821" s="260"/>
      <c r="X821" s="260"/>
      <c r="Y821" s="260"/>
      <c r="Z821" s="260"/>
      <c r="AA821" s="260"/>
      <c r="AB821" s="260"/>
      <c r="AC821" s="260"/>
      <c r="AD821" s="260"/>
      <c r="AE821" s="260"/>
      <c r="AF821" s="260"/>
      <c r="AG821" s="260"/>
      <c r="AH821" s="260"/>
      <c r="AI821" s="260"/>
      <c r="AJ821" s="260"/>
      <c r="AK821" s="260"/>
      <c r="AL821" s="260"/>
      <c r="AM821" s="260"/>
      <c r="AN821" s="260"/>
      <c r="AO821" s="260"/>
      <c r="AP821" s="260"/>
      <c r="AQ821" s="260"/>
      <c r="AR821" s="260"/>
      <c r="AS821" s="260"/>
      <c r="AT821" s="260"/>
    </row>
    <row r="822" customFormat="false" ht="15" hidden="false" customHeight="false" outlineLevel="0" collapsed="false">
      <c r="A822" s="259"/>
      <c r="B822" s="260"/>
      <c r="C822" s="260"/>
      <c r="D822" s="260"/>
      <c r="E822" s="260"/>
      <c r="F822" s="260"/>
      <c r="G822" s="260"/>
      <c r="H822" s="260"/>
      <c r="I822" s="260"/>
      <c r="J822" s="260"/>
      <c r="K822" s="260"/>
      <c r="L822" s="260"/>
      <c r="M822" s="260"/>
      <c r="N822" s="260"/>
      <c r="O822" s="260"/>
      <c r="P822" s="260"/>
      <c r="Q822" s="260"/>
      <c r="R822" s="260"/>
      <c r="S822" s="260"/>
      <c r="T822" s="260"/>
      <c r="U822" s="260"/>
      <c r="V822" s="260"/>
      <c r="W822" s="260"/>
      <c r="X822" s="260"/>
      <c r="Y822" s="260"/>
      <c r="Z822" s="260"/>
      <c r="AA822" s="260"/>
      <c r="AB822" s="260"/>
      <c r="AC822" s="260"/>
      <c r="AD822" s="260"/>
      <c r="AE822" s="260"/>
      <c r="AF822" s="260"/>
      <c r="AG822" s="260"/>
      <c r="AH822" s="260"/>
      <c r="AI822" s="260"/>
      <c r="AJ822" s="260"/>
      <c r="AK822" s="260"/>
      <c r="AL822" s="260"/>
      <c r="AM822" s="260"/>
      <c r="AN822" s="260"/>
      <c r="AO822" s="260"/>
      <c r="AP822" s="260"/>
      <c r="AQ822" s="260"/>
      <c r="AR822" s="260"/>
      <c r="AS822" s="260"/>
      <c r="AT822" s="260"/>
    </row>
    <row r="823" customFormat="false" ht="15" hidden="false" customHeight="false" outlineLevel="0" collapsed="false">
      <c r="A823" s="259"/>
      <c r="B823" s="260"/>
      <c r="C823" s="260"/>
      <c r="D823" s="260"/>
      <c r="E823" s="260"/>
      <c r="F823" s="260"/>
      <c r="G823" s="260"/>
      <c r="H823" s="260"/>
      <c r="I823" s="260"/>
      <c r="J823" s="260"/>
      <c r="K823" s="260"/>
      <c r="L823" s="260"/>
      <c r="M823" s="260"/>
      <c r="N823" s="260"/>
      <c r="O823" s="260"/>
      <c r="P823" s="260"/>
      <c r="Q823" s="260"/>
      <c r="R823" s="260"/>
      <c r="S823" s="260"/>
      <c r="T823" s="260"/>
      <c r="U823" s="260"/>
      <c r="V823" s="260"/>
      <c r="W823" s="260"/>
      <c r="X823" s="260"/>
      <c r="Y823" s="260"/>
      <c r="Z823" s="260"/>
      <c r="AA823" s="260"/>
      <c r="AB823" s="260"/>
      <c r="AC823" s="260"/>
      <c r="AD823" s="260"/>
      <c r="AE823" s="260"/>
      <c r="AF823" s="260"/>
      <c r="AG823" s="260"/>
      <c r="AH823" s="260"/>
      <c r="AI823" s="260"/>
      <c r="AJ823" s="260"/>
      <c r="AK823" s="260"/>
      <c r="AL823" s="260"/>
      <c r="AM823" s="260"/>
      <c r="AN823" s="260"/>
      <c r="AO823" s="260"/>
      <c r="AP823" s="260"/>
      <c r="AQ823" s="260"/>
      <c r="AR823" s="260"/>
      <c r="AS823" s="260"/>
      <c r="AT823" s="260"/>
    </row>
    <row r="824" customFormat="false" ht="15" hidden="false" customHeight="false" outlineLevel="0" collapsed="false">
      <c r="A824" s="259"/>
      <c r="B824" s="260"/>
      <c r="C824" s="260"/>
      <c r="D824" s="260"/>
      <c r="E824" s="260"/>
      <c r="F824" s="260"/>
      <c r="G824" s="260"/>
      <c r="H824" s="260"/>
      <c r="I824" s="260"/>
      <c r="J824" s="260"/>
      <c r="K824" s="260"/>
      <c r="L824" s="260"/>
      <c r="M824" s="260"/>
      <c r="N824" s="260"/>
      <c r="O824" s="260"/>
      <c r="P824" s="260"/>
      <c r="Q824" s="260"/>
      <c r="R824" s="260"/>
      <c r="S824" s="260"/>
      <c r="T824" s="260"/>
      <c r="U824" s="260"/>
      <c r="V824" s="260"/>
      <c r="W824" s="260"/>
      <c r="X824" s="260"/>
      <c r="Y824" s="260"/>
      <c r="Z824" s="260"/>
      <c r="AA824" s="260"/>
      <c r="AB824" s="260"/>
      <c r="AC824" s="260"/>
      <c r="AD824" s="260"/>
      <c r="AE824" s="260"/>
      <c r="AF824" s="260"/>
      <c r="AG824" s="260"/>
      <c r="AH824" s="260"/>
      <c r="AI824" s="260"/>
      <c r="AJ824" s="260"/>
      <c r="AK824" s="260"/>
      <c r="AL824" s="260"/>
      <c r="AM824" s="260"/>
      <c r="AN824" s="260"/>
      <c r="AO824" s="260"/>
      <c r="AP824" s="260"/>
      <c r="AQ824" s="260"/>
      <c r="AR824" s="260"/>
      <c r="AS824" s="260"/>
      <c r="AT824" s="260"/>
    </row>
    <row r="825" customFormat="false" ht="15" hidden="false" customHeight="false" outlineLevel="0" collapsed="false">
      <c r="A825" s="259"/>
      <c r="B825" s="260"/>
      <c r="C825" s="260"/>
      <c r="D825" s="260"/>
      <c r="E825" s="260"/>
      <c r="F825" s="260"/>
      <c r="G825" s="260"/>
      <c r="H825" s="260"/>
      <c r="I825" s="260"/>
      <c r="J825" s="260"/>
      <c r="K825" s="260"/>
      <c r="L825" s="260"/>
      <c r="M825" s="260"/>
      <c r="N825" s="260"/>
      <c r="O825" s="260"/>
      <c r="P825" s="260"/>
      <c r="Q825" s="260"/>
      <c r="R825" s="260"/>
      <c r="S825" s="260"/>
      <c r="T825" s="260"/>
      <c r="U825" s="260"/>
      <c r="V825" s="260"/>
      <c r="W825" s="260"/>
      <c r="X825" s="260"/>
      <c r="Y825" s="260"/>
      <c r="Z825" s="260"/>
      <c r="AA825" s="260"/>
      <c r="AB825" s="260"/>
      <c r="AC825" s="260"/>
      <c r="AD825" s="260"/>
      <c r="AE825" s="260"/>
      <c r="AF825" s="260"/>
      <c r="AG825" s="260"/>
      <c r="AH825" s="260"/>
      <c r="AI825" s="260"/>
      <c r="AJ825" s="260"/>
      <c r="AK825" s="260"/>
      <c r="AL825" s="260"/>
      <c r="AM825" s="260"/>
      <c r="AN825" s="260"/>
      <c r="AO825" s="260"/>
      <c r="AP825" s="260"/>
      <c r="AQ825" s="260"/>
      <c r="AR825" s="260"/>
      <c r="AS825" s="260"/>
      <c r="AT825" s="260"/>
    </row>
    <row r="826" customFormat="false" ht="15" hidden="false" customHeight="false" outlineLevel="0" collapsed="false">
      <c r="A826" s="259"/>
      <c r="B826" s="260"/>
      <c r="C826" s="260"/>
      <c r="D826" s="260"/>
      <c r="E826" s="260"/>
      <c r="F826" s="260"/>
      <c r="G826" s="260"/>
      <c r="H826" s="260"/>
      <c r="I826" s="260"/>
      <c r="J826" s="260"/>
      <c r="K826" s="260"/>
      <c r="L826" s="260"/>
      <c r="M826" s="260"/>
      <c r="N826" s="260"/>
      <c r="O826" s="260"/>
      <c r="P826" s="260"/>
      <c r="Q826" s="260"/>
      <c r="R826" s="260"/>
      <c r="S826" s="260"/>
      <c r="T826" s="260"/>
      <c r="U826" s="260"/>
      <c r="V826" s="260"/>
      <c r="W826" s="260"/>
      <c r="X826" s="260"/>
      <c r="Y826" s="260"/>
      <c r="Z826" s="260"/>
      <c r="AA826" s="260"/>
      <c r="AB826" s="260"/>
      <c r="AC826" s="260"/>
      <c r="AD826" s="260"/>
      <c r="AE826" s="260"/>
      <c r="AF826" s="260"/>
      <c r="AG826" s="260"/>
      <c r="AH826" s="260"/>
      <c r="AI826" s="260"/>
      <c r="AJ826" s="260"/>
      <c r="AK826" s="260"/>
      <c r="AL826" s="260"/>
      <c r="AM826" s="260"/>
      <c r="AN826" s="260"/>
      <c r="AO826" s="260"/>
      <c r="AP826" s="260"/>
      <c r="AQ826" s="260"/>
      <c r="AR826" s="260"/>
      <c r="AS826" s="260"/>
      <c r="AT826" s="260"/>
    </row>
    <row r="827" customFormat="false" ht="15" hidden="false" customHeight="false" outlineLevel="0" collapsed="false">
      <c r="A827" s="259"/>
      <c r="B827" s="260"/>
      <c r="C827" s="260"/>
      <c r="D827" s="260"/>
      <c r="E827" s="260"/>
      <c r="F827" s="260"/>
      <c r="G827" s="260"/>
      <c r="H827" s="260"/>
      <c r="I827" s="260"/>
      <c r="J827" s="260"/>
      <c r="K827" s="260"/>
      <c r="L827" s="260"/>
      <c r="M827" s="260"/>
      <c r="N827" s="260"/>
      <c r="O827" s="260"/>
      <c r="P827" s="260"/>
      <c r="Q827" s="260"/>
      <c r="R827" s="260"/>
      <c r="S827" s="260"/>
      <c r="T827" s="260"/>
      <c r="U827" s="260"/>
      <c r="V827" s="260"/>
      <c r="W827" s="260"/>
      <c r="X827" s="260"/>
      <c r="Y827" s="260"/>
      <c r="Z827" s="260"/>
      <c r="AA827" s="260"/>
      <c r="AB827" s="260"/>
      <c r="AC827" s="260"/>
      <c r="AD827" s="260"/>
      <c r="AE827" s="260"/>
      <c r="AF827" s="260"/>
      <c r="AG827" s="260"/>
      <c r="AH827" s="260"/>
      <c r="AI827" s="260"/>
      <c r="AJ827" s="260"/>
      <c r="AK827" s="260"/>
      <c r="AL827" s="260"/>
      <c r="AM827" s="260"/>
      <c r="AN827" s="260"/>
      <c r="AO827" s="260"/>
      <c r="AP827" s="260"/>
      <c r="AQ827" s="260"/>
      <c r="AR827" s="260"/>
      <c r="AS827" s="260"/>
      <c r="AT827" s="260"/>
    </row>
    <row r="828" customFormat="false" ht="15" hidden="false" customHeight="false" outlineLevel="0" collapsed="false">
      <c r="A828" s="259"/>
      <c r="B828" s="260"/>
      <c r="C828" s="260"/>
      <c r="D828" s="260"/>
      <c r="E828" s="260"/>
      <c r="F828" s="260"/>
      <c r="G828" s="260"/>
      <c r="H828" s="260"/>
      <c r="I828" s="260"/>
      <c r="J828" s="260"/>
      <c r="K828" s="260"/>
      <c r="L828" s="260"/>
      <c r="M828" s="260"/>
      <c r="N828" s="260"/>
      <c r="O828" s="260"/>
      <c r="P828" s="260"/>
      <c r="Q828" s="260"/>
      <c r="R828" s="260"/>
      <c r="S828" s="260"/>
      <c r="T828" s="260"/>
      <c r="U828" s="260"/>
      <c r="V828" s="260"/>
      <c r="W828" s="260"/>
      <c r="X828" s="260"/>
      <c r="Y828" s="260"/>
      <c r="Z828" s="260"/>
      <c r="AA828" s="260"/>
      <c r="AB828" s="260"/>
      <c r="AC828" s="260"/>
      <c r="AD828" s="260"/>
      <c r="AE828" s="260"/>
      <c r="AF828" s="260"/>
      <c r="AG828" s="260"/>
      <c r="AH828" s="260"/>
      <c r="AI828" s="260"/>
      <c r="AJ828" s="260"/>
      <c r="AK828" s="260"/>
      <c r="AL828" s="260"/>
      <c r="AM828" s="260"/>
      <c r="AN828" s="260"/>
      <c r="AO828" s="260"/>
      <c r="AP828" s="260"/>
      <c r="AQ828" s="260"/>
      <c r="AR828" s="260"/>
      <c r="AS828" s="260"/>
      <c r="AT828" s="260"/>
    </row>
    <row r="829" customFormat="false" ht="15" hidden="false" customHeight="false" outlineLevel="0" collapsed="false">
      <c r="A829" s="259"/>
      <c r="B829" s="260"/>
      <c r="C829" s="260"/>
      <c r="D829" s="260"/>
      <c r="E829" s="260"/>
      <c r="F829" s="260"/>
      <c r="G829" s="260"/>
      <c r="H829" s="260"/>
      <c r="I829" s="260"/>
      <c r="J829" s="260"/>
      <c r="K829" s="260"/>
      <c r="L829" s="260"/>
      <c r="M829" s="260"/>
      <c r="N829" s="260"/>
      <c r="O829" s="260"/>
      <c r="P829" s="260"/>
      <c r="Q829" s="260"/>
      <c r="R829" s="260"/>
      <c r="S829" s="260"/>
      <c r="T829" s="260"/>
      <c r="U829" s="260"/>
      <c r="V829" s="260"/>
      <c r="W829" s="260"/>
      <c r="X829" s="260"/>
      <c r="Y829" s="260"/>
      <c r="Z829" s="260"/>
      <c r="AA829" s="260"/>
      <c r="AB829" s="260"/>
      <c r="AC829" s="260"/>
      <c r="AD829" s="260"/>
      <c r="AE829" s="260"/>
      <c r="AF829" s="260"/>
      <c r="AG829" s="260"/>
      <c r="AH829" s="260"/>
      <c r="AI829" s="260"/>
      <c r="AJ829" s="260"/>
      <c r="AK829" s="260"/>
      <c r="AL829" s="260"/>
      <c r="AM829" s="260"/>
      <c r="AN829" s="260"/>
      <c r="AO829" s="260"/>
      <c r="AP829" s="260"/>
      <c r="AQ829" s="260"/>
      <c r="AR829" s="260"/>
      <c r="AS829" s="260"/>
      <c r="AT829" s="260"/>
    </row>
    <row r="830" customFormat="false" ht="15" hidden="false" customHeight="false" outlineLevel="0" collapsed="false">
      <c r="A830" s="259"/>
      <c r="B830" s="260"/>
      <c r="C830" s="260"/>
      <c r="D830" s="260"/>
      <c r="E830" s="260"/>
      <c r="F830" s="260"/>
      <c r="G830" s="260"/>
      <c r="H830" s="260"/>
      <c r="I830" s="260"/>
      <c r="J830" s="260"/>
      <c r="K830" s="260"/>
      <c r="L830" s="260"/>
      <c r="M830" s="260"/>
      <c r="N830" s="260"/>
      <c r="O830" s="260"/>
      <c r="P830" s="260"/>
      <c r="Q830" s="260"/>
      <c r="R830" s="260"/>
      <c r="S830" s="260"/>
      <c r="T830" s="260"/>
      <c r="U830" s="260"/>
      <c r="V830" s="260"/>
      <c r="W830" s="260"/>
      <c r="X830" s="260"/>
      <c r="Y830" s="260"/>
      <c r="Z830" s="260"/>
      <c r="AA830" s="260"/>
      <c r="AB830" s="260"/>
      <c r="AC830" s="260"/>
      <c r="AD830" s="260"/>
      <c r="AE830" s="260"/>
      <c r="AF830" s="260"/>
      <c r="AG830" s="260"/>
      <c r="AH830" s="260"/>
      <c r="AI830" s="260"/>
      <c r="AJ830" s="260"/>
      <c r="AK830" s="260"/>
      <c r="AL830" s="260"/>
      <c r="AM830" s="260"/>
      <c r="AN830" s="260"/>
      <c r="AO830" s="260"/>
      <c r="AP830" s="260"/>
      <c r="AQ830" s="260"/>
      <c r="AR830" s="260"/>
      <c r="AS830" s="260"/>
      <c r="AT830" s="260"/>
    </row>
    <row r="831" customFormat="false" ht="15" hidden="false" customHeight="false" outlineLevel="0" collapsed="false">
      <c r="A831" s="259"/>
      <c r="B831" s="260"/>
      <c r="C831" s="260"/>
      <c r="D831" s="260"/>
      <c r="E831" s="260"/>
      <c r="F831" s="260"/>
      <c r="G831" s="260"/>
      <c r="H831" s="260"/>
      <c r="I831" s="260"/>
      <c r="J831" s="260"/>
      <c r="K831" s="260"/>
      <c r="L831" s="260"/>
      <c r="M831" s="260"/>
      <c r="N831" s="260"/>
      <c r="O831" s="260"/>
      <c r="P831" s="260"/>
      <c r="Q831" s="260"/>
      <c r="R831" s="260"/>
      <c r="S831" s="260"/>
      <c r="T831" s="260"/>
      <c r="U831" s="260"/>
      <c r="V831" s="260"/>
      <c r="W831" s="260"/>
      <c r="X831" s="260"/>
      <c r="Y831" s="260"/>
      <c r="Z831" s="260"/>
      <c r="AA831" s="260"/>
      <c r="AB831" s="260"/>
      <c r="AC831" s="260"/>
      <c r="AD831" s="260"/>
      <c r="AE831" s="260"/>
      <c r="AF831" s="260"/>
      <c r="AG831" s="260"/>
      <c r="AH831" s="260"/>
      <c r="AI831" s="260"/>
      <c r="AJ831" s="260"/>
      <c r="AK831" s="260"/>
      <c r="AL831" s="260"/>
      <c r="AM831" s="260"/>
      <c r="AN831" s="260"/>
      <c r="AO831" s="260"/>
      <c r="AP831" s="260"/>
      <c r="AQ831" s="260"/>
      <c r="AR831" s="260"/>
      <c r="AS831" s="260"/>
      <c r="AT831" s="260"/>
    </row>
    <row r="832" customFormat="false" ht="15" hidden="false" customHeight="false" outlineLevel="0" collapsed="false">
      <c r="A832" s="259"/>
      <c r="B832" s="260"/>
      <c r="C832" s="260"/>
      <c r="D832" s="260"/>
      <c r="E832" s="260"/>
      <c r="F832" s="260"/>
      <c r="G832" s="260"/>
      <c r="H832" s="260"/>
      <c r="I832" s="260"/>
      <c r="J832" s="260"/>
      <c r="K832" s="260"/>
      <c r="L832" s="260"/>
      <c r="M832" s="260"/>
      <c r="N832" s="260"/>
      <c r="O832" s="260"/>
      <c r="P832" s="260"/>
      <c r="Q832" s="260"/>
      <c r="R832" s="260"/>
      <c r="S832" s="260"/>
      <c r="T832" s="260"/>
      <c r="U832" s="260"/>
      <c r="V832" s="260"/>
      <c r="W832" s="260"/>
      <c r="X832" s="260"/>
      <c r="Y832" s="260"/>
      <c r="Z832" s="260"/>
      <c r="AA832" s="260"/>
      <c r="AB832" s="260"/>
      <c r="AC832" s="260"/>
      <c r="AD832" s="260"/>
      <c r="AE832" s="260"/>
      <c r="AF832" s="260"/>
      <c r="AG832" s="260"/>
      <c r="AH832" s="260"/>
      <c r="AI832" s="260"/>
      <c r="AJ832" s="260"/>
      <c r="AK832" s="260"/>
      <c r="AL832" s="260"/>
      <c r="AM832" s="260"/>
      <c r="AN832" s="260"/>
      <c r="AO832" s="260"/>
      <c r="AP832" s="260"/>
      <c r="AQ832" s="260"/>
      <c r="AR832" s="260"/>
      <c r="AS832" s="260"/>
      <c r="AT832" s="260"/>
    </row>
    <row r="833" customFormat="false" ht="15" hidden="false" customHeight="false" outlineLevel="0" collapsed="false">
      <c r="A833" s="259"/>
      <c r="B833" s="260"/>
      <c r="C833" s="260"/>
      <c r="D833" s="260"/>
      <c r="E833" s="260"/>
      <c r="F833" s="260"/>
      <c r="G833" s="260"/>
      <c r="H833" s="260"/>
      <c r="I833" s="260"/>
      <c r="J833" s="260"/>
      <c r="K833" s="260"/>
      <c r="L833" s="260"/>
      <c r="M833" s="260"/>
      <c r="N833" s="260"/>
      <c r="O833" s="260"/>
      <c r="P833" s="260"/>
      <c r="Q833" s="260"/>
      <c r="R833" s="260"/>
      <c r="S833" s="260"/>
      <c r="T833" s="260"/>
      <c r="U833" s="260"/>
      <c r="V833" s="260"/>
      <c r="W833" s="260"/>
      <c r="X833" s="260"/>
      <c r="Y833" s="260"/>
      <c r="Z833" s="260"/>
      <c r="AA833" s="260"/>
      <c r="AB833" s="260"/>
      <c r="AC833" s="260"/>
      <c r="AD833" s="260"/>
      <c r="AE833" s="260"/>
      <c r="AF833" s="260"/>
      <c r="AG833" s="260"/>
      <c r="AH833" s="260"/>
      <c r="AI833" s="260"/>
      <c r="AJ833" s="260"/>
      <c r="AK833" s="260"/>
      <c r="AL833" s="260"/>
      <c r="AM833" s="260"/>
      <c r="AN833" s="260"/>
      <c r="AO833" s="260"/>
      <c r="AP833" s="260"/>
      <c r="AQ833" s="260"/>
      <c r="AR833" s="260"/>
      <c r="AS833" s="260"/>
      <c r="AT833" s="260"/>
    </row>
    <row r="834" customFormat="false" ht="15" hidden="false" customHeight="false" outlineLevel="0" collapsed="false">
      <c r="A834" s="259"/>
      <c r="B834" s="260"/>
      <c r="C834" s="260"/>
      <c r="D834" s="260"/>
      <c r="E834" s="260"/>
      <c r="F834" s="260"/>
      <c r="G834" s="260"/>
      <c r="H834" s="260"/>
      <c r="I834" s="260"/>
      <c r="J834" s="260"/>
      <c r="K834" s="260"/>
      <c r="L834" s="260"/>
      <c r="M834" s="260"/>
      <c r="N834" s="260"/>
      <c r="O834" s="260"/>
      <c r="P834" s="260"/>
      <c r="Q834" s="260"/>
      <c r="R834" s="260"/>
      <c r="S834" s="260"/>
      <c r="T834" s="260"/>
      <c r="U834" s="260"/>
      <c r="V834" s="260"/>
      <c r="W834" s="260"/>
      <c r="X834" s="260"/>
      <c r="Y834" s="260"/>
      <c r="Z834" s="260"/>
      <c r="AA834" s="260"/>
      <c r="AB834" s="260"/>
      <c r="AC834" s="260"/>
      <c r="AD834" s="260"/>
      <c r="AE834" s="260"/>
      <c r="AF834" s="260"/>
      <c r="AG834" s="260"/>
      <c r="AH834" s="260"/>
      <c r="AI834" s="260"/>
      <c r="AJ834" s="260"/>
      <c r="AK834" s="260"/>
      <c r="AL834" s="260"/>
      <c r="AM834" s="260"/>
      <c r="AN834" s="260"/>
      <c r="AO834" s="260"/>
      <c r="AP834" s="260"/>
      <c r="AQ834" s="260"/>
      <c r="AR834" s="260"/>
      <c r="AS834" s="260"/>
      <c r="AT834" s="260"/>
    </row>
    <row r="835" customFormat="false" ht="15" hidden="false" customHeight="false" outlineLevel="0" collapsed="false">
      <c r="A835" s="259"/>
      <c r="B835" s="260"/>
      <c r="C835" s="260"/>
      <c r="D835" s="260"/>
      <c r="E835" s="260"/>
      <c r="F835" s="260"/>
      <c r="G835" s="260"/>
      <c r="H835" s="260"/>
      <c r="I835" s="260"/>
      <c r="J835" s="260"/>
      <c r="K835" s="260"/>
      <c r="L835" s="260"/>
      <c r="M835" s="260"/>
      <c r="N835" s="260"/>
      <c r="O835" s="260"/>
      <c r="P835" s="260"/>
      <c r="Q835" s="260"/>
      <c r="R835" s="260"/>
      <c r="S835" s="260"/>
      <c r="T835" s="260"/>
      <c r="U835" s="260"/>
      <c r="V835" s="260"/>
      <c r="W835" s="260"/>
      <c r="X835" s="260"/>
      <c r="Y835" s="260"/>
      <c r="Z835" s="260"/>
      <c r="AA835" s="260"/>
      <c r="AB835" s="260"/>
      <c r="AC835" s="260"/>
      <c r="AD835" s="260"/>
      <c r="AE835" s="260"/>
      <c r="AF835" s="260"/>
      <c r="AG835" s="260"/>
      <c r="AH835" s="260"/>
      <c r="AI835" s="260"/>
      <c r="AJ835" s="260"/>
      <c r="AK835" s="260"/>
      <c r="AL835" s="260"/>
      <c r="AM835" s="260"/>
      <c r="AN835" s="260"/>
      <c r="AO835" s="260"/>
      <c r="AP835" s="260"/>
      <c r="AQ835" s="260"/>
      <c r="AR835" s="260"/>
      <c r="AS835" s="260"/>
      <c r="AT835" s="260"/>
    </row>
    <row r="836" customFormat="false" ht="15" hidden="false" customHeight="false" outlineLevel="0" collapsed="false">
      <c r="A836" s="259"/>
      <c r="B836" s="260"/>
      <c r="C836" s="260"/>
      <c r="D836" s="260"/>
      <c r="E836" s="260"/>
      <c r="F836" s="260"/>
      <c r="G836" s="260"/>
      <c r="H836" s="260"/>
      <c r="I836" s="260"/>
      <c r="J836" s="260"/>
      <c r="K836" s="260"/>
      <c r="L836" s="260"/>
      <c r="M836" s="260"/>
      <c r="N836" s="260"/>
      <c r="O836" s="260"/>
      <c r="P836" s="260"/>
      <c r="Q836" s="260"/>
      <c r="R836" s="260"/>
      <c r="S836" s="260"/>
      <c r="T836" s="260"/>
      <c r="U836" s="260"/>
      <c r="V836" s="260"/>
      <c r="W836" s="260"/>
      <c r="X836" s="260"/>
      <c r="Y836" s="260"/>
      <c r="Z836" s="260"/>
      <c r="AA836" s="260"/>
      <c r="AB836" s="260"/>
      <c r="AC836" s="260"/>
      <c r="AD836" s="260"/>
      <c r="AE836" s="260"/>
      <c r="AF836" s="260"/>
      <c r="AG836" s="260"/>
      <c r="AH836" s="260"/>
      <c r="AI836" s="260"/>
      <c r="AJ836" s="260"/>
      <c r="AK836" s="260"/>
      <c r="AL836" s="260"/>
      <c r="AM836" s="260"/>
      <c r="AN836" s="260"/>
      <c r="AO836" s="260"/>
      <c r="AP836" s="260"/>
      <c r="AQ836" s="260"/>
      <c r="AR836" s="260"/>
      <c r="AS836" s="260"/>
      <c r="AT836" s="260"/>
    </row>
    <row r="837" customFormat="false" ht="15" hidden="false" customHeight="false" outlineLevel="0" collapsed="false">
      <c r="A837" s="259"/>
      <c r="B837" s="260"/>
      <c r="C837" s="260"/>
      <c r="D837" s="260"/>
      <c r="E837" s="260"/>
      <c r="F837" s="260"/>
      <c r="G837" s="260"/>
      <c r="H837" s="260"/>
      <c r="I837" s="260"/>
      <c r="J837" s="260"/>
      <c r="K837" s="260"/>
      <c r="L837" s="260"/>
      <c r="M837" s="260"/>
      <c r="N837" s="260"/>
      <c r="O837" s="260"/>
      <c r="P837" s="260"/>
      <c r="Q837" s="260"/>
      <c r="R837" s="260"/>
      <c r="S837" s="260"/>
      <c r="T837" s="260"/>
      <c r="U837" s="260"/>
      <c r="V837" s="260"/>
      <c r="W837" s="260"/>
      <c r="X837" s="260"/>
      <c r="Y837" s="260"/>
      <c r="Z837" s="260"/>
      <c r="AA837" s="260"/>
      <c r="AB837" s="260"/>
      <c r="AC837" s="260"/>
      <c r="AD837" s="260"/>
      <c r="AE837" s="260"/>
      <c r="AF837" s="260"/>
      <c r="AG837" s="260"/>
      <c r="AH837" s="260"/>
      <c r="AI837" s="260"/>
      <c r="AJ837" s="260"/>
      <c r="AK837" s="260"/>
      <c r="AL837" s="260"/>
      <c r="AM837" s="260"/>
      <c r="AN837" s="260"/>
      <c r="AO837" s="260"/>
      <c r="AP837" s="260"/>
      <c r="AQ837" s="260"/>
      <c r="AR837" s="260"/>
      <c r="AS837" s="260"/>
      <c r="AT837" s="260"/>
    </row>
    <row r="838" customFormat="false" ht="15" hidden="false" customHeight="false" outlineLevel="0" collapsed="false">
      <c r="A838" s="259"/>
      <c r="B838" s="260"/>
      <c r="C838" s="260"/>
      <c r="D838" s="260"/>
      <c r="E838" s="260"/>
      <c r="F838" s="260"/>
      <c r="G838" s="260"/>
      <c r="H838" s="260"/>
      <c r="I838" s="260"/>
      <c r="J838" s="260"/>
      <c r="K838" s="260"/>
      <c r="L838" s="260"/>
      <c r="M838" s="260"/>
      <c r="N838" s="260"/>
      <c r="O838" s="260"/>
      <c r="P838" s="260"/>
      <c r="Q838" s="260"/>
      <c r="R838" s="260"/>
      <c r="S838" s="260"/>
      <c r="T838" s="260"/>
      <c r="U838" s="260"/>
      <c r="V838" s="260"/>
      <c r="W838" s="260"/>
      <c r="X838" s="260"/>
      <c r="Y838" s="260"/>
      <c r="Z838" s="260"/>
      <c r="AA838" s="260"/>
      <c r="AB838" s="260"/>
      <c r="AC838" s="260"/>
      <c r="AD838" s="260"/>
      <c r="AE838" s="260"/>
      <c r="AF838" s="260"/>
      <c r="AG838" s="260"/>
      <c r="AH838" s="260"/>
      <c r="AI838" s="260"/>
      <c r="AJ838" s="260"/>
      <c r="AK838" s="260"/>
      <c r="AL838" s="260"/>
      <c r="AM838" s="260"/>
      <c r="AN838" s="260"/>
      <c r="AO838" s="260"/>
      <c r="AP838" s="260"/>
      <c r="AQ838" s="260"/>
      <c r="AR838" s="260"/>
      <c r="AS838" s="260"/>
      <c r="AT838" s="260"/>
    </row>
    <row r="839" customFormat="false" ht="15" hidden="false" customHeight="false" outlineLevel="0" collapsed="false">
      <c r="A839" s="259"/>
      <c r="B839" s="260"/>
      <c r="C839" s="260"/>
      <c r="D839" s="260"/>
      <c r="E839" s="260"/>
      <c r="F839" s="260"/>
      <c r="G839" s="260"/>
      <c r="H839" s="260"/>
      <c r="I839" s="260"/>
      <c r="J839" s="260"/>
      <c r="K839" s="260"/>
      <c r="L839" s="260"/>
      <c r="M839" s="260"/>
      <c r="N839" s="260"/>
      <c r="O839" s="260"/>
      <c r="P839" s="260"/>
      <c r="Q839" s="260"/>
      <c r="R839" s="260"/>
      <c r="S839" s="260"/>
      <c r="T839" s="260"/>
      <c r="U839" s="260"/>
      <c r="V839" s="260"/>
      <c r="W839" s="260"/>
      <c r="X839" s="260"/>
      <c r="Y839" s="260"/>
      <c r="Z839" s="260"/>
      <c r="AA839" s="260"/>
      <c r="AB839" s="260"/>
      <c r="AC839" s="260"/>
      <c r="AD839" s="260"/>
      <c r="AE839" s="260"/>
      <c r="AF839" s="260"/>
      <c r="AG839" s="260"/>
      <c r="AH839" s="260"/>
      <c r="AI839" s="260"/>
      <c r="AJ839" s="260"/>
      <c r="AK839" s="260"/>
      <c r="AL839" s="260"/>
      <c r="AM839" s="260"/>
      <c r="AN839" s="260"/>
      <c r="AO839" s="260"/>
      <c r="AP839" s="260"/>
      <c r="AQ839" s="260"/>
      <c r="AR839" s="260"/>
      <c r="AS839" s="260"/>
      <c r="AT839" s="260"/>
    </row>
    <row r="840" customFormat="false" ht="15" hidden="false" customHeight="false" outlineLevel="0" collapsed="false">
      <c r="A840" s="259"/>
      <c r="B840" s="260"/>
      <c r="C840" s="260"/>
      <c r="D840" s="260"/>
      <c r="E840" s="260"/>
      <c r="F840" s="260"/>
      <c r="G840" s="260"/>
      <c r="H840" s="260"/>
      <c r="I840" s="260"/>
      <c r="J840" s="260"/>
      <c r="K840" s="260"/>
      <c r="L840" s="260"/>
      <c r="M840" s="260"/>
      <c r="N840" s="260"/>
      <c r="O840" s="260"/>
      <c r="P840" s="260"/>
      <c r="Q840" s="260"/>
      <c r="R840" s="260"/>
      <c r="S840" s="260"/>
      <c r="T840" s="260"/>
      <c r="U840" s="260"/>
      <c r="V840" s="260"/>
      <c r="W840" s="260"/>
      <c r="X840" s="260"/>
      <c r="Y840" s="260"/>
      <c r="Z840" s="260"/>
      <c r="AA840" s="260"/>
      <c r="AB840" s="260"/>
      <c r="AC840" s="260"/>
      <c r="AD840" s="260"/>
      <c r="AE840" s="260"/>
      <c r="AF840" s="260"/>
      <c r="AG840" s="260"/>
      <c r="AH840" s="260"/>
      <c r="AI840" s="260"/>
      <c r="AJ840" s="260"/>
      <c r="AK840" s="260"/>
      <c r="AL840" s="260"/>
      <c r="AM840" s="260"/>
      <c r="AN840" s="260"/>
      <c r="AO840" s="260"/>
      <c r="AP840" s="260"/>
      <c r="AQ840" s="260"/>
      <c r="AR840" s="260"/>
      <c r="AS840" s="260"/>
      <c r="AT840" s="260"/>
    </row>
    <row r="841" customFormat="false" ht="15" hidden="false" customHeight="false" outlineLevel="0" collapsed="false">
      <c r="A841" s="259"/>
      <c r="B841" s="260"/>
      <c r="C841" s="260"/>
      <c r="D841" s="260"/>
      <c r="E841" s="260"/>
      <c r="F841" s="260"/>
      <c r="G841" s="260"/>
      <c r="H841" s="260"/>
      <c r="I841" s="260"/>
      <c r="J841" s="260"/>
      <c r="K841" s="260"/>
      <c r="L841" s="260"/>
      <c r="M841" s="260"/>
      <c r="N841" s="260"/>
      <c r="O841" s="260"/>
      <c r="P841" s="260"/>
      <c r="Q841" s="260"/>
      <c r="R841" s="260"/>
      <c r="S841" s="260"/>
      <c r="T841" s="260"/>
      <c r="U841" s="260"/>
      <c r="V841" s="260"/>
      <c r="W841" s="260"/>
      <c r="X841" s="260"/>
      <c r="Y841" s="260"/>
      <c r="Z841" s="260"/>
      <c r="AA841" s="260"/>
      <c r="AB841" s="260"/>
      <c r="AC841" s="260"/>
      <c r="AD841" s="260"/>
      <c r="AE841" s="260"/>
      <c r="AF841" s="260"/>
      <c r="AG841" s="260"/>
      <c r="AH841" s="260"/>
      <c r="AI841" s="260"/>
      <c r="AJ841" s="260"/>
      <c r="AK841" s="260"/>
      <c r="AL841" s="260"/>
      <c r="AM841" s="260"/>
      <c r="AN841" s="260"/>
      <c r="AO841" s="260"/>
      <c r="AP841" s="260"/>
      <c r="AQ841" s="260"/>
      <c r="AR841" s="260"/>
      <c r="AS841" s="260"/>
      <c r="AT841" s="260"/>
    </row>
    <row r="842" customFormat="false" ht="15" hidden="false" customHeight="false" outlineLevel="0" collapsed="false">
      <c r="A842" s="259"/>
      <c r="B842" s="260"/>
      <c r="C842" s="260"/>
      <c r="D842" s="260"/>
      <c r="E842" s="260"/>
      <c r="F842" s="260"/>
      <c r="G842" s="260"/>
      <c r="H842" s="260"/>
      <c r="I842" s="260"/>
      <c r="J842" s="260"/>
      <c r="K842" s="260"/>
      <c r="L842" s="260"/>
      <c r="M842" s="260"/>
      <c r="N842" s="260"/>
      <c r="O842" s="260"/>
      <c r="P842" s="260"/>
      <c r="Q842" s="260"/>
      <c r="R842" s="260"/>
      <c r="S842" s="260"/>
      <c r="T842" s="260"/>
      <c r="U842" s="260"/>
      <c r="V842" s="260"/>
      <c r="W842" s="260"/>
      <c r="X842" s="260"/>
      <c r="Y842" s="260"/>
      <c r="Z842" s="260"/>
      <c r="AA842" s="260"/>
      <c r="AB842" s="260"/>
      <c r="AC842" s="260"/>
      <c r="AD842" s="260"/>
      <c r="AE842" s="260"/>
      <c r="AF842" s="260"/>
      <c r="AG842" s="260"/>
      <c r="AH842" s="260"/>
      <c r="AI842" s="260"/>
      <c r="AJ842" s="260"/>
      <c r="AK842" s="260"/>
      <c r="AL842" s="260"/>
      <c r="AM842" s="260"/>
      <c r="AN842" s="260"/>
      <c r="AO842" s="260"/>
      <c r="AP842" s="260"/>
      <c r="AQ842" s="260"/>
      <c r="AR842" s="260"/>
      <c r="AS842" s="260"/>
      <c r="AT842" s="260"/>
    </row>
    <row r="843" customFormat="false" ht="15" hidden="false" customHeight="false" outlineLevel="0" collapsed="false">
      <c r="A843" s="259"/>
      <c r="B843" s="260"/>
      <c r="C843" s="260"/>
      <c r="D843" s="260"/>
      <c r="E843" s="260"/>
      <c r="F843" s="260"/>
      <c r="G843" s="260"/>
      <c r="H843" s="260"/>
      <c r="I843" s="260"/>
      <c r="J843" s="260"/>
      <c r="K843" s="260"/>
      <c r="L843" s="260"/>
      <c r="M843" s="260"/>
      <c r="N843" s="260"/>
      <c r="O843" s="260"/>
      <c r="P843" s="260"/>
      <c r="Q843" s="260"/>
      <c r="R843" s="260"/>
      <c r="S843" s="260"/>
      <c r="T843" s="260"/>
      <c r="U843" s="260"/>
      <c r="V843" s="260"/>
      <c r="W843" s="260"/>
      <c r="X843" s="260"/>
      <c r="Y843" s="260"/>
      <c r="Z843" s="260"/>
      <c r="AA843" s="260"/>
      <c r="AB843" s="260"/>
      <c r="AC843" s="260"/>
      <c r="AD843" s="260"/>
      <c r="AE843" s="260"/>
      <c r="AF843" s="260"/>
      <c r="AG843" s="260"/>
      <c r="AH843" s="260"/>
      <c r="AI843" s="260"/>
      <c r="AJ843" s="260"/>
      <c r="AK843" s="260"/>
      <c r="AL843" s="260"/>
      <c r="AM843" s="260"/>
      <c r="AN843" s="260"/>
      <c r="AO843" s="260"/>
      <c r="AP843" s="260"/>
      <c r="AQ843" s="260"/>
      <c r="AR843" s="260"/>
      <c r="AS843" s="260"/>
      <c r="AT843" s="260"/>
    </row>
    <row r="844" customFormat="false" ht="15" hidden="false" customHeight="false" outlineLevel="0" collapsed="false">
      <c r="A844" s="259"/>
      <c r="B844" s="260"/>
      <c r="C844" s="260"/>
      <c r="D844" s="260"/>
      <c r="E844" s="260"/>
      <c r="F844" s="260"/>
      <c r="G844" s="260"/>
      <c r="H844" s="260"/>
      <c r="I844" s="260"/>
      <c r="J844" s="260"/>
      <c r="K844" s="260"/>
      <c r="L844" s="260"/>
      <c r="M844" s="260"/>
      <c r="N844" s="260"/>
      <c r="O844" s="260"/>
      <c r="P844" s="260"/>
      <c r="Q844" s="260"/>
      <c r="R844" s="260"/>
      <c r="S844" s="260"/>
      <c r="T844" s="260"/>
      <c r="U844" s="260"/>
      <c r="V844" s="260"/>
      <c r="W844" s="260"/>
      <c r="X844" s="260"/>
      <c r="Y844" s="260"/>
      <c r="Z844" s="260"/>
      <c r="AA844" s="260"/>
      <c r="AB844" s="260"/>
      <c r="AC844" s="260"/>
      <c r="AD844" s="260"/>
      <c r="AE844" s="260"/>
      <c r="AF844" s="260"/>
      <c r="AG844" s="260"/>
      <c r="AH844" s="260"/>
      <c r="AI844" s="260"/>
      <c r="AJ844" s="260"/>
      <c r="AK844" s="260"/>
      <c r="AL844" s="260"/>
      <c r="AM844" s="260"/>
      <c r="AN844" s="260"/>
      <c r="AO844" s="260"/>
      <c r="AP844" s="260"/>
      <c r="AQ844" s="260"/>
      <c r="AR844" s="260"/>
      <c r="AS844" s="260"/>
      <c r="AT844" s="260"/>
    </row>
    <row r="845" customFormat="false" ht="15" hidden="false" customHeight="false" outlineLevel="0" collapsed="false">
      <c r="A845" s="259"/>
      <c r="B845" s="260"/>
      <c r="C845" s="260"/>
      <c r="D845" s="260"/>
      <c r="E845" s="260"/>
      <c r="F845" s="260"/>
      <c r="G845" s="260"/>
      <c r="H845" s="260"/>
      <c r="I845" s="260"/>
      <c r="J845" s="260"/>
      <c r="K845" s="260"/>
      <c r="L845" s="260"/>
      <c r="M845" s="260"/>
      <c r="N845" s="260"/>
      <c r="O845" s="260"/>
      <c r="P845" s="260"/>
      <c r="Q845" s="260"/>
      <c r="R845" s="260"/>
      <c r="S845" s="260"/>
      <c r="T845" s="260"/>
      <c r="U845" s="260"/>
      <c r="V845" s="260"/>
      <c r="W845" s="260"/>
      <c r="X845" s="260"/>
      <c r="Y845" s="260"/>
      <c r="Z845" s="260"/>
      <c r="AA845" s="260"/>
      <c r="AB845" s="260"/>
      <c r="AC845" s="260"/>
      <c r="AD845" s="260"/>
      <c r="AE845" s="260"/>
      <c r="AF845" s="260"/>
      <c r="AG845" s="260"/>
      <c r="AH845" s="260"/>
      <c r="AI845" s="260"/>
      <c r="AJ845" s="260"/>
      <c r="AK845" s="260"/>
      <c r="AL845" s="260"/>
      <c r="AM845" s="260"/>
      <c r="AN845" s="260"/>
      <c r="AO845" s="260"/>
      <c r="AP845" s="260"/>
      <c r="AQ845" s="260"/>
      <c r="AR845" s="260"/>
      <c r="AS845" s="260"/>
      <c r="AT845" s="260"/>
    </row>
    <row r="846" customFormat="false" ht="15" hidden="false" customHeight="false" outlineLevel="0" collapsed="false">
      <c r="A846" s="259"/>
      <c r="B846" s="260"/>
      <c r="C846" s="260"/>
      <c r="D846" s="260"/>
      <c r="E846" s="260"/>
      <c r="F846" s="260"/>
      <c r="G846" s="260"/>
      <c r="H846" s="260"/>
      <c r="I846" s="260"/>
      <c r="J846" s="260"/>
      <c r="K846" s="260"/>
      <c r="L846" s="260"/>
      <c r="M846" s="260"/>
      <c r="N846" s="260"/>
      <c r="O846" s="260"/>
      <c r="P846" s="260"/>
      <c r="Q846" s="260"/>
      <c r="R846" s="260"/>
      <c r="S846" s="260"/>
      <c r="T846" s="260"/>
      <c r="U846" s="260"/>
      <c r="V846" s="260"/>
      <c r="W846" s="260"/>
      <c r="X846" s="260"/>
      <c r="Y846" s="260"/>
      <c r="Z846" s="260"/>
      <c r="AA846" s="260"/>
      <c r="AB846" s="260"/>
      <c r="AC846" s="260"/>
      <c r="AD846" s="260"/>
      <c r="AE846" s="260"/>
      <c r="AF846" s="260"/>
      <c r="AG846" s="260"/>
      <c r="AH846" s="260"/>
      <c r="AI846" s="260"/>
      <c r="AJ846" s="260"/>
      <c r="AK846" s="260"/>
      <c r="AL846" s="260"/>
      <c r="AM846" s="260"/>
      <c r="AN846" s="260"/>
      <c r="AO846" s="260"/>
      <c r="AP846" s="260"/>
      <c r="AQ846" s="260"/>
      <c r="AR846" s="260"/>
      <c r="AS846" s="260"/>
      <c r="AT846" s="260"/>
    </row>
    <row r="847" customFormat="false" ht="15" hidden="false" customHeight="false" outlineLevel="0" collapsed="false">
      <c r="A847" s="259"/>
      <c r="B847" s="260"/>
      <c r="C847" s="260"/>
      <c r="D847" s="260"/>
      <c r="E847" s="260"/>
      <c r="F847" s="260"/>
      <c r="G847" s="260"/>
      <c r="H847" s="260"/>
      <c r="I847" s="260"/>
      <c r="J847" s="260"/>
      <c r="K847" s="260"/>
      <c r="L847" s="260"/>
      <c r="M847" s="260"/>
      <c r="N847" s="260"/>
      <c r="O847" s="260"/>
      <c r="P847" s="260"/>
      <c r="Q847" s="260"/>
      <c r="R847" s="260"/>
      <c r="S847" s="260"/>
      <c r="T847" s="260"/>
      <c r="U847" s="260"/>
      <c r="V847" s="260"/>
      <c r="W847" s="260"/>
      <c r="X847" s="260"/>
      <c r="Y847" s="260"/>
      <c r="Z847" s="260"/>
      <c r="AA847" s="260"/>
      <c r="AB847" s="260"/>
      <c r="AC847" s="260"/>
      <c r="AD847" s="260"/>
      <c r="AE847" s="260"/>
      <c r="AF847" s="260"/>
      <c r="AG847" s="260"/>
      <c r="AH847" s="260"/>
      <c r="AI847" s="260"/>
      <c r="AJ847" s="260"/>
      <c r="AK847" s="260"/>
      <c r="AL847" s="260"/>
      <c r="AM847" s="260"/>
      <c r="AN847" s="260"/>
      <c r="AO847" s="260"/>
      <c r="AP847" s="260"/>
      <c r="AQ847" s="260"/>
      <c r="AR847" s="260"/>
      <c r="AS847" s="260"/>
      <c r="AT847" s="260"/>
    </row>
    <row r="848" customFormat="false" ht="15" hidden="false" customHeight="false" outlineLevel="0" collapsed="false">
      <c r="A848" s="259"/>
      <c r="B848" s="260"/>
      <c r="C848" s="260"/>
      <c r="D848" s="260"/>
      <c r="E848" s="260"/>
      <c r="F848" s="260"/>
      <c r="G848" s="260"/>
      <c r="H848" s="260"/>
      <c r="I848" s="260"/>
      <c r="J848" s="260"/>
      <c r="K848" s="260"/>
      <c r="L848" s="260"/>
      <c r="M848" s="260"/>
      <c r="N848" s="260"/>
      <c r="O848" s="260"/>
      <c r="P848" s="260"/>
      <c r="Q848" s="260"/>
      <c r="R848" s="260"/>
      <c r="S848" s="260"/>
      <c r="T848" s="260"/>
      <c r="U848" s="260"/>
      <c r="V848" s="260"/>
      <c r="W848" s="260"/>
      <c r="X848" s="260"/>
      <c r="Y848" s="260"/>
      <c r="Z848" s="260"/>
      <c r="AA848" s="260"/>
      <c r="AB848" s="260"/>
      <c r="AC848" s="260"/>
      <c r="AD848" s="260"/>
      <c r="AE848" s="260"/>
      <c r="AF848" s="260"/>
      <c r="AG848" s="260"/>
      <c r="AH848" s="260"/>
      <c r="AI848" s="260"/>
      <c r="AJ848" s="260"/>
      <c r="AK848" s="260"/>
      <c r="AL848" s="260"/>
      <c r="AM848" s="260"/>
      <c r="AN848" s="260"/>
      <c r="AO848" s="260"/>
      <c r="AP848" s="260"/>
      <c r="AQ848" s="260"/>
      <c r="AR848" s="260"/>
      <c r="AS848" s="260"/>
      <c r="AT848" s="260"/>
    </row>
    <row r="849" customFormat="false" ht="15" hidden="false" customHeight="false" outlineLevel="0" collapsed="false">
      <c r="A849" s="259"/>
      <c r="B849" s="260"/>
      <c r="C849" s="260"/>
      <c r="D849" s="260"/>
      <c r="E849" s="260"/>
      <c r="F849" s="260"/>
      <c r="G849" s="260"/>
      <c r="H849" s="260"/>
      <c r="I849" s="260"/>
      <c r="J849" s="260"/>
      <c r="K849" s="260"/>
      <c r="L849" s="260"/>
      <c r="M849" s="260"/>
      <c r="N849" s="260"/>
      <c r="O849" s="260"/>
      <c r="P849" s="260"/>
      <c r="Q849" s="260"/>
      <c r="R849" s="260"/>
      <c r="S849" s="260"/>
      <c r="T849" s="260"/>
      <c r="U849" s="260"/>
      <c r="V849" s="260"/>
      <c r="W849" s="260"/>
      <c r="X849" s="260"/>
      <c r="Y849" s="260"/>
      <c r="Z849" s="260"/>
      <c r="AA849" s="260"/>
      <c r="AB849" s="260"/>
      <c r="AC849" s="260"/>
      <c r="AD849" s="260"/>
      <c r="AE849" s="260"/>
      <c r="AF849" s="260"/>
      <c r="AG849" s="260"/>
      <c r="AH849" s="260"/>
      <c r="AI849" s="260"/>
      <c r="AJ849" s="260"/>
      <c r="AK849" s="260"/>
      <c r="AL849" s="260"/>
      <c r="AM849" s="260"/>
      <c r="AN849" s="260"/>
      <c r="AO849" s="260"/>
      <c r="AP849" s="260"/>
      <c r="AQ849" s="260"/>
      <c r="AR849" s="260"/>
      <c r="AS849" s="260"/>
      <c r="AT849" s="260"/>
    </row>
    <row r="850" customFormat="false" ht="15" hidden="false" customHeight="false" outlineLevel="0" collapsed="false">
      <c r="A850" s="259"/>
      <c r="B850" s="260"/>
      <c r="C850" s="260"/>
      <c r="D850" s="260"/>
      <c r="E850" s="260"/>
      <c r="F850" s="260"/>
      <c r="G850" s="260"/>
      <c r="H850" s="260"/>
      <c r="I850" s="260"/>
      <c r="J850" s="260"/>
      <c r="K850" s="260"/>
      <c r="L850" s="260"/>
      <c r="M850" s="260"/>
      <c r="N850" s="260"/>
      <c r="O850" s="260"/>
      <c r="P850" s="260"/>
      <c r="Q850" s="260"/>
      <c r="R850" s="260"/>
      <c r="S850" s="260"/>
      <c r="T850" s="260"/>
      <c r="U850" s="260"/>
      <c r="V850" s="260"/>
      <c r="W850" s="260"/>
      <c r="X850" s="260"/>
      <c r="Y850" s="260"/>
      <c r="Z850" s="260"/>
      <c r="AA850" s="260"/>
      <c r="AB850" s="260"/>
      <c r="AC850" s="260"/>
      <c r="AD850" s="260"/>
      <c r="AE850" s="260"/>
      <c r="AF850" s="260"/>
      <c r="AG850" s="260"/>
      <c r="AH850" s="260"/>
      <c r="AI850" s="260"/>
      <c r="AJ850" s="260"/>
      <c r="AK850" s="260"/>
      <c r="AL850" s="260"/>
      <c r="AM850" s="260"/>
      <c r="AN850" s="260"/>
      <c r="AO850" s="260"/>
      <c r="AP850" s="260"/>
      <c r="AQ850" s="260"/>
      <c r="AR850" s="260"/>
      <c r="AS850" s="260"/>
      <c r="AT850" s="260"/>
    </row>
    <row r="851" customFormat="false" ht="15" hidden="false" customHeight="false" outlineLevel="0" collapsed="false">
      <c r="A851" s="259"/>
      <c r="B851" s="260"/>
      <c r="C851" s="260"/>
      <c r="D851" s="260"/>
      <c r="E851" s="260"/>
      <c r="F851" s="260"/>
      <c r="G851" s="260"/>
      <c r="H851" s="260"/>
      <c r="I851" s="260"/>
      <c r="J851" s="260"/>
      <c r="K851" s="260"/>
      <c r="L851" s="260"/>
      <c r="M851" s="260"/>
      <c r="N851" s="260"/>
      <c r="O851" s="260"/>
      <c r="P851" s="260"/>
      <c r="Q851" s="260"/>
      <c r="R851" s="260"/>
      <c r="S851" s="260"/>
      <c r="T851" s="260"/>
      <c r="U851" s="260"/>
      <c r="V851" s="260"/>
      <c r="W851" s="260"/>
      <c r="X851" s="260"/>
      <c r="Y851" s="260"/>
      <c r="Z851" s="260"/>
      <c r="AA851" s="260"/>
      <c r="AB851" s="260"/>
      <c r="AC851" s="260"/>
      <c r="AD851" s="260"/>
      <c r="AE851" s="260"/>
      <c r="AF851" s="260"/>
      <c r="AG851" s="260"/>
      <c r="AH851" s="260"/>
      <c r="AI851" s="260"/>
      <c r="AJ851" s="260"/>
      <c r="AK851" s="260"/>
      <c r="AL851" s="260"/>
      <c r="AM851" s="260"/>
      <c r="AN851" s="260"/>
      <c r="AO851" s="260"/>
      <c r="AP851" s="260"/>
      <c r="AQ851" s="260"/>
      <c r="AR851" s="260"/>
      <c r="AS851" s="260"/>
      <c r="AT851" s="260"/>
    </row>
    <row r="852" customFormat="false" ht="15" hidden="false" customHeight="false" outlineLevel="0" collapsed="false">
      <c r="A852" s="259"/>
      <c r="B852" s="260"/>
      <c r="C852" s="260"/>
      <c r="D852" s="260"/>
      <c r="E852" s="260"/>
      <c r="F852" s="260"/>
      <c r="G852" s="260"/>
      <c r="H852" s="260"/>
      <c r="I852" s="260"/>
      <c r="J852" s="260"/>
      <c r="K852" s="260"/>
      <c r="L852" s="260"/>
      <c r="M852" s="260"/>
      <c r="N852" s="260"/>
      <c r="O852" s="260"/>
      <c r="P852" s="260"/>
      <c r="Q852" s="260"/>
      <c r="R852" s="260"/>
      <c r="S852" s="260"/>
      <c r="T852" s="260"/>
      <c r="U852" s="260"/>
      <c r="V852" s="260"/>
      <c r="W852" s="260"/>
      <c r="X852" s="260"/>
      <c r="Y852" s="260"/>
      <c r="Z852" s="260"/>
      <c r="AA852" s="260"/>
      <c r="AB852" s="260"/>
      <c r="AC852" s="260"/>
      <c r="AD852" s="260"/>
      <c r="AE852" s="260"/>
      <c r="AF852" s="260"/>
      <c r="AG852" s="260"/>
      <c r="AH852" s="260"/>
      <c r="AI852" s="260"/>
      <c r="AJ852" s="260"/>
      <c r="AK852" s="260"/>
      <c r="AL852" s="260"/>
      <c r="AM852" s="260"/>
      <c r="AN852" s="260"/>
      <c r="AO852" s="260"/>
      <c r="AP852" s="260"/>
      <c r="AQ852" s="260"/>
      <c r="AR852" s="260"/>
      <c r="AS852" s="260"/>
      <c r="AT852" s="260"/>
    </row>
    <row r="853" customFormat="false" ht="15" hidden="false" customHeight="false" outlineLevel="0" collapsed="false">
      <c r="A853" s="259"/>
      <c r="B853" s="260"/>
      <c r="C853" s="260"/>
      <c r="D853" s="260"/>
      <c r="E853" s="260"/>
      <c r="F853" s="260"/>
      <c r="G853" s="260"/>
      <c r="H853" s="260"/>
      <c r="I853" s="260"/>
      <c r="J853" s="260"/>
      <c r="K853" s="260"/>
      <c r="L853" s="260"/>
      <c r="M853" s="260"/>
      <c r="N853" s="260"/>
      <c r="O853" s="260"/>
      <c r="P853" s="260"/>
      <c r="Q853" s="260"/>
      <c r="R853" s="260"/>
      <c r="S853" s="260"/>
      <c r="T853" s="260"/>
      <c r="U853" s="260"/>
      <c r="V853" s="260"/>
      <c r="W853" s="260"/>
      <c r="X853" s="260"/>
      <c r="Y853" s="260"/>
      <c r="Z853" s="260"/>
      <c r="AA853" s="260"/>
      <c r="AB853" s="260"/>
      <c r="AC853" s="260"/>
      <c r="AD853" s="260"/>
      <c r="AE853" s="260"/>
      <c r="AF853" s="260"/>
      <c r="AG853" s="260"/>
      <c r="AH853" s="260"/>
      <c r="AI853" s="260"/>
      <c r="AJ853" s="260"/>
      <c r="AK853" s="260"/>
      <c r="AL853" s="260"/>
      <c r="AM853" s="260"/>
      <c r="AN853" s="260"/>
      <c r="AO853" s="260"/>
      <c r="AP853" s="260"/>
      <c r="AQ853" s="260"/>
      <c r="AR853" s="260"/>
      <c r="AS853" s="260"/>
      <c r="AT853" s="260"/>
    </row>
    <row r="854" customFormat="false" ht="15" hidden="false" customHeight="false" outlineLevel="0" collapsed="false">
      <c r="A854" s="259"/>
      <c r="B854" s="260"/>
      <c r="C854" s="260"/>
      <c r="D854" s="260"/>
      <c r="E854" s="260"/>
      <c r="F854" s="260"/>
      <c r="G854" s="260"/>
      <c r="H854" s="260"/>
      <c r="I854" s="260"/>
      <c r="J854" s="260"/>
      <c r="K854" s="260"/>
      <c r="L854" s="260"/>
      <c r="M854" s="260"/>
      <c r="N854" s="260"/>
      <c r="O854" s="260"/>
      <c r="P854" s="260"/>
      <c r="Q854" s="260"/>
      <c r="R854" s="260"/>
      <c r="S854" s="260"/>
      <c r="T854" s="260"/>
      <c r="U854" s="260"/>
      <c r="V854" s="260"/>
      <c r="W854" s="260"/>
      <c r="X854" s="260"/>
      <c r="Y854" s="260"/>
      <c r="Z854" s="260"/>
      <c r="AA854" s="260"/>
      <c r="AB854" s="260"/>
      <c r="AC854" s="260"/>
      <c r="AD854" s="260"/>
      <c r="AE854" s="260"/>
      <c r="AF854" s="260"/>
      <c r="AG854" s="260"/>
      <c r="AH854" s="260"/>
      <c r="AI854" s="260"/>
      <c r="AJ854" s="260"/>
      <c r="AK854" s="260"/>
      <c r="AL854" s="260"/>
      <c r="AM854" s="260"/>
      <c r="AN854" s="260"/>
      <c r="AO854" s="260"/>
      <c r="AP854" s="260"/>
      <c r="AQ854" s="260"/>
      <c r="AR854" s="260"/>
      <c r="AS854" s="260"/>
      <c r="AT854" s="260"/>
    </row>
    <row r="855" customFormat="false" ht="15" hidden="false" customHeight="false" outlineLevel="0" collapsed="false">
      <c r="A855" s="259"/>
      <c r="B855" s="260"/>
      <c r="C855" s="260"/>
      <c r="D855" s="260"/>
      <c r="E855" s="260"/>
      <c r="F855" s="260"/>
      <c r="G855" s="260"/>
      <c r="H855" s="260"/>
      <c r="I855" s="260"/>
      <c r="J855" s="260"/>
      <c r="K855" s="260"/>
      <c r="L855" s="260"/>
      <c r="M855" s="260"/>
      <c r="N855" s="260"/>
      <c r="O855" s="260"/>
      <c r="P855" s="260"/>
      <c r="Q855" s="260"/>
      <c r="R855" s="260"/>
      <c r="S855" s="260"/>
      <c r="T855" s="260"/>
      <c r="U855" s="260"/>
      <c r="V855" s="260"/>
      <c r="W855" s="260"/>
      <c r="X855" s="260"/>
      <c r="Y855" s="260"/>
      <c r="Z855" s="260"/>
      <c r="AA855" s="260"/>
      <c r="AB855" s="260"/>
      <c r="AC855" s="260"/>
      <c r="AD855" s="260"/>
      <c r="AE855" s="260"/>
      <c r="AF855" s="260"/>
      <c r="AG855" s="260"/>
      <c r="AH855" s="260"/>
      <c r="AI855" s="260"/>
      <c r="AJ855" s="260"/>
      <c r="AK855" s="260"/>
      <c r="AL855" s="260"/>
      <c r="AM855" s="260"/>
      <c r="AN855" s="260"/>
      <c r="AO855" s="260"/>
      <c r="AP855" s="260"/>
      <c r="AQ855" s="260"/>
      <c r="AR855" s="260"/>
      <c r="AS855" s="260"/>
      <c r="AT855" s="260"/>
    </row>
    <row r="856" customFormat="false" ht="15" hidden="false" customHeight="false" outlineLevel="0" collapsed="false">
      <c r="A856" s="259"/>
      <c r="B856" s="260"/>
      <c r="C856" s="260"/>
      <c r="D856" s="260"/>
      <c r="E856" s="260"/>
      <c r="F856" s="260"/>
      <c r="G856" s="260"/>
      <c r="H856" s="260"/>
      <c r="I856" s="260"/>
      <c r="J856" s="260"/>
      <c r="K856" s="260"/>
      <c r="L856" s="260"/>
      <c r="M856" s="260"/>
      <c r="N856" s="260"/>
      <c r="O856" s="260"/>
      <c r="P856" s="260"/>
      <c r="Q856" s="260"/>
      <c r="R856" s="260"/>
      <c r="S856" s="260"/>
      <c r="T856" s="260"/>
      <c r="U856" s="260"/>
      <c r="V856" s="260"/>
      <c r="W856" s="260"/>
      <c r="X856" s="260"/>
      <c r="Y856" s="260"/>
      <c r="Z856" s="260"/>
      <c r="AA856" s="260"/>
      <c r="AB856" s="260"/>
      <c r="AC856" s="260"/>
      <c r="AD856" s="260"/>
      <c r="AE856" s="260"/>
      <c r="AF856" s="260"/>
      <c r="AG856" s="260"/>
      <c r="AH856" s="260"/>
      <c r="AI856" s="260"/>
      <c r="AJ856" s="260"/>
      <c r="AK856" s="260"/>
      <c r="AL856" s="260"/>
      <c r="AM856" s="260"/>
      <c r="AN856" s="260"/>
      <c r="AO856" s="260"/>
      <c r="AP856" s="260"/>
      <c r="AQ856" s="260"/>
      <c r="AR856" s="260"/>
      <c r="AS856" s="260"/>
      <c r="AT856" s="260"/>
    </row>
    <row r="857" customFormat="false" ht="15" hidden="false" customHeight="false" outlineLevel="0" collapsed="false">
      <c r="A857" s="259"/>
      <c r="B857" s="260"/>
      <c r="C857" s="260"/>
      <c r="D857" s="260"/>
      <c r="E857" s="260"/>
      <c r="F857" s="260"/>
      <c r="G857" s="260"/>
      <c r="H857" s="260"/>
      <c r="I857" s="260"/>
      <c r="J857" s="260"/>
      <c r="K857" s="260"/>
      <c r="L857" s="260"/>
      <c r="M857" s="260"/>
      <c r="N857" s="260"/>
      <c r="O857" s="260"/>
      <c r="P857" s="260"/>
      <c r="Q857" s="260"/>
      <c r="R857" s="260"/>
      <c r="S857" s="260"/>
      <c r="T857" s="260"/>
      <c r="U857" s="260"/>
      <c r="V857" s="260"/>
      <c r="W857" s="260"/>
      <c r="X857" s="260"/>
      <c r="Y857" s="260"/>
      <c r="Z857" s="260"/>
      <c r="AA857" s="260"/>
      <c r="AB857" s="260"/>
      <c r="AC857" s="260"/>
      <c r="AD857" s="260"/>
      <c r="AE857" s="260"/>
      <c r="AF857" s="260"/>
      <c r="AG857" s="260"/>
      <c r="AH857" s="260"/>
      <c r="AI857" s="260"/>
      <c r="AJ857" s="260"/>
      <c r="AK857" s="260"/>
      <c r="AL857" s="260"/>
      <c r="AM857" s="260"/>
      <c r="AN857" s="260"/>
      <c r="AO857" s="260"/>
      <c r="AP857" s="260"/>
      <c r="AQ857" s="260"/>
      <c r="AR857" s="260"/>
      <c r="AS857" s="260"/>
      <c r="AT857" s="260"/>
    </row>
    <row r="858" customFormat="false" ht="15" hidden="false" customHeight="false" outlineLevel="0" collapsed="false">
      <c r="A858" s="259"/>
      <c r="B858" s="260"/>
      <c r="C858" s="260"/>
      <c r="D858" s="260"/>
      <c r="E858" s="260"/>
      <c r="F858" s="260"/>
      <c r="G858" s="260"/>
      <c r="H858" s="260"/>
      <c r="I858" s="260"/>
      <c r="J858" s="260"/>
      <c r="K858" s="260"/>
      <c r="L858" s="260"/>
      <c r="M858" s="260"/>
      <c r="N858" s="260"/>
      <c r="O858" s="260"/>
      <c r="P858" s="260"/>
      <c r="Q858" s="260"/>
      <c r="R858" s="260"/>
      <c r="S858" s="260"/>
      <c r="T858" s="260"/>
      <c r="U858" s="260"/>
      <c r="V858" s="260"/>
      <c r="W858" s="260"/>
      <c r="X858" s="260"/>
      <c r="Y858" s="260"/>
      <c r="Z858" s="260"/>
      <c r="AA858" s="260"/>
      <c r="AB858" s="260"/>
      <c r="AC858" s="260"/>
      <c r="AD858" s="260"/>
      <c r="AE858" s="260"/>
      <c r="AF858" s="260"/>
      <c r="AG858" s="260"/>
      <c r="AH858" s="260"/>
      <c r="AI858" s="260"/>
      <c r="AJ858" s="260"/>
      <c r="AK858" s="260"/>
      <c r="AL858" s="260"/>
      <c r="AM858" s="260"/>
      <c r="AN858" s="260"/>
      <c r="AO858" s="260"/>
      <c r="AP858" s="260"/>
      <c r="AQ858" s="260"/>
      <c r="AR858" s="260"/>
      <c r="AS858" s="260"/>
      <c r="AT858" s="260"/>
    </row>
    <row r="859" customFormat="false" ht="15" hidden="false" customHeight="false" outlineLevel="0" collapsed="false">
      <c r="A859" s="259"/>
      <c r="B859" s="260"/>
      <c r="C859" s="260"/>
      <c r="D859" s="260"/>
      <c r="E859" s="260"/>
      <c r="F859" s="260"/>
      <c r="G859" s="260"/>
      <c r="H859" s="260"/>
      <c r="I859" s="260"/>
      <c r="J859" s="260"/>
      <c r="K859" s="260"/>
      <c r="L859" s="260"/>
      <c r="M859" s="260"/>
      <c r="N859" s="260"/>
      <c r="O859" s="260"/>
      <c r="P859" s="260"/>
      <c r="Q859" s="260"/>
      <c r="R859" s="260"/>
      <c r="S859" s="260"/>
      <c r="T859" s="260"/>
      <c r="U859" s="260"/>
      <c r="V859" s="260"/>
      <c r="W859" s="260"/>
      <c r="X859" s="260"/>
      <c r="Y859" s="260"/>
      <c r="Z859" s="260"/>
      <c r="AA859" s="260"/>
      <c r="AB859" s="260"/>
      <c r="AC859" s="260"/>
      <c r="AD859" s="260"/>
      <c r="AE859" s="260"/>
      <c r="AF859" s="260"/>
      <c r="AG859" s="260"/>
      <c r="AH859" s="260"/>
      <c r="AI859" s="260"/>
      <c r="AJ859" s="260"/>
      <c r="AK859" s="260"/>
      <c r="AL859" s="260"/>
      <c r="AM859" s="260"/>
      <c r="AN859" s="260"/>
      <c r="AO859" s="260"/>
      <c r="AP859" s="260"/>
      <c r="AQ859" s="260"/>
      <c r="AR859" s="260"/>
      <c r="AS859" s="260"/>
      <c r="AT859" s="260"/>
    </row>
    <row r="860" customFormat="false" ht="15" hidden="false" customHeight="false" outlineLevel="0" collapsed="false">
      <c r="A860" s="259"/>
      <c r="B860" s="260"/>
      <c r="C860" s="260"/>
      <c r="D860" s="260"/>
      <c r="E860" s="260"/>
      <c r="F860" s="260"/>
      <c r="G860" s="260"/>
      <c r="H860" s="260"/>
      <c r="I860" s="260"/>
      <c r="J860" s="260"/>
      <c r="K860" s="260"/>
      <c r="L860" s="260"/>
      <c r="M860" s="260"/>
      <c r="N860" s="260"/>
      <c r="O860" s="260"/>
      <c r="P860" s="260"/>
      <c r="Q860" s="260"/>
      <c r="R860" s="260"/>
      <c r="S860" s="260"/>
      <c r="T860" s="260"/>
      <c r="U860" s="260"/>
      <c r="V860" s="260"/>
      <c r="W860" s="260"/>
      <c r="X860" s="260"/>
      <c r="Y860" s="260"/>
      <c r="Z860" s="260"/>
      <c r="AA860" s="260"/>
      <c r="AB860" s="260"/>
      <c r="AC860" s="260"/>
      <c r="AD860" s="260"/>
      <c r="AE860" s="260"/>
      <c r="AF860" s="260"/>
      <c r="AG860" s="260"/>
      <c r="AH860" s="260"/>
      <c r="AI860" s="260"/>
      <c r="AJ860" s="260"/>
      <c r="AK860" s="260"/>
      <c r="AL860" s="260"/>
      <c r="AM860" s="260"/>
      <c r="AN860" s="260"/>
      <c r="AO860" s="260"/>
      <c r="AP860" s="260"/>
      <c r="AQ860" s="260"/>
      <c r="AR860" s="260"/>
      <c r="AS860" s="260"/>
      <c r="AT860" s="260"/>
    </row>
    <row r="861" customFormat="false" ht="15" hidden="false" customHeight="false" outlineLevel="0" collapsed="false">
      <c r="A861" s="259"/>
      <c r="B861" s="260"/>
      <c r="C861" s="260"/>
      <c r="D861" s="260"/>
      <c r="E861" s="260"/>
      <c r="F861" s="260"/>
      <c r="G861" s="260"/>
      <c r="H861" s="260"/>
      <c r="I861" s="260"/>
      <c r="J861" s="260"/>
      <c r="K861" s="260"/>
      <c r="L861" s="260"/>
      <c r="M861" s="260"/>
      <c r="N861" s="260"/>
      <c r="O861" s="260"/>
      <c r="P861" s="260"/>
      <c r="Q861" s="260"/>
      <c r="R861" s="260"/>
      <c r="S861" s="260"/>
      <c r="T861" s="260"/>
      <c r="U861" s="260"/>
      <c r="V861" s="260"/>
      <c r="W861" s="260"/>
      <c r="X861" s="260"/>
      <c r="Y861" s="260"/>
      <c r="Z861" s="260"/>
      <c r="AA861" s="260"/>
      <c r="AB861" s="260"/>
      <c r="AC861" s="260"/>
      <c r="AD861" s="260"/>
      <c r="AE861" s="260"/>
      <c r="AF861" s="260"/>
      <c r="AG861" s="260"/>
      <c r="AH861" s="260"/>
      <c r="AI861" s="260"/>
      <c r="AJ861" s="260"/>
      <c r="AK861" s="260"/>
      <c r="AL861" s="260"/>
      <c r="AM861" s="260"/>
      <c r="AN861" s="260"/>
      <c r="AO861" s="260"/>
      <c r="AP861" s="260"/>
      <c r="AQ861" s="260"/>
      <c r="AR861" s="260"/>
      <c r="AS861" s="260"/>
      <c r="AT861" s="260"/>
    </row>
    <row r="862" customFormat="false" ht="15" hidden="false" customHeight="false" outlineLevel="0" collapsed="false">
      <c r="A862" s="259"/>
      <c r="B862" s="260"/>
      <c r="C862" s="260"/>
      <c r="D862" s="260"/>
      <c r="E862" s="260"/>
      <c r="F862" s="260"/>
      <c r="G862" s="260"/>
      <c r="H862" s="260"/>
      <c r="I862" s="260"/>
      <c r="J862" s="260"/>
      <c r="K862" s="260"/>
      <c r="L862" s="260"/>
      <c r="M862" s="260"/>
      <c r="N862" s="260"/>
      <c r="O862" s="260"/>
      <c r="P862" s="260"/>
      <c r="Q862" s="260"/>
      <c r="R862" s="260"/>
      <c r="S862" s="260"/>
      <c r="T862" s="260"/>
      <c r="U862" s="260"/>
      <c r="V862" s="260"/>
      <c r="W862" s="260"/>
      <c r="X862" s="260"/>
      <c r="Y862" s="260"/>
      <c r="Z862" s="260"/>
      <c r="AA862" s="260"/>
      <c r="AB862" s="260"/>
      <c r="AC862" s="260"/>
      <c r="AD862" s="260"/>
      <c r="AE862" s="260"/>
      <c r="AF862" s="260"/>
      <c r="AG862" s="260"/>
      <c r="AH862" s="260"/>
      <c r="AI862" s="260"/>
      <c r="AJ862" s="260"/>
      <c r="AK862" s="260"/>
      <c r="AL862" s="260"/>
      <c r="AM862" s="260"/>
      <c r="AN862" s="260"/>
      <c r="AO862" s="260"/>
      <c r="AP862" s="260"/>
      <c r="AQ862" s="260"/>
      <c r="AR862" s="260"/>
      <c r="AS862" s="260"/>
      <c r="AT862" s="260"/>
    </row>
    <row r="863" customFormat="false" ht="15" hidden="false" customHeight="false" outlineLevel="0" collapsed="false">
      <c r="A863" s="259"/>
      <c r="B863" s="260"/>
      <c r="C863" s="260"/>
      <c r="D863" s="260"/>
      <c r="E863" s="260"/>
      <c r="F863" s="260"/>
      <c r="G863" s="260"/>
      <c r="H863" s="260"/>
      <c r="I863" s="260"/>
      <c r="J863" s="260"/>
      <c r="K863" s="260"/>
      <c r="L863" s="260"/>
      <c r="M863" s="260"/>
      <c r="N863" s="260"/>
      <c r="O863" s="260"/>
      <c r="P863" s="260"/>
      <c r="Q863" s="260"/>
      <c r="R863" s="260"/>
      <c r="S863" s="260"/>
      <c r="T863" s="260"/>
      <c r="U863" s="260"/>
      <c r="V863" s="260"/>
      <c r="W863" s="260"/>
      <c r="X863" s="260"/>
      <c r="Y863" s="260"/>
      <c r="Z863" s="260"/>
      <c r="AA863" s="260"/>
      <c r="AB863" s="260"/>
      <c r="AC863" s="260"/>
      <c r="AD863" s="260"/>
      <c r="AE863" s="260"/>
      <c r="AF863" s="260"/>
      <c r="AG863" s="260"/>
      <c r="AH863" s="260"/>
      <c r="AI863" s="260"/>
      <c r="AJ863" s="260"/>
      <c r="AK863" s="260"/>
      <c r="AL863" s="260"/>
      <c r="AM863" s="260"/>
      <c r="AN863" s="260"/>
      <c r="AO863" s="260"/>
      <c r="AP863" s="260"/>
      <c r="AQ863" s="260"/>
      <c r="AR863" s="260"/>
      <c r="AS863" s="260"/>
      <c r="AT863" s="260"/>
    </row>
    <row r="864" customFormat="false" ht="15" hidden="false" customHeight="false" outlineLevel="0" collapsed="false">
      <c r="A864" s="259"/>
      <c r="B864" s="260"/>
      <c r="C864" s="260"/>
      <c r="D864" s="260"/>
      <c r="E864" s="260"/>
      <c r="F864" s="260"/>
      <c r="G864" s="260"/>
      <c r="H864" s="260"/>
      <c r="I864" s="260"/>
      <c r="J864" s="260"/>
      <c r="K864" s="260"/>
      <c r="L864" s="260"/>
      <c r="M864" s="260"/>
      <c r="N864" s="260"/>
      <c r="O864" s="260"/>
      <c r="P864" s="260"/>
      <c r="Q864" s="260"/>
      <c r="R864" s="260"/>
      <c r="S864" s="260"/>
      <c r="T864" s="260"/>
      <c r="U864" s="260"/>
      <c r="V864" s="260"/>
      <c r="W864" s="260"/>
      <c r="X864" s="260"/>
      <c r="Y864" s="260"/>
      <c r="Z864" s="260"/>
      <c r="AA864" s="260"/>
      <c r="AB864" s="260"/>
      <c r="AC864" s="260"/>
      <c r="AD864" s="260"/>
      <c r="AE864" s="260"/>
      <c r="AF864" s="260"/>
      <c r="AG864" s="260"/>
      <c r="AH864" s="260"/>
      <c r="AI864" s="260"/>
      <c r="AJ864" s="260"/>
      <c r="AK864" s="260"/>
      <c r="AL864" s="260"/>
      <c r="AM864" s="260"/>
      <c r="AN864" s="260"/>
      <c r="AO864" s="260"/>
      <c r="AP864" s="260"/>
      <c r="AQ864" s="260"/>
      <c r="AR864" s="260"/>
      <c r="AS864" s="260"/>
      <c r="AT864" s="260"/>
    </row>
    <row r="865" customFormat="false" ht="15" hidden="false" customHeight="false" outlineLevel="0" collapsed="false">
      <c r="A865" s="259"/>
      <c r="B865" s="260"/>
      <c r="C865" s="260"/>
      <c r="D865" s="260"/>
      <c r="E865" s="260"/>
      <c r="F865" s="260"/>
      <c r="G865" s="260"/>
      <c r="H865" s="260"/>
      <c r="I865" s="260"/>
      <c r="J865" s="260"/>
      <c r="K865" s="260"/>
      <c r="L865" s="260"/>
      <c r="M865" s="260"/>
      <c r="N865" s="260"/>
      <c r="O865" s="260"/>
      <c r="P865" s="260"/>
      <c r="Q865" s="260"/>
      <c r="R865" s="260"/>
      <c r="S865" s="260"/>
      <c r="T865" s="260"/>
      <c r="U865" s="260"/>
      <c r="V865" s="260"/>
      <c r="W865" s="260"/>
      <c r="X865" s="260"/>
      <c r="Y865" s="260"/>
      <c r="Z865" s="260"/>
      <c r="AA865" s="260"/>
      <c r="AB865" s="260"/>
      <c r="AC865" s="260"/>
      <c r="AD865" s="260"/>
      <c r="AE865" s="260"/>
      <c r="AF865" s="260"/>
      <c r="AG865" s="260"/>
      <c r="AH865" s="260"/>
      <c r="AI865" s="260"/>
      <c r="AJ865" s="260"/>
      <c r="AK865" s="260"/>
      <c r="AL865" s="260"/>
      <c r="AM865" s="260"/>
      <c r="AN865" s="260"/>
      <c r="AO865" s="260"/>
      <c r="AP865" s="260"/>
      <c r="AQ865" s="260"/>
      <c r="AR865" s="260"/>
      <c r="AS865" s="260"/>
      <c r="AT865" s="260"/>
    </row>
    <row r="866" customFormat="false" ht="15" hidden="false" customHeight="false" outlineLevel="0" collapsed="false">
      <c r="A866" s="259"/>
      <c r="B866" s="260"/>
      <c r="C866" s="260"/>
      <c r="D866" s="260"/>
      <c r="E866" s="260"/>
      <c r="F866" s="260"/>
      <c r="G866" s="260"/>
      <c r="H866" s="260"/>
      <c r="I866" s="260"/>
      <c r="J866" s="260"/>
      <c r="K866" s="260"/>
      <c r="L866" s="260"/>
      <c r="M866" s="260"/>
      <c r="N866" s="260"/>
      <c r="O866" s="260"/>
      <c r="P866" s="260"/>
      <c r="Q866" s="260"/>
      <c r="R866" s="260"/>
      <c r="S866" s="260"/>
      <c r="T866" s="260"/>
      <c r="U866" s="260"/>
      <c r="V866" s="260"/>
      <c r="W866" s="260"/>
      <c r="X866" s="260"/>
      <c r="Y866" s="260"/>
      <c r="Z866" s="260"/>
      <c r="AA866" s="260"/>
      <c r="AB866" s="260"/>
      <c r="AC866" s="260"/>
      <c r="AD866" s="260"/>
      <c r="AE866" s="260"/>
      <c r="AF866" s="260"/>
      <c r="AG866" s="260"/>
      <c r="AH866" s="260"/>
      <c r="AI866" s="260"/>
      <c r="AJ866" s="260"/>
      <c r="AK866" s="260"/>
      <c r="AL866" s="260"/>
      <c r="AM866" s="260"/>
      <c r="AN866" s="260"/>
      <c r="AO866" s="260"/>
      <c r="AP866" s="260"/>
      <c r="AQ866" s="260"/>
      <c r="AR866" s="260"/>
      <c r="AS866" s="260"/>
      <c r="AT866" s="260"/>
    </row>
    <row r="867" customFormat="false" ht="15" hidden="false" customHeight="false" outlineLevel="0" collapsed="false">
      <c r="A867" s="259"/>
      <c r="B867" s="260"/>
      <c r="C867" s="260"/>
      <c r="D867" s="260"/>
      <c r="E867" s="260"/>
      <c r="F867" s="260"/>
      <c r="G867" s="260"/>
      <c r="H867" s="260"/>
      <c r="I867" s="260"/>
      <c r="J867" s="260"/>
      <c r="K867" s="260"/>
      <c r="L867" s="260"/>
      <c r="M867" s="260"/>
      <c r="N867" s="260"/>
      <c r="O867" s="260"/>
      <c r="P867" s="260"/>
      <c r="Q867" s="260"/>
      <c r="R867" s="260"/>
      <c r="S867" s="260"/>
      <c r="T867" s="260"/>
      <c r="U867" s="260"/>
      <c r="V867" s="260"/>
      <c r="W867" s="260"/>
      <c r="X867" s="260"/>
      <c r="Y867" s="260"/>
      <c r="Z867" s="260"/>
      <c r="AA867" s="260"/>
      <c r="AB867" s="260"/>
      <c r="AC867" s="260"/>
      <c r="AD867" s="260"/>
      <c r="AE867" s="260"/>
      <c r="AF867" s="260"/>
      <c r="AG867" s="260"/>
      <c r="AH867" s="260"/>
      <c r="AI867" s="260"/>
      <c r="AJ867" s="260"/>
      <c r="AK867" s="260"/>
      <c r="AL867" s="260"/>
      <c r="AM867" s="260"/>
      <c r="AN867" s="260"/>
      <c r="AO867" s="260"/>
      <c r="AP867" s="260"/>
      <c r="AQ867" s="260"/>
      <c r="AR867" s="260"/>
      <c r="AS867" s="260"/>
      <c r="AT867" s="260"/>
    </row>
    <row r="868" customFormat="false" ht="15" hidden="false" customHeight="false" outlineLevel="0" collapsed="false">
      <c r="A868" s="259"/>
      <c r="B868" s="260"/>
      <c r="C868" s="260"/>
      <c r="D868" s="260"/>
      <c r="E868" s="260"/>
      <c r="F868" s="260"/>
      <c r="G868" s="260"/>
      <c r="H868" s="260"/>
      <c r="I868" s="260"/>
      <c r="J868" s="260"/>
      <c r="K868" s="260"/>
      <c r="L868" s="260"/>
      <c r="M868" s="260"/>
      <c r="N868" s="260"/>
      <c r="O868" s="260"/>
      <c r="P868" s="260"/>
      <c r="Q868" s="260"/>
      <c r="R868" s="260"/>
      <c r="S868" s="260"/>
      <c r="T868" s="260"/>
      <c r="U868" s="260"/>
      <c r="V868" s="260"/>
      <c r="W868" s="260"/>
      <c r="X868" s="260"/>
      <c r="Y868" s="260"/>
      <c r="Z868" s="260"/>
      <c r="AA868" s="260"/>
      <c r="AB868" s="260"/>
      <c r="AC868" s="260"/>
      <c r="AD868" s="260"/>
      <c r="AE868" s="260"/>
      <c r="AF868" s="260"/>
      <c r="AG868" s="260"/>
      <c r="AH868" s="260"/>
      <c r="AI868" s="260"/>
      <c r="AJ868" s="260"/>
      <c r="AK868" s="260"/>
      <c r="AL868" s="260"/>
      <c r="AM868" s="260"/>
      <c r="AN868" s="260"/>
      <c r="AO868" s="260"/>
      <c r="AP868" s="260"/>
      <c r="AQ868" s="260"/>
      <c r="AR868" s="260"/>
      <c r="AS868" s="260"/>
      <c r="AT868" s="260"/>
    </row>
    <row r="869" customFormat="false" ht="15" hidden="false" customHeight="false" outlineLevel="0" collapsed="false">
      <c r="A869" s="259"/>
      <c r="B869" s="260"/>
      <c r="C869" s="260"/>
      <c r="D869" s="260"/>
      <c r="E869" s="260"/>
      <c r="F869" s="260"/>
      <c r="G869" s="260"/>
      <c r="H869" s="260"/>
      <c r="I869" s="260"/>
      <c r="J869" s="260"/>
      <c r="K869" s="260"/>
      <c r="L869" s="260"/>
      <c r="M869" s="260"/>
      <c r="N869" s="260"/>
      <c r="O869" s="260"/>
      <c r="P869" s="260"/>
      <c r="Q869" s="260"/>
      <c r="R869" s="260"/>
      <c r="S869" s="260"/>
      <c r="T869" s="260"/>
      <c r="U869" s="260"/>
      <c r="V869" s="260"/>
      <c r="W869" s="260"/>
      <c r="X869" s="260"/>
      <c r="Y869" s="260"/>
      <c r="Z869" s="260"/>
      <c r="AA869" s="260"/>
      <c r="AB869" s="260"/>
      <c r="AC869" s="260"/>
      <c r="AD869" s="260"/>
      <c r="AE869" s="260"/>
      <c r="AF869" s="260"/>
      <c r="AG869" s="260"/>
      <c r="AH869" s="260"/>
      <c r="AI869" s="260"/>
      <c r="AJ869" s="260"/>
      <c r="AK869" s="260"/>
      <c r="AL869" s="260"/>
      <c r="AM869" s="260"/>
      <c r="AN869" s="260"/>
      <c r="AO869" s="260"/>
      <c r="AP869" s="260"/>
      <c r="AQ869" s="260"/>
      <c r="AR869" s="260"/>
      <c r="AS869" s="260"/>
      <c r="AT869" s="260"/>
    </row>
    <row r="870" customFormat="false" ht="15" hidden="false" customHeight="false" outlineLevel="0" collapsed="false">
      <c r="A870" s="259"/>
      <c r="B870" s="260"/>
      <c r="C870" s="260"/>
      <c r="D870" s="260"/>
      <c r="E870" s="260"/>
      <c r="F870" s="260"/>
      <c r="G870" s="260"/>
      <c r="H870" s="260"/>
      <c r="I870" s="260"/>
      <c r="J870" s="260"/>
      <c r="K870" s="260"/>
      <c r="L870" s="260"/>
      <c r="M870" s="260"/>
      <c r="N870" s="260"/>
      <c r="O870" s="260"/>
      <c r="P870" s="260"/>
      <c r="Q870" s="260"/>
      <c r="R870" s="260"/>
      <c r="S870" s="260"/>
      <c r="T870" s="260"/>
      <c r="U870" s="260"/>
      <c r="V870" s="260"/>
      <c r="W870" s="260"/>
      <c r="X870" s="260"/>
      <c r="Y870" s="260"/>
      <c r="Z870" s="260"/>
      <c r="AA870" s="260"/>
      <c r="AB870" s="260"/>
      <c r="AC870" s="260"/>
      <c r="AD870" s="260"/>
      <c r="AE870" s="260"/>
      <c r="AF870" s="260"/>
      <c r="AG870" s="260"/>
      <c r="AH870" s="260"/>
      <c r="AI870" s="260"/>
      <c r="AJ870" s="260"/>
      <c r="AK870" s="260"/>
      <c r="AL870" s="260"/>
      <c r="AM870" s="260"/>
      <c r="AN870" s="260"/>
      <c r="AO870" s="260"/>
      <c r="AP870" s="260"/>
      <c r="AQ870" s="260"/>
      <c r="AR870" s="260"/>
      <c r="AS870" s="260"/>
      <c r="AT870" s="260"/>
    </row>
    <row r="871" customFormat="false" ht="15" hidden="false" customHeight="false" outlineLevel="0" collapsed="false">
      <c r="A871" s="259"/>
      <c r="B871" s="260"/>
      <c r="C871" s="260"/>
      <c r="D871" s="260"/>
      <c r="E871" s="260"/>
      <c r="F871" s="260"/>
      <c r="G871" s="260"/>
      <c r="H871" s="260"/>
      <c r="I871" s="260"/>
      <c r="J871" s="260"/>
      <c r="K871" s="260"/>
      <c r="L871" s="260"/>
      <c r="M871" s="260"/>
      <c r="N871" s="260"/>
      <c r="O871" s="260"/>
      <c r="P871" s="260"/>
      <c r="Q871" s="260"/>
      <c r="R871" s="260"/>
      <c r="S871" s="260"/>
      <c r="T871" s="260"/>
      <c r="U871" s="260"/>
      <c r="V871" s="260"/>
      <c r="W871" s="260"/>
      <c r="X871" s="260"/>
      <c r="Y871" s="260"/>
      <c r="Z871" s="260"/>
      <c r="AA871" s="260"/>
      <c r="AB871" s="260"/>
      <c r="AC871" s="260"/>
      <c r="AD871" s="260"/>
      <c r="AE871" s="260"/>
      <c r="AF871" s="260"/>
      <c r="AG871" s="260"/>
      <c r="AH871" s="260"/>
      <c r="AI871" s="260"/>
      <c r="AJ871" s="260"/>
      <c r="AK871" s="260"/>
      <c r="AL871" s="260"/>
      <c r="AM871" s="260"/>
      <c r="AN871" s="260"/>
      <c r="AO871" s="260"/>
      <c r="AP871" s="260"/>
      <c r="AQ871" s="260"/>
      <c r="AR871" s="260"/>
      <c r="AS871" s="260"/>
      <c r="AT871" s="260"/>
    </row>
    <row r="872" customFormat="false" ht="15" hidden="false" customHeight="false" outlineLevel="0" collapsed="false">
      <c r="A872" s="259"/>
      <c r="B872" s="260"/>
      <c r="C872" s="260"/>
      <c r="D872" s="260"/>
      <c r="E872" s="260"/>
      <c r="F872" s="260"/>
      <c r="G872" s="260"/>
      <c r="H872" s="260"/>
      <c r="I872" s="260"/>
      <c r="J872" s="260"/>
      <c r="K872" s="260"/>
      <c r="L872" s="260"/>
      <c r="M872" s="260"/>
      <c r="N872" s="260"/>
      <c r="O872" s="260"/>
      <c r="P872" s="260"/>
      <c r="Q872" s="260"/>
      <c r="R872" s="260"/>
      <c r="S872" s="260"/>
      <c r="T872" s="260"/>
      <c r="U872" s="260"/>
      <c r="V872" s="260"/>
      <c r="W872" s="260"/>
      <c r="X872" s="260"/>
      <c r="Y872" s="260"/>
      <c r="Z872" s="260"/>
      <c r="AA872" s="260"/>
      <c r="AB872" s="260"/>
      <c r="AC872" s="260"/>
      <c r="AD872" s="260"/>
      <c r="AE872" s="260"/>
      <c r="AF872" s="260"/>
      <c r="AG872" s="260"/>
      <c r="AH872" s="260"/>
      <c r="AI872" s="260"/>
      <c r="AJ872" s="260"/>
      <c r="AK872" s="260"/>
      <c r="AL872" s="260"/>
      <c r="AM872" s="260"/>
      <c r="AN872" s="260"/>
      <c r="AO872" s="260"/>
      <c r="AP872" s="260"/>
      <c r="AQ872" s="260"/>
      <c r="AR872" s="260"/>
      <c r="AS872" s="260"/>
      <c r="AT872" s="260"/>
    </row>
    <row r="873" customFormat="false" ht="15" hidden="false" customHeight="false" outlineLevel="0" collapsed="false">
      <c r="A873" s="259"/>
      <c r="B873" s="260"/>
      <c r="C873" s="260"/>
      <c r="D873" s="260"/>
      <c r="E873" s="260"/>
      <c r="F873" s="260"/>
      <c r="G873" s="260"/>
      <c r="H873" s="260"/>
      <c r="I873" s="260"/>
      <c r="J873" s="260"/>
      <c r="K873" s="260"/>
      <c r="L873" s="260"/>
      <c r="M873" s="260"/>
      <c r="N873" s="260"/>
      <c r="O873" s="260"/>
      <c r="P873" s="260"/>
      <c r="Q873" s="260"/>
      <c r="R873" s="260"/>
      <c r="S873" s="260"/>
      <c r="T873" s="260"/>
      <c r="U873" s="260"/>
      <c r="V873" s="260"/>
      <c r="W873" s="260"/>
      <c r="X873" s="260"/>
      <c r="Y873" s="260"/>
      <c r="Z873" s="260"/>
      <c r="AA873" s="260"/>
      <c r="AB873" s="260"/>
      <c r="AC873" s="260"/>
      <c r="AD873" s="260"/>
      <c r="AE873" s="260"/>
      <c r="AF873" s="260"/>
      <c r="AG873" s="260"/>
      <c r="AH873" s="260"/>
      <c r="AI873" s="260"/>
      <c r="AJ873" s="260"/>
      <c r="AK873" s="260"/>
      <c r="AL873" s="260"/>
      <c r="AM873" s="260"/>
      <c r="AN873" s="260"/>
      <c r="AO873" s="260"/>
      <c r="AP873" s="260"/>
      <c r="AQ873" s="260"/>
      <c r="AR873" s="260"/>
      <c r="AS873" s="260"/>
      <c r="AT873" s="260"/>
    </row>
    <row r="874" customFormat="false" ht="15" hidden="false" customHeight="false" outlineLevel="0" collapsed="false">
      <c r="A874" s="259"/>
      <c r="B874" s="260"/>
      <c r="C874" s="260"/>
      <c r="D874" s="260"/>
      <c r="E874" s="260"/>
      <c r="F874" s="260"/>
      <c r="G874" s="260"/>
      <c r="H874" s="260"/>
      <c r="I874" s="260"/>
      <c r="J874" s="260"/>
      <c r="K874" s="260"/>
      <c r="L874" s="260"/>
      <c r="M874" s="260"/>
      <c r="N874" s="260"/>
      <c r="O874" s="260"/>
      <c r="P874" s="260"/>
      <c r="Q874" s="260"/>
      <c r="R874" s="260"/>
      <c r="S874" s="260"/>
      <c r="T874" s="260"/>
      <c r="U874" s="260"/>
      <c r="V874" s="260"/>
      <c r="W874" s="260"/>
      <c r="X874" s="260"/>
      <c r="Y874" s="260"/>
      <c r="Z874" s="260"/>
      <c r="AA874" s="260"/>
      <c r="AB874" s="260"/>
      <c r="AC874" s="260"/>
      <c r="AD874" s="260"/>
      <c r="AE874" s="260"/>
      <c r="AF874" s="260"/>
      <c r="AG874" s="260"/>
      <c r="AH874" s="260"/>
      <c r="AI874" s="260"/>
      <c r="AJ874" s="260"/>
      <c r="AK874" s="260"/>
      <c r="AL874" s="260"/>
      <c r="AM874" s="260"/>
      <c r="AN874" s="260"/>
      <c r="AO874" s="260"/>
      <c r="AP874" s="260"/>
      <c r="AQ874" s="260"/>
      <c r="AR874" s="260"/>
      <c r="AS874" s="260"/>
      <c r="AT874" s="260"/>
    </row>
    <row r="875" customFormat="false" ht="15" hidden="false" customHeight="false" outlineLevel="0" collapsed="false">
      <c r="A875" s="259"/>
      <c r="B875" s="260"/>
      <c r="C875" s="260"/>
      <c r="D875" s="260"/>
      <c r="E875" s="260"/>
      <c r="F875" s="260"/>
      <c r="G875" s="260"/>
      <c r="H875" s="260"/>
      <c r="I875" s="260"/>
      <c r="J875" s="260"/>
      <c r="K875" s="260"/>
      <c r="L875" s="260"/>
      <c r="M875" s="260"/>
      <c r="N875" s="260"/>
      <c r="O875" s="260"/>
      <c r="P875" s="260"/>
      <c r="Q875" s="260"/>
      <c r="R875" s="260"/>
      <c r="S875" s="260"/>
      <c r="T875" s="260"/>
      <c r="U875" s="260"/>
      <c r="V875" s="260"/>
      <c r="W875" s="260"/>
      <c r="X875" s="260"/>
      <c r="Y875" s="260"/>
      <c r="Z875" s="260"/>
      <c r="AA875" s="260"/>
      <c r="AB875" s="260"/>
      <c r="AC875" s="260"/>
      <c r="AD875" s="260"/>
      <c r="AE875" s="260"/>
      <c r="AF875" s="260"/>
      <c r="AG875" s="260"/>
      <c r="AH875" s="260"/>
      <c r="AI875" s="260"/>
      <c r="AJ875" s="260"/>
      <c r="AK875" s="260"/>
      <c r="AL875" s="260"/>
      <c r="AM875" s="260"/>
      <c r="AN875" s="260"/>
      <c r="AO875" s="260"/>
      <c r="AP875" s="260"/>
      <c r="AQ875" s="260"/>
      <c r="AR875" s="260"/>
      <c r="AS875" s="260"/>
      <c r="AT875" s="260"/>
    </row>
    <row r="876" customFormat="false" ht="15" hidden="false" customHeight="false" outlineLevel="0" collapsed="false">
      <c r="A876" s="259"/>
      <c r="B876" s="260"/>
      <c r="C876" s="260"/>
      <c r="D876" s="260"/>
      <c r="E876" s="260"/>
      <c r="F876" s="260"/>
      <c r="G876" s="260"/>
      <c r="H876" s="260"/>
      <c r="I876" s="260"/>
      <c r="J876" s="260"/>
      <c r="K876" s="260"/>
      <c r="L876" s="260"/>
      <c r="M876" s="260"/>
      <c r="N876" s="260"/>
      <c r="O876" s="260"/>
      <c r="P876" s="260"/>
      <c r="Q876" s="260"/>
      <c r="R876" s="260"/>
      <c r="S876" s="260"/>
      <c r="T876" s="260"/>
      <c r="U876" s="260"/>
      <c r="V876" s="260"/>
      <c r="W876" s="260"/>
      <c r="X876" s="260"/>
      <c r="Y876" s="260"/>
      <c r="Z876" s="260"/>
      <c r="AA876" s="260"/>
      <c r="AB876" s="260"/>
      <c r="AC876" s="260"/>
      <c r="AD876" s="260"/>
      <c r="AE876" s="260"/>
      <c r="AF876" s="260"/>
      <c r="AG876" s="260"/>
      <c r="AH876" s="260"/>
      <c r="AI876" s="260"/>
      <c r="AJ876" s="260"/>
      <c r="AK876" s="260"/>
      <c r="AL876" s="260"/>
      <c r="AM876" s="260"/>
      <c r="AN876" s="260"/>
      <c r="AO876" s="260"/>
      <c r="AP876" s="260"/>
      <c r="AQ876" s="260"/>
      <c r="AR876" s="260"/>
      <c r="AS876" s="260"/>
      <c r="AT876" s="260"/>
    </row>
    <row r="877" customFormat="false" ht="15" hidden="false" customHeight="false" outlineLevel="0" collapsed="false">
      <c r="A877" s="259"/>
      <c r="B877" s="260"/>
      <c r="C877" s="260"/>
      <c r="D877" s="260"/>
      <c r="E877" s="260"/>
      <c r="F877" s="260"/>
      <c r="G877" s="260"/>
      <c r="H877" s="260"/>
      <c r="I877" s="260"/>
      <c r="J877" s="260"/>
      <c r="K877" s="260"/>
      <c r="L877" s="260"/>
      <c r="M877" s="260"/>
      <c r="N877" s="260"/>
      <c r="O877" s="260"/>
      <c r="P877" s="260"/>
      <c r="Q877" s="260"/>
      <c r="R877" s="260"/>
      <c r="S877" s="260"/>
      <c r="T877" s="260"/>
      <c r="U877" s="260"/>
      <c r="V877" s="260"/>
      <c r="W877" s="260"/>
      <c r="X877" s="260"/>
      <c r="Y877" s="260"/>
      <c r="Z877" s="260"/>
      <c r="AA877" s="260"/>
      <c r="AB877" s="260"/>
      <c r="AC877" s="260"/>
      <c r="AD877" s="260"/>
      <c r="AE877" s="260"/>
      <c r="AF877" s="260"/>
      <c r="AG877" s="260"/>
      <c r="AH877" s="260"/>
      <c r="AI877" s="260"/>
      <c r="AJ877" s="260"/>
      <c r="AK877" s="260"/>
      <c r="AL877" s="260"/>
      <c r="AM877" s="260"/>
      <c r="AN877" s="260"/>
      <c r="AO877" s="260"/>
      <c r="AP877" s="260"/>
      <c r="AQ877" s="260"/>
      <c r="AR877" s="260"/>
      <c r="AS877" s="260"/>
      <c r="AT877" s="260"/>
    </row>
    <row r="878" customFormat="false" ht="15" hidden="false" customHeight="false" outlineLevel="0" collapsed="false">
      <c r="A878" s="259"/>
      <c r="B878" s="260"/>
      <c r="C878" s="260"/>
      <c r="D878" s="260"/>
      <c r="E878" s="260"/>
      <c r="F878" s="260"/>
      <c r="G878" s="260"/>
      <c r="H878" s="260"/>
      <c r="I878" s="260"/>
      <c r="J878" s="260"/>
      <c r="K878" s="260"/>
      <c r="L878" s="260"/>
      <c r="M878" s="260"/>
      <c r="N878" s="260"/>
      <c r="O878" s="260"/>
      <c r="P878" s="260"/>
      <c r="Q878" s="260"/>
      <c r="R878" s="260"/>
      <c r="S878" s="260"/>
      <c r="T878" s="260"/>
      <c r="U878" s="260"/>
      <c r="V878" s="260"/>
      <c r="W878" s="260"/>
      <c r="X878" s="260"/>
      <c r="Y878" s="260"/>
      <c r="Z878" s="260"/>
      <c r="AA878" s="260"/>
      <c r="AB878" s="260"/>
      <c r="AC878" s="260"/>
      <c r="AD878" s="260"/>
      <c r="AE878" s="260"/>
      <c r="AF878" s="260"/>
      <c r="AG878" s="260"/>
      <c r="AH878" s="260"/>
      <c r="AI878" s="260"/>
      <c r="AJ878" s="260"/>
      <c r="AK878" s="260"/>
      <c r="AL878" s="260"/>
      <c r="AM878" s="260"/>
      <c r="AN878" s="260"/>
      <c r="AO878" s="260"/>
      <c r="AP878" s="260"/>
      <c r="AQ878" s="260"/>
      <c r="AR878" s="260"/>
      <c r="AS878" s="260"/>
      <c r="AT878" s="260"/>
    </row>
    <row r="879" customFormat="false" ht="15" hidden="false" customHeight="false" outlineLevel="0" collapsed="false">
      <c r="A879" s="259"/>
      <c r="B879" s="260"/>
      <c r="C879" s="260"/>
      <c r="D879" s="260"/>
      <c r="E879" s="260"/>
      <c r="F879" s="260"/>
      <c r="G879" s="260"/>
      <c r="H879" s="260"/>
      <c r="I879" s="260"/>
      <c r="J879" s="260"/>
      <c r="K879" s="260"/>
      <c r="L879" s="260"/>
      <c r="M879" s="260"/>
      <c r="N879" s="260"/>
      <c r="O879" s="260"/>
      <c r="P879" s="260"/>
      <c r="Q879" s="260"/>
      <c r="R879" s="260"/>
      <c r="S879" s="260"/>
      <c r="T879" s="260"/>
      <c r="U879" s="260"/>
      <c r="V879" s="260"/>
      <c r="W879" s="260"/>
      <c r="X879" s="260"/>
      <c r="Y879" s="260"/>
      <c r="Z879" s="260"/>
      <c r="AA879" s="260"/>
      <c r="AB879" s="260"/>
      <c r="AC879" s="260"/>
      <c r="AD879" s="260"/>
      <c r="AE879" s="260"/>
      <c r="AF879" s="260"/>
      <c r="AG879" s="260"/>
      <c r="AH879" s="260"/>
      <c r="AI879" s="260"/>
      <c r="AJ879" s="260"/>
      <c r="AK879" s="260"/>
      <c r="AL879" s="260"/>
      <c r="AM879" s="260"/>
      <c r="AN879" s="260"/>
      <c r="AO879" s="260"/>
      <c r="AP879" s="260"/>
      <c r="AQ879" s="260"/>
      <c r="AR879" s="260"/>
      <c r="AS879" s="260"/>
      <c r="AT879" s="260"/>
    </row>
    <row r="880" customFormat="false" ht="15" hidden="false" customHeight="false" outlineLevel="0" collapsed="false">
      <c r="A880" s="259"/>
      <c r="B880" s="260"/>
      <c r="C880" s="260"/>
      <c r="D880" s="260"/>
      <c r="E880" s="260"/>
      <c r="F880" s="260"/>
      <c r="G880" s="260"/>
      <c r="H880" s="260"/>
      <c r="I880" s="260"/>
      <c r="J880" s="260"/>
      <c r="K880" s="260"/>
      <c r="L880" s="260"/>
      <c r="M880" s="260"/>
      <c r="N880" s="260"/>
      <c r="O880" s="260"/>
      <c r="P880" s="260"/>
      <c r="Q880" s="260"/>
      <c r="R880" s="260"/>
      <c r="S880" s="260"/>
      <c r="T880" s="260"/>
      <c r="U880" s="260"/>
      <c r="V880" s="260"/>
      <c r="W880" s="260"/>
      <c r="X880" s="260"/>
      <c r="Y880" s="260"/>
      <c r="Z880" s="260"/>
      <c r="AA880" s="260"/>
      <c r="AB880" s="260"/>
      <c r="AC880" s="260"/>
      <c r="AD880" s="260"/>
      <c r="AE880" s="260"/>
      <c r="AF880" s="260"/>
      <c r="AG880" s="260"/>
      <c r="AH880" s="260"/>
      <c r="AI880" s="260"/>
      <c r="AJ880" s="260"/>
      <c r="AK880" s="260"/>
      <c r="AL880" s="260"/>
      <c r="AM880" s="260"/>
      <c r="AN880" s="260"/>
      <c r="AO880" s="260"/>
      <c r="AP880" s="260"/>
      <c r="AQ880" s="260"/>
      <c r="AR880" s="260"/>
      <c r="AS880" s="260"/>
      <c r="AT880" s="260"/>
    </row>
    <row r="881" customFormat="false" ht="15" hidden="false" customHeight="false" outlineLevel="0" collapsed="false">
      <c r="A881" s="259"/>
      <c r="B881" s="260"/>
      <c r="C881" s="260"/>
      <c r="D881" s="260"/>
      <c r="E881" s="260"/>
      <c r="F881" s="260"/>
      <c r="G881" s="260"/>
      <c r="H881" s="260"/>
      <c r="I881" s="260"/>
      <c r="J881" s="260"/>
      <c r="K881" s="260"/>
      <c r="L881" s="260"/>
      <c r="M881" s="260"/>
      <c r="N881" s="260"/>
      <c r="O881" s="260"/>
      <c r="P881" s="260"/>
      <c r="Q881" s="260"/>
      <c r="R881" s="260"/>
      <c r="S881" s="260"/>
      <c r="T881" s="260"/>
      <c r="U881" s="260"/>
      <c r="V881" s="260"/>
      <c r="W881" s="260"/>
      <c r="X881" s="260"/>
      <c r="Y881" s="260"/>
      <c r="Z881" s="260"/>
      <c r="AA881" s="260"/>
      <c r="AB881" s="260"/>
      <c r="AC881" s="260"/>
      <c r="AD881" s="260"/>
      <c r="AE881" s="260"/>
      <c r="AF881" s="260"/>
      <c r="AG881" s="260"/>
      <c r="AH881" s="260"/>
      <c r="AI881" s="260"/>
      <c r="AJ881" s="260"/>
      <c r="AK881" s="260"/>
      <c r="AL881" s="260"/>
      <c r="AM881" s="260"/>
      <c r="AN881" s="260"/>
      <c r="AO881" s="260"/>
      <c r="AP881" s="260"/>
      <c r="AQ881" s="260"/>
      <c r="AR881" s="260"/>
      <c r="AS881" s="260"/>
      <c r="AT881" s="260"/>
    </row>
    <row r="882" customFormat="false" ht="15" hidden="false" customHeight="false" outlineLevel="0" collapsed="false">
      <c r="A882" s="259"/>
      <c r="B882" s="260"/>
      <c r="C882" s="260"/>
      <c r="D882" s="260"/>
      <c r="E882" s="260"/>
      <c r="F882" s="260"/>
      <c r="G882" s="260"/>
      <c r="H882" s="260"/>
      <c r="I882" s="260"/>
      <c r="J882" s="260"/>
      <c r="K882" s="260"/>
      <c r="L882" s="260"/>
      <c r="M882" s="260"/>
      <c r="N882" s="260"/>
      <c r="O882" s="260"/>
      <c r="P882" s="260"/>
      <c r="Q882" s="260"/>
      <c r="R882" s="260"/>
      <c r="S882" s="260"/>
      <c r="T882" s="260"/>
      <c r="U882" s="260"/>
      <c r="V882" s="260"/>
      <c r="W882" s="260"/>
      <c r="X882" s="260"/>
      <c r="Y882" s="260"/>
      <c r="Z882" s="260"/>
      <c r="AA882" s="260"/>
      <c r="AB882" s="260"/>
      <c r="AC882" s="260"/>
      <c r="AD882" s="260"/>
      <c r="AE882" s="260"/>
      <c r="AF882" s="260"/>
      <c r="AG882" s="260"/>
      <c r="AH882" s="260"/>
      <c r="AI882" s="260"/>
      <c r="AJ882" s="260"/>
      <c r="AK882" s="260"/>
      <c r="AL882" s="260"/>
      <c r="AM882" s="260"/>
      <c r="AN882" s="260"/>
      <c r="AO882" s="260"/>
      <c r="AP882" s="260"/>
      <c r="AQ882" s="260"/>
      <c r="AR882" s="260"/>
      <c r="AS882" s="260"/>
      <c r="AT882" s="260"/>
    </row>
    <row r="883" customFormat="false" ht="15" hidden="false" customHeight="false" outlineLevel="0" collapsed="false">
      <c r="A883" s="259"/>
      <c r="B883" s="260"/>
      <c r="C883" s="260"/>
      <c r="D883" s="260"/>
      <c r="E883" s="260"/>
      <c r="F883" s="260"/>
      <c r="G883" s="260"/>
      <c r="H883" s="260"/>
      <c r="I883" s="260"/>
      <c r="J883" s="260"/>
      <c r="K883" s="260"/>
      <c r="L883" s="260"/>
      <c r="M883" s="260"/>
      <c r="N883" s="260"/>
      <c r="O883" s="260"/>
      <c r="P883" s="260"/>
      <c r="Q883" s="260"/>
      <c r="R883" s="260"/>
      <c r="S883" s="260"/>
      <c r="T883" s="260"/>
      <c r="U883" s="260"/>
      <c r="V883" s="260"/>
      <c r="W883" s="260"/>
      <c r="X883" s="260"/>
      <c r="Y883" s="260"/>
      <c r="Z883" s="260"/>
      <c r="AA883" s="260"/>
      <c r="AB883" s="260"/>
      <c r="AC883" s="260"/>
      <c r="AD883" s="260"/>
      <c r="AE883" s="260"/>
      <c r="AF883" s="260"/>
      <c r="AG883" s="260"/>
      <c r="AH883" s="260"/>
      <c r="AI883" s="260"/>
      <c r="AJ883" s="260"/>
      <c r="AK883" s="260"/>
      <c r="AL883" s="260"/>
      <c r="AM883" s="260"/>
      <c r="AN883" s="260"/>
      <c r="AO883" s="260"/>
      <c r="AP883" s="260"/>
      <c r="AQ883" s="260"/>
      <c r="AR883" s="260"/>
      <c r="AS883" s="260"/>
      <c r="AT883" s="260"/>
    </row>
    <row r="884" customFormat="false" ht="15" hidden="false" customHeight="false" outlineLevel="0" collapsed="false">
      <c r="A884" s="259"/>
      <c r="B884" s="260"/>
      <c r="C884" s="260"/>
      <c r="D884" s="260"/>
      <c r="E884" s="260"/>
      <c r="F884" s="260"/>
      <c r="G884" s="260"/>
      <c r="H884" s="260"/>
      <c r="I884" s="260"/>
      <c r="J884" s="260"/>
      <c r="K884" s="260"/>
      <c r="L884" s="260"/>
      <c r="M884" s="260"/>
      <c r="N884" s="260"/>
      <c r="O884" s="260"/>
      <c r="P884" s="260"/>
      <c r="Q884" s="260"/>
      <c r="R884" s="260"/>
      <c r="S884" s="260"/>
      <c r="T884" s="260"/>
      <c r="U884" s="260"/>
      <c r="V884" s="260"/>
      <c r="W884" s="260"/>
      <c r="X884" s="260"/>
      <c r="Y884" s="260"/>
      <c r="Z884" s="260"/>
      <c r="AA884" s="260"/>
      <c r="AB884" s="260"/>
      <c r="AC884" s="260"/>
      <c r="AD884" s="260"/>
      <c r="AE884" s="260"/>
      <c r="AF884" s="260"/>
      <c r="AG884" s="260"/>
      <c r="AH884" s="260"/>
      <c r="AI884" s="260"/>
      <c r="AJ884" s="260"/>
      <c r="AK884" s="260"/>
      <c r="AL884" s="260"/>
      <c r="AM884" s="260"/>
      <c r="AN884" s="260"/>
      <c r="AO884" s="260"/>
      <c r="AP884" s="260"/>
      <c r="AQ884" s="260"/>
      <c r="AR884" s="260"/>
      <c r="AS884" s="260"/>
      <c r="AT884" s="260"/>
    </row>
    <row r="885" customFormat="false" ht="15" hidden="false" customHeight="false" outlineLevel="0" collapsed="false">
      <c r="A885" s="259"/>
      <c r="B885" s="260"/>
      <c r="C885" s="260"/>
      <c r="D885" s="260"/>
      <c r="E885" s="260"/>
      <c r="F885" s="260"/>
      <c r="G885" s="260"/>
      <c r="H885" s="260"/>
      <c r="I885" s="260"/>
      <c r="J885" s="260"/>
      <c r="K885" s="260"/>
      <c r="L885" s="260"/>
      <c r="M885" s="260"/>
      <c r="N885" s="260"/>
      <c r="O885" s="260"/>
      <c r="P885" s="260"/>
      <c r="Q885" s="260"/>
      <c r="R885" s="260"/>
      <c r="S885" s="260"/>
      <c r="T885" s="260"/>
      <c r="U885" s="260"/>
      <c r="V885" s="260"/>
      <c r="W885" s="260"/>
      <c r="X885" s="260"/>
      <c r="Y885" s="260"/>
      <c r="Z885" s="260"/>
      <c r="AA885" s="260"/>
      <c r="AB885" s="260"/>
      <c r="AC885" s="260"/>
      <c r="AD885" s="260"/>
      <c r="AE885" s="260"/>
      <c r="AF885" s="260"/>
      <c r="AG885" s="260"/>
      <c r="AH885" s="260"/>
      <c r="AI885" s="260"/>
      <c r="AJ885" s="260"/>
      <c r="AK885" s="260"/>
      <c r="AL885" s="260"/>
      <c r="AM885" s="260"/>
      <c r="AN885" s="260"/>
      <c r="AO885" s="260"/>
      <c r="AP885" s="260"/>
      <c r="AQ885" s="260"/>
      <c r="AR885" s="260"/>
      <c r="AS885" s="260"/>
      <c r="AT885" s="260"/>
    </row>
    <row r="886" customFormat="false" ht="15" hidden="false" customHeight="false" outlineLevel="0" collapsed="false">
      <c r="A886" s="259"/>
      <c r="B886" s="260"/>
      <c r="C886" s="260"/>
      <c r="D886" s="260"/>
      <c r="E886" s="260"/>
      <c r="F886" s="260"/>
      <c r="G886" s="260"/>
      <c r="H886" s="260"/>
      <c r="I886" s="260"/>
      <c r="J886" s="260"/>
      <c r="K886" s="260"/>
      <c r="L886" s="260"/>
      <c r="M886" s="260"/>
      <c r="N886" s="260"/>
      <c r="O886" s="260"/>
      <c r="P886" s="260"/>
      <c r="Q886" s="260"/>
      <c r="R886" s="260"/>
      <c r="S886" s="260"/>
      <c r="T886" s="260"/>
      <c r="U886" s="260"/>
      <c r="V886" s="260"/>
      <c r="W886" s="260"/>
      <c r="X886" s="260"/>
      <c r="Y886" s="260"/>
      <c r="Z886" s="260"/>
      <c r="AA886" s="260"/>
      <c r="AB886" s="260"/>
      <c r="AC886" s="260"/>
      <c r="AD886" s="260"/>
      <c r="AE886" s="260"/>
      <c r="AF886" s="260"/>
      <c r="AG886" s="260"/>
      <c r="AH886" s="260"/>
      <c r="AI886" s="260"/>
      <c r="AJ886" s="260"/>
      <c r="AK886" s="260"/>
      <c r="AL886" s="260"/>
      <c r="AM886" s="260"/>
      <c r="AN886" s="260"/>
      <c r="AO886" s="260"/>
      <c r="AP886" s="260"/>
      <c r="AQ886" s="260"/>
      <c r="AR886" s="260"/>
      <c r="AS886" s="260"/>
      <c r="AT886" s="260"/>
    </row>
    <row r="887" customFormat="false" ht="15" hidden="false" customHeight="false" outlineLevel="0" collapsed="false">
      <c r="A887" s="259"/>
      <c r="B887" s="260"/>
      <c r="C887" s="260"/>
      <c r="D887" s="260"/>
      <c r="E887" s="260"/>
      <c r="F887" s="260"/>
      <c r="G887" s="260"/>
      <c r="H887" s="260"/>
      <c r="I887" s="260"/>
      <c r="J887" s="260"/>
      <c r="K887" s="260"/>
      <c r="L887" s="260"/>
      <c r="M887" s="260"/>
      <c r="N887" s="260"/>
      <c r="O887" s="260"/>
      <c r="P887" s="260"/>
      <c r="Q887" s="260"/>
      <c r="R887" s="260"/>
      <c r="S887" s="260"/>
      <c r="T887" s="260"/>
      <c r="U887" s="260"/>
      <c r="V887" s="260"/>
      <c r="W887" s="260"/>
      <c r="X887" s="260"/>
      <c r="Y887" s="260"/>
      <c r="Z887" s="260"/>
      <c r="AA887" s="260"/>
      <c r="AB887" s="260"/>
      <c r="AC887" s="260"/>
      <c r="AD887" s="260"/>
      <c r="AE887" s="260"/>
      <c r="AF887" s="260"/>
      <c r="AG887" s="260"/>
      <c r="AH887" s="260"/>
      <c r="AI887" s="260"/>
      <c r="AJ887" s="260"/>
      <c r="AK887" s="260"/>
      <c r="AL887" s="260"/>
      <c r="AM887" s="260"/>
      <c r="AN887" s="260"/>
      <c r="AO887" s="260"/>
      <c r="AP887" s="260"/>
      <c r="AQ887" s="260"/>
      <c r="AR887" s="260"/>
      <c r="AS887" s="260"/>
      <c r="AT887" s="260"/>
    </row>
    <row r="888" customFormat="false" ht="15" hidden="false" customHeight="false" outlineLevel="0" collapsed="false">
      <c r="A888" s="259"/>
      <c r="B888" s="260"/>
      <c r="C888" s="260"/>
      <c r="D888" s="260"/>
      <c r="E888" s="260"/>
      <c r="F888" s="260"/>
      <c r="G888" s="260"/>
      <c r="H888" s="260"/>
      <c r="I888" s="260"/>
      <c r="J888" s="260"/>
      <c r="K888" s="260"/>
      <c r="L888" s="260"/>
      <c r="M888" s="260"/>
      <c r="N888" s="260"/>
      <c r="O888" s="260"/>
      <c r="P888" s="260"/>
      <c r="Q888" s="260"/>
      <c r="R888" s="260"/>
      <c r="S888" s="260"/>
      <c r="T888" s="260"/>
      <c r="U888" s="260"/>
      <c r="V888" s="260"/>
      <c r="W888" s="260"/>
      <c r="X888" s="260"/>
      <c r="Y888" s="260"/>
      <c r="Z888" s="260"/>
      <c r="AA888" s="260"/>
      <c r="AB888" s="260"/>
      <c r="AC888" s="260"/>
      <c r="AD888" s="260"/>
      <c r="AE888" s="260"/>
      <c r="AF888" s="260"/>
      <c r="AG888" s="260"/>
      <c r="AH888" s="260"/>
      <c r="AI888" s="260"/>
      <c r="AJ888" s="260"/>
      <c r="AK888" s="260"/>
      <c r="AL888" s="260"/>
      <c r="AM888" s="260"/>
      <c r="AN888" s="260"/>
      <c r="AO888" s="260"/>
      <c r="AP888" s="260"/>
      <c r="AQ888" s="260"/>
      <c r="AR888" s="260"/>
      <c r="AS888" s="260"/>
      <c r="AT888" s="260"/>
    </row>
    <row r="889" customFormat="false" ht="15" hidden="false" customHeight="false" outlineLevel="0" collapsed="false">
      <c r="A889" s="259"/>
      <c r="B889" s="260"/>
      <c r="C889" s="260"/>
      <c r="D889" s="260"/>
      <c r="E889" s="260"/>
      <c r="F889" s="260"/>
      <c r="G889" s="260"/>
      <c r="H889" s="260"/>
      <c r="I889" s="260"/>
      <c r="J889" s="260"/>
      <c r="K889" s="260"/>
      <c r="L889" s="260"/>
      <c r="M889" s="260"/>
      <c r="N889" s="260"/>
      <c r="O889" s="260"/>
      <c r="P889" s="260"/>
      <c r="Q889" s="260"/>
      <c r="R889" s="260"/>
      <c r="S889" s="260"/>
      <c r="T889" s="260"/>
      <c r="U889" s="260"/>
      <c r="V889" s="260"/>
      <c r="W889" s="260"/>
      <c r="X889" s="260"/>
      <c r="Y889" s="260"/>
      <c r="Z889" s="260"/>
      <c r="AA889" s="260"/>
      <c r="AB889" s="260"/>
      <c r="AC889" s="260"/>
      <c r="AD889" s="260"/>
      <c r="AE889" s="260"/>
      <c r="AF889" s="260"/>
      <c r="AG889" s="260"/>
      <c r="AH889" s="260"/>
      <c r="AI889" s="260"/>
      <c r="AJ889" s="260"/>
      <c r="AK889" s="260"/>
      <c r="AL889" s="260"/>
      <c r="AM889" s="260"/>
      <c r="AN889" s="260"/>
      <c r="AO889" s="260"/>
      <c r="AP889" s="260"/>
      <c r="AQ889" s="260"/>
      <c r="AR889" s="260"/>
      <c r="AS889" s="260"/>
      <c r="AT889" s="260"/>
    </row>
    <row r="890" customFormat="false" ht="15" hidden="false" customHeight="false" outlineLevel="0" collapsed="false">
      <c r="A890" s="259"/>
      <c r="B890" s="260"/>
      <c r="C890" s="260"/>
      <c r="D890" s="260"/>
      <c r="E890" s="260"/>
      <c r="F890" s="260"/>
      <c r="G890" s="260"/>
      <c r="H890" s="260"/>
      <c r="I890" s="260"/>
      <c r="J890" s="260"/>
      <c r="K890" s="260"/>
      <c r="L890" s="260"/>
      <c r="M890" s="260"/>
      <c r="N890" s="260"/>
      <c r="O890" s="260"/>
      <c r="P890" s="260"/>
      <c r="Q890" s="260"/>
      <c r="R890" s="260"/>
      <c r="S890" s="260"/>
      <c r="T890" s="260"/>
      <c r="U890" s="260"/>
      <c r="V890" s="260"/>
      <c r="W890" s="260"/>
      <c r="X890" s="260"/>
      <c r="Y890" s="260"/>
      <c r="Z890" s="260"/>
      <c r="AA890" s="260"/>
      <c r="AB890" s="260"/>
      <c r="AC890" s="260"/>
      <c r="AD890" s="260"/>
      <c r="AE890" s="260"/>
      <c r="AF890" s="260"/>
      <c r="AG890" s="260"/>
      <c r="AH890" s="260"/>
      <c r="AI890" s="260"/>
      <c r="AJ890" s="260"/>
      <c r="AK890" s="260"/>
      <c r="AL890" s="260"/>
      <c r="AM890" s="260"/>
      <c r="AN890" s="260"/>
      <c r="AO890" s="260"/>
      <c r="AP890" s="260"/>
      <c r="AQ890" s="260"/>
      <c r="AR890" s="260"/>
      <c r="AS890" s="260"/>
      <c r="AT890" s="260"/>
    </row>
    <row r="891" customFormat="false" ht="15" hidden="false" customHeight="false" outlineLevel="0" collapsed="false">
      <c r="A891" s="259"/>
      <c r="B891" s="260"/>
      <c r="C891" s="260"/>
      <c r="D891" s="260"/>
      <c r="E891" s="260"/>
      <c r="F891" s="260"/>
      <c r="G891" s="260"/>
      <c r="H891" s="260"/>
      <c r="I891" s="260"/>
      <c r="J891" s="260"/>
      <c r="K891" s="260"/>
      <c r="L891" s="260"/>
      <c r="M891" s="260"/>
      <c r="N891" s="260"/>
      <c r="O891" s="260"/>
      <c r="P891" s="260"/>
      <c r="Q891" s="260"/>
      <c r="R891" s="260"/>
      <c r="S891" s="260"/>
      <c r="T891" s="260"/>
      <c r="U891" s="260"/>
      <c r="V891" s="260"/>
      <c r="W891" s="260"/>
      <c r="X891" s="260"/>
      <c r="Y891" s="260"/>
      <c r="Z891" s="260"/>
      <c r="AA891" s="260"/>
      <c r="AB891" s="260"/>
      <c r="AC891" s="260"/>
      <c r="AD891" s="260"/>
      <c r="AE891" s="260"/>
      <c r="AF891" s="260"/>
      <c r="AG891" s="260"/>
      <c r="AH891" s="260"/>
      <c r="AI891" s="260"/>
      <c r="AJ891" s="260"/>
      <c r="AK891" s="260"/>
      <c r="AL891" s="260"/>
      <c r="AM891" s="260"/>
      <c r="AN891" s="260"/>
      <c r="AO891" s="260"/>
      <c r="AP891" s="260"/>
      <c r="AQ891" s="260"/>
      <c r="AR891" s="260"/>
      <c r="AS891" s="260"/>
      <c r="AT891" s="260"/>
    </row>
    <row r="892" customFormat="false" ht="15" hidden="false" customHeight="false" outlineLevel="0" collapsed="false">
      <c r="A892" s="259"/>
      <c r="B892" s="260"/>
      <c r="C892" s="260"/>
      <c r="D892" s="260"/>
      <c r="E892" s="260"/>
      <c r="F892" s="260"/>
      <c r="G892" s="260"/>
      <c r="H892" s="260"/>
      <c r="I892" s="260"/>
      <c r="J892" s="260"/>
      <c r="K892" s="260"/>
      <c r="L892" s="260"/>
      <c r="M892" s="260"/>
      <c r="N892" s="260"/>
      <c r="O892" s="260"/>
      <c r="P892" s="260"/>
      <c r="Q892" s="260"/>
      <c r="R892" s="260"/>
      <c r="S892" s="260"/>
      <c r="T892" s="260"/>
      <c r="U892" s="260"/>
      <c r="V892" s="260"/>
      <c r="W892" s="260"/>
      <c r="X892" s="260"/>
      <c r="Y892" s="260"/>
      <c r="Z892" s="260"/>
      <c r="AA892" s="260"/>
      <c r="AB892" s="260"/>
      <c r="AC892" s="260"/>
      <c r="AD892" s="260"/>
      <c r="AE892" s="260"/>
      <c r="AF892" s="260"/>
      <c r="AG892" s="260"/>
      <c r="AH892" s="260"/>
      <c r="AI892" s="260"/>
      <c r="AJ892" s="260"/>
      <c r="AK892" s="260"/>
      <c r="AL892" s="260"/>
      <c r="AM892" s="260"/>
      <c r="AN892" s="260"/>
      <c r="AO892" s="260"/>
      <c r="AP892" s="260"/>
      <c r="AQ892" s="260"/>
      <c r="AR892" s="260"/>
      <c r="AS892" s="260"/>
      <c r="AT892" s="260"/>
    </row>
    <row r="893" customFormat="false" ht="15" hidden="false" customHeight="false" outlineLevel="0" collapsed="false">
      <c r="A893" s="259"/>
      <c r="B893" s="260"/>
      <c r="C893" s="260"/>
      <c r="D893" s="260"/>
      <c r="E893" s="260"/>
      <c r="F893" s="260"/>
      <c r="G893" s="260"/>
      <c r="H893" s="260"/>
      <c r="I893" s="260"/>
      <c r="J893" s="260"/>
      <c r="K893" s="260"/>
      <c r="L893" s="260"/>
      <c r="M893" s="260"/>
      <c r="N893" s="260"/>
      <c r="O893" s="260"/>
      <c r="P893" s="260"/>
      <c r="Q893" s="260"/>
      <c r="R893" s="260"/>
      <c r="S893" s="260"/>
      <c r="T893" s="260"/>
      <c r="U893" s="260"/>
      <c r="V893" s="260"/>
      <c r="W893" s="260"/>
      <c r="X893" s="260"/>
      <c r="Y893" s="260"/>
      <c r="Z893" s="260"/>
      <c r="AA893" s="260"/>
      <c r="AB893" s="260"/>
      <c r="AC893" s="260"/>
      <c r="AD893" s="260"/>
      <c r="AE893" s="260"/>
      <c r="AF893" s="260"/>
      <c r="AG893" s="260"/>
      <c r="AH893" s="260"/>
      <c r="AI893" s="260"/>
      <c r="AJ893" s="260"/>
      <c r="AK893" s="260"/>
      <c r="AL893" s="260"/>
      <c r="AM893" s="260"/>
      <c r="AN893" s="260"/>
      <c r="AO893" s="260"/>
      <c r="AP893" s="260"/>
      <c r="AQ893" s="260"/>
      <c r="AR893" s="260"/>
      <c r="AS893" s="260"/>
      <c r="AT893" s="260"/>
    </row>
    <row r="894" customFormat="false" ht="15" hidden="false" customHeight="false" outlineLevel="0" collapsed="false">
      <c r="A894" s="259"/>
      <c r="B894" s="260"/>
      <c r="C894" s="260"/>
      <c r="D894" s="260"/>
      <c r="E894" s="260"/>
      <c r="F894" s="260"/>
      <c r="G894" s="260"/>
      <c r="H894" s="260"/>
      <c r="I894" s="260"/>
      <c r="J894" s="260"/>
      <c r="K894" s="260"/>
      <c r="L894" s="260"/>
      <c r="M894" s="260"/>
      <c r="N894" s="260"/>
      <c r="O894" s="260"/>
      <c r="P894" s="260"/>
      <c r="Q894" s="260"/>
      <c r="R894" s="260"/>
      <c r="S894" s="260"/>
      <c r="T894" s="260"/>
      <c r="U894" s="260"/>
      <c r="V894" s="260"/>
      <c r="W894" s="260"/>
      <c r="X894" s="260"/>
      <c r="Y894" s="260"/>
      <c r="Z894" s="260"/>
      <c r="AA894" s="260"/>
      <c r="AB894" s="260"/>
      <c r="AC894" s="260"/>
      <c r="AD894" s="260"/>
      <c r="AE894" s="260"/>
      <c r="AF894" s="260"/>
      <c r="AG894" s="260"/>
      <c r="AH894" s="260"/>
      <c r="AI894" s="260"/>
      <c r="AJ894" s="260"/>
      <c r="AK894" s="260"/>
      <c r="AL894" s="260"/>
      <c r="AM894" s="260"/>
      <c r="AN894" s="260"/>
      <c r="AO894" s="260"/>
      <c r="AP894" s="260"/>
      <c r="AQ894" s="260"/>
      <c r="AR894" s="260"/>
      <c r="AS894" s="260"/>
      <c r="AT894" s="260"/>
    </row>
    <row r="895" customFormat="false" ht="15" hidden="false" customHeight="false" outlineLevel="0" collapsed="false">
      <c r="A895" s="259"/>
      <c r="B895" s="260"/>
      <c r="C895" s="260"/>
      <c r="D895" s="260"/>
      <c r="E895" s="260"/>
      <c r="F895" s="260"/>
      <c r="G895" s="260"/>
      <c r="H895" s="260"/>
      <c r="I895" s="260"/>
      <c r="J895" s="260"/>
      <c r="K895" s="260"/>
      <c r="L895" s="260"/>
      <c r="M895" s="260"/>
      <c r="N895" s="260"/>
      <c r="O895" s="260"/>
      <c r="P895" s="260"/>
      <c r="Q895" s="260"/>
      <c r="R895" s="260"/>
      <c r="S895" s="260"/>
      <c r="T895" s="260"/>
      <c r="U895" s="260"/>
      <c r="V895" s="260"/>
      <c r="W895" s="260"/>
      <c r="X895" s="260"/>
      <c r="Y895" s="260"/>
      <c r="Z895" s="260"/>
      <c r="AA895" s="260"/>
      <c r="AB895" s="260"/>
      <c r="AC895" s="260"/>
      <c r="AD895" s="260"/>
      <c r="AE895" s="260"/>
      <c r="AF895" s="260"/>
      <c r="AG895" s="260"/>
      <c r="AH895" s="260"/>
      <c r="AI895" s="260"/>
      <c r="AJ895" s="260"/>
      <c r="AK895" s="260"/>
      <c r="AL895" s="260"/>
      <c r="AM895" s="260"/>
      <c r="AN895" s="260"/>
      <c r="AO895" s="260"/>
      <c r="AP895" s="260"/>
      <c r="AQ895" s="260"/>
      <c r="AR895" s="260"/>
      <c r="AS895" s="260"/>
      <c r="AT895" s="260"/>
    </row>
    <row r="896" customFormat="false" ht="15" hidden="false" customHeight="false" outlineLevel="0" collapsed="false">
      <c r="A896" s="259"/>
      <c r="B896" s="260"/>
      <c r="C896" s="260"/>
      <c r="D896" s="260"/>
      <c r="E896" s="260"/>
      <c r="F896" s="260"/>
      <c r="G896" s="260"/>
      <c r="H896" s="260"/>
      <c r="I896" s="260"/>
      <c r="J896" s="260"/>
      <c r="K896" s="260"/>
      <c r="L896" s="260"/>
      <c r="M896" s="260"/>
      <c r="N896" s="260"/>
      <c r="O896" s="260"/>
      <c r="P896" s="260"/>
      <c r="Q896" s="260"/>
      <c r="R896" s="260"/>
      <c r="S896" s="260"/>
      <c r="T896" s="260"/>
      <c r="U896" s="260"/>
      <c r="V896" s="260"/>
      <c r="W896" s="260"/>
      <c r="X896" s="260"/>
      <c r="Y896" s="260"/>
      <c r="Z896" s="260"/>
      <c r="AA896" s="260"/>
      <c r="AB896" s="260"/>
      <c r="AC896" s="260"/>
      <c r="AD896" s="260"/>
      <c r="AE896" s="260"/>
      <c r="AF896" s="260"/>
      <c r="AG896" s="260"/>
      <c r="AH896" s="260"/>
      <c r="AI896" s="260"/>
      <c r="AJ896" s="260"/>
      <c r="AK896" s="260"/>
      <c r="AL896" s="260"/>
      <c r="AM896" s="260"/>
      <c r="AN896" s="260"/>
      <c r="AO896" s="260"/>
      <c r="AP896" s="260"/>
      <c r="AQ896" s="260"/>
      <c r="AR896" s="260"/>
      <c r="AS896" s="260"/>
      <c r="AT896" s="260"/>
    </row>
    <row r="897" customFormat="false" ht="15" hidden="false" customHeight="false" outlineLevel="0" collapsed="false">
      <c r="A897" s="259"/>
      <c r="B897" s="260"/>
      <c r="C897" s="260"/>
      <c r="D897" s="260"/>
      <c r="E897" s="260"/>
      <c r="F897" s="260"/>
      <c r="G897" s="260"/>
      <c r="H897" s="260"/>
      <c r="I897" s="260"/>
      <c r="J897" s="260"/>
      <c r="K897" s="260"/>
      <c r="L897" s="260"/>
      <c r="M897" s="260"/>
      <c r="N897" s="260"/>
      <c r="O897" s="260"/>
      <c r="P897" s="260"/>
      <c r="Q897" s="260"/>
      <c r="R897" s="260"/>
      <c r="S897" s="260"/>
      <c r="T897" s="260"/>
      <c r="U897" s="260"/>
      <c r="V897" s="260"/>
      <c r="W897" s="260"/>
      <c r="X897" s="260"/>
      <c r="Y897" s="260"/>
      <c r="Z897" s="260"/>
      <c r="AA897" s="260"/>
      <c r="AB897" s="260"/>
      <c r="AC897" s="260"/>
      <c r="AD897" s="260"/>
      <c r="AE897" s="260"/>
      <c r="AF897" s="260"/>
      <c r="AG897" s="260"/>
      <c r="AH897" s="260"/>
      <c r="AI897" s="260"/>
      <c r="AJ897" s="260"/>
      <c r="AK897" s="260"/>
      <c r="AL897" s="260"/>
      <c r="AM897" s="260"/>
      <c r="AN897" s="260"/>
      <c r="AO897" s="260"/>
      <c r="AP897" s="260"/>
      <c r="AQ897" s="260"/>
      <c r="AR897" s="260"/>
      <c r="AS897" s="260"/>
      <c r="AT897" s="260"/>
    </row>
    <row r="898" customFormat="false" ht="15" hidden="false" customHeight="false" outlineLevel="0" collapsed="false">
      <c r="A898" s="259"/>
      <c r="B898" s="260"/>
      <c r="C898" s="260"/>
      <c r="D898" s="260"/>
      <c r="E898" s="260"/>
      <c r="F898" s="260"/>
      <c r="G898" s="260"/>
      <c r="H898" s="260"/>
      <c r="I898" s="260"/>
      <c r="J898" s="260"/>
      <c r="K898" s="260"/>
      <c r="L898" s="260"/>
      <c r="M898" s="260"/>
      <c r="N898" s="260"/>
      <c r="O898" s="260"/>
      <c r="P898" s="260"/>
      <c r="Q898" s="260"/>
      <c r="R898" s="260"/>
      <c r="S898" s="260"/>
      <c r="T898" s="260"/>
      <c r="U898" s="260"/>
      <c r="V898" s="260"/>
      <c r="W898" s="260"/>
      <c r="X898" s="260"/>
      <c r="Y898" s="260"/>
      <c r="Z898" s="260"/>
      <c r="AA898" s="260"/>
      <c r="AB898" s="260"/>
      <c r="AC898" s="260"/>
      <c r="AD898" s="260"/>
      <c r="AE898" s="260"/>
      <c r="AF898" s="260"/>
      <c r="AG898" s="260"/>
      <c r="AH898" s="260"/>
      <c r="AI898" s="260"/>
      <c r="AJ898" s="260"/>
      <c r="AK898" s="260"/>
      <c r="AL898" s="260"/>
      <c r="AM898" s="260"/>
      <c r="AN898" s="260"/>
      <c r="AO898" s="260"/>
      <c r="AP898" s="260"/>
      <c r="AQ898" s="260"/>
      <c r="AR898" s="260"/>
      <c r="AS898" s="260"/>
      <c r="AT898" s="260"/>
    </row>
    <row r="899" customFormat="false" ht="15" hidden="false" customHeight="false" outlineLevel="0" collapsed="false">
      <c r="A899" s="259"/>
      <c r="B899" s="260"/>
      <c r="C899" s="260"/>
      <c r="D899" s="260"/>
      <c r="E899" s="260"/>
      <c r="F899" s="260"/>
      <c r="G899" s="260"/>
      <c r="H899" s="260"/>
      <c r="I899" s="260"/>
      <c r="J899" s="260"/>
      <c r="K899" s="260"/>
      <c r="L899" s="260"/>
      <c r="M899" s="260"/>
      <c r="N899" s="260"/>
      <c r="O899" s="260"/>
      <c r="P899" s="260"/>
      <c r="Q899" s="260"/>
      <c r="R899" s="260"/>
      <c r="S899" s="260"/>
      <c r="T899" s="260"/>
      <c r="U899" s="260"/>
      <c r="V899" s="260"/>
      <c r="W899" s="260"/>
      <c r="X899" s="260"/>
      <c r="Y899" s="260"/>
      <c r="Z899" s="260"/>
      <c r="AA899" s="260"/>
      <c r="AB899" s="260"/>
      <c r="AC899" s="260"/>
      <c r="AD899" s="260"/>
      <c r="AE899" s="260"/>
      <c r="AF899" s="260"/>
      <c r="AG899" s="260"/>
      <c r="AH899" s="260"/>
      <c r="AI899" s="260"/>
      <c r="AJ899" s="260"/>
      <c r="AK899" s="260"/>
      <c r="AL899" s="260"/>
      <c r="AM899" s="260"/>
      <c r="AN899" s="260"/>
      <c r="AO899" s="260"/>
      <c r="AP899" s="260"/>
      <c r="AQ899" s="260"/>
      <c r="AR899" s="260"/>
      <c r="AS899" s="260"/>
      <c r="AT899" s="260"/>
    </row>
    <row r="900" customFormat="false" ht="15" hidden="false" customHeight="false" outlineLevel="0" collapsed="false">
      <c r="A900" s="259"/>
      <c r="B900" s="260"/>
      <c r="C900" s="260"/>
      <c r="D900" s="260"/>
      <c r="E900" s="260"/>
      <c r="F900" s="260"/>
      <c r="G900" s="260"/>
      <c r="H900" s="260"/>
      <c r="I900" s="260"/>
      <c r="J900" s="260"/>
      <c r="K900" s="260"/>
      <c r="L900" s="260"/>
      <c r="M900" s="260"/>
      <c r="N900" s="260"/>
      <c r="O900" s="260"/>
      <c r="P900" s="260"/>
      <c r="Q900" s="260"/>
      <c r="R900" s="260"/>
      <c r="S900" s="260"/>
      <c r="T900" s="260"/>
      <c r="U900" s="260"/>
      <c r="V900" s="260"/>
      <c r="W900" s="260"/>
      <c r="X900" s="260"/>
      <c r="Y900" s="260"/>
      <c r="Z900" s="260"/>
      <c r="AA900" s="260"/>
      <c r="AB900" s="260"/>
      <c r="AC900" s="260"/>
      <c r="AD900" s="260"/>
      <c r="AE900" s="260"/>
      <c r="AF900" s="260"/>
      <c r="AG900" s="260"/>
      <c r="AH900" s="260"/>
      <c r="AI900" s="260"/>
      <c r="AJ900" s="260"/>
      <c r="AK900" s="260"/>
      <c r="AL900" s="260"/>
      <c r="AM900" s="260"/>
      <c r="AN900" s="260"/>
      <c r="AO900" s="260"/>
      <c r="AP900" s="260"/>
      <c r="AQ900" s="260"/>
      <c r="AR900" s="260"/>
      <c r="AS900" s="260"/>
      <c r="AT900" s="260"/>
    </row>
    <row r="901" customFormat="false" ht="15" hidden="false" customHeight="false" outlineLevel="0" collapsed="false">
      <c r="A901" s="259"/>
      <c r="B901" s="260"/>
      <c r="C901" s="260"/>
      <c r="D901" s="260"/>
      <c r="E901" s="260"/>
      <c r="F901" s="260"/>
      <c r="G901" s="260"/>
      <c r="H901" s="260"/>
      <c r="I901" s="260"/>
      <c r="J901" s="260"/>
      <c r="K901" s="260"/>
      <c r="L901" s="260"/>
      <c r="M901" s="260"/>
      <c r="N901" s="260"/>
      <c r="O901" s="260"/>
      <c r="P901" s="260"/>
      <c r="Q901" s="260"/>
      <c r="R901" s="260"/>
      <c r="S901" s="260"/>
      <c r="T901" s="260"/>
      <c r="U901" s="260"/>
      <c r="V901" s="260"/>
      <c r="W901" s="260"/>
      <c r="X901" s="260"/>
      <c r="Y901" s="260"/>
      <c r="Z901" s="260"/>
      <c r="AA901" s="260"/>
      <c r="AB901" s="260"/>
      <c r="AC901" s="260"/>
      <c r="AD901" s="260"/>
      <c r="AE901" s="260"/>
      <c r="AF901" s="260"/>
      <c r="AG901" s="260"/>
      <c r="AH901" s="260"/>
      <c r="AI901" s="260"/>
      <c r="AJ901" s="260"/>
      <c r="AK901" s="260"/>
      <c r="AL901" s="260"/>
      <c r="AM901" s="260"/>
      <c r="AN901" s="260"/>
      <c r="AO901" s="260"/>
      <c r="AP901" s="260"/>
      <c r="AQ901" s="260"/>
      <c r="AR901" s="260"/>
      <c r="AS901" s="260"/>
      <c r="AT901" s="260"/>
    </row>
    <row r="902" customFormat="false" ht="15" hidden="false" customHeight="false" outlineLevel="0" collapsed="false">
      <c r="A902" s="259"/>
      <c r="B902" s="260"/>
      <c r="C902" s="260"/>
      <c r="D902" s="260"/>
      <c r="E902" s="260"/>
      <c r="F902" s="260"/>
      <c r="G902" s="260"/>
      <c r="H902" s="260"/>
      <c r="I902" s="260"/>
      <c r="J902" s="260"/>
      <c r="K902" s="260"/>
      <c r="L902" s="260"/>
      <c r="M902" s="260"/>
      <c r="N902" s="260"/>
      <c r="O902" s="260"/>
      <c r="P902" s="260"/>
      <c r="Q902" s="260"/>
      <c r="R902" s="260"/>
      <c r="S902" s="260"/>
      <c r="T902" s="260"/>
      <c r="U902" s="260"/>
      <c r="V902" s="260"/>
      <c r="W902" s="260"/>
      <c r="X902" s="260"/>
      <c r="Y902" s="260"/>
      <c r="Z902" s="260"/>
      <c r="AA902" s="260"/>
      <c r="AB902" s="260"/>
      <c r="AC902" s="260"/>
      <c r="AD902" s="260"/>
      <c r="AE902" s="260"/>
      <c r="AF902" s="260"/>
      <c r="AG902" s="260"/>
      <c r="AH902" s="260"/>
      <c r="AI902" s="260"/>
      <c r="AJ902" s="260"/>
      <c r="AK902" s="260"/>
      <c r="AL902" s="260"/>
      <c r="AM902" s="260"/>
      <c r="AN902" s="260"/>
      <c r="AO902" s="260"/>
      <c r="AP902" s="260"/>
      <c r="AQ902" s="260"/>
      <c r="AR902" s="260"/>
      <c r="AS902" s="260"/>
      <c r="AT902" s="260"/>
    </row>
    <row r="903" customFormat="false" ht="15" hidden="false" customHeight="false" outlineLevel="0" collapsed="false">
      <c r="A903" s="259"/>
      <c r="B903" s="260"/>
      <c r="C903" s="260"/>
      <c r="D903" s="260"/>
      <c r="E903" s="260"/>
      <c r="F903" s="260"/>
      <c r="G903" s="260"/>
      <c r="H903" s="260"/>
      <c r="I903" s="260"/>
      <c r="J903" s="260"/>
      <c r="K903" s="260"/>
      <c r="L903" s="260"/>
      <c r="M903" s="260"/>
      <c r="N903" s="260"/>
      <c r="O903" s="260"/>
      <c r="P903" s="260"/>
      <c r="Q903" s="260"/>
      <c r="R903" s="260"/>
      <c r="S903" s="260"/>
      <c r="T903" s="260"/>
      <c r="U903" s="260"/>
      <c r="V903" s="260"/>
      <c r="W903" s="260"/>
      <c r="X903" s="260"/>
      <c r="Y903" s="260"/>
      <c r="Z903" s="260"/>
      <c r="AA903" s="260"/>
      <c r="AB903" s="260"/>
      <c r="AC903" s="260"/>
      <c r="AD903" s="260"/>
      <c r="AE903" s="260"/>
      <c r="AF903" s="260"/>
      <c r="AG903" s="260"/>
      <c r="AH903" s="260"/>
      <c r="AI903" s="260"/>
      <c r="AJ903" s="260"/>
      <c r="AK903" s="260"/>
      <c r="AL903" s="260"/>
      <c r="AM903" s="260"/>
      <c r="AN903" s="260"/>
      <c r="AO903" s="260"/>
      <c r="AP903" s="260"/>
      <c r="AQ903" s="260"/>
      <c r="AR903" s="260"/>
      <c r="AS903" s="260"/>
      <c r="AT903" s="260"/>
    </row>
    <row r="904" customFormat="false" ht="15" hidden="false" customHeight="false" outlineLevel="0" collapsed="false">
      <c r="A904" s="259"/>
      <c r="B904" s="260"/>
      <c r="C904" s="260"/>
      <c r="D904" s="260"/>
      <c r="E904" s="260"/>
      <c r="F904" s="260"/>
      <c r="G904" s="260"/>
      <c r="H904" s="260"/>
      <c r="I904" s="260"/>
      <c r="J904" s="260"/>
      <c r="K904" s="260"/>
      <c r="L904" s="260"/>
      <c r="M904" s="260"/>
      <c r="N904" s="260"/>
      <c r="O904" s="260"/>
      <c r="P904" s="260"/>
      <c r="Q904" s="260"/>
      <c r="R904" s="260"/>
      <c r="S904" s="260"/>
      <c r="T904" s="260"/>
      <c r="U904" s="260"/>
      <c r="V904" s="260"/>
      <c r="W904" s="260"/>
      <c r="X904" s="260"/>
      <c r="Y904" s="260"/>
      <c r="Z904" s="260"/>
      <c r="AA904" s="260"/>
      <c r="AB904" s="260"/>
      <c r="AC904" s="260"/>
      <c r="AD904" s="260"/>
      <c r="AE904" s="260"/>
      <c r="AF904" s="260"/>
      <c r="AG904" s="260"/>
      <c r="AH904" s="260"/>
      <c r="AI904" s="260"/>
      <c r="AJ904" s="260"/>
      <c r="AK904" s="260"/>
      <c r="AL904" s="260"/>
      <c r="AM904" s="260"/>
      <c r="AN904" s="260"/>
      <c r="AO904" s="260"/>
      <c r="AP904" s="260"/>
      <c r="AQ904" s="260"/>
      <c r="AR904" s="260"/>
      <c r="AS904" s="260"/>
      <c r="AT904" s="260"/>
    </row>
    <row r="905" customFormat="false" ht="15" hidden="false" customHeight="false" outlineLevel="0" collapsed="false">
      <c r="A905" s="259"/>
      <c r="B905" s="260"/>
      <c r="C905" s="260"/>
      <c r="D905" s="260"/>
      <c r="E905" s="260"/>
      <c r="F905" s="260"/>
      <c r="G905" s="260"/>
      <c r="H905" s="260"/>
      <c r="I905" s="260"/>
      <c r="J905" s="260"/>
      <c r="K905" s="260"/>
      <c r="L905" s="260"/>
      <c r="M905" s="260"/>
      <c r="N905" s="260"/>
      <c r="O905" s="260"/>
      <c r="P905" s="260"/>
      <c r="Q905" s="260"/>
      <c r="R905" s="260"/>
      <c r="S905" s="260"/>
      <c r="T905" s="260"/>
      <c r="U905" s="260"/>
      <c r="V905" s="260"/>
      <c r="W905" s="260"/>
      <c r="X905" s="260"/>
      <c r="Y905" s="260"/>
      <c r="Z905" s="260"/>
      <c r="AA905" s="260"/>
      <c r="AB905" s="260"/>
      <c r="AC905" s="260"/>
      <c r="AD905" s="260"/>
      <c r="AE905" s="260"/>
      <c r="AF905" s="260"/>
      <c r="AG905" s="260"/>
      <c r="AH905" s="260"/>
      <c r="AI905" s="260"/>
      <c r="AJ905" s="260"/>
      <c r="AK905" s="260"/>
      <c r="AL905" s="260"/>
      <c r="AM905" s="260"/>
      <c r="AN905" s="260"/>
      <c r="AO905" s="260"/>
      <c r="AP905" s="260"/>
      <c r="AQ905" s="260"/>
      <c r="AR905" s="260"/>
      <c r="AS905" s="260"/>
      <c r="AT905" s="260"/>
    </row>
    <row r="906" customFormat="false" ht="15" hidden="false" customHeight="false" outlineLevel="0" collapsed="false">
      <c r="A906" s="259"/>
      <c r="B906" s="260"/>
      <c r="C906" s="260"/>
      <c r="D906" s="260"/>
      <c r="E906" s="260"/>
      <c r="F906" s="260"/>
      <c r="G906" s="260"/>
      <c r="H906" s="260"/>
      <c r="I906" s="260"/>
      <c r="J906" s="260"/>
      <c r="K906" s="260"/>
      <c r="L906" s="260"/>
      <c r="M906" s="260"/>
      <c r="N906" s="260"/>
      <c r="O906" s="260"/>
      <c r="P906" s="260"/>
      <c r="Q906" s="260"/>
      <c r="R906" s="260"/>
      <c r="S906" s="260"/>
      <c r="T906" s="260"/>
      <c r="U906" s="260"/>
      <c r="V906" s="260"/>
      <c r="W906" s="260"/>
      <c r="X906" s="260"/>
      <c r="Y906" s="260"/>
      <c r="Z906" s="260"/>
      <c r="AA906" s="260"/>
      <c r="AB906" s="260"/>
      <c r="AC906" s="260"/>
      <c r="AD906" s="260"/>
      <c r="AE906" s="260"/>
      <c r="AF906" s="260"/>
      <c r="AG906" s="260"/>
      <c r="AH906" s="260"/>
      <c r="AI906" s="260"/>
      <c r="AJ906" s="260"/>
      <c r="AK906" s="260"/>
      <c r="AL906" s="260"/>
      <c r="AM906" s="260"/>
      <c r="AN906" s="260"/>
      <c r="AO906" s="260"/>
      <c r="AP906" s="260"/>
      <c r="AQ906" s="260"/>
      <c r="AR906" s="260"/>
      <c r="AS906" s="260"/>
      <c r="AT906" s="260"/>
    </row>
    <row r="907" customFormat="false" ht="15" hidden="false" customHeight="false" outlineLevel="0" collapsed="false">
      <c r="A907" s="259"/>
      <c r="B907" s="260"/>
      <c r="C907" s="260"/>
      <c r="D907" s="260"/>
      <c r="E907" s="260"/>
      <c r="F907" s="260"/>
      <c r="G907" s="260"/>
      <c r="H907" s="260"/>
      <c r="I907" s="260"/>
      <c r="J907" s="260"/>
      <c r="K907" s="260"/>
      <c r="L907" s="260"/>
      <c r="M907" s="260"/>
      <c r="N907" s="260"/>
      <c r="O907" s="260"/>
      <c r="P907" s="260"/>
      <c r="Q907" s="260"/>
      <c r="R907" s="260"/>
      <c r="S907" s="260"/>
      <c r="T907" s="260"/>
      <c r="U907" s="260"/>
      <c r="V907" s="260"/>
      <c r="W907" s="260"/>
      <c r="X907" s="260"/>
      <c r="Y907" s="260"/>
      <c r="Z907" s="260"/>
      <c r="AA907" s="260"/>
      <c r="AB907" s="260"/>
      <c r="AC907" s="260"/>
      <c r="AD907" s="260"/>
      <c r="AE907" s="260"/>
      <c r="AF907" s="260"/>
      <c r="AG907" s="260"/>
      <c r="AH907" s="260"/>
      <c r="AI907" s="260"/>
      <c r="AJ907" s="260"/>
      <c r="AK907" s="260"/>
      <c r="AL907" s="260"/>
      <c r="AM907" s="260"/>
      <c r="AN907" s="260"/>
      <c r="AO907" s="260"/>
      <c r="AP907" s="260"/>
      <c r="AQ907" s="260"/>
      <c r="AR907" s="260"/>
      <c r="AS907" s="260"/>
      <c r="AT907" s="260"/>
    </row>
    <row r="908" customFormat="false" ht="15" hidden="false" customHeight="false" outlineLevel="0" collapsed="false">
      <c r="A908" s="259"/>
      <c r="B908" s="260"/>
      <c r="C908" s="260"/>
      <c r="D908" s="260"/>
      <c r="E908" s="260"/>
      <c r="F908" s="260"/>
      <c r="G908" s="260"/>
      <c r="H908" s="260"/>
      <c r="I908" s="260"/>
      <c r="J908" s="260"/>
      <c r="K908" s="260"/>
      <c r="L908" s="260"/>
      <c r="M908" s="260"/>
      <c r="N908" s="260"/>
      <c r="O908" s="260"/>
      <c r="P908" s="260"/>
      <c r="Q908" s="260"/>
      <c r="R908" s="260"/>
      <c r="S908" s="260"/>
      <c r="T908" s="260"/>
      <c r="U908" s="260"/>
      <c r="V908" s="260"/>
      <c r="W908" s="260"/>
      <c r="X908" s="260"/>
      <c r="Y908" s="260"/>
      <c r="Z908" s="260"/>
      <c r="AA908" s="260"/>
      <c r="AB908" s="260"/>
      <c r="AC908" s="260"/>
      <c r="AD908" s="260"/>
      <c r="AE908" s="260"/>
      <c r="AF908" s="260"/>
      <c r="AG908" s="260"/>
      <c r="AH908" s="260"/>
      <c r="AI908" s="260"/>
      <c r="AJ908" s="260"/>
      <c r="AK908" s="260"/>
      <c r="AL908" s="260"/>
      <c r="AM908" s="260"/>
      <c r="AN908" s="260"/>
      <c r="AO908" s="260"/>
      <c r="AP908" s="260"/>
      <c r="AQ908" s="260"/>
      <c r="AR908" s="260"/>
      <c r="AS908" s="260"/>
      <c r="AT908" s="260"/>
    </row>
    <row r="909" customFormat="false" ht="15" hidden="false" customHeight="false" outlineLevel="0" collapsed="false">
      <c r="A909" s="259"/>
      <c r="B909" s="260"/>
      <c r="C909" s="260"/>
      <c r="D909" s="260"/>
      <c r="E909" s="260"/>
      <c r="F909" s="260"/>
      <c r="G909" s="260"/>
      <c r="H909" s="260"/>
      <c r="I909" s="260"/>
      <c r="J909" s="260"/>
      <c r="K909" s="260"/>
      <c r="L909" s="260"/>
      <c r="M909" s="260"/>
      <c r="N909" s="260"/>
      <c r="O909" s="260"/>
      <c r="P909" s="260"/>
      <c r="Q909" s="260"/>
      <c r="R909" s="260"/>
      <c r="S909" s="260"/>
      <c r="T909" s="260"/>
      <c r="U909" s="260"/>
      <c r="V909" s="260"/>
      <c r="W909" s="260"/>
      <c r="X909" s="260"/>
      <c r="Y909" s="260"/>
      <c r="Z909" s="260"/>
      <c r="AA909" s="260"/>
      <c r="AB909" s="260"/>
      <c r="AC909" s="260"/>
      <c r="AD909" s="260"/>
      <c r="AE909" s="260"/>
      <c r="AF909" s="260"/>
      <c r="AG909" s="260"/>
      <c r="AH909" s="260"/>
      <c r="AI909" s="260"/>
      <c r="AJ909" s="260"/>
      <c r="AK909" s="260"/>
      <c r="AL909" s="260"/>
      <c r="AM909" s="260"/>
      <c r="AN909" s="260"/>
      <c r="AO909" s="260"/>
      <c r="AP909" s="260"/>
      <c r="AQ909" s="260"/>
      <c r="AR909" s="260"/>
      <c r="AS909" s="260"/>
      <c r="AT909" s="260"/>
    </row>
    <row r="910" customFormat="false" ht="15" hidden="false" customHeight="false" outlineLevel="0" collapsed="false">
      <c r="A910" s="259"/>
      <c r="B910" s="260"/>
      <c r="C910" s="260"/>
      <c r="D910" s="260"/>
      <c r="E910" s="260"/>
      <c r="F910" s="260"/>
      <c r="G910" s="260"/>
      <c r="H910" s="260"/>
      <c r="I910" s="260"/>
      <c r="J910" s="260"/>
      <c r="K910" s="260"/>
      <c r="L910" s="260"/>
      <c r="M910" s="260"/>
      <c r="N910" s="260"/>
      <c r="O910" s="260"/>
      <c r="P910" s="260"/>
      <c r="Q910" s="260"/>
      <c r="R910" s="260"/>
      <c r="S910" s="260"/>
      <c r="T910" s="260"/>
      <c r="U910" s="260"/>
      <c r="V910" s="260"/>
      <c r="W910" s="260"/>
      <c r="X910" s="260"/>
      <c r="Y910" s="260"/>
      <c r="Z910" s="260"/>
      <c r="AA910" s="260"/>
      <c r="AB910" s="260"/>
      <c r="AC910" s="260"/>
      <c r="AD910" s="260"/>
      <c r="AE910" s="260"/>
      <c r="AF910" s="260"/>
      <c r="AG910" s="260"/>
      <c r="AH910" s="260"/>
      <c r="AI910" s="260"/>
      <c r="AJ910" s="260"/>
      <c r="AK910" s="260"/>
      <c r="AL910" s="260"/>
      <c r="AM910" s="260"/>
      <c r="AN910" s="260"/>
      <c r="AO910" s="260"/>
      <c r="AP910" s="260"/>
      <c r="AQ910" s="260"/>
      <c r="AR910" s="260"/>
      <c r="AS910" s="260"/>
      <c r="AT910" s="260"/>
    </row>
    <row r="911" customFormat="false" ht="15" hidden="false" customHeight="false" outlineLevel="0" collapsed="false">
      <c r="A911" s="259"/>
      <c r="B911" s="260"/>
      <c r="C911" s="260"/>
      <c r="D911" s="260"/>
      <c r="E911" s="260"/>
      <c r="F911" s="260"/>
      <c r="G911" s="260"/>
      <c r="H911" s="260"/>
      <c r="I911" s="260"/>
      <c r="J911" s="260"/>
      <c r="K911" s="260"/>
      <c r="L911" s="260"/>
      <c r="M911" s="260"/>
      <c r="N911" s="260"/>
      <c r="O911" s="260"/>
      <c r="P911" s="260"/>
      <c r="Q911" s="260"/>
      <c r="R911" s="260"/>
      <c r="S911" s="260"/>
      <c r="T911" s="260"/>
      <c r="U911" s="260"/>
      <c r="V911" s="260"/>
      <c r="W911" s="260"/>
      <c r="X911" s="260"/>
      <c r="Y911" s="260"/>
      <c r="Z911" s="260"/>
      <c r="AA911" s="260"/>
      <c r="AB911" s="260"/>
      <c r="AC911" s="260"/>
      <c r="AD911" s="260"/>
      <c r="AE911" s="260"/>
      <c r="AF911" s="260"/>
      <c r="AG911" s="260"/>
      <c r="AH911" s="260"/>
      <c r="AI911" s="260"/>
      <c r="AJ911" s="260"/>
      <c r="AK911" s="260"/>
      <c r="AL911" s="260"/>
      <c r="AM911" s="260"/>
      <c r="AN911" s="260"/>
      <c r="AO911" s="260"/>
      <c r="AP911" s="260"/>
      <c r="AQ911" s="260"/>
      <c r="AR911" s="260"/>
      <c r="AS911" s="260"/>
      <c r="AT911" s="260"/>
    </row>
    <row r="912" customFormat="false" ht="15" hidden="false" customHeight="false" outlineLevel="0" collapsed="false">
      <c r="A912" s="259"/>
      <c r="B912" s="260"/>
      <c r="C912" s="260"/>
      <c r="D912" s="260"/>
      <c r="E912" s="260"/>
      <c r="F912" s="260"/>
      <c r="G912" s="260"/>
      <c r="H912" s="260"/>
      <c r="I912" s="260"/>
      <c r="J912" s="260"/>
      <c r="K912" s="260"/>
      <c r="L912" s="260"/>
      <c r="M912" s="260"/>
      <c r="N912" s="260"/>
      <c r="O912" s="260"/>
      <c r="P912" s="260"/>
      <c r="Q912" s="260"/>
      <c r="R912" s="260"/>
      <c r="S912" s="260"/>
      <c r="T912" s="260"/>
      <c r="U912" s="260"/>
      <c r="V912" s="260"/>
      <c r="W912" s="260"/>
      <c r="X912" s="260"/>
      <c r="Y912" s="260"/>
      <c r="Z912" s="260"/>
      <c r="AA912" s="260"/>
      <c r="AB912" s="260"/>
      <c r="AC912" s="260"/>
      <c r="AD912" s="260"/>
      <c r="AE912" s="260"/>
      <c r="AF912" s="260"/>
      <c r="AG912" s="260"/>
      <c r="AH912" s="260"/>
      <c r="AI912" s="260"/>
      <c r="AJ912" s="260"/>
      <c r="AK912" s="260"/>
      <c r="AL912" s="260"/>
      <c r="AM912" s="260"/>
      <c r="AN912" s="260"/>
      <c r="AO912" s="260"/>
      <c r="AP912" s="260"/>
      <c r="AQ912" s="260"/>
      <c r="AR912" s="260"/>
      <c r="AS912" s="260"/>
      <c r="AT912" s="260"/>
    </row>
    <row r="913" customFormat="false" ht="15" hidden="false" customHeight="false" outlineLevel="0" collapsed="false">
      <c r="A913" s="259"/>
      <c r="B913" s="260"/>
      <c r="C913" s="260"/>
      <c r="D913" s="260"/>
      <c r="E913" s="260"/>
      <c r="F913" s="260"/>
      <c r="G913" s="260"/>
      <c r="H913" s="260"/>
      <c r="I913" s="260"/>
      <c r="J913" s="260"/>
      <c r="K913" s="260"/>
      <c r="L913" s="260"/>
      <c r="M913" s="260"/>
      <c r="N913" s="260"/>
      <c r="O913" s="260"/>
      <c r="P913" s="260"/>
      <c r="Q913" s="260"/>
      <c r="R913" s="260"/>
      <c r="S913" s="260"/>
      <c r="T913" s="260"/>
      <c r="U913" s="260"/>
      <c r="V913" s="260"/>
      <c r="W913" s="260"/>
      <c r="X913" s="260"/>
      <c r="Y913" s="260"/>
      <c r="Z913" s="260"/>
      <c r="AA913" s="260"/>
      <c r="AB913" s="260"/>
      <c r="AC913" s="260"/>
      <c r="AD913" s="260"/>
      <c r="AE913" s="260"/>
      <c r="AF913" s="260"/>
      <c r="AG913" s="260"/>
      <c r="AH913" s="260"/>
      <c r="AI913" s="260"/>
      <c r="AJ913" s="260"/>
      <c r="AK913" s="260"/>
      <c r="AL913" s="260"/>
      <c r="AM913" s="260"/>
      <c r="AN913" s="260"/>
      <c r="AO913" s="260"/>
      <c r="AP913" s="260"/>
      <c r="AQ913" s="260"/>
      <c r="AR913" s="260"/>
      <c r="AS913" s="260"/>
      <c r="AT913" s="260"/>
    </row>
    <row r="914" customFormat="false" ht="15" hidden="false" customHeight="false" outlineLevel="0" collapsed="false">
      <c r="A914" s="259"/>
      <c r="B914" s="260"/>
      <c r="C914" s="260"/>
      <c r="D914" s="260"/>
      <c r="E914" s="260"/>
      <c r="F914" s="260"/>
      <c r="G914" s="260"/>
      <c r="H914" s="260"/>
      <c r="I914" s="260"/>
      <c r="J914" s="260"/>
      <c r="K914" s="260"/>
      <c r="L914" s="260"/>
      <c r="M914" s="260"/>
      <c r="N914" s="260"/>
      <c r="O914" s="260"/>
      <c r="P914" s="260"/>
      <c r="Q914" s="260"/>
      <c r="R914" s="260"/>
      <c r="S914" s="260"/>
      <c r="T914" s="260"/>
      <c r="U914" s="260"/>
      <c r="V914" s="260"/>
      <c r="W914" s="260"/>
      <c r="X914" s="260"/>
      <c r="Y914" s="260"/>
      <c r="Z914" s="260"/>
      <c r="AA914" s="260"/>
      <c r="AB914" s="260"/>
      <c r="AC914" s="260"/>
      <c r="AD914" s="260"/>
      <c r="AE914" s="260"/>
      <c r="AF914" s="260"/>
      <c r="AG914" s="260"/>
      <c r="AH914" s="260"/>
      <c r="AI914" s="260"/>
      <c r="AJ914" s="260"/>
      <c r="AK914" s="260"/>
      <c r="AL914" s="260"/>
      <c r="AM914" s="260"/>
      <c r="AN914" s="260"/>
      <c r="AO914" s="260"/>
      <c r="AP914" s="260"/>
      <c r="AQ914" s="260"/>
      <c r="AR914" s="260"/>
      <c r="AS914" s="260"/>
      <c r="AT914" s="260"/>
    </row>
    <row r="915" customFormat="false" ht="15" hidden="false" customHeight="false" outlineLevel="0" collapsed="false">
      <c r="A915" s="259"/>
      <c r="B915" s="260"/>
      <c r="C915" s="260"/>
      <c r="D915" s="260"/>
      <c r="E915" s="260"/>
      <c r="F915" s="260"/>
      <c r="G915" s="260"/>
      <c r="H915" s="260"/>
      <c r="I915" s="260"/>
      <c r="J915" s="260"/>
      <c r="K915" s="260"/>
      <c r="L915" s="260"/>
      <c r="M915" s="260"/>
      <c r="N915" s="260"/>
      <c r="O915" s="260"/>
      <c r="P915" s="260"/>
      <c r="Q915" s="260"/>
      <c r="R915" s="260"/>
      <c r="S915" s="260"/>
      <c r="T915" s="260"/>
      <c r="U915" s="260"/>
      <c r="V915" s="260"/>
      <c r="W915" s="260"/>
      <c r="X915" s="260"/>
      <c r="Y915" s="260"/>
      <c r="Z915" s="260"/>
      <c r="AA915" s="260"/>
      <c r="AB915" s="260"/>
      <c r="AC915" s="260"/>
      <c r="AD915" s="260"/>
      <c r="AE915" s="260"/>
      <c r="AF915" s="260"/>
      <c r="AG915" s="260"/>
      <c r="AH915" s="260"/>
      <c r="AI915" s="260"/>
      <c r="AJ915" s="260"/>
      <c r="AK915" s="260"/>
      <c r="AL915" s="260"/>
      <c r="AM915" s="260"/>
      <c r="AN915" s="260"/>
      <c r="AO915" s="260"/>
      <c r="AP915" s="260"/>
      <c r="AQ915" s="260"/>
      <c r="AR915" s="260"/>
      <c r="AS915" s="260"/>
      <c r="AT915" s="260"/>
    </row>
    <row r="916" customFormat="false" ht="15" hidden="false" customHeight="false" outlineLevel="0" collapsed="false">
      <c r="A916" s="259"/>
      <c r="B916" s="260"/>
      <c r="C916" s="260"/>
      <c r="D916" s="260"/>
      <c r="E916" s="260"/>
      <c r="F916" s="260"/>
      <c r="G916" s="260"/>
      <c r="H916" s="260"/>
      <c r="I916" s="260"/>
      <c r="J916" s="260"/>
      <c r="K916" s="260"/>
      <c r="L916" s="260"/>
      <c r="M916" s="260"/>
      <c r="N916" s="260"/>
      <c r="O916" s="260"/>
      <c r="P916" s="260"/>
      <c r="Q916" s="260"/>
      <c r="R916" s="260"/>
      <c r="S916" s="260"/>
      <c r="T916" s="260"/>
      <c r="U916" s="260"/>
      <c r="V916" s="260"/>
      <c r="W916" s="260"/>
      <c r="X916" s="260"/>
      <c r="Y916" s="260"/>
      <c r="Z916" s="260"/>
      <c r="AA916" s="260"/>
      <c r="AB916" s="260"/>
      <c r="AC916" s="260"/>
      <c r="AD916" s="260"/>
      <c r="AE916" s="260"/>
      <c r="AF916" s="260"/>
      <c r="AG916" s="260"/>
      <c r="AH916" s="260"/>
      <c r="AI916" s="260"/>
      <c r="AJ916" s="260"/>
      <c r="AK916" s="260"/>
      <c r="AL916" s="260"/>
      <c r="AM916" s="260"/>
      <c r="AN916" s="260"/>
      <c r="AO916" s="260"/>
      <c r="AP916" s="260"/>
      <c r="AQ916" s="260"/>
      <c r="AR916" s="260"/>
      <c r="AS916" s="260"/>
      <c r="AT916" s="260"/>
    </row>
    <row r="917" customFormat="false" ht="15" hidden="false" customHeight="false" outlineLevel="0" collapsed="false">
      <c r="A917" s="259"/>
      <c r="B917" s="260"/>
      <c r="C917" s="260"/>
      <c r="D917" s="260"/>
      <c r="E917" s="260"/>
      <c r="F917" s="260"/>
      <c r="G917" s="260"/>
      <c r="H917" s="260"/>
      <c r="I917" s="260"/>
      <c r="J917" s="260"/>
      <c r="K917" s="260"/>
      <c r="L917" s="260"/>
      <c r="M917" s="260"/>
      <c r="N917" s="260"/>
      <c r="O917" s="260"/>
      <c r="P917" s="260"/>
      <c r="Q917" s="260"/>
      <c r="R917" s="260"/>
      <c r="S917" s="260"/>
      <c r="T917" s="260"/>
      <c r="U917" s="260"/>
      <c r="V917" s="260"/>
      <c r="W917" s="260"/>
      <c r="X917" s="260"/>
      <c r="Y917" s="260"/>
      <c r="Z917" s="260"/>
      <c r="AA917" s="260"/>
      <c r="AB917" s="260"/>
      <c r="AC917" s="260"/>
      <c r="AD917" s="260"/>
      <c r="AE917" s="260"/>
      <c r="AF917" s="260"/>
      <c r="AG917" s="260"/>
      <c r="AH917" s="260"/>
      <c r="AI917" s="260"/>
      <c r="AJ917" s="260"/>
      <c r="AK917" s="260"/>
      <c r="AL917" s="260"/>
      <c r="AM917" s="260"/>
      <c r="AN917" s="260"/>
      <c r="AO917" s="260"/>
      <c r="AP917" s="260"/>
      <c r="AQ917" s="260"/>
      <c r="AR917" s="260"/>
      <c r="AS917" s="260"/>
      <c r="AT917" s="260"/>
    </row>
    <row r="918" customFormat="false" ht="15" hidden="false" customHeight="false" outlineLevel="0" collapsed="false">
      <c r="A918" s="259"/>
      <c r="B918" s="260"/>
      <c r="C918" s="260"/>
      <c r="D918" s="260"/>
      <c r="E918" s="260"/>
      <c r="F918" s="260"/>
      <c r="G918" s="260"/>
      <c r="H918" s="260"/>
      <c r="I918" s="260"/>
      <c r="J918" s="260"/>
      <c r="K918" s="260"/>
      <c r="L918" s="260"/>
      <c r="M918" s="260"/>
      <c r="N918" s="260"/>
      <c r="O918" s="260"/>
      <c r="P918" s="260"/>
      <c r="Q918" s="260"/>
      <c r="R918" s="260"/>
      <c r="S918" s="260"/>
      <c r="T918" s="260"/>
      <c r="U918" s="260"/>
      <c r="V918" s="260"/>
      <c r="W918" s="260"/>
      <c r="X918" s="260"/>
      <c r="Y918" s="260"/>
      <c r="Z918" s="260"/>
      <c r="AA918" s="260"/>
      <c r="AB918" s="260"/>
      <c r="AC918" s="260"/>
      <c r="AD918" s="260"/>
      <c r="AE918" s="260"/>
      <c r="AF918" s="260"/>
      <c r="AG918" s="260"/>
      <c r="AH918" s="260"/>
      <c r="AI918" s="260"/>
      <c r="AJ918" s="260"/>
      <c r="AK918" s="260"/>
      <c r="AL918" s="260"/>
      <c r="AM918" s="260"/>
      <c r="AN918" s="260"/>
      <c r="AO918" s="260"/>
      <c r="AP918" s="260"/>
      <c r="AQ918" s="260"/>
      <c r="AR918" s="260"/>
      <c r="AS918" s="260"/>
      <c r="AT918" s="260"/>
    </row>
    <row r="919" customFormat="false" ht="15" hidden="false" customHeight="false" outlineLevel="0" collapsed="false">
      <c r="A919" s="259"/>
      <c r="B919" s="260"/>
      <c r="C919" s="260"/>
      <c r="D919" s="260"/>
      <c r="E919" s="260"/>
      <c r="F919" s="260"/>
      <c r="G919" s="260"/>
      <c r="H919" s="260"/>
      <c r="I919" s="260"/>
      <c r="J919" s="260"/>
      <c r="K919" s="260"/>
      <c r="L919" s="260"/>
      <c r="M919" s="260"/>
      <c r="N919" s="260"/>
      <c r="O919" s="260"/>
      <c r="P919" s="260"/>
      <c r="Q919" s="260"/>
      <c r="R919" s="260"/>
      <c r="S919" s="260"/>
      <c r="T919" s="260"/>
      <c r="U919" s="260"/>
      <c r="V919" s="260"/>
      <c r="W919" s="260"/>
      <c r="X919" s="260"/>
      <c r="Y919" s="260"/>
      <c r="Z919" s="260"/>
      <c r="AA919" s="260"/>
      <c r="AB919" s="260"/>
      <c r="AC919" s="260"/>
      <c r="AD919" s="260"/>
      <c r="AE919" s="260"/>
      <c r="AF919" s="260"/>
      <c r="AG919" s="260"/>
      <c r="AH919" s="260"/>
      <c r="AI919" s="260"/>
      <c r="AJ919" s="260"/>
      <c r="AK919" s="260"/>
      <c r="AL919" s="260"/>
      <c r="AM919" s="260"/>
      <c r="AN919" s="260"/>
      <c r="AO919" s="260"/>
      <c r="AP919" s="260"/>
      <c r="AQ919" s="260"/>
      <c r="AR919" s="260"/>
      <c r="AS919" s="260"/>
      <c r="AT919" s="260"/>
    </row>
    <row r="920" customFormat="false" ht="15" hidden="false" customHeight="false" outlineLevel="0" collapsed="false">
      <c r="A920" s="259"/>
      <c r="B920" s="260"/>
      <c r="C920" s="260"/>
      <c r="D920" s="260"/>
      <c r="E920" s="260"/>
      <c r="F920" s="260"/>
      <c r="G920" s="260"/>
      <c r="H920" s="260"/>
      <c r="I920" s="260"/>
      <c r="J920" s="260"/>
      <c r="K920" s="260"/>
      <c r="L920" s="260"/>
      <c r="M920" s="260"/>
      <c r="N920" s="260"/>
      <c r="O920" s="260"/>
      <c r="P920" s="260"/>
      <c r="Q920" s="260"/>
      <c r="R920" s="260"/>
      <c r="S920" s="260"/>
      <c r="T920" s="260"/>
      <c r="U920" s="260"/>
      <c r="V920" s="260"/>
      <c r="W920" s="260"/>
      <c r="X920" s="260"/>
      <c r="Y920" s="260"/>
      <c r="Z920" s="260"/>
      <c r="AA920" s="260"/>
      <c r="AB920" s="260"/>
      <c r="AC920" s="260"/>
      <c r="AD920" s="260"/>
      <c r="AE920" s="260"/>
      <c r="AF920" s="260"/>
      <c r="AG920" s="260"/>
      <c r="AH920" s="260"/>
      <c r="AI920" s="260"/>
      <c r="AJ920" s="260"/>
      <c r="AK920" s="260"/>
      <c r="AL920" s="260"/>
      <c r="AM920" s="260"/>
      <c r="AN920" s="260"/>
      <c r="AO920" s="260"/>
      <c r="AP920" s="260"/>
      <c r="AQ920" s="260"/>
      <c r="AR920" s="260"/>
      <c r="AS920" s="260"/>
      <c r="AT920" s="260"/>
    </row>
    <row r="921" customFormat="false" ht="15" hidden="false" customHeight="false" outlineLevel="0" collapsed="false">
      <c r="A921" s="259"/>
      <c r="B921" s="260"/>
      <c r="C921" s="260"/>
      <c r="D921" s="260"/>
      <c r="E921" s="260"/>
      <c r="F921" s="260"/>
      <c r="G921" s="260"/>
      <c r="H921" s="260"/>
      <c r="I921" s="260"/>
      <c r="J921" s="260"/>
      <c r="K921" s="260"/>
      <c r="L921" s="260"/>
      <c r="M921" s="260"/>
      <c r="N921" s="260"/>
      <c r="O921" s="260"/>
      <c r="P921" s="260"/>
      <c r="Q921" s="260"/>
      <c r="R921" s="260"/>
      <c r="S921" s="260"/>
      <c r="T921" s="260"/>
      <c r="U921" s="260"/>
      <c r="V921" s="260"/>
      <c r="W921" s="260"/>
      <c r="X921" s="260"/>
      <c r="Y921" s="260"/>
      <c r="Z921" s="260"/>
      <c r="AA921" s="260"/>
      <c r="AB921" s="260"/>
      <c r="AC921" s="260"/>
      <c r="AD921" s="260"/>
      <c r="AE921" s="260"/>
      <c r="AF921" s="260"/>
      <c r="AG921" s="260"/>
      <c r="AH921" s="260"/>
      <c r="AI921" s="260"/>
      <c r="AJ921" s="260"/>
      <c r="AK921" s="260"/>
      <c r="AL921" s="260"/>
      <c r="AM921" s="260"/>
      <c r="AN921" s="260"/>
      <c r="AO921" s="260"/>
      <c r="AP921" s="260"/>
      <c r="AQ921" s="260"/>
      <c r="AR921" s="260"/>
      <c r="AS921" s="260"/>
      <c r="AT921" s="260"/>
    </row>
    <row r="922" customFormat="false" ht="15" hidden="false" customHeight="false" outlineLevel="0" collapsed="false">
      <c r="A922" s="259"/>
      <c r="B922" s="260"/>
      <c r="C922" s="260"/>
      <c r="D922" s="260"/>
      <c r="E922" s="260"/>
      <c r="F922" s="260"/>
      <c r="G922" s="260"/>
      <c r="H922" s="260"/>
      <c r="I922" s="260"/>
      <c r="J922" s="260"/>
      <c r="K922" s="260"/>
      <c r="L922" s="260"/>
      <c r="M922" s="260"/>
      <c r="N922" s="260"/>
      <c r="O922" s="260"/>
      <c r="P922" s="260"/>
      <c r="Q922" s="260"/>
      <c r="R922" s="260"/>
      <c r="S922" s="260"/>
      <c r="T922" s="260"/>
      <c r="U922" s="260"/>
      <c r="V922" s="260"/>
      <c r="W922" s="260"/>
      <c r="X922" s="260"/>
      <c r="Y922" s="260"/>
      <c r="Z922" s="260"/>
      <c r="AA922" s="260"/>
      <c r="AB922" s="260"/>
      <c r="AC922" s="260"/>
      <c r="AD922" s="260"/>
      <c r="AE922" s="260"/>
      <c r="AF922" s="260"/>
      <c r="AG922" s="260"/>
      <c r="AH922" s="260"/>
      <c r="AI922" s="260"/>
      <c r="AJ922" s="260"/>
      <c r="AK922" s="260"/>
      <c r="AL922" s="260"/>
      <c r="AM922" s="260"/>
      <c r="AN922" s="260"/>
      <c r="AO922" s="260"/>
      <c r="AP922" s="260"/>
      <c r="AQ922" s="260"/>
      <c r="AR922" s="260"/>
      <c r="AS922" s="260"/>
      <c r="AT922" s="260"/>
    </row>
    <row r="923" customFormat="false" ht="15" hidden="false" customHeight="false" outlineLevel="0" collapsed="false">
      <c r="A923" s="259"/>
      <c r="B923" s="260"/>
      <c r="C923" s="260"/>
      <c r="D923" s="260"/>
      <c r="E923" s="260"/>
      <c r="F923" s="260"/>
      <c r="G923" s="260"/>
      <c r="H923" s="260"/>
      <c r="I923" s="260"/>
      <c r="J923" s="260"/>
      <c r="K923" s="260"/>
      <c r="L923" s="260"/>
      <c r="M923" s="260"/>
      <c r="N923" s="260"/>
      <c r="O923" s="260"/>
      <c r="P923" s="260"/>
      <c r="Q923" s="260"/>
      <c r="R923" s="260"/>
      <c r="S923" s="260"/>
      <c r="T923" s="260"/>
      <c r="U923" s="260"/>
      <c r="V923" s="260"/>
      <c r="W923" s="260"/>
      <c r="X923" s="260"/>
      <c r="Y923" s="260"/>
      <c r="Z923" s="260"/>
      <c r="AA923" s="260"/>
      <c r="AB923" s="260"/>
      <c r="AC923" s="260"/>
      <c r="AD923" s="260"/>
      <c r="AE923" s="260"/>
      <c r="AF923" s="260"/>
      <c r="AG923" s="260"/>
      <c r="AH923" s="260"/>
      <c r="AI923" s="260"/>
      <c r="AJ923" s="260"/>
      <c r="AK923" s="260"/>
      <c r="AL923" s="260"/>
      <c r="AM923" s="260"/>
      <c r="AN923" s="260"/>
      <c r="AO923" s="260"/>
      <c r="AP923" s="260"/>
      <c r="AQ923" s="260"/>
      <c r="AR923" s="260"/>
      <c r="AS923" s="260"/>
      <c r="AT923" s="260"/>
    </row>
    <row r="924" customFormat="false" ht="15" hidden="false" customHeight="false" outlineLevel="0" collapsed="false">
      <c r="A924" s="259"/>
      <c r="B924" s="260"/>
      <c r="C924" s="260"/>
      <c r="D924" s="260"/>
      <c r="E924" s="260"/>
      <c r="F924" s="260"/>
      <c r="G924" s="260"/>
      <c r="H924" s="260"/>
      <c r="I924" s="260"/>
      <c r="J924" s="260"/>
      <c r="K924" s="260"/>
      <c r="L924" s="260"/>
      <c r="M924" s="260"/>
      <c r="N924" s="260"/>
      <c r="O924" s="260"/>
      <c r="P924" s="260"/>
      <c r="Q924" s="260"/>
      <c r="R924" s="260"/>
      <c r="S924" s="260"/>
      <c r="T924" s="260"/>
      <c r="U924" s="260"/>
      <c r="V924" s="260"/>
      <c r="W924" s="260"/>
      <c r="X924" s="260"/>
      <c r="Y924" s="260"/>
      <c r="Z924" s="260"/>
      <c r="AA924" s="260"/>
      <c r="AB924" s="260"/>
      <c r="AC924" s="260"/>
      <c r="AD924" s="260"/>
      <c r="AE924" s="260"/>
      <c r="AF924" s="260"/>
      <c r="AG924" s="260"/>
      <c r="AH924" s="260"/>
      <c r="AI924" s="260"/>
      <c r="AJ924" s="260"/>
      <c r="AK924" s="260"/>
      <c r="AL924" s="260"/>
      <c r="AM924" s="260"/>
      <c r="AN924" s="260"/>
      <c r="AO924" s="260"/>
      <c r="AP924" s="260"/>
      <c r="AQ924" s="260"/>
      <c r="AR924" s="260"/>
      <c r="AS924" s="260"/>
      <c r="AT924" s="260"/>
    </row>
    <row r="925" customFormat="false" ht="15" hidden="false" customHeight="false" outlineLevel="0" collapsed="false">
      <c r="A925" s="259"/>
      <c r="B925" s="260"/>
      <c r="C925" s="260"/>
      <c r="D925" s="260"/>
      <c r="E925" s="260"/>
      <c r="F925" s="260"/>
      <c r="G925" s="260"/>
      <c r="H925" s="260"/>
      <c r="I925" s="260"/>
      <c r="J925" s="260"/>
      <c r="K925" s="260"/>
      <c r="L925" s="260"/>
      <c r="M925" s="260"/>
      <c r="N925" s="260"/>
      <c r="O925" s="260"/>
      <c r="P925" s="260"/>
      <c r="Q925" s="260"/>
      <c r="R925" s="260"/>
      <c r="S925" s="260"/>
      <c r="T925" s="260"/>
      <c r="U925" s="260"/>
      <c r="V925" s="260"/>
      <c r="W925" s="260"/>
      <c r="X925" s="260"/>
      <c r="Y925" s="260"/>
      <c r="Z925" s="260"/>
      <c r="AA925" s="260"/>
      <c r="AB925" s="260"/>
      <c r="AC925" s="260"/>
      <c r="AD925" s="260"/>
      <c r="AE925" s="260"/>
      <c r="AF925" s="260"/>
      <c r="AG925" s="260"/>
      <c r="AH925" s="260"/>
      <c r="AI925" s="260"/>
      <c r="AJ925" s="260"/>
      <c r="AK925" s="260"/>
      <c r="AL925" s="260"/>
      <c r="AM925" s="260"/>
      <c r="AN925" s="260"/>
      <c r="AO925" s="260"/>
      <c r="AP925" s="260"/>
      <c r="AQ925" s="260"/>
      <c r="AR925" s="260"/>
      <c r="AS925" s="260"/>
      <c r="AT925" s="260"/>
    </row>
    <row r="926" customFormat="false" ht="15" hidden="false" customHeight="false" outlineLevel="0" collapsed="false">
      <c r="A926" s="259"/>
      <c r="B926" s="260"/>
      <c r="C926" s="260"/>
      <c r="D926" s="260"/>
      <c r="E926" s="260"/>
      <c r="F926" s="260"/>
      <c r="G926" s="260"/>
      <c r="H926" s="260"/>
      <c r="I926" s="260"/>
      <c r="J926" s="260"/>
      <c r="K926" s="260"/>
      <c r="L926" s="260"/>
      <c r="M926" s="260"/>
      <c r="N926" s="260"/>
      <c r="O926" s="260"/>
      <c r="P926" s="260"/>
      <c r="Q926" s="260"/>
      <c r="R926" s="260"/>
      <c r="S926" s="260"/>
      <c r="T926" s="260"/>
      <c r="U926" s="260"/>
      <c r="V926" s="260"/>
      <c r="W926" s="260"/>
      <c r="X926" s="260"/>
      <c r="Y926" s="260"/>
      <c r="Z926" s="260"/>
      <c r="AA926" s="260"/>
      <c r="AB926" s="260"/>
      <c r="AC926" s="260"/>
      <c r="AD926" s="260"/>
      <c r="AE926" s="260"/>
      <c r="AF926" s="260"/>
      <c r="AG926" s="260"/>
      <c r="AH926" s="260"/>
      <c r="AI926" s="260"/>
      <c r="AJ926" s="260"/>
      <c r="AK926" s="260"/>
      <c r="AL926" s="260"/>
      <c r="AM926" s="260"/>
      <c r="AN926" s="260"/>
      <c r="AO926" s="260"/>
      <c r="AP926" s="260"/>
      <c r="AQ926" s="260"/>
      <c r="AR926" s="260"/>
      <c r="AS926" s="260"/>
      <c r="AT926" s="260"/>
    </row>
    <row r="927" customFormat="false" ht="15" hidden="false" customHeight="false" outlineLevel="0" collapsed="false">
      <c r="A927" s="259"/>
      <c r="B927" s="260"/>
      <c r="C927" s="260"/>
      <c r="D927" s="260"/>
      <c r="E927" s="260"/>
      <c r="F927" s="260"/>
      <c r="G927" s="260"/>
      <c r="H927" s="260"/>
      <c r="I927" s="260"/>
      <c r="J927" s="260"/>
      <c r="K927" s="260"/>
      <c r="L927" s="260"/>
      <c r="M927" s="260"/>
      <c r="N927" s="260"/>
      <c r="O927" s="260"/>
      <c r="P927" s="260"/>
      <c r="Q927" s="260"/>
      <c r="R927" s="260"/>
      <c r="S927" s="260"/>
      <c r="T927" s="260"/>
      <c r="U927" s="260"/>
      <c r="V927" s="260"/>
      <c r="W927" s="260"/>
      <c r="X927" s="260"/>
      <c r="Y927" s="260"/>
      <c r="Z927" s="260"/>
      <c r="AA927" s="260"/>
      <c r="AB927" s="260"/>
      <c r="AC927" s="260"/>
      <c r="AD927" s="260"/>
      <c r="AE927" s="260"/>
      <c r="AF927" s="260"/>
      <c r="AG927" s="260"/>
      <c r="AH927" s="260"/>
      <c r="AI927" s="260"/>
      <c r="AJ927" s="260"/>
      <c r="AK927" s="260"/>
      <c r="AL927" s="260"/>
      <c r="AM927" s="260"/>
      <c r="AN927" s="260"/>
      <c r="AO927" s="260"/>
      <c r="AP927" s="260"/>
      <c r="AQ927" s="260"/>
      <c r="AR927" s="260"/>
      <c r="AS927" s="260"/>
      <c r="AT927" s="260"/>
    </row>
    <row r="928" customFormat="false" ht="15" hidden="false" customHeight="false" outlineLevel="0" collapsed="false">
      <c r="A928" s="259"/>
      <c r="B928" s="260"/>
      <c r="C928" s="260"/>
      <c r="D928" s="260"/>
      <c r="E928" s="260"/>
      <c r="F928" s="260"/>
      <c r="G928" s="260"/>
      <c r="H928" s="260"/>
      <c r="I928" s="260"/>
      <c r="J928" s="260"/>
      <c r="K928" s="260"/>
      <c r="L928" s="260"/>
      <c r="M928" s="260"/>
      <c r="N928" s="260"/>
      <c r="O928" s="260"/>
      <c r="P928" s="260"/>
      <c r="Q928" s="260"/>
      <c r="R928" s="260"/>
      <c r="S928" s="260"/>
      <c r="T928" s="260"/>
      <c r="U928" s="260"/>
      <c r="V928" s="260"/>
      <c r="W928" s="260"/>
      <c r="X928" s="260"/>
      <c r="Y928" s="260"/>
      <c r="Z928" s="260"/>
      <c r="AA928" s="260"/>
      <c r="AB928" s="260"/>
      <c r="AC928" s="260"/>
      <c r="AD928" s="260"/>
      <c r="AE928" s="260"/>
      <c r="AF928" s="260"/>
      <c r="AG928" s="260"/>
      <c r="AH928" s="260"/>
      <c r="AI928" s="260"/>
      <c r="AJ928" s="260"/>
      <c r="AK928" s="260"/>
      <c r="AL928" s="260"/>
      <c r="AM928" s="260"/>
      <c r="AN928" s="260"/>
      <c r="AO928" s="260"/>
      <c r="AP928" s="260"/>
      <c r="AQ928" s="260"/>
      <c r="AR928" s="260"/>
      <c r="AS928" s="260"/>
      <c r="AT928" s="260"/>
    </row>
    <row r="929" customFormat="false" ht="15" hidden="false" customHeight="false" outlineLevel="0" collapsed="false">
      <c r="A929" s="259"/>
      <c r="B929" s="260"/>
      <c r="C929" s="260"/>
      <c r="D929" s="260"/>
      <c r="E929" s="260"/>
      <c r="F929" s="260"/>
      <c r="G929" s="260"/>
      <c r="H929" s="260"/>
      <c r="I929" s="260"/>
      <c r="J929" s="260"/>
      <c r="K929" s="260"/>
      <c r="L929" s="260"/>
      <c r="M929" s="260"/>
      <c r="N929" s="260"/>
      <c r="O929" s="260"/>
      <c r="P929" s="260"/>
      <c r="Q929" s="260"/>
      <c r="R929" s="260"/>
      <c r="S929" s="260"/>
      <c r="T929" s="260"/>
      <c r="U929" s="260"/>
      <c r="V929" s="260"/>
      <c r="W929" s="260"/>
      <c r="X929" s="260"/>
      <c r="Y929" s="260"/>
      <c r="Z929" s="260"/>
      <c r="AA929" s="260"/>
      <c r="AB929" s="260"/>
      <c r="AC929" s="260"/>
      <c r="AD929" s="260"/>
      <c r="AE929" s="260"/>
      <c r="AF929" s="260"/>
      <c r="AG929" s="260"/>
      <c r="AH929" s="260"/>
      <c r="AI929" s="260"/>
      <c r="AJ929" s="260"/>
      <c r="AK929" s="260"/>
      <c r="AL929" s="260"/>
      <c r="AM929" s="260"/>
      <c r="AN929" s="260"/>
      <c r="AO929" s="260"/>
      <c r="AP929" s="260"/>
      <c r="AQ929" s="260"/>
      <c r="AR929" s="260"/>
      <c r="AS929" s="260"/>
      <c r="AT929" s="260"/>
    </row>
    <row r="930" customFormat="false" ht="15" hidden="false" customHeight="false" outlineLevel="0" collapsed="false">
      <c r="A930" s="259"/>
      <c r="B930" s="260"/>
      <c r="C930" s="260"/>
      <c r="D930" s="260"/>
      <c r="E930" s="260"/>
      <c r="F930" s="260"/>
      <c r="G930" s="260"/>
      <c r="H930" s="260"/>
      <c r="I930" s="260"/>
      <c r="J930" s="260"/>
      <c r="K930" s="260"/>
      <c r="L930" s="260"/>
      <c r="M930" s="260"/>
      <c r="N930" s="260"/>
      <c r="O930" s="260"/>
      <c r="P930" s="260"/>
      <c r="Q930" s="260"/>
      <c r="R930" s="260"/>
      <c r="S930" s="260"/>
      <c r="T930" s="260"/>
      <c r="U930" s="260"/>
      <c r="V930" s="260"/>
      <c r="W930" s="260"/>
      <c r="X930" s="260"/>
      <c r="Y930" s="260"/>
      <c r="Z930" s="260"/>
      <c r="AA930" s="260"/>
      <c r="AB930" s="260"/>
      <c r="AC930" s="260"/>
      <c r="AD930" s="260"/>
      <c r="AE930" s="260"/>
      <c r="AF930" s="260"/>
      <c r="AG930" s="260"/>
      <c r="AH930" s="260"/>
      <c r="AI930" s="260"/>
      <c r="AJ930" s="260"/>
      <c r="AK930" s="260"/>
      <c r="AL930" s="260"/>
      <c r="AM930" s="260"/>
      <c r="AN930" s="260"/>
      <c r="AO930" s="260"/>
      <c r="AP930" s="260"/>
      <c r="AQ930" s="260"/>
      <c r="AR930" s="260"/>
      <c r="AS930" s="260"/>
      <c r="AT930" s="260"/>
    </row>
    <row r="931" customFormat="false" ht="15" hidden="false" customHeight="false" outlineLevel="0" collapsed="false">
      <c r="A931" s="259"/>
      <c r="B931" s="260"/>
      <c r="C931" s="260"/>
      <c r="D931" s="260"/>
      <c r="E931" s="260"/>
      <c r="F931" s="260"/>
      <c r="G931" s="260"/>
      <c r="H931" s="260"/>
      <c r="I931" s="260"/>
      <c r="J931" s="260"/>
      <c r="K931" s="260"/>
      <c r="L931" s="260"/>
      <c r="M931" s="260"/>
      <c r="N931" s="260"/>
      <c r="O931" s="260"/>
      <c r="P931" s="260"/>
      <c r="Q931" s="260"/>
      <c r="R931" s="260"/>
      <c r="S931" s="260"/>
      <c r="T931" s="260"/>
      <c r="U931" s="260"/>
      <c r="V931" s="260"/>
      <c r="W931" s="260"/>
      <c r="X931" s="260"/>
      <c r="Y931" s="260"/>
      <c r="Z931" s="260"/>
      <c r="AA931" s="260"/>
      <c r="AB931" s="260"/>
      <c r="AC931" s="260"/>
      <c r="AD931" s="260"/>
      <c r="AE931" s="260"/>
      <c r="AF931" s="260"/>
      <c r="AG931" s="260"/>
      <c r="AH931" s="260"/>
      <c r="AI931" s="260"/>
      <c r="AJ931" s="260"/>
      <c r="AK931" s="260"/>
      <c r="AL931" s="260"/>
      <c r="AM931" s="260"/>
      <c r="AN931" s="260"/>
      <c r="AO931" s="260"/>
      <c r="AP931" s="260"/>
      <c r="AQ931" s="260"/>
      <c r="AR931" s="260"/>
      <c r="AS931" s="260"/>
      <c r="AT931" s="260"/>
    </row>
    <row r="932" customFormat="false" ht="15" hidden="false" customHeight="false" outlineLevel="0" collapsed="false">
      <c r="A932" s="259"/>
      <c r="B932" s="260"/>
      <c r="C932" s="260"/>
      <c r="D932" s="260"/>
      <c r="E932" s="260"/>
      <c r="F932" s="260"/>
      <c r="G932" s="260"/>
      <c r="H932" s="260"/>
      <c r="I932" s="260"/>
      <c r="J932" s="260"/>
      <c r="K932" s="260"/>
      <c r="L932" s="260"/>
      <c r="M932" s="260"/>
      <c r="N932" s="260"/>
      <c r="O932" s="260"/>
      <c r="P932" s="260"/>
      <c r="Q932" s="260"/>
      <c r="R932" s="260"/>
      <c r="S932" s="260"/>
      <c r="T932" s="260"/>
      <c r="U932" s="260"/>
      <c r="V932" s="260"/>
      <c r="W932" s="260"/>
      <c r="X932" s="260"/>
      <c r="Y932" s="260"/>
      <c r="Z932" s="260"/>
      <c r="AA932" s="260"/>
      <c r="AB932" s="260"/>
      <c r="AC932" s="260"/>
      <c r="AD932" s="260"/>
      <c r="AE932" s="260"/>
      <c r="AF932" s="260"/>
      <c r="AG932" s="260"/>
      <c r="AH932" s="260"/>
      <c r="AI932" s="260"/>
      <c r="AJ932" s="260"/>
      <c r="AK932" s="260"/>
      <c r="AL932" s="260"/>
      <c r="AM932" s="260"/>
      <c r="AN932" s="260"/>
      <c r="AO932" s="260"/>
      <c r="AP932" s="260"/>
      <c r="AQ932" s="260"/>
      <c r="AR932" s="260"/>
      <c r="AS932" s="260"/>
      <c r="AT932" s="260"/>
    </row>
    <row r="933" customFormat="false" ht="15" hidden="false" customHeight="false" outlineLevel="0" collapsed="false">
      <c r="A933" s="259"/>
      <c r="B933" s="260"/>
      <c r="C933" s="260"/>
      <c r="D933" s="260"/>
      <c r="E933" s="260"/>
      <c r="F933" s="260"/>
      <c r="G933" s="260"/>
      <c r="H933" s="260"/>
      <c r="I933" s="260"/>
      <c r="J933" s="260"/>
      <c r="K933" s="260"/>
      <c r="L933" s="260"/>
      <c r="M933" s="260"/>
      <c r="N933" s="260"/>
      <c r="O933" s="260"/>
      <c r="P933" s="260"/>
      <c r="Q933" s="260"/>
      <c r="R933" s="260"/>
      <c r="S933" s="260"/>
      <c r="T933" s="260"/>
      <c r="U933" s="260"/>
      <c r="V933" s="260"/>
      <c r="W933" s="260"/>
      <c r="X933" s="260"/>
      <c r="Y933" s="260"/>
      <c r="Z933" s="260"/>
      <c r="AA933" s="260"/>
      <c r="AB933" s="260"/>
      <c r="AC933" s="260"/>
      <c r="AD933" s="260"/>
      <c r="AE933" s="260"/>
      <c r="AF933" s="260"/>
      <c r="AG933" s="260"/>
      <c r="AH933" s="260"/>
      <c r="AI933" s="260"/>
      <c r="AJ933" s="260"/>
      <c r="AK933" s="260"/>
      <c r="AL933" s="260"/>
      <c r="AM933" s="260"/>
      <c r="AN933" s="260"/>
      <c r="AO933" s="260"/>
      <c r="AP933" s="260"/>
      <c r="AQ933" s="260"/>
      <c r="AR933" s="260"/>
      <c r="AS933" s="260"/>
      <c r="AT933" s="260"/>
    </row>
    <row r="934" customFormat="false" ht="15" hidden="false" customHeight="false" outlineLevel="0" collapsed="false">
      <c r="A934" s="259"/>
      <c r="B934" s="260"/>
      <c r="C934" s="260"/>
      <c r="D934" s="260"/>
      <c r="E934" s="260"/>
      <c r="F934" s="260"/>
      <c r="G934" s="260"/>
      <c r="H934" s="260"/>
      <c r="I934" s="260"/>
      <c r="J934" s="260"/>
      <c r="K934" s="260"/>
      <c r="L934" s="260"/>
      <c r="M934" s="260"/>
      <c r="N934" s="260"/>
      <c r="O934" s="260"/>
      <c r="P934" s="260"/>
      <c r="Q934" s="260"/>
      <c r="R934" s="260"/>
      <c r="S934" s="260"/>
      <c r="T934" s="260"/>
      <c r="U934" s="260"/>
      <c r="V934" s="260"/>
      <c r="W934" s="260"/>
      <c r="X934" s="260"/>
      <c r="Y934" s="260"/>
      <c r="Z934" s="260"/>
      <c r="AA934" s="260"/>
      <c r="AB934" s="260"/>
      <c r="AC934" s="260"/>
      <c r="AD934" s="260"/>
      <c r="AE934" s="260"/>
      <c r="AF934" s="260"/>
      <c r="AG934" s="260"/>
      <c r="AH934" s="260"/>
      <c r="AI934" s="260"/>
      <c r="AJ934" s="260"/>
      <c r="AK934" s="260"/>
      <c r="AL934" s="260"/>
      <c r="AM934" s="260"/>
      <c r="AN934" s="260"/>
      <c r="AO934" s="260"/>
      <c r="AP934" s="260"/>
      <c r="AQ934" s="260"/>
      <c r="AR934" s="260"/>
      <c r="AS934" s="260"/>
      <c r="AT934" s="260"/>
    </row>
    <row r="935" customFormat="false" ht="15" hidden="false" customHeight="false" outlineLevel="0" collapsed="false">
      <c r="A935" s="259"/>
      <c r="B935" s="260"/>
      <c r="C935" s="260"/>
      <c r="D935" s="260"/>
      <c r="E935" s="260"/>
      <c r="F935" s="260"/>
      <c r="G935" s="260"/>
      <c r="H935" s="260"/>
      <c r="I935" s="260"/>
      <c r="J935" s="260"/>
      <c r="K935" s="260"/>
      <c r="L935" s="260"/>
      <c r="M935" s="260"/>
      <c r="N935" s="260"/>
      <c r="O935" s="260"/>
      <c r="P935" s="260"/>
      <c r="Q935" s="260"/>
      <c r="R935" s="260"/>
      <c r="S935" s="260"/>
      <c r="T935" s="260"/>
      <c r="U935" s="260"/>
      <c r="V935" s="260"/>
      <c r="W935" s="260"/>
      <c r="X935" s="260"/>
      <c r="Y935" s="260"/>
      <c r="Z935" s="260"/>
      <c r="AA935" s="260"/>
      <c r="AB935" s="260"/>
      <c r="AC935" s="260"/>
      <c r="AD935" s="260"/>
      <c r="AE935" s="260"/>
      <c r="AF935" s="260"/>
      <c r="AG935" s="260"/>
      <c r="AH935" s="260"/>
      <c r="AI935" s="260"/>
      <c r="AJ935" s="260"/>
      <c r="AK935" s="260"/>
      <c r="AL935" s="260"/>
      <c r="AM935" s="260"/>
      <c r="AN935" s="260"/>
      <c r="AO935" s="260"/>
      <c r="AP935" s="260"/>
      <c r="AQ935" s="260"/>
      <c r="AR935" s="260"/>
      <c r="AS935" s="260"/>
      <c r="AT935" s="260"/>
    </row>
    <row r="936" customFormat="false" ht="15" hidden="false" customHeight="false" outlineLevel="0" collapsed="false">
      <c r="A936" s="259"/>
      <c r="B936" s="260"/>
      <c r="C936" s="260"/>
      <c r="D936" s="260"/>
      <c r="E936" s="260"/>
      <c r="F936" s="260"/>
      <c r="G936" s="260"/>
      <c r="H936" s="260"/>
      <c r="I936" s="260"/>
      <c r="J936" s="260"/>
      <c r="K936" s="260"/>
      <c r="L936" s="260"/>
      <c r="M936" s="260"/>
      <c r="N936" s="260"/>
      <c r="O936" s="260"/>
      <c r="P936" s="260"/>
      <c r="Q936" s="260"/>
      <c r="R936" s="260"/>
      <c r="S936" s="260"/>
      <c r="T936" s="260"/>
      <c r="U936" s="260"/>
      <c r="V936" s="260"/>
      <c r="W936" s="260"/>
      <c r="X936" s="260"/>
      <c r="Y936" s="260"/>
      <c r="Z936" s="260"/>
      <c r="AA936" s="260"/>
      <c r="AB936" s="260"/>
      <c r="AC936" s="260"/>
      <c r="AD936" s="260"/>
      <c r="AE936" s="260"/>
      <c r="AF936" s="260"/>
      <c r="AG936" s="260"/>
      <c r="AH936" s="260"/>
      <c r="AI936" s="260"/>
      <c r="AJ936" s="260"/>
      <c r="AK936" s="260"/>
      <c r="AL936" s="260"/>
      <c r="AM936" s="260"/>
      <c r="AN936" s="260"/>
      <c r="AO936" s="260"/>
      <c r="AP936" s="260"/>
      <c r="AQ936" s="260"/>
      <c r="AR936" s="260"/>
      <c r="AS936" s="260"/>
      <c r="AT936" s="260"/>
    </row>
    <row r="937" customFormat="false" ht="15" hidden="false" customHeight="false" outlineLevel="0" collapsed="false">
      <c r="A937" s="259"/>
      <c r="B937" s="260"/>
      <c r="C937" s="260"/>
      <c r="D937" s="260"/>
      <c r="E937" s="260"/>
      <c r="F937" s="260"/>
      <c r="G937" s="260"/>
      <c r="H937" s="260"/>
      <c r="I937" s="260"/>
      <c r="J937" s="260"/>
      <c r="K937" s="260"/>
      <c r="L937" s="260"/>
      <c r="M937" s="260"/>
      <c r="N937" s="260"/>
      <c r="O937" s="260"/>
      <c r="P937" s="260"/>
      <c r="Q937" s="260"/>
      <c r="R937" s="260"/>
      <c r="S937" s="260"/>
      <c r="T937" s="260"/>
      <c r="U937" s="260"/>
      <c r="V937" s="260"/>
      <c r="W937" s="260"/>
      <c r="X937" s="260"/>
      <c r="Y937" s="260"/>
      <c r="Z937" s="260"/>
      <c r="AA937" s="260"/>
      <c r="AB937" s="260"/>
      <c r="AC937" s="260"/>
      <c r="AD937" s="260"/>
      <c r="AE937" s="260"/>
      <c r="AF937" s="260"/>
      <c r="AG937" s="260"/>
      <c r="AH937" s="260"/>
      <c r="AI937" s="260"/>
      <c r="AJ937" s="260"/>
      <c r="AK937" s="260"/>
      <c r="AL937" s="260"/>
      <c r="AM937" s="260"/>
      <c r="AN937" s="260"/>
      <c r="AO937" s="260"/>
      <c r="AP937" s="260"/>
      <c r="AQ937" s="260"/>
      <c r="AR937" s="260"/>
      <c r="AS937" s="260"/>
      <c r="AT937" s="260"/>
    </row>
    <row r="938" customFormat="false" ht="15" hidden="false" customHeight="false" outlineLevel="0" collapsed="false">
      <c r="A938" s="259"/>
      <c r="B938" s="260"/>
      <c r="C938" s="260"/>
      <c r="D938" s="260"/>
      <c r="E938" s="260"/>
      <c r="F938" s="260"/>
      <c r="G938" s="260"/>
      <c r="H938" s="260"/>
      <c r="I938" s="260"/>
      <c r="J938" s="260"/>
      <c r="K938" s="260"/>
      <c r="L938" s="260"/>
      <c r="M938" s="260"/>
      <c r="N938" s="260"/>
      <c r="O938" s="260"/>
      <c r="P938" s="260"/>
      <c r="Q938" s="260"/>
      <c r="R938" s="260"/>
      <c r="S938" s="260"/>
      <c r="T938" s="260"/>
      <c r="U938" s="260"/>
      <c r="V938" s="260"/>
      <c r="W938" s="260"/>
      <c r="X938" s="260"/>
      <c r="Y938" s="260"/>
      <c r="Z938" s="260"/>
      <c r="AA938" s="260"/>
      <c r="AB938" s="260"/>
      <c r="AC938" s="260"/>
      <c r="AD938" s="260"/>
      <c r="AE938" s="260"/>
      <c r="AF938" s="260"/>
      <c r="AG938" s="260"/>
      <c r="AH938" s="260"/>
      <c r="AI938" s="260"/>
      <c r="AJ938" s="260"/>
      <c r="AK938" s="260"/>
      <c r="AL938" s="260"/>
      <c r="AM938" s="260"/>
      <c r="AN938" s="260"/>
      <c r="AO938" s="260"/>
      <c r="AP938" s="260"/>
      <c r="AQ938" s="260"/>
      <c r="AR938" s="260"/>
      <c r="AS938" s="260"/>
      <c r="AT938" s="260"/>
    </row>
    <row r="939" customFormat="false" ht="15" hidden="false" customHeight="false" outlineLevel="0" collapsed="false">
      <c r="A939" s="259"/>
      <c r="B939" s="260"/>
      <c r="C939" s="260"/>
      <c r="D939" s="260"/>
      <c r="E939" s="260"/>
      <c r="F939" s="260"/>
      <c r="G939" s="260"/>
      <c r="H939" s="260"/>
      <c r="I939" s="260"/>
      <c r="J939" s="260"/>
      <c r="K939" s="260"/>
      <c r="L939" s="260"/>
      <c r="M939" s="260"/>
      <c r="N939" s="260"/>
      <c r="O939" s="260"/>
      <c r="P939" s="260"/>
      <c r="Q939" s="260"/>
      <c r="R939" s="260"/>
      <c r="S939" s="260"/>
      <c r="T939" s="260"/>
      <c r="U939" s="260"/>
      <c r="V939" s="260"/>
      <c r="W939" s="260"/>
      <c r="X939" s="260"/>
      <c r="Y939" s="260"/>
      <c r="Z939" s="260"/>
      <c r="AA939" s="260"/>
      <c r="AB939" s="260"/>
      <c r="AC939" s="260"/>
      <c r="AD939" s="260"/>
      <c r="AE939" s="260"/>
      <c r="AF939" s="260"/>
      <c r="AG939" s="260"/>
      <c r="AH939" s="260"/>
      <c r="AI939" s="260"/>
      <c r="AJ939" s="260"/>
      <c r="AK939" s="260"/>
      <c r="AL939" s="260"/>
      <c r="AM939" s="260"/>
      <c r="AN939" s="260"/>
      <c r="AO939" s="260"/>
      <c r="AP939" s="260"/>
      <c r="AQ939" s="260"/>
      <c r="AR939" s="260"/>
      <c r="AS939" s="260"/>
      <c r="AT939" s="260"/>
    </row>
    <row r="940" customFormat="false" ht="15" hidden="false" customHeight="false" outlineLevel="0" collapsed="false">
      <c r="A940" s="259"/>
      <c r="B940" s="260"/>
      <c r="C940" s="260"/>
      <c r="D940" s="260"/>
      <c r="E940" s="260"/>
      <c r="F940" s="260"/>
      <c r="G940" s="260"/>
      <c r="H940" s="260"/>
      <c r="I940" s="260"/>
      <c r="J940" s="260"/>
      <c r="K940" s="260"/>
      <c r="L940" s="260"/>
      <c r="M940" s="260"/>
      <c r="N940" s="260"/>
      <c r="O940" s="260"/>
      <c r="P940" s="260"/>
      <c r="Q940" s="260"/>
      <c r="R940" s="260"/>
      <c r="S940" s="260"/>
      <c r="T940" s="260"/>
      <c r="U940" s="260"/>
      <c r="V940" s="260"/>
      <c r="W940" s="260"/>
      <c r="X940" s="260"/>
      <c r="Y940" s="260"/>
      <c r="Z940" s="260"/>
      <c r="AA940" s="260"/>
      <c r="AB940" s="260"/>
      <c r="AC940" s="260"/>
      <c r="AD940" s="260"/>
      <c r="AE940" s="260"/>
      <c r="AF940" s="260"/>
      <c r="AG940" s="260"/>
      <c r="AH940" s="260"/>
      <c r="AI940" s="260"/>
      <c r="AJ940" s="260"/>
      <c r="AK940" s="260"/>
      <c r="AL940" s="260"/>
      <c r="AM940" s="260"/>
      <c r="AN940" s="260"/>
      <c r="AO940" s="260"/>
      <c r="AP940" s="260"/>
      <c r="AQ940" s="260"/>
      <c r="AR940" s="260"/>
      <c r="AS940" s="260"/>
      <c r="AT940" s="260"/>
    </row>
    <row r="941" customFormat="false" ht="15" hidden="false" customHeight="false" outlineLevel="0" collapsed="false">
      <c r="A941" s="259"/>
      <c r="B941" s="260"/>
      <c r="C941" s="260"/>
      <c r="D941" s="260"/>
      <c r="E941" s="260"/>
      <c r="F941" s="260"/>
      <c r="G941" s="260"/>
      <c r="H941" s="260"/>
      <c r="I941" s="260"/>
      <c r="J941" s="260"/>
      <c r="K941" s="260"/>
      <c r="L941" s="260"/>
      <c r="M941" s="260"/>
      <c r="N941" s="260"/>
      <c r="O941" s="260"/>
      <c r="P941" s="260"/>
      <c r="Q941" s="260"/>
      <c r="R941" s="260"/>
      <c r="S941" s="260"/>
      <c r="T941" s="260"/>
      <c r="U941" s="260"/>
      <c r="V941" s="260"/>
      <c r="W941" s="260"/>
      <c r="X941" s="260"/>
      <c r="Y941" s="260"/>
      <c r="Z941" s="260"/>
      <c r="AA941" s="260"/>
      <c r="AB941" s="260"/>
      <c r="AC941" s="260"/>
      <c r="AD941" s="260"/>
      <c r="AE941" s="260"/>
      <c r="AF941" s="260"/>
      <c r="AG941" s="260"/>
      <c r="AH941" s="260"/>
      <c r="AI941" s="260"/>
      <c r="AJ941" s="260"/>
      <c r="AK941" s="260"/>
      <c r="AL941" s="260"/>
      <c r="AM941" s="260"/>
      <c r="AN941" s="260"/>
      <c r="AO941" s="260"/>
      <c r="AP941" s="260"/>
      <c r="AQ941" s="260"/>
      <c r="AR941" s="260"/>
      <c r="AS941" s="260"/>
      <c r="AT941" s="260"/>
    </row>
    <row r="942" customFormat="false" ht="15" hidden="false" customHeight="false" outlineLevel="0" collapsed="false">
      <c r="A942" s="259"/>
      <c r="B942" s="260"/>
      <c r="C942" s="260"/>
      <c r="D942" s="260"/>
      <c r="E942" s="260"/>
      <c r="F942" s="260"/>
      <c r="G942" s="260"/>
      <c r="H942" s="260"/>
      <c r="I942" s="260"/>
      <c r="J942" s="260"/>
      <c r="K942" s="260"/>
      <c r="L942" s="260"/>
      <c r="M942" s="260"/>
      <c r="N942" s="260"/>
      <c r="O942" s="260"/>
      <c r="P942" s="260"/>
      <c r="Q942" s="260"/>
      <c r="R942" s="260"/>
      <c r="S942" s="260"/>
      <c r="T942" s="260"/>
      <c r="U942" s="260"/>
      <c r="V942" s="260"/>
      <c r="W942" s="260"/>
      <c r="X942" s="260"/>
      <c r="Y942" s="260"/>
      <c r="Z942" s="260"/>
      <c r="AA942" s="260"/>
      <c r="AB942" s="260"/>
      <c r="AC942" s="260"/>
      <c r="AD942" s="260"/>
      <c r="AE942" s="260"/>
      <c r="AF942" s="260"/>
      <c r="AG942" s="260"/>
      <c r="AH942" s="260"/>
      <c r="AI942" s="260"/>
      <c r="AJ942" s="260"/>
      <c r="AK942" s="260"/>
      <c r="AL942" s="260"/>
      <c r="AM942" s="260"/>
      <c r="AN942" s="260"/>
      <c r="AO942" s="260"/>
      <c r="AP942" s="260"/>
      <c r="AQ942" s="260"/>
      <c r="AR942" s="260"/>
      <c r="AS942" s="260"/>
      <c r="AT942" s="260"/>
    </row>
    <row r="943" customFormat="false" ht="15" hidden="false" customHeight="false" outlineLevel="0" collapsed="false">
      <c r="A943" s="259"/>
      <c r="B943" s="260"/>
      <c r="C943" s="260"/>
      <c r="D943" s="260"/>
      <c r="E943" s="260"/>
      <c r="F943" s="260"/>
      <c r="G943" s="260"/>
      <c r="H943" s="260"/>
      <c r="I943" s="260"/>
      <c r="J943" s="260"/>
      <c r="K943" s="260"/>
      <c r="L943" s="260"/>
      <c r="M943" s="260"/>
      <c r="N943" s="260"/>
      <c r="O943" s="260"/>
      <c r="P943" s="260"/>
      <c r="Q943" s="260"/>
      <c r="R943" s="260"/>
      <c r="S943" s="260"/>
      <c r="T943" s="260"/>
      <c r="U943" s="260"/>
      <c r="V943" s="260"/>
      <c r="W943" s="260"/>
      <c r="X943" s="260"/>
      <c r="Y943" s="260"/>
      <c r="Z943" s="260"/>
      <c r="AA943" s="260"/>
      <c r="AB943" s="260"/>
      <c r="AC943" s="260"/>
      <c r="AD943" s="260"/>
      <c r="AE943" s="260"/>
      <c r="AF943" s="260"/>
      <c r="AG943" s="260"/>
      <c r="AH943" s="260"/>
      <c r="AI943" s="260"/>
      <c r="AJ943" s="260"/>
      <c r="AK943" s="260"/>
      <c r="AL943" s="260"/>
      <c r="AM943" s="260"/>
      <c r="AN943" s="260"/>
      <c r="AO943" s="260"/>
      <c r="AP943" s="260"/>
      <c r="AQ943" s="260"/>
      <c r="AR943" s="260"/>
      <c r="AS943" s="260"/>
      <c r="AT943" s="260"/>
    </row>
    <row r="944" customFormat="false" ht="15" hidden="false" customHeight="false" outlineLevel="0" collapsed="false">
      <c r="A944" s="259"/>
      <c r="B944" s="260"/>
      <c r="C944" s="260"/>
      <c r="D944" s="260"/>
      <c r="E944" s="260"/>
      <c r="F944" s="260"/>
      <c r="G944" s="260"/>
      <c r="H944" s="260"/>
      <c r="I944" s="260"/>
      <c r="J944" s="260"/>
      <c r="K944" s="260"/>
      <c r="L944" s="260"/>
      <c r="M944" s="260"/>
      <c r="N944" s="260"/>
      <c r="O944" s="260"/>
      <c r="P944" s="260"/>
      <c r="Q944" s="260"/>
      <c r="R944" s="260"/>
      <c r="S944" s="260"/>
      <c r="T944" s="260"/>
      <c r="U944" s="260"/>
      <c r="V944" s="260"/>
      <c r="W944" s="260"/>
      <c r="X944" s="260"/>
      <c r="Y944" s="260"/>
      <c r="Z944" s="260"/>
      <c r="AA944" s="260"/>
      <c r="AB944" s="260"/>
      <c r="AC944" s="260"/>
      <c r="AD944" s="260"/>
      <c r="AE944" s="260"/>
      <c r="AF944" s="260"/>
      <c r="AG944" s="260"/>
      <c r="AH944" s="260"/>
      <c r="AI944" s="260"/>
      <c r="AJ944" s="260"/>
      <c r="AK944" s="260"/>
      <c r="AL944" s="260"/>
      <c r="AM944" s="260"/>
      <c r="AN944" s="260"/>
      <c r="AO944" s="260"/>
      <c r="AP944" s="260"/>
      <c r="AQ944" s="260"/>
      <c r="AR944" s="260"/>
      <c r="AS944" s="260"/>
      <c r="AT944" s="260"/>
    </row>
    <row r="945" customFormat="false" ht="15" hidden="false" customHeight="false" outlineLevel="0" collapsed="false">
      <c r="A945" s="259"/>
      <c r="B945" s="260"/>
      <c r="C945" s="260"/>
      <c r="D945" s="260"/>
      <c r="E945" s="260"/>
      <c r="F945" s="260"/>
      <c r="G945" s="260"/>
      <c r="H945" s="260"/>
      <c r="I945" s="260"/>
      <c r="J945" s="260"/>
      <c r="K945" s="260"/>
      <c r="L945" s="260"/>
      <c r="M945" s="260"/>
      <c r="N945" s="260"/>
      <c r="O945" s="260"/>
      <c r="P945" s="260"/>
      <c r="Q945" s="260"/>
      <c r="R945" s="260"/>
      <c r="S945" s="260"/>
      <c r="T945" s="260"/>
      <c r="U945" s="260"/>
      <c r="V945" s="260"/>
      <c r="W945" s="260"/>
      <c r="X945" s="260"/>
      <c r="Y945" s="260"/>
      <c r="Z945" s="260"/>
      <c r="AA945" s="260"/>
      <c r="AB945" s="260"/>
      <c r="AC945" s="260"/>
      <c r="AD945" s="260"/>
      <c r="AE945" s="260"/>
      <c r="AF945" s="260"/>
      <c r="AG945" s="260"/>
      <c r="AH945" s="260"/>
      <c r="AI945" s="260"/>
      <c r="AJ945" s="260"/>
      <c r="AK945" s="260"/>
      <c r="AL945" s="260"/>
      <c r="AM945" s="260"/>
      <c r="AN945" s="260"/>
      <c r="AO945" s="260"/>
      <c r="AP945" s="260"/>
      <c r="AQ945" s="260"/>
      <c r="AR945" s="260"/>
      <c r="AS945" s="260"/>
      <c r="AT945" s="260"/>
    </row>
    <row r="946" customFormat="false" ht="15" hidden="false" customHeight="false" outlineLevel="0" collapsed="false">
      <c r="A946" s="259"/>
      <c r="B946" s="260"/>
      <c r="C946" s="260"/>
      <c r="D946" s="260"/>
      <c r="E946" s="260"/>
      <c r="F946" s="260"/>
      <c r="G946" s="260"/>
      <c r="H946" s="260"/>
      <c r="I946" s="260"/>
      <c r="J946" s="260"/>
      <c r="K946" s="260"/>
      <c r="L946" s="260"/>
      <c r="M946" s="260"/>
      <c r="N946" s="260"/>
      <c r="O946" s="260"/>
      <c r="P946" s="260"/>
      <c r="Q946" s="260"/>
      <c r="R946" s="260"/>
      <c r="S946" s="260"/>
      <c r="T946" s="260"/>
      <c r="U946" s="260"/>
      <c r="V946" s="260"/>
      <c r="W946" s="260"/>
      <c r="X946" s="260"/>
      <c r="Y946" s="260"/>
      <c r="Z946" s="260"/>
      <c r="AA946" s="260"/>
      <c r="AB946" s="260"/>
      <c r="AC946" s="260"/>
      <c r="AD946" s="260"/>
      <c r="AE946" s="260"/>
      <c r="AF946" s="260"/>
      <c r="AG946" s="260"/>
      <c r="AH946" s="260"/>
      <c r="AI946" s="260"/>
      <c r="AJ946" s="260"/>
      <c r="AK946" s="260"/>
      <c r="AL946" s="260"/>
      <c r="AM946" s="260"/>
      <c r="AN946" s="260"/>
      <c r="AO946" s="260"/>
      <c r="AP946" s="260"/>
      <c r="AQ946" s="260"/>
      <c r="AR946" s="260"/>
      <c r="AS946" s="260"/>
      <c r="AT946" s="260"/>
    </row>
    <row r="947" customFormat="false" ht="15" hidden="false" customHeight="false" outlineLevel="0" collapsed="false">
      <c r="A947" s="259"/>
      <c r="B947" s="260"/>
      <c r="C947" s="260"/>
      <c r="D947" s="260"/>
      <c r="E947" s="260"/>
      <c r="F947" s="260"/>
      <c r="G947" s="260"/>
      <c r="H947" s="260"/>
      <c r="I947" s="260"/>
      <c r="J947" s="260"/>
      <c r="K947" s="260"/>
      <c r="L947" s="260"/>
      <c r="M947" s="260"/>
      <c r="N947" s="260"/>
      <c r="O947" s="260"/>
      <c r="P947" s="260"/>
      <c r="Q947" s="260"/>
      <c r="R947" s="260"/>
      <c r="S947" s="260"/>
      <c r="T947" s="260"/>
      <c r="U947" s="260"/>
      <c r="V947" s="260"/>
      <c r="W947" s="260"/>
      <c r="X947" s="260"/>
      <c r="Y947" s="260"/>
      <c r="Z947" s="260"/>
      <c r="AA947" s="260"/>
      <c r="AB947" s="260"/>
      <c r="AC947" s="260"/>
      <c r="AD947" s="260"/>
      <c r="AE947" s="260"/>
      <c r="AF947" s="260"/>
      <c r="AG947" s="260"/>
      <c r="AH947" s="260"/>
      <c r="AI947" s="260"/>
      <c r="AJ947" s="260"/>
      <c r="AK947" s="260"/>
      <c r="AL947" s="260"/>
      <c r="AM947" s="260"/>
      <c r="AN947" s="260"/>
      <c r="AO947" s="260"/>
      <c r="AP947" s="260"/>
      <c r="AQ947" s="260"/>
      <c r="AR947" s="260"/>
      <c r="AS947" s="260"/>
      <c r="AT947" s="260"/>
    </row>
    <row r="948" customFormat="false" ht="15" hidden="false" customHeight="false" outlineLevel="0" collapsed="false">
      <c r="A948" s="259"/>
      <c r="B948" s="260"/>
      <c r="C948" s="260"/>
      <c r="D948" s="260"/>
      <c r="E948" s="260"/>
      <c r="F948" s="260"/>
      <c r="G948" s="260"/>
      <c r="H948" s="260"/>
      <c r="I948" s="260"/>
      <c r="J948" s="260"/>
      <c r="K948" s="260"/>
      <c r="L948" s="260"/>
      <c r="M948" s="260"/>
      <c r="N948" s="260"/>
      <c r="O948" s="260"/>
      <c r="P948" s="260"/>
      <c r="Q948" s="260"/>
      <c r="R948" s="260"/>
      <c r="S948" s="260"/>
      <c r="T948" s="260"/>
      <c r="U948" s="260"/>
      <c r="V948" s="260"/>
      <c r="W948" s="260"/>
      <c r="X948" s="260"/>
      <c r="Y948" s="260"/>
      <c r="Z948" s="260"/>
      <c r="AA948" s="260"/>
      <c r="AB948" s="260"/>
      <c r="AC948" s="260"/>
      <c r="AD948" s="260"/>
      <c r="AE948" s="260"/>
      <c r="AF948" s="260"/>
      <c r="AG948" s="260"/>
      <c r="AH948" s="260"/>
      <c r="AI948" s="260"/>
      <c r="AJ948" s="260"/>
      <c r="AK948" s="260"/>
      <c r="AL948" s="260"/>
      <c r="AM948" s="260"/>
      <c r="AN948" s="260"/>
      <c r="AO948" s="260"/>
      <c r="AP948" s="260"/>
      <c r="AQ948" s="260"/>
      <c r="AR948" s="260"/>
      <c r="AS948" s="260"/>
      <c r="AT948" s="260"/>
    </row>
    <row r="949" customFormat="false" ht="15" hidden="false" customHeight="false" outlineLevel="0" collapsed="false">
      <c r="A949" s="259"/>
      <c r="B949" s="260"/>
      <c r="C949" s="260"/>
      <c r="D949" s="260"/>
      <c r="E949" s="260"/>
      <c r="F949" s="260"/>
      <c r="G949" s="260"/>
      <c r="H949" s="260"/>
      <c r="I949" s="260"/>
      <c r="J949" s="260"/>
      <c r="K949" s="260"/>
      <c r="L949" s="260"/>
      <c r="M949" s="260"/>
      <c r="N949" s="260"/>
      <c r="O949" s="260"/>
      <c r="P949" s="260"/>
      <c r="Q949" s="260"/>
      <c r="R949" s="260"/>
      <c r="S949" s="260"/>
      <c r="T949" s="260"/>
      <c r="U949" s="260"/>
      <c r="V949" s="260"/>
      <c r="W949" s="260"/>
      <c r="X949" s="260"/>
      <c r="Y949" s="260"/>
      <c r="Z949" s="260"/>
      <c r="AA949" s="260"/>
      <c r="AB949" s="260"/>
      <c r="AC949" s="260"/>
      <c r="AD949" s="260"/>
      <c r="AE949" s="260"/>
      <c r="AF949" s="260"/>
      <c r="AG949" s="260"/>
      <c r="AH949" s="260"/>
      <c r="AI949" s="260"/>
      <c r="AJ949" s="260"/>
      <c r="AK949" s="260"/>
      <c r="AL949" s="260"/>
      <c r="AM949" s="260"/>
      <c r="AN949" s="260"/>
      <c r="AO949" s="260"/>
      <c r="AP949" s="260"/>
      <c r="AQ949" s="260"/>
      <c r="AR949" s="260"/>
      <c r="AS949" s="260"/>
      <c r="AT949" s="260"/>
    </row>
    <row r="950" customFormat="false" ht="15" hidden="false" customHeight="false" outlineLevel="0" collapsed="false">
      <c r="A950" s="259"/>
      <c r="B950" s="260"/>
      <c r="C950" s="260"/>
      <c r="D950" s="260"/>
      <c r="E950" s="260"/>
      <c r="F950" s="260"/>
      <c r="G950" s="260"/>
      <c r="H950" s="260"/>
      <c r="I950" s="260"/>
      <c r="J950" s="260"/>
      <c r="K950" s="260"/>
      <c r="L950" s="260"/>
      <c r="M950" s="260"/>
      <c r="N950" s="260"/>
      <c r="O950" s="260"/>
      <c r="P950" s="260"/>
      <c r="Q950" s="260"/>
      <c r="R950" s="260"/>
      <c r="S950" s="260"/>
      <c r="T950" s="260"/>
      <c r="U950" s="260"/>
      <c r="V950" s="260"/>
      <c r="W950" s="260"/>
      <c r="X950" s="260"/>
      <c r="Y950" s="260"/>
      <c r="Z950" s="260"/>
      <c r="AA950" s="260"/>
      <c r="AB950" s="260"/>
      <c r="AC950" s="260"/>
      <c r="AD950" s="260"/>
      <c r="AE950" s="260"/>
      <c r="AF950" s="260"/>
      <c r="AG950" s="260"/>
      <c r="AH950" s="260"/>
      <c r="AI950" s="260"/>
      <c r="AJ950" s="260"/>
      <c r="AK950" s="260"/>
      <c r="AL950" s="260"/>
      <c r="AM950" s="260"/>
      <c r="AN950" s="260"/>
      <c r="AO950" s="260"/>
      <c r="AP950" s="260"/>
      <c r="AQ950" s="260"/>
      <c r="AR950" s="260"/>
      <c r="AS950" s="260"/>
      <c r="AT950" s="260"/>
    </row>
    <row r="951" customFormat="false" ht="15" hidden="false" customHeight="false" outlineLevel="0" collapsed="false">
      <c r="A951" s="259"/>
      <c r="B951" s="260"/>
      <c r="C951" s="260"/>
      <c r="D951" s="260"/>
      <c r="E951" s="260"/>
      <c r="F951" s="260"/>
      <c r="G951" s="260"/>
      <c r="H951" s="260"/>
      <c r="I951" s="260"/>
      <c r="J951" s="260"/>
      <c r="K951" s="260"/>
      <c r="L951" s="260"/>
      <c r="M951" s="260"/>
      <c r="N951" s="260"/>
      <c r="O951" s="260"/>
      <c r="P951" s="260"/>
      <c r="Q951" s="260"/>
      <c r="R951" s="260"/>
      <c r="S951" s="260"/>
      <c r="T951" s="260"/>
      <c r="U951" s="260"/>
      <c r="V951" s="260"/>
      <c r="W951" s="260"/>
      <c r="X951" s="260"/>
      <c r="Y951" s="260"/>
      <c r="Z951" s="260"/>
      <c r="AA951" s="260"/>
      <c r="AB951" s="260"/>
      <c r="AC951" s="260"/>
      <c r="AD951" s="260"/>
      <c r="AE951" s="260"/>
      <c r="AF951" s="260"/>
      <c r="AG951" s="260"/>
      <c r="AH951" s="260"/>
      <c r="AI951" s="260"/>
      <c r="AJ951" s="260"/>
      <c r="AK951" s="260"/>
      <c r="AL951" s="260"/>
      <c r="AM951" s="260"/>
      <c r="AN951" s="260"/>
      <c r="AO951" s="260"/>
      <c r="AP951" s="260"/>
      <c r="AQ951" s="260"/>
      <c r="AR951" s="260"/>
      <c r="AS951" s="260"/>
      <c r="AT951" s="260"/>
    </row>
    <row r="952" customFormat="false" ht="15" hidden="false" customHeight="false" outlineLevel="0" collapsed="false">
      <c r="A952" s="259"/>
      <c r="B952" s="260"/>
      <c r="C952" s="260"/>
      <c r="D952" s="260"/>
      <c r="E952" s="260"/>
      <c r="F952" s="260"/>
      <c r="G952" s="260"/>
      <c r="H952" s="260"/>
      <c r="I952" s="260"/>
      <c r="J952" s="260"/>
      <c r="K952" s="260"/>
      <c r="L952" s="260"/>
      <c r="M952" s="260"/>
      <c r="N952" s="260"/>
      <c r="O952" s="260"/>
      <c r="P952" s="260"/>
      <c r="Q952" s="260"/>
      <c r="R952" s="260"/>
      <c r="S952" s="260"/>
      <c r="T952" s="260"/>
      <c r="U952" s="260"/>
      <c r="V952" s="260"/>
      <c r="W952" s="260"/>
      <c r="X952" s="260"/>
      <c r="Y952" s="260"/>
      <c r="Z952" s="260"/>
      <c r="AA952" s="260"/>
      <c r="AB952" s="260"/>
      <c r="AC952" s="260"/>
      <c r="AD952" s="260"/>
      <c r="AE952" s="260"/>
      <c r="AF952" s="260"/>
      <c r="AG952" s="260"/>
      <c r="AH952" s="260"/>
      <c r="AI952" s="260"/>
      <c r="AJ952" s="260"/>
      <c r="AK952" s="260"/>
      <c r="AL952" s="260"/>
      <c r="AM952" s="260"/>
      <c r="AN952" s="260"/>
      <c r="AO952" s="260"/>
      <c r="AP952" s="260"/>
      <c r="AQ952" s="260"/>
      <c r="AR952" s="260"/>
      <c r="AS952" s="260"/>
      <c r="AT952" s="260"/>
    </row>
    <row r="953" customFormat="false" ht="15" hidden="false" customHeight="false" outlineLevel="0" collapsed="false">
      <c r="A953" s="259"/>
      <c r="B953" s="260"/>
      <c r="C953" s="260"/>
      <c r="D953" s="260"/>
      <c r="E953" s="260"/>
      <c r="F953" s="260"/>
      <c r="G953" s="260"/>
      <c r="H953" s="260"/>
      <c r="I953" s="260"/>
      <c r="J953" s="260"/>
      <c r="K953" s="260"/>
      <c r="L953" s="260"/>
      <c r="M953" s="260"/>
      <c r="N953" s="260"/>
      <c r="O953" s="260"/>
      <c r="P953" s="260"/>
      <c r="Q953" s="260"/>
      <c r="R953" s="260"/>
      <c r="S953" s="260"/>
      <c r="T953" s="260"/>
      <c r="U953" s="260"/>
      <c r="V953" s="260"/>
      <c r="W953" s="260"/>
      <c r="X953" s="260"/>
      <c r="Y953" s="260"/>
      <c r="Z953" s="260"/>
      <c r="AA953" s="260"/>
      <c r="AB953" s="260"/>
      <c r="AC953" s="260"/>
      <c r="AD953" s="260"/>
      <c r="AE953" s="260"/>
      <c r="AF953" s="260"/>
      <c r="AG953" s="260"/>
      <c r="AH953" s="260"/>
      <c r="AI953" s="260"/>
      <c r="AJ953" s="260"/>
      <c r="AK953" s="260"/>
      <c r="AL953" s="260"/>
      <c r="AM953" s="260"/>
      <c r="AN953" s="260"/>
      <c r="AO953" s="260"/>
      <c r="AP953" s="260"/>
      <c r="AQ953" s="260"/>
      <c r="AR953" s="260"/>
      <c r="AS953" s="260"/>
      <c r="AT953" s="260"/>
    </row>
    <row r="954" customFormat="false" ht="15" hidden="false" customHeight="false" outlineLevel="0" collapsed="false">
      <c r="A954" s="259"/>
      <c r="B954" s="260"/>
      <c r="C954" s="260"/>
      <c r="D954" s="260"/>
      <c r="E954" s="260"/>
      <c r="F954" s="260"/>
      <c r="G954" s="260"/>
      <c r="H954" s="260"/>
      <c r="I954" s="260"/>
      <c r="J954" s="260"/>
      <c r="K954" s="260"/>
      <c r="L954" s="260"/>
      <c r="M954" s="260"/>
      <c r="N954" s="260"/>
      <c r="O954" s="260"/>
      <c r="P954" s="260"/>
      <c r="Q954" s="260"/>
      <c r="R954" s="260"/>
      <c r="S954" s="260"/>
      <c r="T954" s="260"/>
      <c r="U954" s="260"/>
      <c r="V954" s="260"/>
      <c r="W954" s="260"/>
      <c r="X954" s="260"/>
      <c r="Y954" s="260"/>
      <c r="Z954" s="260"/>
      <c r="AA954" s="260"/>
      <c r="AB954" s="260"/>
      <c r="AC954" s="260"/>
      <c r="AD954" s="260"/>
      <c r="AE954" s="260"/>
      <c r="AF954" s="260"/>
      <c r="AG954" s="260"/>
      <c r="AH954" s="260"/>
      <c r="AI954" s="260"/>
      <c r="AJ954" s="260"/>
      <c r="AK954" s="260"/>
      <c r="AL954" s="260"/>
      <c r="AM954" s="260"/>
      <c r="AN954" s="260"/>
      <c r="AO954" s="260"/>
      <c r="AP954" s="260"/>
      <c r="AQ954" s="260"/>
      <c r="AR954" s="260"/>
      <c r="AS954" s="260"/>
      <c r="AT954" s="260"/>
    </row>
    <row r="955" customFormat="false" ht="15" hidden="false" customHeight="false" outlineLevel="0" collapsed="false">
      <c r="A955" s="259"/>
      <c r="B955" s="260"/>
      <c r="C955" s="260"/>
      <c r="D955" s="260"/>
      <c r="E955" s="260"/>
      <c r="F955" s="260"/>
      <c r="G955" s="260"/>
      <c r="H955" s="260"/>
      <c r="I955" s="260"/>
      <c r="J955" s="260"/>
      <c r="K955" s="260"/>
      <c r="L955" s="260"/>
      <c r="M955" s="260"/>
      <c r="N955" s="260"/>
      <c r="O955" s="260"/>
      <c r="P955" s="260"/>
      <c r="Q955" s="260"/>
      <c r="R955" s="260"/>
      <c r="S955" s="260"/>
      <c r="T955" s="260"/>
      <c r="U955" s="260"/>
      <c r="V955" s="260"/>
      <c r="W955" s="260"/>
      <c r="X955" s="260"/>
      <c r="Y955" s="260"/>
      <c r="Z955" s="260"/>
      <c r="AA955" s="260"/>
      <c r="AB955" s="260"/>
      <c r="AC955" s="260"/>
      <c r="AD955" s="260"/>
      <c r="AE955" s="260"/>
      <c r="AF955" s="260"/>
      <c r="AG955" s="260"/>
      <c r="AH955" s="260"/>
      <c r="AI955" s="260"/>
      <c r="AJ955" s="260"/>
      <c r="AK955" s="260"/>
      <c r="AL955" s="260"/>
      <c r="AM955" s="260"/>
      <c r="AN955" s="260"/>
      <c r="AO955" s="260"/>
      <c r="AP955" s="260"/>
      <c r="AQ955" s="260"/>
      <c r="AR955" s="260"/>
      <c r="AS955" s="260"/>
      <c r="AT955" s="260"/>
    </row>
    <row r="956" customFormat="false" ht="15" hidden="false" customHeight="false" outlineLevel="0" collapsed="false">
      <c r="A956" s="259"/>
      <c r="B956" s="260"/>
      <c r="C956" s="260"/>
      <c r="D956" s="260"/>
      <c r="E956" s="260"/>
      <c r="F956" s="260"/>
      <c r="G956" s="260"/>
      <c r="H956" s="260"/>
      <c r="I956" s="260"/>
      <c r="J956" s="260"/>
      <c r="K956" s="260"/>
      <c r="L956" s="260"/>
      <c r="M956" s="260"/>
      <c r="N956" s="260"/>
      <c r="O956" s="260"/>
      <c r="P956" s="260"/>
      <c r="Q956" s="260"/>
      <c r="R956" s="260"/>
      <c r="S956" s="260"/>
      <c r="T956" s="260"/>
      <c r="U956" s="260"/>
      <c r="V956" s="260"/>
      <c r="W956" s="260"/>
      <c r="X956" s="260"/>
      <c r="Y956" s="260"/>
      <c r="Z956" s="260"/>
      <c r="AA956" s="260"/>
      <c r="AB956" s="260"/>
      <c r="AC956" s="260"/>
      <c r="AD956" s="260"/>
      <c r="AE956" s="260"/>
      <c r="AF956" s="260"/>
      <c r="AG956" s="260"/>
      <c r="AH956" s="260"/>
      <c r="AI956" s="260"/>
      <c r="AJ956" s="260"/>
      <c r="AK956" s="260"/>
      <c r="AL956" s="260"/>
      <c r="AM956" s="260"/>
      <c r="AN956" s="260"/>
      <c r="AO956" s="260"/>
      <c r="AP956" s="260"/>
      <c r="AQ956" s="260"/>
      <c r="AR956" s="260"/>
      <c r="AS956" s="260"/>
      <c r="AT956" s="260"/>
    </row>
    <row r="957" customFormat="false" ht="15" hidden="false" customHeight="false" outlineLevel="0" collapsed="false">
      <c r="A957" s="259"/>
      <c r="B957" s="260"/>
      <c r="C957" s="260"/>
      <c r="D957" s="260"/>
      <c r="E957" s="260"/>
      <c r="F957" s="260"/>
      <c r="G957" s="260"/>
      <c r="H957" s="260"/>
      <c r="I957" s="260"/>
      <c r="J957" s="260"/>
      <c r="K957" s="260"/>
      <c r="L957" s="260"/>
      <c r="M957" s="260"/>
      <c r="N957" s="260"/>
      <c r="O957" s="260"/>
      <c r="P957" s="260"/>
      <c r="Q957" s="260"/>
      <c r="R957" s="260"/>
      <c r="S957" s="260"/>
      <c r="T957" s="260"/>
      <c r="U957" s="260"/>
      <c r="V957" s="260"/>
      <c r="W957" s="260"/>
      <c r="X957" s="260"/>
      <c r="Y957" s="260"/>
      <c r="Z957" s="260"/>
      <c r="AA957" s="260"/>
      <c r="AB957" s="260"/>
      <c r="AC957" s="260"/>
      <c r="AD957" s="260"/>
      <c r="AE957" s="260"/>
      <c r="AF957" s="260"/>
      <c r="AG957" s="260"/>
      <c r="AH957" s="260"/>
      <c r="AI957" s="260"/>
      <c r="AJ957" s="260"/>
      <c r="AK957" s="260"/>
      <c r="AL957" s="260"/>
      <c r="AM957" s="260"/>
      <c r="AN957" s="260"/>
      <c r="AO957" s="260"/>
      <c r="AP957" s="260"/>
      <c r="AQ957" s="260"/>
      <c r="AR957" s="260"/>
      <c r="AS957" s="260"/>
      <c r="AT957" s="260"/>
    </row>
    <row r="958" customFormat="false" ht="15" hidden="false" customHeight="false" outlineLevel="0" collapsed="false">
      <c r="A958" s="259"/>
      <c r="B958" s="260"/>
      <c r="C958" s="260"/>
      <c r="D958" s="260"/>
      <c r="E958" s="260"/>
      <c r="F958" s="260"/>
      <c r="G958" s="260"/>
      <c r="H958" s="260"/>
      <c r="I958" s="260"/>
      <c r="J958" s="260"/>
      <c r="K958" s="260"/>
      <c r="L958" s="260"/>
      <c r="M958" s="260"/>
      <c r="N958" s="260"/>
      <c r="O958" s="260"/>
      <c r="P958" s="260"/>
      <c r="Q958" s="260"/>
      <c r="R958" s="260"/>
      <c r="S958" s="260"/>
      <c r="T958" s="260"/>
      <c r="U958" s="260"/>
      <c r="V958" s="260"/>
      <c r="W958" s="260"/>
      <c r="X958" s="260"/>
      <c r="Y958" s="260"/>
      <c r="Z958" s="260"/>
      <c r="AA958" s="260"/>
      <c r="AB958" s="260"/>
      <c r="AC958" s="260"/>
      <c r="AD958" s="260"/>
      <c r="AE958" s="260"/>
      <c r="AF958" s="260"/>
      <c r="AG958" s="260"/>
      <c r="AH958" s="260"/>
      <c r="AI958" s="260"/>
      <c r="AJ958" s="260"/>
      <c r="AK958" s="260"/>
      <c r="AL958" s="260"/>
      <c r="AM958" s="260"/>
      <c r="AN958" s="260"/>
      <c r="AO958" s="260"/>
      <c r="AP958" s="260"/>
      <c r="AQ958" s="260"/>
      <c r="AR958" s="260"/>
      <c r="AS958" s="260"/>
      <c r="AT958" s="260"/>
    </row>
    <row r="959" customFormat="false" ht="15" hidden="false" customHeight="false" outlineLevel="0" collapsed="false">
      <c r="A959" s="259"/>
      <c r="B959" s="260"/>
      <c r="C959" s="260"/>
      <c r="D959" s="260"/>
      <c r="E959" s="260"/>
      <c r="F959" s="260"/>
      <c r="G959" s="260"/>
      <c r="H959" s="260"/>
      <c r="I959" s="260"/>
      <c r="J959" s="260"/>
      <c r="K959" s="260"/>
      <c r="L959" s="260"/>
      <c r="M959" s="260"/>
      <c r="N959" s="260"/>
      <c r="O959" s="260"/>
      <c r="P959" s="260"/>
      <c r="Q959" s="260"/>
      <c r="R959" s="260"/>
      <c r="S959" s="260"/>
      <c r="T959" s="260"/>
      <c r="U959" s="260"/>
      <c r="V959" s="260"/>
      <c r="W959" s="260"/>
      <c r="X959" s="260"/>
      <c r="Y959" s="260"/>
      <c r="Z959" s="260"/>
      <c r="AA959" s="260"/>
      <c r="AB959" s="260"/>
      <c r="AC959" s="260"/>
      <c r="AD959" s="260"/>
      <c r="AE959" s="260"/>
      <c r="AF959" s="260"/>
      <c r="AG959" s="260"/>
      <c r="AH959" s="260"/>
      <c r="AI959" s="260"/>
      <c r="AJ959" s="260"/>
      <c r="AK959" s="260"/>
      <c r="AL959" s="260"/>
      <c r="AM959" s="260"/>
      <c r="AN959" s="260"/>
      <c r="AO959" s="260"/>
      <c r="AP959" s="260"/>
      <c r="AQ959" s="260"/>
      <c r="AR959" s="260"/>
      <c r="AS959" s="260"/>
      <c r="AT959" s="260"/>
    </row>
    <row r="960" customFormat="false" ht="15" hidden="false" customHeight="false" outlineLevel="0" collapsed="false">
      <c r="A960" s="259"/>
      <c r="B960" s="260"/>
      <c r="C960" s="260"/>
      <c r="D960" s="260"/>
      <c r="E960" s="260"/>
      <c r="F960" s="260"/>
      <c r="G960" s="260"/>
      <c r="H960" s="260"/>
      <c r="I960" s="260"/>
      <c r="J960" s="260"/>
      <c r="K960" s="260"/>
      <c r="L960" s="260"/>
      <c r="M960" s="260"/>
      <c r="N960" s="260"/>
      <c r="O960" s="260"/>
      <c r="P960" s="260"/>
      <c r="Q960" s="260"/>
      <c r="R960" s="260"/>
      <c r="S960" s="260"/>
      <c r="T960" s="260"/>
      <c r="U960" s="260"/>
      <c r="V960" s="260"/>
      <c r="W960" s="260"/>
      <c r="X960" s="260"/>
      <c r="Y960" s="260"/>
      <c r="Z960" s="260"/>
      <c r="AA960" s="260"/>
      <c r="AB960" s="260"/>
      <c r="AC960" s="260"/>
      <c r="AD960" s="260"/>
      <c r="AE960" s="260"/>
      <c r="AF960" s="260"/>
      <c r="AG960" s="260"/>
      <c r="AH960" s="260"/>
      <c r="AI960" s="260"/>
      <c r="AJ960" s="260"/>
      <c r="AK960" s="260"/>
      <c r="AL960" s="260"/>
      <c r="AM960" s="260"/>
      <c r="AN960" s="260"/>
      <c r="AO960" s="260"/>
      <c r="AP960" s="260"/>
      <c r="AQ960" s="260"/>
      <c r="AR960" s="260"/>
      <c r="AS960" s="260"/>
      <c r="AT960" s="260"/>
    </row>
    <row r="961" customFormat="false" ht="15" hidden="false" customHeight="false" outlineLevel="0" collapsed="false">
      <c r="A961" s="259"/>
      <c r="B961" s="260"/>
      <c r="C961" s="260"/>
      <c r="D961" s="260"/>
      <c r="E961" s="260"/>
      <c r="F961" s="260"/>
      <c r="G961" s="260"/>
      <c r="H961" s="260"/>
      <c r="I961" s="260"/>
      <c r="J961" s="260"/>
      <c r="K961" s="260"/>
      <c r="L961" s="260"/>
      <c r="M961" s="260"/>
      <c r="N961" s="260"/>
      <c r="O961" s="260"/>
      <c r="P961" s="260"/>
      <c r="Q961" s="260"/>
      <c r="R961" s="260"/>
      <c r="S961" s="260"/>
      <c r="T961" s="260"/>
      <c r="U961" s="260"/>
      <c r="V961" s="260"/>
      <c r="W961" s="260"/>
      <c r="X961" s="260"/>
      <c r="Y961" s="260"/>
      <c r="Z961" s="260"/>
      <c r="AA961" s="260"/>
      <c r="AB961" s="260"/>
      <c r="AC961" s="260"/>
      <c r="AD961" s="260"/>
      <c r="AE961" s="260"/>
      <c r="AF961" s="260"/>
      <c r="AG961" s="260"/>
      <c r="AH961" s="260"/>
      <c r="AI961" s="260"/>
      <c r="AJ961" s="260"/>
      <c r="AK961" s="260"/>
      <c r="AL961" s="260"/>
      <c r="AM961" s="260"/>
      <c r="AN961" s="260"/>
      <c r="AO961" s="260"/>
      <c r="AP961" s="260"/>
      <c r="AQ961" s="260"/>
      <c r="AR961" s="260"/>
      <c r="AS961" s="260"/>
      <c r="AT961" s="260"/>
    </row>
    <row r="962" customFormat="false" ht="15" hidden="false" customHeight="false" outlineLevel="0" collapsed="false">
      <c r="A962" s="259"/>
      <c r="B962" s="260"/>
      <c r="C962" s="260"/>
      <c r="D962" s="260"/>
      <c r="E962" s="260"/>
      <c r="F962" s="260"/>
      <c r="G962" s="260"/>
      <c r="H962" s="260"/>
      <c r="I962" s="260"/>
      <c r="J962" s="260"/>
      <c r="K962" s="260"/>
      <c r="L962" s="260"/>
      <c r="M962" s="260"/>
      <c r="N962" s="260"/>
      <c r="O962" s="260"/>
      <c r="P962" s="260"/>
      <c r="Q962" s="260"/>
      <c r="R962" s="260"/>
      <c r="S962" s="260"/>
      <c r="T962" s="260"/>
      <c r="U962" s="260"/>
      <c r="V962" s="260"/>
      <c r="W962" s="260"/>
      <c r="X962" s="260"/>
      <c r="Y962" s="260"/>
      <c r="Z962" s="260"/>
      <c r="AA962" s="260"/>
      <c r="AB962" s="260"/>
      <c r="AC962" s="260"/>
      <c r="AD962" s="260"/>
      <c r="AE962" s="260"/>
      <c r="AF962" s="260"/>
      <c r="AG962" s="260"/>
      <c r="AH962" s="260"/>
      <c r="AI962" s="260"/>
      <c r="AJ962" s="260"/>
      <c r="AK962" s="260"/>
      <c r="AL962" s="260"/>
      <c r="AM962" s="260"/>
      <c r="AN962" s="260"/>
      <c r="AO962" s="260"/>
      <c r="AP962" s="260"/>
      <c r="AQ962" s="260"/>
      <c r="AR962" s="260"/>
      <c r="AS962" s="260"/>
      <c r="AT962" s="260"/>
    </row>
    <row r="963" customFormat="false" ht="15" hidden="false" customHeight="false" outlineLevel="0" collapsed="false">
      <c r="A963" s="259"/>
      <c r="B963" s="260"/>
      <c r="C963" s="260"/>
      <c r="D963" s="260"/>
      <c r="E963" s="260"/>
      <c r="F963" s="260"/>
      <c r="G963" s="260"/>
      <c r="H963" s="260"/>
      <c r="I963" s="260"/>
      <c r="J963" s="260"/>
      <c r="K963" s="260"/>
      <c r="L963" s="260"/>
      <c r="M963" s="260"/>
      <c r="N963" s="260"/>
      <c r="O963" s="260"/>
      <c r="P963" s="260"/>
      <c r="Q963" s="260"/>
      <c r="R963" s="260"/>
      <c r="S963" s="260"/>
      <c r="T963" s="260"/>
      <c r="U963" s="260"/>
      <c r="V963" s="260"/>
      <c r="W963" s="260"/>
      <c r="X963" s="260"/>
      <c r="Y963" s="260"/>
      <c r="Z963" s="260"/>
      <c r="AA963" s="260"/>
      <c r="AB963" s="260"/>
      <c r="AC963" s="260"/>
      <c r="AD963" s="260"/>
      <c r="AE963" s="260"/>
      <c r="AF963" s="260"/>
      <c r="AG963" s="260"/>
      <c r="AH963" s="260"/>
      <c r="AI963" s="260"/>
      <c r="AJ963" s="260"/>
      <c r="AK963" s="260"/>
      <c r="AL963" s="260"/>
      <c r="AM963" s="260"/>
      <c r="AN963" s="260"/>
      <c r="AO963" s="260"/>
      <c r="AP963" s="260"/>
      <c r="AQ963" s="260"/>
      <c r="AR963" s="260"/>
      <c r="AS963" s="260"/>
      <c r="AT963" s="260"/>
    </row>
    <row r="964" customFormat="false" ht="15" hidden="false" customHeight="false" outlineLevel="0" collapsed="false">
      <c r="A964" s="259"/>
      <c r="B964" s="260"/>
      <c r="C964" s="260"/>
      <c r="D964" s="260"/>
      <c r="E964" s="260"/>
      <c r="F964" s="260"/>
      <c r="G964" s="260"/>
      <c r="H964" s="260"/>
      <c r="I964" s="260"/>
      <c r="J964" s="260"/>
      <c r="K964" s="260"/>
      <c r="L964" s="260"/>
      <c r="M964" s="260"/>
      <c r="N964" s="260"/>
      <c r="O964" s="260"/>
      <c r="P964" s="260"/>
      <c r="Q964" s="260"/>
      <c r="R964" s="260"/>
      <c r="S964" s="260"/>
      <c r="T964" s="260"/>
      <c r="U964" s="260"/>
      <c r="V964" s="260"/>
      <c r="W964" s="260"/>
      <c r="X964" s="260"/>
      <c r="Y964" s="260"/>
      <c r="Z964" s="260"/>
      <c r="AA964" s="260"/>
      <c r="AB964" s="260"/>
      <c r="AC964" s="260"/>
      <c r="AD964" s="260"/>
      <c r="AE964" s="260"/>
      <c r="AF964" s="260"/>
      <c r="AG964" s="260"/>
      <c r="AH964" s="260"/>
      <c r="AI964" s="260"/>
      <c r="AJ964" s="260"/>
      <c r="AK964" s="260"/>
      <c r="AL964" s="260"/>
      <c r="AM964" s="260"/>
      <c r="AN964" s="260"/>
      <c r="AO964" s="260"/>
      <c r="AP964" s="260"/>
      <c r="AQ964" s="260"/>
      <c r="AR964" s="260"/>
      <c r="AS964" s="260"/>
      <c r="AT964" s="260"/>
    </row>
    <row r="965" customFormat="false" ht="15" hidden="false" customHeight="false" outlineLevel="0" collapsed="false">
      <c r="A965" s="259"/>
      <c r="B965" s="260"/>
      <c r="C965" s="260"/>
      <c r="D965" s="260"/>
      <c r="E965" s="260"/>
      <c r="F965" s="260"/>
      <c r="G965" s="260"/>
      <c r="H965" s="260"/>
      <c r="I965" s="260"/>
      <c r="J965" s="260"/>
      <c r="K965" s="260"/>
      <c r="L965" s="260"/>
      <c r="M965" s="260"/>
      <c r="N965" s="260"/>
      <c r="O965" s="260"/>
      <c r="P965" s="260"/>
      <c r="Q965" s="260"/>
      <c r="R965" s="260"/>
      <c r="S965" s="260"/>
      <c r="T965" s="260"/>
      <c r="U965" s="260"/>
      <c r="V965" s="260"/>
      <c r="W965" s="260"/>
      <c r="X965" s="260"/>
      <c r="Y965" s="260"/>
      <c r="Z965" s="260"/>
      <c r="AA965" s="260"/>
      <c r="AB965" s="260"/>
      <c r="AC965" s="260"/>
      <c r="AD965" s="260"/>
      <c r="AE965" s="260"/>
      <c r="AF965" s="260"/>
      <c r="AG965" s="260"/>
      <c r="AH965" s="260"/>
      <c r="AI965" s="260"/>
      <c r="AJ965" s="260"/>
      <c r="AK965" s="260"/>
      <c r="AL965" s="260"/>
      <c r="AM965" s="260"/>
      <c r="AN965" s="260"/>
      <c r="AO965" s="260"/>
      <c r="AP965" s="260"/>
      <c r="AQ965" s="260"/>
      <c r="AR965" s="260"/>
      <c r="AS965" s="260"/>
      <c r="AT965" s="260"/>
    </row>
    <row r="966" customFormat="false" ht="15" hidden="false" customHeight="false" outlineLevel="0" collapsed="false">
      <c r="A966" s="259"/>
      <c r="B966" s="260"/>
      <c r="C966" s="260"/>
      <c r="D966" s="260"/>
      <c r="E966" s="260"/>
      <c r="F966" s="260"/>
      <c r="G966" s="260"/>
      <c r="H966" s="260"/>
      <c r="I966" s="260"/>
      <c r="J966" s="260"/>
      <c r="K966" s="260"/>
      <c r="L966" s="260"/>
      <c r="M966" s="260"/>
      <c r="N966" s="260"/>
      <c r="O966" s="260"/>
      <c r="P966" s="260"/>
      <c r="Q966" s="260"/>
      <c r="R966" s="260"/>
      <c r="S966" s="260"/>
      <c r="T966" s="260"/>
      <c r="U966" s="260"/>
      <c r="V966" s="260"/>
      <c r="W966" s="260"/>
      <c r="X966" s="260"/>
      <c r="Y966" s="260"/>
      <c r="Z966" s="260"/>
      <c r="AA966" s="260"/>
      <c r="AB966" s="260"/>
      <c r="AC966" s="260"/>
      <c r="AD966" s="260"/>
      <c r="AE966" s="260"/>
      <c r="AF966" s="260"/>
      <c r="AG966" s="260"/>
      <c r="AH966" s="260"/>
      <c r="AI966" s="260"/>
      <c r="AJ966" s="260"/>
      <c r="AK966" s="260"/>
      <c r="AL966" s="260"/>
      <c r="AM966" s="260"/>
      <c r="AN966" s="260"/>
      <c r="AO966" s="260"/>
      <c r="AP966" s="260"/>
      <c r="AQ966" s="260"/>
      <c r="AR966" s="260"/>
      <c r="AS966" s="260"/>
      <c r="AT966" s="260"/>
    </row>
    <row r="967" customFormat="false" ht="15" hidden="false" customHeight="false" outlineLevel="0" collapsed="false">
      <c r="A967" s="259"/>
      <c r="B967" s="260"/>
      <c r="C967" s="260"/>
      <c r="D967" s="260"/>
      <c r="E967" s="260"/>
      <c r="F967" s="260"/>
      <c r="G967" s="260"/>
      <c r="H967" s="260"/>
      <c r="I967" s="260"/>
      <c r="J967" s="260"/>
      <c r="K967" s="260"/>
      <c r="L967" s="260"/>
      <c r="M967" s="260"/>
      <c r="N967" s="260"/>
      <c r="O967" s="260"/>
      <c r="P967" s="260"/>
      <c r="Q967" s="260"/>
      <c r="R967" s="260"/>
      <c r="S967" s="260"/>
      <c r="T967" s="260"/>
      <c r="U967" s="260"/>
      <c r="V967" s="260"/>
      <c r="W967" s="260"/>
      <c r="X967" s="260"/>
      <c r="Y967" s="260"/>
      <c r="Z967" s="260"/>
      <c r="AA967" s="260"/>
      <c r="AB967" s="260"/>
      <c r="AC967" s="260"/>
      <c r="AD967" s="260"/>
      <c r="AE967" s="260"/>
      <c r="AF967" s="260"/>
      <c r="AG967" s="260"/>
      <c r="AH967" s="260"/>
      <c r="AI967" s="260"/>
      <c r="AJ967" s="260"/>
      <c r="AK967" s="260"/>
      <c r="AL967" s="260"/>
      <c r="AM967" s="260"/>
      <c r="AN967" s="260"/>
      <c r="AO967" s="260"/>
      <c r="AP967" s="260"/>
      <c r="AQ967" s="260"/>
      <c r="AR967" s="260"/>
      <c r="AS967" s="260"/>
      <c r="AT967" s="260"/>
    </row>
    <row r="968" customFormat="false" ht="15" hidden="false" customHeight="false" outlineLevel="0" collapsed="false">
      <c r="A968" s="259"/>
      <c r="B968" s="260"/>
      <c r="C968" s="260"/>
      <c r="D968" s="260"/>
      <c r="E968" s="260"/>
      <c r="F968" s="260"/>
      <c r="G968" s="260"/>
      <c r="H968" s="260"/>
      <c r="I968" s="260"/>
      <c r="J968" s="260"/>
      <c r="K968" s="260"/>
      <c r="L968" s="260"/>
      <c r="M968" s="260"/>
      <c r="N968" s="260"/>
      <c r="O968" s="260"/>
      <c r="P968" s="260"/>
      <c r="Q968" s="260"/>
      <c r="R968" s="260"/>
      <c r="S968" s="260"/>
      <c r="T968" s="260"/>
      <c r="U968" s="260"/>
      <c r="V968" s="260"/>
      <c r="W968" s="260"/>
      <c r="X968" s="260"/>
      <c r="Y968" s="260"/>
      <c r="Z968" s="260"/>
      <c r="AA968" s="260"/>
      <c r="AB968" s="260"/>
      <c r="AC968" s="260"/>
      <c r="AD968" s="260"/>
      <c r="AE968" s="260"/>
      <c r="AF968" s="260"/>
      <c r="AG968" s="260"/>
      <c r="AH968" s="260"/>
      <c r="AI968" s="260"/>
      <c r="AJ968" s="260"/>
      <c r="AK968" s="260"/>
      <c r="AL968" s="260"/>
      <c r="AM968" s="260"/>
      <c r="AN968" s="260"/>
      <c r="AO968" s="260"/>
      <c r="AP968" s="260"/>
      <c r="AQ968" s="260"/>
      <c r="AR968" s="260"/>
      <c r="AS968" s="260"/>
      <c r="AT968" s="260"/>
    </row>
    <row r="969" customFormat="false" ht="15" hidden="false" customHeight="false" outlineLevel="0" collapsed="false">
      <c r="A969" s="259"/>
      <c r="B969" s="260"/>
      <c r="C969" s="260"/>
      <c r="D969" s="260"/>
      <c r="E969" s="260"/>
      <c r="F969" s="260"/>
      <c r="G969" s="260"/>
      <c r="H969" s="260"/>
      <c r="I969" s="260"/>
      <c r="J969" s="260"/>
      <c r="K969" s="260"/>
      <c r="L969" s="260"/>
      <c r="M969" s="260"/>
      <c r="N969" s="260"/>
      <c r="O969" s="260"/>
      <c r="P969" s="260"/>
      <c r="Q969" s="260"/>
      <c r="R969" s="260"/>
      <c r="S969" s="260"/>
      <c r="T969" s="260"/>
      <c r="U969" s="260"/>
      <c r="V969" s="260"/>
      <c r="W969" s="260"/>
      <c r="X969" s="260"/>
      <c r="Y969" s="260"/>
      <c r="Z969" s="260"/>
      <c r="AA969" s="260"/>
      <c r="AB969" s="260"/>
      <c r="AC969" s="260"/>
      <c r="AD969" s="260"/>
      <c r="AE969" s="260"/>
      <c r="AF969" s="260"/>
      <c r="AG969" s="260"/>
      <c r="AH969" s="260"/>
      <c r="AI969" s="260"/>
      <c r="AJ969" s="260"/>
      <c r="AK969" s="260"/>
      <c r="AL969" s="260"/>
      <c r="AM969" s="260"/>
      <c r="AN969" s="260"/>
      <c r="AO969" s="260"/>
      <c r="AP969" s="260"/>
      <c r="AQ969" s="260"/>
      <c r="AR969" s="260"/>
      <c r="AS969" s="260"/>
      <c r="AT969" s="260"/>
    </row>
    <row r="970" customFormat="false" ht="15" hidden="false" customHeight="false" outlineLevel="0" collapsed="false">
      <c r="A970" s="259"/>
      <c r="B970" s="260"/>
      <c r="C970" s="260"/>
      <c r="D970" s="260"/>
      <c r="E970" s="260"/>
      <c r="F970" s="260"/>
      <c r="G970" s="260"/>
      <c r="H970" s="260"/>
      <c r="I970" s="260"/>
      <c r="J970" s="260"/>
      <c r="K970" s="260"/>
      <c r="L970" s="260"/>
      <c r="M970" s="260"/>
      <c r="N970" s="260"/>
      <c r="O970" s="260"/>
      <c r="P970" s="260"/>
      <c r="Q970" s="260"/>
      <c r="R970" s="260"/>
      <c r="S970" s="260"/>
      <c r="T970" s="260"/>
      <c r="U970" s="260"/>
      <c r="V970" s="260"/>
      <c r="W970" s="260"/>
      <c r="X970" s="260"/>
      <c r="Y970" s="260"/>
      <c r="Z970" s="260"/>
      <c r="AA970" s="260"/>
      <c r="AB970" s="260"/>
      <c r="AC970" s="260"/>
      <c r="AD970" s="260"/>
      <c r="AE970" s="260"/>
      <c r="AF970" s="260"/>
      <c r="AG970" s="260"/>
      <c r="AH970" s="260"/>
      <c r="AI970" s="260"/>
      <c r="AJ970" s="260"/>
      <c r="AK970" s="260"/>
      <c r="AL970" s="260"/>
      <c r="AM970" s="260"/>
      <c r="AN970" s="260"/>
      <c r="AO970" s="260"/>
      <c r="AP970" s="260"/>
      <c r="AQ970" s="260"/>
      <c r="AR970" s="260"/>
      <c r="AS970" s="260"/>
      <c r="AT970" s="260"/>
    </row>
    <row r="971" customFormat="false" ht="15" hidden="false" customHeight="false" outlineLevel="0" collapsed="false">
      <c r="A971" s="259"/>
      <c r="B971" s="260"/>
      <c r="C971" s="260"/>
      <c r="D971" s="260"/>
      <c r="E971" s="260"/>
      <c r="F971" s="260"/>
      <c r="G971" s="260"/>
      <c r="H971" s="260"/>
      <c r="I971" s="260"/>
      <c r="J971" s="260"/>
      <c r="K971" s="260"/>
      <c r="L971" s="260"/>
      <c r="M971" s="260"/>
      <c r="N971" s="260"/>
      <c r="O971" s="260"/>
      <c r="P971" s="260"/>
      <c r="Q971" s="260"/>
      <c r="R971" s="260"/>
      <c r="S971" s="260"/>
      <c r="T971" s="260"/>
      <c r="U971" s="260"/>
      <c r="V971" s="260"/>
      <c r="W971" s="260"/>
      <c r="X971" s="260"/>
      <c r="Y971" s="260"/>
      <c r="Z971" s="260"/>
      <c r="AA971" s="260"/>
      <c r="AB971" s="260"/>
      <c r="AC971" s="260"/>
      <c r="AD971" s="260"/>
      <c r="AE971" s="260"/>
      <c r="AF971" s="260"/>
      <c r="AG971" s="260"/>
      <c r="AH971" s="260"/>
      <c r="AI971" s="260"/>
      <c r="AJ971" s="260"/>
      <c r="AK971" s="260"/>
      <c r="AL971" s="260"/>
      <c r="AM971" s="260"/>
      <c r="AN971" s="260"/>
      <c r="AO971" s="260"/>
      <c r="AP971" s="260"/>
      <c r="AQ971" s="260"/>
      <c r="AR971" s="260"/>
      <c r="AS971" s="260"/>
      <c r="AT971" s="260"/>
    </row>
    <row r="972" customFormat="false" ht="15" hidden="false" customHeight="false" outlineLevel="0" collapsed="false">
      <c r="A972" s="259"/>
      <c r="B972" s="260"/>
      <c r="C972" s="260"/>
      <c r="D972" s="260"/>
      <c r="E972" s="260"/>
      <c r="F972" s="260"/>
      <c r="G972" s="260"/>
      <c r="H972" s="260"/>
      <c r="I972" s="260"/>
      <c r="J972" s="260"/>
      <c r="K972" s="260"/>
      <c r="L972" s="260"/>
      <c r="M972" s="260"/>
      <c r="N972" s="260"/>
      <c r="O972" s="260"/>
      <c r="P972" s="260"/>
      <c r="Q972" s="260"/>
      <c r="R972" s="260"/>
      <c r="S972" s="260"/>
      <c r="T972" s="260"/>
      <c r="U972" s="260"/>
      <c r="V972" s="260"/>
      <c r="W972" s="260"/>
      <c r="X972" s="260"/>
      <c r="Y972" s="260"/>
      <c r="Z972" s="260"/>
      <c r="AA972" s="260"/>
      <c r="AB972" s="260"/>
      <c r="AC972" s="260"/>
      <c r="AD972" s="260"/>
      <c r="AE972" s="260"/>
      <c r="AF972" s="260"/>
      <c r="AG972" s="260"/>
      <c r="AH972" s="260"/>
      <c r="AI972" s="260"/>
      <c r="AJ972" s="260"/>
      <c r="AK972" s="260"/>
      <c r="AL972" s="260"/>
      <c r="AM972" s="260"/>
      <c r="AN972" s="260"/>
      <c r="AO972" s="260"/>
      <c r="AP972" s="260"/>
      <c r="AQ972" s="260"/>
      <c r="AR972" s="260"/>
      <c r="AS972" s="260"/>
      <c r="AT972" s="260"/>
    </row>
    <row r="973" customFormat="false" ht="15" hidden="false" customHeight="false" outlineLevel="0" collapsed="false">
      <c r="A973" s="259"/>
      <c r="B973" s="260"/>
      <c r="C973" s="260"/>
      <c r="D973" s="260"/>
      <c r="E973" s="260"/>
      <c r="F973" s="260"/>
      <c r="G973" s="260"/>
      <c r="H973" s="260"/>
      <c r="I973" s="260"/>
      <c r="J973" s="260"/>
      <c r="K973" s="260"/>
      <c r="L973" s="260"/>
      <c r="M973" s="260"/>
      <c r="N973" s="260"/>
      <c r="O973" s="260"/>
      <c r="P973" s="260"/>
      <c r="Q973" s="260"/>
      <c r="R973" s="260"/>
      <c r="S973" s="260"/>
      <c r="T973" s="260"/>
      <c r="U973" s="260"/>
      <c r="V973" s="260"/>
      <c r="W973" s="260"/>
      <c r="X973" s="260"/>
      <c r="Y973" s="260"/>
      <c r="Z973" s="260"/>
      <c r="AA973" s="260"/>
      <c r="AB973" s="260"/>
      <c r="AC973" s="260"/>
      <c r="AD973" s="260"/>
      <c r="AE973" s="260"/>
      <c r="AF973" s="260"/>
      <c r="AG973" s="260"/>
      <c r="AH973" s="260"/>
      <c r="AI973" s="260"/>
      <c r="AJ973" s="260"/>
      <c r="AK973" s="260"/>
      <c r="AL973" s="260"/>
      <c r="AM973" s="260"/>
      <c r="AN973" s="260"/>
      <c r="AO973" s="260"/>
      <c r="AP973" s="260"/>
      <c r="AQ973" s="260"/>
      <c r="AR973" s="260"/>
      <c r="AS973" s="260"/>
      <c r="AT973" s="260"/>
    </row>
    <row r="974" customFormat="false" ht="15" hidden="false" customHeight="false" outlineLevel="0" collapsed="false">
      <c r="A974" s="259"/>
      <c r="B974" s="260"/>
      <c r="C974" s="260"/>
      <c r="D974" s="260"/>
      <c r="E974" s="260"/>
      <c r="F974" s="260"/>
      <c r="G974" s="260"/>
      <c r="H974" s="260"/>
      <c r="I974" s="260"/>
      <c r="J974" s="260"/>
      <c r="K974" s="260"/>
      <c r="L974" s="260"/>
      <c r="M974" s="260"/>
      <c r="N974" s="260"/>
      <c r="O974" s="260"/>
      <c r="P974" s="260"/>
      <c r="Q974" s="260"/>
      <c r="R974" s="260"/>
      <c r="S974" s="260"/>
      <c r="T974" s="260"/>
      <c r="U974" s="260"/>
      <c r="V974" s="260"/>
      <c r="W974" s="260"/>
      <c r="X974" s="260"/>
      <c r="Y974" s="260"/>
      <c r="Z974" s="260"/>
      <c r="AA974" s="260"/>
      <c r="AB974" s="260"/>
      <c r="AC974" s="260"/>
      <c r="AD974" s="260"/>
      <c r="AE974" s="260"/>
      <c r="AF974" s="260"/>
      <c r="AG974" s="260"/>
      <c r="AH974" s="260"/>
      <c r="AI974" s="260"/>
      <c r="AJ974" s="260"/>
      <c r="AK974" s="260"/>
      <c r="AL974" s="260"/>
      <c r="AM974" s="260"/>
      <c r="AN974" s="260"/>
      <c r="AO974" s="260"/>
      <c r="AP974" s="260"/>
      <c r="AQ974" s="260"/>
      <c r="AR974" s="260"/>
      <c r="AS974" s="260"/>
      <c r="AT974" s="260"/>
    </row>
    <row r="975" customFormat="false" ht="15" hidden="false" customHeight="false" outlineLevel="0" collapsed="false">
      <c r="A975" s="259"/>
      <c r="B975" s="260"/>
      <c r="C975" s="260"/>
      <c r="D975" s="260"/>
      <c r="E975" s="260"/>
      <c r="F975" s="260"/>
      <c r="G975" s="260"/>
      <c r="H975" s="260"/>
      <c r="I975" s="260"/>
      <c r="J975" s="260"/>
      <c r="K975" s="260"/>
      <c r="L975" s="260"/>
      <c r="M975" s="260"/>
      <c r="N975" s="260"/>
      <c r="O975" s="260"/>
      <c r="P975" s="260"/>
      <c r="Q975" s="260"/>
      <c r="R975" s="260"/>
      <c r="S975" s="260"/>
      <c r="T975" s="260"/>
      <c r="U975" s="260"/>
      <c r="V975" s="260"/>
      <c r="W975" s="260"/>
      <c r="X975" s="260"/>
      <c r="Y975" s="260"/>
      <c r="Z975" s="260"/>
      <c r="AA975" s="260"/>
      <c r="AB975" s="260"/>
      <c r="AC975" s="260"/>
      <c r="AD975" s="260"/>
      <c r="AE975" s="260"/>
      <c r="AF975" s="260"/>
      <c r="AG975" s="260"/>
      <c r="AH975" s="260"/>
      <c r="AI975" s="260"/>
      <c r="AJ975" s="260"/>
      <c r="AK975" s="260"/>
      <c r="AL975" s="260"/>
      <c r="AM975" s="260"/>
      <c r="AN975" s="260"/>
      <c r="AO975" s="260"/>
      <c r="AP975" s="260"/>
      <c r="AQ975" s="260"/>
      <c r="AR975" s="260"/>
      <c r="AS975" s="260"/>
      <c r="AT975" s="260"/>
    </row>
    <row r="976" customFormat="false" ht="15" hidden="false" customHeight="false" outlineLevel="0" collapsed="false">
      <c r="A976" s="259"/>
      <c r="B976" s="260"/>
      <c r="C976" s="260"/>
      <c r="D976" s="260"/>
      <c r="E976" s="260"/>
      <c r="F976" s="260"/>
      <c r="G976" s="260"/>
      <c r="H976" s="260"/>
      <c r="I976" s="260"/>
      <c r="J976" s="260"/>
      <c r="K976" s="260"/>
      <c r="L976" s="260"/>
      <c r="M976" s="260"/>
      <c r="N976" s="260"/>
      <c r="O976" s="260"/>
      <c r="P976" s="260"/>
      <c r="Q976" s="260"/>
      <c r="R976" s="260"/>
      <c r="S976" s="260"/>
      <c r="T976" s="260"/>
      <c r="U976" s="260"/>
      <c r="V976" s="260"/>
      <c r="W976" s="260"/>
      <c r="X976" s="260"/>
      <c r="Y976" s="260"/>
      <c r="Z976" s="260"/>
      <c r="AA976" s="260"/>
      <c r="AB976" s="260"/>
      <c r="AC976" s="260"/>
      <c r="AD976" s="260"/>
      <c r="AE976" s="260"/>
      <c r="AF976" s="260"/>
      <c r="AG976" s="260"/>
      <c r="AH976" s="260"/>
      <c r="AI976" s="260"/>
      <c r="AJ976" s="260"/>
      <c r="AK976" s="260"/>
      <c r="AL976" s="260"/>
      <c r="AM976" s="260"/>
      <c r="AN976" s="260"/>
      <c r="AO976" s="260"/>
      <c r="AP976" s="260"/>
      <c r="AQ976" s="260"/>
      <c r="AR976" s="260"/>
      <c r="AS976" s="260"/>
      <c r="AT976" s="260"/>
    </row>
    <row r="977" customFormat="false" ht="15" hidden="false" customHeight="false" outlineLevel="0" collapsed="false">
      <c r="A977" s="259"/>
      <c r="B977" s="260"/>
      <c r="C977" s="260"/>
      <c r="D977" s="260"/>
      <c r="E977" s="260"/>
      <c r="F977" s="260"/>
      <c r="G977" s="260"/>
      <c r="H977" s="260"/>
      <c r="I977" s="260"/>
      <c r="J977" s="260"/>
      <c r="K977" s="260"/>
      <c r="L977" s="260"/>
      <c r="M977" s="260"/>
      <c r="N977" s="260"/>
      <c r="O977" s="260"/>
      <c r="P977" s="260"/>
      <c r="Q977" s="260"/>
      <c r="R977" s="260"/>
      <c r="S977" s="260"/>
      <c r="T977" s="260"/>
      <c r="U977" s="260"/>
      <c r="V977" s="260"/>
      <c r="W977" s="260"/>
      <c r="X977" s="260"/>
      <c r="Y977" s="260"/>
      <c r="Z977" s="260"/>
      <c r="AA977" s="260"/>
      <c r="AB977" s="260"/>
      <c r="AC977" s="260"/>
      <c r="AD977" s="260"/>
      <c r="AE977" s="260"/>
      <c r="AF977" s="260"/>
      <c r="AG977" s="260"/>
      <c r="AH977" s="260"/>
      <c r="AI977" s="260"/>
      <c r="AJ977" s="260"/>
      <c r="AK977" s="260"/>
      <c r="AL977" s="260"/>
      <c r="AM977" s="260"/>
      <c r="AN977" s="260"/>
      <c r="AO977" s="260"/>
      <c r="AP977" s="260"/>
      <c r="AQ977" s="260"/>
      <c r="AR977" s="260"/>
      <c r="AS977" s="260"/>
      <c r="AT977" s="260"/>
    </row>
    <row r="978" customFormat="false" ht="15" hidden="false" customHeight="false" outlineLevel="0" collapsed="false">
      <c r="A978" s="259"/>
      <c r="B978" s="260"/>
      <c r="C978" s="260"/>
      <c r="D978" s="260"/>
      <c r="E978" s="260"/>
      <c r="F978" s="260"/>
      <c r="G978" s="260"/>
      <c r="H978" s="260"/>
      <c r="I978" s="260"/>
      <c r="J978" s="260"/>
      <c r="K978" s="260"/>
      <c r="L978" s="260"/>
      <c r="M978" s="260"/>
      <c r="N978" s="260"/>
      <c r="O978" s="260"/>
      <c r="P978" s="260"/>
      <c r="Q978" s="260"/>
      <c r="R978" s="260"/>
      <c r="S978" s="260"/>
      <c r="T978" s="260"/>
      <c r="U978" s="260"/>
      <c r="V978" s="260"/>
      <c r="W978" s="260"/>
      <c r="X978" s="260"/>
      <c r="Y978" s="260"/>
      <c r="Z978" s="260"/>
      <c r="AA978" s="260"/>
      <c r="AB978" s="260"/>
      <c r="AC978" s="260"/>
      <c r="AD978" s="260"/>
      <c r="AE978" s="260"/>
      <c r="AF978" s="260"/>
      <c r="AG978" s="260"/>
      <c r="AH978" s="260"/>
      <c r="AI978" s="260"/>
      <c r="AJ978" s="260"/>
      <c r="AK978" s="260"/>
      <c r="AL978" s="260"/>
      <c r="AM978" s="260"/>
      <c r="AN978" s="260"/>
      <c r="AO978" s="260"/>
      <c r="AP978" s="260"/>
      <c r="AQ978" s="260"/>
      <c r="AR978" s="260"/>
      <c r="AS978" s="260"/>
      <c r="AT978" s="260"/>
    </row>
    <row r="979" customFormat="false" ht="15" hidden="false" customHeight="false" outlineLevel="0" collapsed="false">
      <c r="A979" s="259"/>
      <c r="B979" s="260"/>
      <c r="C979" s="260"/>
      <c r="D979" s="260"/>
      <c r="E979" s="260"/>
      <c r="F979" s="260"/>
      <c r="G979" s="260"/>
      <c r="H979" s="260"/>
      <c r="I979" s="260"/>
      <c r="J979" s="260"/>
      <c r="K979" s="260"/>
      <c r="L979" s="260"/>
      <c r="M979" s="260"/>
      <c r="N979" s="260"/>
      <c r="O979" s="260"/>
      <c r="P979" s="260"/>
      <c r="Q979" s="260"/>
      <c r="R979" s="260"/>
      <c r="S979" s="260"/>
      <c r="T979" s="260"/>
      <c r="U979" s="260"/>
      <c r="V979" s="260"/>
      <c r="W979" s="260"/>
      <c r="X979" s="260"/>
      <c r="Y979" s="260"/>
      <c r="Z979" s="260"/>
      <c r="AA979" s="260"/>
      <c r="AB979" s="260"/>
      <c r="AC979" s="260"/>
      <c r="AD979" s="260"/>
      <c r="AE979" s="260"/>
      <c r="AF979" s="260"/>
      <c r="AG979" s="260"/>
      <c r="AH979" s="260"/>
      <c r="AI979" s="260"/>
      <c r="AJ979" s="260"/>
      <c r="AK979" s="260"/>
      <c r="AL979" s="260"/>
      <c r="AM979" s="260"/>
      <c r="AN979" s="260"/>
      <c r="AO979" s="260"/>
      <c r="AP979" s="260"/>
      <c r="AQ979" s="260"/>
      <c r="AR979" s="260"/>
      <c r="AS979" s="260"/>
      <c r="AT979" s="260"/>
    </row>
    <row r="980" customFormat="false" ht="15" hidden="false" customHeight="false" outlineLevel="0" collapsed="false">
      <c r="A980" s="259"/>
      <c r="B980" s="260"/>
      <c r="C980" s="260"/>
      <c r="D980" s="260"/>
      <c r="E980" s="260"/>
      <c r="F980" s="260"/>
      <c r="G980" s="260"/>
      <c r="H980" s="260"/>
      <c r="I980" s="260"/>
      <c r="J980" s="260"/>
      <c r="K980" s="260"/>
      <c r="L980" s="260"/>
      <c r="M980" s="260"/>
      <c r="N980" s="260"/>
      <c r="O980" s="260"/>
      <c r="P980" s="260"/>
      <c r="Q980" s="260"/>
      <c r="R980" s="260"/>
      <c r="S980" s="260"/>
      <c r="T980" s="260"/>
      <c r="U980" s="260"/>
      <c r="V980" s="260"/>
      <c r="W980" s="260"/>
      <c r="X980" s="260"/>
      <c r="Y980" s="260"/>
      <c r="Z980" s="260"/>
      <c r="AA980" s="260"/>
      <c r="AB980" s="260"/>
      <c r="AC980" s="260"/>
      <c r="AD980" s="260"/>
      <c r="AE980" s="260"/>
      <c r="AF980" s="260"/>
      <c r="AG980" s="260"/>
      <c r="AH980" s="260"/>
      <c r="AI980" s="260"/>
      <c r="AJ980" s="260"/>
      <c r="AK980" s="260"/>
      <c r="AL980" s="260"/>
      <c r="AM980" s="260"/>
      <c r="AN980" s="260"/>
      <c r="AO980" s="260"/>
      <c r="AP980" s="260"/>
      <c r="AQ980" s="260"/>
      <c r="AR980" s="260"/>
      <c r="AS980" s="260"/>
      <c r="AT980" s="260"/>
    </row>
    <row r="981" customFormat="false" ht="15" hidden="false" customHeight="false" outlineLevel="0" collapsed="false">
      <c r="A981" s="259"/>
      <c r="B981" s="260"/>
      <c r="C981" s="260"/>
      <c r="D981" s="260"/>
      <c r="E981" s="260"/>
      <c r="F981" s="260"/>
      <c r="G981" s="260"/>
      <c r="H981" s="260"/>
      <c r="I981" s="260"/>
      <c r="J981" s="260"/>
      <c r="K981" s="260"/>
      <c r="L981" s="260"/>
      <c r="M981" s="260"/>
      <c r="N981" s="260"/>
      <c r="O981" s="260"/>
      <c r="P981" s="260"/>
      <c r="Q981" s="260"/>
      <c r="R981" s="260"/>
      <c r="S981" s="260"/>
      <c r="T981" s="260"/>
      <c r="U981" s="260"/>
      <c r="V981" s="260"/>
      <c r="W981" s="260"/>
      <c r="X981" s="260"/>
      <c r="Y981" s="260"/>
      <c r="Z981" s="260"/>
      <c r="AA981" s="260"/>
      <c r="AB981" s="260"/>
      <c r="AC981" s="260"/>
      <c r="AD981" s="260"/>
      <c r="AE981" s="260"/>
      <c r="AF981" s="260"/>
      <c r="AG981" s="260"/>
      <c r="AH981" s="260"/>
      <c r="AI981" s="260"/>
      <c r="AJ981" s="260"/>
      <c r="AK981" s="260"/>
      <c r="AL981" s="260"/>
      <c r="AM981" s="260"/>
      <c r="AN981" s="260"/>
      <c r="AO981" s="260"/>
      <c r="AP981" s="260"/>
      <c r="AQ981" s="260"/>
      <c r="AR981" s="260"/>
      <c r="AS981" s="260"/>
      <c r="AT981" s="260"/>
    </row>
    <row r="982" customFormat="false" ht="15" hidden="false" customHeight="false" outlineLevel="0" collapsed="false">
      <c r="A982" s="259"/>
      <c r="B982" s="260"/>
      <c r="C982" s="260"/>
      <c r="D982" s="260"/>
      <c r="E982" s="260"/>
      <c r="F982" s="260"/>
      <c r="G982" s="260"/>
      <c r="H982" s="260"/>
      <c r="I982" s="260"/>
      <c r="J982" s="260"/>
      <c r="K982" s="260"/>
      <c r="L982" s="260"/>
      <c r="M982" s="260"/>
      <c r="N982" s="260"/>
      <c r="O982" s="260"/>
      <c r="P982" s="260"/>
      <c r="Q982" s="260"/>
      <c r="R982" s="260"/>
      <c r="S982" s="260"/>
      <c r="T982" s="260"/>
      <c r="U982" s="260"/>
      <c r="V982" s="260"/>
      <c r="W982" s="260"/>
      <c r="X982" s="260"/>
      <c r="Y982" s="260"/>
      <c r="Z982" s="260"/>
      <c r="AA982" s="260"/>
      <c r="AB982" s="260"/>
      <c r="AC982" s="260"/>
      <c r="AD982" s="260"/>
      <c r="AE982" s="260"/>
      <c r="AF982" s="260"/>
      <c r="AG982" s="260"/>
      <c r="AH982" s="260"/>
      <c r="AI982" s="260"/>
      <c r="AJ982" s="260"/>
      <c r="AK982" s="260"/>
      <c r="AL982" s="260"/>
      <c r="AM982" s="260"/>
      <c r="AN982" s="260"/>
      <c r="AO982" s="260"/>
      <c r="AP982" s="260"/>
      <c r="AQ982" s="260"/>
      <c r="AR982" s="260"/>
      <c r="AS982" s="260"/>
      <c r="AT982" s="260"/>
    </row>
    <row r="983" customFormat="false" ht="15" hidden="false" customHeight="false" outlineLevel="0" collapsed="false">
      <c r="A983" s="259"/>
      <c r="B983" s="260"/>
      <c r="C983" s="260"/>
      <c r="D983" s="260"/>
      <c r="E983" s="260"/>
      <c r="F983" s="260"/>
      <c r="G983" s="260"/>
      <c r="H983" s="260"/>
      <c r="I983" s="260"/>
      <c r="J983" s="260"/>
      <c r="K983" s="260"/>
      <c r="L983" s="260"/>
      <c r="M983" s="260"/>
      <c r="N983" s="260"/>
      <c r="O983" s="260"/>
      <c r="P983" s="260"/>
      <c r="Q983" s="260"/>
      <c r="R983" s="260"/>
      <c r="S983" s="260"/>
      <c r="T983" s="260"/>
      <c r="U983" s="260"/>
      <c r="V983" s="260"/>
      <c r="W983" s="260"/>
      <c r="X983" s="260"/>
      <c r="Y983" s="260"/>
      <c r="Z983" s="260"/>
      <c r="AA983" s="260"/>
      <c r="AB983" s="260"/>
      <c r="AC983" s="260"/>
      <c r="AD983" s="260"/>
      <c r="AE983" s="260"/>
      <c r="AF983" s="260"/>
      <c r="AG983" s="260"/>
      <c r="AH983" s="260"/>
      <c r="AI983" s="260"/>
      <c r="AJ983" s="260"/>
      <c r="AK983" s="260"/>
      <c r="AL983" s="260"/>
      <c r="AM983" s="260"/>
      <c r="AN983" s="260"/>
      <c r="AO983" s="260"/>
      <c r="AP983" s="260"/>
      <c r="AQ983" s="260"/>
      <c r="AR983" s="260"/>
      <c r="AS983" s="260"/>
      <c r="AT983" s="260"/>
    </row>
    <row r="984" customFormat="false" ht="15" hidden="false" customHeight="false" outlineLevel="0" collapsed="false">
      <c r="A984" s="259"/>
      <c r="B984" s="260"/>
      <c r="C984" s="260"/>
      <c r="D984" s="260"/>
      <c r="E984" s="260"/>
      <c r="F984" s="260"/>
      <c r="G984" s="260"/>
      <c r="H984" s="260"/>
      <c r="I984" s="260"/>
      <c r="J984" s="260"/>
      <c r="K984" s="260"/>
      <c r="L984" s="260"/>
      <c r="M984" s="260"/>
      <c r="N984" s="260"/>
      <c r="O984" s="260"/>
      <c r="P984" s="260"/>
      <c r="Q984" s="260"/>
      <c r="R984" s="260"/>
      <c r="S984" s="260"/>
      <c r="T984" s="260"/>
      <c r="U984" s="260"/>
      <c r="V984" s="260"/>
      <c r="W984" s="260"/>
      <c r="X984" s="260"/>
      <c r="Y984" s="260"/>
      <c r="Z984" s="260"/>
      <c r="AA984" s="260"/>
      <c r="AB984" s="260"/>
      <c r="AC984" s="260"/>
      <c r="AD984" s="260"/>
      <c r="AE984" s="260"/>
      <c r="AF984" s="260"/>
      <c r="AG984" s="260"/>
      <c r="AH984" s="260"/>
      <c r="AI984" s="260"/>
      <c r="AJ984" s="260"/>
      <c r="AK984" s="260"/>
      <c r="AL984" s="260"/>
      <c r="AM984" s="260"/>
      <c r="AN984" s="260"/>
      <c r="AO984" s="260"/>
      <c r="AP984" s="260"/>
      <c r="AQ984" s="260"/>
      <c r="AR984" s="260"/>
      <c r="AS984" s="260"/>
      <c r="AT984" s="260"/>
    </row>
    <row r="985" customFormat="false" ht="15" hidden="false" customHeight="false" outlineLevel="0" collapsed="false">
      <c r="A985" s="259"/>
      <c r="B985" s="260"/>
      <c r="C985" s="260"/>
      <c r="D985" s="260"/>
      <c r="E985" s="260"/>
      <c r="F985" s="260"/>
      <c r="G985" s="260"/>
      <c r="H985" s="260"/>
      <c r="I985" s="260"/>
      <c r="J985" s="260"/>
      <c r="K985" s="260"/>
      <c r="L985" s="260"/>
      <c r="M985" s="260"/>
      <c r="N985" s="260"/>
      <c r="O985" s="260"/>
      <c r="P985" s="260"/>
      <c r="Q985" s="260"/>
      <c r="R985" s="260"/>
      <c r="S985" s="260"/>
      <c r="T985" s="260"/>
      <c r="U985" s="260"/>
      <c r="V985" s="260"/>
      <c r="W985" s="260"/>
      <c r="X985" s="260"/>
      <c r="Y985" s="260"/>
      <c r="Z985" s="260"/>
      <c r="AA985" s="260"/>
      <c r="AB985" s="260"/>
      <c r="AC985" s="260"/>
      <c r="AD985" s="260"/>
      <c r="AE985" s="260"/>
      <c r="AF985" s="260"/>
      <c r="AG985" s="260"/>
      <c r="AH985" s="260"/>
      <c r="AI985" s="260"/>
      <c r="AJ985" s="260"/>
      <c r="AK985" s="260"/>
      <c r="AL985" s="260"/>
      <c r="AM985" s="260"/>
      <c r="AN985" s="260"/>
      <c r="AO985" s="260"/>
      <c r="AP985" s="260"/>
      <c r="AQ985" s="260"/>
      <c r="AR985" s="260"/>
      <c r="AS985" s="260"/>
      <c r="AT985" s="260"/>
    </row>
    <row r="986" customFormat="false" ht="15" hidden="false" customHeight="false" outlineLevel="0" collapsed="false">
      <c r="A986" s="259"/>
      <c r="B986" s="260"/>
      <c r="C986" s="260"/>
      <c r="D986" s="260"/>
      <c r="E986" s="260"/>
      <c r="F986" s="260"/>
      <c r="G986" s="260"/>
      <c r="H986" s="260"/>
      <c r="I986" s="260"/>
      <c r="J986" s="260"/>
      <c r="K986" s="260"/>
      <c r="L986" s="260"/>
      <c r="M986" s="260"/>
      <c r="N986" s="260"/>
      <c r="O986" s="260"/>
      <c r="P986" s="260"/>
      <c r="Q986" s="260"/>
      <c r="R986" s="260"/>
      <c r="S986" s="260"/>
      <c r="T986" s="260"/>
      <c r="U986" s="260"/>
      <c r="V986" s="260"/>
      <c r="W986" s="260"/>
      <c r="X986" s="260"/>
      <c r="Y986" s="260"/>
      <c r="Z986" s="260"/>
      <c r="AA986" s="260"/>
      <c r="AB986" s="260"/>
      <c r="AC986" s="260"/>
      <c r="AD986" s="260"/>
      <c r="AE986" s="260"/>
      <c r="AF986" s="260"/>
      <c r="AG986" s="260"/>
      <c r="AH986" s="260"/>
      <c r="AI986" s="260"/>
      <c r="AJ986" s="260"/>
      <c r="AK986" s="260"/>
      <c r="AL986" s="260"/>
      <c r="AM986" s="260"/>
      <c r="AN986" s="260"/>
      <c r="AO986" s="260"/>
      <c r="AP986" s="260"/>
      <c r="AQ986" s="260"/>
      <c r="AR986" s="260"/>
      <c r="AS986" s="260"/>
      <c r="AT986" s="260"/>
    </row>
    <row r="987" customFormat="false" ht="15" hidden="false" customHeight="false" outlineLevel="0" collapsed="false">
      <c r="A987" s="259"/>
      <c r="B987" s="260"/>
      <c r="C987" s="260"/>
      <c r="D987" s="260"/>
      <c r="E987" s="260"/>
      <c r="F987" s="260"/>
      <c r="G987" s="260"/>
      <c r="H987" s="260"/>
      <c r="I987" s="260"/>
      <c r="J987" s="260"/>
      <c r="K987" s="260"/>
      <c r="L987" s="260"/>
      <c r="M987" s="260"/>
      <c r="N987" s="260"/>
      <c r="O987" s="260"/>
      <c r="P987" s="260"/>
      <c r="Q987" s="260"/>
      <c r="R987" s="260"/>
      <c r="S987" s="260"/>
      <c r="T987" s="260"/>
      <c r="U987" s="260"/>
      <c r="V987" s="260"/>
      <c r="W987" s="260"/>
      <c r="X987" s="260"/>
      <c r="Y987" s="260"/>
      <c r="Z987" s="260"/>
      <c r="AA987" s="260"/>
      <c r="AB987" s="260"/>
      <c r="AC987" s="260"/>
      <c r="AD987" s="260"/>
      <c r="AE987" s="260"/>
      <c r="AF987" s="260"/>
      <c r="AG987" s="260"/>
      <c r="AH987" s="260"/>
      <c r="AI987" s="260"/>
      <c r="AJ987" s="260"/>
      <c r="AK987" s="260"/>
      <c r="AL987" s="260"/>
      <c r="AM987" s="260"/>
      <c r="AN987" s="260"/>
      <c r="AO987" s="260"/>
      <c r="AP987" s="260"/>
      <c r="AQ987" s="260"/>
      <c r="AR987" s="260"/>
      <c r="AS987" s="260"/>
      <c r="AT987" s="260"/>
    </row>
    <row r="988" customFormat="false" ht="15" hidden="false" customHeight="false" outlineLevel="0" collapsed="false">
      <c r="A988" s="259"/>
      <c r="B988" s="260"/>
      <c r="C988" s="260"/>
      <c r="D988" s="260"/>
      <c r="E988" s="260"/>
      <c r="F988" s="260"/>
      <c r="G988" s="260"/>
      <c r="H988" s="260"/>
      <c r="I988" s="260"/>
      <c r="J988" s="260"/>
      <c r="K988" s="260"/>
      <c r="L988" s="260"/>
      <c r="M988" s="260"/>
      <c r="N988" s="260"/>
      <c r="O988" s="260"/>
      <c r="P988" s="260"/>
      <c r="Q988" s="260"/>
      <c r="R988" s="260"/>
      <c r="S988" s="260"/>
      <c r="T988" s="260"/>
      <c r="U988" s="260"/>
      <c r="V988" s="260"/>
      <c r="W988" s="260"/>
      <c r="X988" s="260"/>
      <c r="Y988" s="260"/>
      <c r="Z988" s="260"/>
      <c r="AA988" s="260"/>
      <c r="AB988" s="260"/>
      <c r="AC988" s="260"/>
      <c r="AD988" s="260"/>
      <c r="AE988" s="260"/>
      <c r="AF988" s="260"/>
      <c r="AG988" s="260"/>
      <c r="AH988" s="260"/>
      <c r="AI988" s="260"/>
      <c r="AJ988" s="260"/>
      <c r="AK988" s="260"/>
      <c r="AL988" s="260"/>
      <c r="AM988" s="260"/>
      <c r="AN988" s="260"/>
      <c r="AO988" s="260"/>
      <c r="AP988" s="260"/>
      <c r="AQ988" s="260"/>
      <c r="AR988" s="260"/>
      <c r="AS988" s="260"/>
      <c r="AT988" s="260"/>
    </row>
    <row r="989" customFormat="false" ht="15" hidden="false" customHeight="false" outlineLevel="0" collapsed="false">
      <c r="A989" s="259"/>
      <c r="B989" s="260"/>
      <c r="C989" s="260"/>
      <c r="D989" s="260"/>
      <c r="E989" s="260"/>
      <c r="F989" s="260"/>
      <c r="G989" s="260"/>
      <c r="H989" s="260"/>
      <c r="I989" s="260"/>
      <c r="J989" s="260"/>
      <c r="K989" s="260"/>
      <c r="L989" s="260"/>
      <c r="M989" s="260"/>
      <c r="N989" s="260"/>
      <c r="O989" s="260"/>
      <c r="P989" s="260"/>
      <c r="Q989" s="260"/>
      <c r="R989" s="260"/>
      <c r="S989" s="260"/>
      <c r="T989" s="260"/>
      <c r="U989" s="260"/>
      <c r="V989" s="260"/>
      <c r="W989" s="260"/>
      <c r="X989" s="260"/>
      <c r="Y989" s="260"/>
      <c r="Z989" s="260"/>
      <c r="AA989" s="260"/>
      <c r="AB989" s="260"/>
      <c r="AC989" s="260"/>
      <c r="AD989" s="260"/>
      <c r="AE989" s="260"/>
      <c r="AF989" s="260"/>
      <c r="AG989" s="260"/>
      <c r="AH989" s="260"/>
      <c r="AI989" s="260"/>
      <c r="AJ989" s="260"/>
      <c r="AK989" s="260"/>
      <c r="AL989" s="260"/>
      <c r="AM989" s="260"/>
      <c r="AN989" s="260"/>
      <c r="AO989" s="260"/>
      <c r="AP989" s="260"/>
      <c r="AQ989" s="260"/>
      <c r="AR989" s="260"/>
      <c r="AS989" s="260"/>
      <c r="AT989" s="260"/>
    </row>
    <row r="990" customFormat="false" ht="15" hidden="false" customHeight="false" outlineLevel="0" collapsed="false">
      <c r="A990" s="259"/>
      <c r="B990" s="260"/>
      <c r="C990" s="260"/>
      <c r="D990" s="260"/>
      <c r="E990" s="260"/>
      <c r="F990" s="260"/>
      <c r="G990" s="260"/>
      <c r="H990" s="260"/>
      <c r="I990" s="260"/>
      <c r="J990" s="260"/>
      <c r="K990" s="260"/>
      <c r="L990" s="260"/>
      <c r="M990" s="260"/>
      <c r="N990" s="260"/>
      <c r="O990" s="260"/>
      <c r="P990" s="260"/>
      <c r="Q990" s="260"/>
      <c r="R990" s="260"/>
      <c r="S990" s="260"/>
      <c r="T990" s="260"/>
      <c r="U990" s="260"/>
      <c r="V990" s="260"/>
      <c r="W990" s="260"/>
      <c r="X990" s="260"/>
      <c r="Y990" s="260"/>
      <c r="Z990" s="260"/>
      <c r="AA990" s="260"/>
      <c r="AB990" s="260"/>
      <c r="AC990" s="260"/>
      <c r="AD990" s="260"/>
      <c r="AE990" s="260"/>
      <c r="AF990" s="260"/>
      <c r="AG990" s="260"/>
      <c r="AH990" s="260"/>
      <c r="AI990" s="260"/>
      <c r="AJ990" s="260"/>
      <c r="AK990" s="260"/>
      <c r="AL990" s="260"/>
      <c r="AM990" s="260"/>
      <c r="AN990" s="260"/>
      <c r="AO990" s="260"/>
      <c r="AP990" s="260"/>
      <c r="AQ990" s="260"/>
      <c r="AR990" s="260"/>
      <c r="AS990" s="260"/>
      <c r="AT990" s="260"/>
    </row>
    <row r="991" customFormat="false" ht="15" hidden="false" customHeight="false" outlineLevel="0" collapsed="false">
      <c r="A991" s="259"/>
      <c r="B991" s="260"/>
      <c r="C991" s="260"/>
      <c r="D991" s="260"/>
      <c r="E991" s="260"/>
      <c r="F991" s="260"/>
      <c r="G991" s="260"/>
      <c r="H991" s="260"/>
      <c r="I991" s="260"/>
      <c r="J991" s="260"/>
      <c r="K991" s="260"/>
      <c r="L991" s="260"/>
      <c r="M991" s="260"/>
      <c r="N991" s="260"/>
      <c r="O991" s="260"/>
      <c r="P991" s="260"/>
      <c r="Q991" s="260"/>
      <c r="R991" s="260"/>
      <c r="S991" s="260"/>
      <c r="T991" s="260"/>
      <c r="U991" s="260"/>
      <c r="V991" s="260"/>
      <c r="W991" s="260"/>
      <c r="X991" s="260"/>
      <c r="Y991" s="260"/>
      <c r="Z991" s="260"/>
      <c r="AA991" s="260"/>
      <c r="AB991" s="260"/>
      <c r="AC991" s="260"/>
      <c r="AD991" s="260"/>
      <c r="AE991" s="260"/>
      <c r="AF991" s="260"/>
      <c r="AG991" s="260"/>
      <c r="AH991" s="260"/>
      <c r="AI991" s="260"/>
      <c r="AJ991" s="260"/>
      <c r="AK991" s="260"/>
      <c r="AL991" s="260"/>
      <c r="AM991" s="260"/>
      <c r="AN991" s="260"/>
      <c r="AO991" s="260"/>
      <c r="AP991" s="260"/>
      <c r="AQ991" s="260"/>
      <c r="AR991" s="260"/>
      <c r="AS991" s="260"/>
      <c r="AT991" s="260"/>
    </row>
    <row r="992" customFormat="false" ht="15" hidden="false" customHeight="false" outlineLevel="0" collapsed="false">
      <c r="A992" s="259"/>
      <c r="B992" s="260"/>
      <c r="C992" s="260"/>
      <c r="D992" s="260"/>
      <c r="E992" s="260"/>
      <c r="F992" s="260"/>
      <c r="G992" s="260"/>
      <c r="H992" s="260"/>
      <c r="I992" s="260"/>
      <c r="J992" s="260"/>
      <c r="K992" s="260"/>
      <c r="L992" s="260"/>
      <c r="M992" s="260"/>
      <c r="N992" s="260"/>
      <c r="O992" s="260"/>
      <c r="P992" s="260"/>
      <c r="Q992" s="260"/>
      <c r="R992" s="260"/>
      <c r="S992" s="260"/>
      <c r="T992" s="260"/>
      <c r="U992" s="260"/>
      <c r="V992" s="260"/>
      <c r="W992" s="260"/>
      <c r="X992" s="260"/>
      <c r="Y992" s="260"/>
      <c r="Z992" s="260"/>
      <c r="AA992" s="260"/>
      <c r="AB992" s="260"/>
      <c r="AC992" s="260"/>
      <c r="AD992" s="260"/>
      <c r="AE992" s="260"/>
      <c r="AF992" s="260"/>
      <c r="AG992" s="260"/>
      <c r="AH992" s="260"/>
      <c r="AI992" s="260"/>
      <c r="AJ992" s="260"/>
      <c r="AK992" s="260"/>
      <c r="AL992" s="260"/>
      <c r="AM992" s="260"/>
      <c r="AN992" s="260"/>
      <c r="AO992" s="260"/>
      <c r="AP992" s="260"/>
      <c r="AQ992" s="260"/>
      <c r="AR992" s="260"/>
      <c r="AS992" s="260"/>
      <c r="AT992" s="260"/>
    </row>
    <row r="993" customFormat="false" ht="15" hidden="false" customHeight="false" outlineLevel="0" collapsed="false">
      <c r="A993" s="259"/>
      <c r="B993" s="260"/>
      <c r="C993" s="260"/>
      <c r="D993" s="260"/>
      <c r="E993" s="260"/>
      <c r="F993" s="260"/>
      <c r="G993" s="260"/>
      <c r="H993" s="260"/>
      <c r="I993" s="260"/>
      <c r="J993" s="260"/>
      <c r="K993" s="260"/>
      <c r="L993" s="260"/>
      <c r="M993" s="260"/>
      <c r="N993" s="260"/>
      <c r="O993" s="260"/>
      <c r="P993" s="260"/>
      <c r="Q993" s="260"/>
      <c r="R993" s="260"/>
      <c r="S993" s="260"/>
      <c r="T993" s="260"/>
      <c r="U993" s="260"/>
      <c r="V993" s="260"/>
      <c r="W993" s="260"/>
      <c r="X993" s="260"/>
      <c r="Y993" s="260"/>
      <c r="Z993" s="260"/>
      <c r="AA993" s="260"/>
      <c r="AB993" s="260"/>
      <c r="AC993" s="260"/>
      <c r="AD993" s="260"/>
      <c r="AE993" s="260"/>
      <c r="AF993" s="260"/>
      <c r="AG993" s="260"/>
      <c r="AH993" s="260"/>
      <c r="AI993" s="260"/>
      <c r="AJ993" s="260"/>
      <c r="AK993" s="260"/>
      <c r="AL993" s="260"/>
      <c r="AM993" s="260"/>
      <c r="AN993" s="260"/>
      <c r="AO993" s="260"/>
      <c r="AP993" s="260"/>
      <c r="AQ993" s="260"/>
      <c r="AR993" s="260"/>
      <c r="AS993" s="260"/>
      <c r="AT993" s="260"/>
    </row>
    <row r="994" customFormat="false" ht="15" hidden="false" customHeight="false" outlineLevel="0" collapsed="false">
      <c r="A994" s="259"/>
      <c r="B994" s="260"/>
      <c r="C994" s="260"/>
      <c r="D994" s="260"/>
      <c r="E994" s="260"/>
      <c r="F994" s="260"/>
      <c r="G994" s="260"/>
      <c r="H994" s="260"/>
      <c r="I994" s="260"/>
      <c r="J994" s="260"/>
      <c r="K994" s="260"/>
      <c r="L994" s="260"/>
      <c r="M994" s="260"/>
      <c r="N994" s="260"/>
      <c r="O994" s="260"/>
      <c r="P994" s="260"/>
      <c r="Q994" s="260"/>
      <c r="R994" s="260"/>
      <c r="S994" s="260"/>
      <c r="T994" s="260"/>
      <c r="U994" s="260"/>
      <c r="V994" s="260"/>
      <c r="W994" s="260"/>
      <c r="X994" s="260"/>
      <c r="Y994" s="260"/>
      <c r="Z994" s="260"/>
      <c r="AA994" s="260"/>
      <c r="AB994" s="260"/>
      <c r="AC994" s="260"/>
      <c r="AD994" s="260"/>
      <c r="AE994" s="260"/>
      <c r="AF994" s="260"/>
      <c r="AG994" s="260"/>
      <c r="AH994" s="260"/>
      <c r="AI994" s="260"/>
      <c r="AJ994" s="260"/>
      <c r="AK994" s="260"/>
      <c r="AL994" s="260"/>
      <c r="AM994" s="260"/>
      <c r="AN994" s="260"/>
      <c r="AO994" s="260"/>
      <c r="AP994" s="260"/>
      <c r="AQ994" s="260"/>
      <c r="AR994" s="260"/>
      <c r="AS994" s="260"/>
      <c r="AT994" s="260"/>
    </row>
    <row r="995" customFormat="false" ht="15" hidden="false" customHeight="false" outlineLevel="0" collapsed="false">
      <c r="A995" s="259"/>
      <c r="B995" s="260"/>
      <c r="C995" s="260"/>
      <c r="D995" s="260"/>
      <c r="E995" s="260"/>
      <c r="F995" s="260"/>
      <c r="G995" s="260"/>
      <c r="H995" s="260"/>
      <c r="I995" s="260"/>
      <c r="J995" s="260"/>
      <c r="K995" s="260"/>
      <c r="L995" s="260"/>
      <c r="M995" s="260"/>
      <c r="N995" s="260"/>
      <c r="O995" s="260"/>
      <c r="P995" s="260"/>
      <c r="Q995" s="260"/>
      <c r="R995" s="260"/>
      <c r="S995" s="260"/>
      <c r="T995" s="260"/>
      <c r="U995" s="260"/>
      <c r="V995" s="260"/>
      <c r="W995" s="260"/>
      <c r="X995" s="260"/>
      <c r="Y995" s="260"/>
      <c r="Z995" s="260"/>
      <c r="AA995" s="260"/>
      <c r="AB995" s="260"/>
      <c r="AC995" s="260"/>
      <c r="AD995" s="260"/>
      <c r="AE995" s="260"/>
      <c r="AF995" s="260"/>
      <c r="AG995" s="260"/>
      <c r="AH995" s="260"/>
      <c r="AI995" s="260"/>
      <c r="AJ995" s="260"/>
      <c r="AK995" s="260"/>
      <c r="AL995" s="260"/>
      <c r="AM995" s="260"/>
      <c r="AN995" s="260"/>
      <c r="AO995" s="260"/>
      <c r="AP995" s="260"/>
      <c r="AQ995" s="260"/>
      <c r="AR995" s="260"/>
      <c r="AS995" s="260"/>
      <c r="AT995" s="260"/>
    </row>
    <row r="996" customFormat="false" ht="15" hidden="false" customHeight="false" outlineLevel="0" collapsed="false">
      <c r="A996" s="259"/>
      <c r="B996" s="260"/>
      <c r="C996" s="260"/>
      <c r="D996" s="260"/>
      <c r="E996" s="260"/>
      <c r="F996" s="260"/>
      <c r="G996" s="260"/>
      <c r="H996" s="260"/>
      <c r="I996" s="260"/>
      <c r="J996" s="260"/>
      <c r="K996" s="260"/>
      <c r="L996" s="260"/>
      <c r="M996" s="260"/>
      <c r="N996" s="260"/>
      <c r="O996" s="260"/>
      <c r="P996" s="260"/>
      <c r="Q996" s="260"/>
      <c r="R996" s="260"/>
      <c r="S996" s="260"/>
      <c r="T996" s="260"/>
      <c r="U996" s="260"/>
      <c r="V996" s="260"/>
      <c r="W996" s="260"/>
      <c r="X996" s="260"/>
      <c r="Y996" s="260"/>
      <c r="Z996" s="260"/>
      <c r="AA996" s="260"/>
      <c r="AB996" s="260"/>
      <c r="AC996" s="260"/>
      <c r="AD996" s="260"/>
      <c r="AE996" s="260"/>
      <c r="AF996" s="260"/>
      <c r="AG996" s="260"/>
      <c r="AH996" s="260"/>
      <c r="AI996" s="260"/>
      <c r="AJ996" s="260"/>
      <c r="AK996" s="260"/>
      <c r="AL996" s="260"/>
      <c r="AM996" s="260"/>
      <c r="AN996" s="260"/>
      <c r="AO996" s="260"/>
      <c r="AP996" s="260"/>
      <c r="AQ996" s="260"/>
      <c r="AR996" s="260"/>
      <c r="AS996" s="260"/>
      <c r="AT996" s="260"/>
    </row>
    <row r="997" customFormat="false" ht="15" hidden="false" customHeight="false" outlineLevel="0" collapsed="false">
      <c r="A997" s="259"/>
      <c r="B997" s="260"/>
      <c r="C997" s="260"/>
      <c r="D997" s="260"/>
      <c r="E997" s="260"/>
      <c r="F997" s="260"/>
      <c r="G997" s="260"/>
      <c r="H997" s="260"/>
      <c r="I997" s="260"/>
      <c r="J997" s="260"/>
      <c r="K997" s="260"/>
      <c r="L997" s="260"/>
      <c r="M997" s="260"/>
      <c r="N997" s="260"/>
      <c r="O997" s="260"/>
      <c r="P997" s="260"/>
      <c r="Q997" s="260"/>
      <c r="R997" s="260"/>
      <c r="S997" s="260"/>
      <c r="T997" s="260"/>
      <c r="U997" s="260"/>
      <c r="V997" s="260"/>
      <c r="W997" s="260"/>
      <c r="X997" s="260"/>
      <c r="Y997" s="260"/>
      <c r="Z997" s="260"/>
      <c r="AA997" s="260"/>
      <c r="AB997" s="260"/>
      <c r="AC997" s="260"/>
      <c r="AD997" s="260"/>
      <c r="AE997" s="260"/>
      <c r="AF997" s="260"/>
      <c r="AG997" s="260"/>
      <c r="AH997" s="260"/>
      <c r="AI997" s="260"/>
      <c r="AJ997" s="260"/>
      <c r="AK997" s="260"/>
      <c r="AL997" s="260"/>
      <c r="AM997" s="260"/>
      <c r="AN997" s="260"/>
      <c r="AO997" s="260"/>
      <c r="AP997" s="260"/>
      <c r="AQ997" s="260"/>
      <c r="AR997" s="260"/>
      <c r="AS997" s="260"/>
      <c r="AT997" s="260"/>
    </row>
    <row r="998" customFormat="false" ht="15" hidden="false" customHeight="false" outlineLevel="0" collapsed="false">
      <c r="A998" s="259"/>
      <c r="B998" s="260"/>
      <c r="C998" s="260"/>
      <c r="D998" s="260"/>
      <c r="E998" s="260"/>
      <c r="F998" s="260"/>
      <c r="G998" s="260"/>
      <c r="H998" s="260"/>
      <c r="I998" s="260"/>
      <c r="J998" s="260"/>
      <c r="K998" s="260"/>
      <c r="L998" s="260"/>
      <c r="M998" s="260"/>
      <c r="N998" s="260"/>
      <c r="O998" s="260"/>
      <c r="P998" s="260"/>
      <c r="Q998" s="260"/>
      <c r="R998" s="260"/>
      <c r="S998" s="260"/>
      <c r="T998" s="260"/>
      <c r="U998" s="260"/>
      <c r="V998" s="260"/>
      <c r="W998" s="260"/>
      <c r="X998" s="260"/>
      <c r="Y998" s="260"/>
      <c r="Z998" s="260"/>
      <c r="AA998" s="260"/>
      <c r="AB998" s="260"/>
      <c r="AC998" s="260"/>
      <c r="AD998" s="260"/>
      <c r="AE998" s="260"/>
      <c r="AF998" s="260"/>
      <c r="AG998" s="260"/>
      <c r="AH998" s="260"/>
      <c r="AI998" s="260"/>
      <c r="AJ998" s="260"/>
      <c r="AK998" s="260"/>
      <c r="AL998" s="260"/>
      <c r="AM998" s="260"/>
      <c r="AN998" s="260"/>
      <c r="AO998" s="260"/>
      <c r="AP998" s="260"/>
      <c r="AQ998" s="260"/>
      <c r="AR998" s="260"/>
      <c r="AS998" s="260"/>
      <c r="AT998" s="260"/>
    </row>
    <row r="999" customFormat="false" ht="15" hidden="false" customHeight="false" outlineLevel="0" collapsed="false">
      <c r="A999" s="259"/>
      <c r="B999" s="260"/>
      <c r="C999" s="260"/>
      <c r="D999" s="260"/>
      <c r="E999" s="260"/>
      <c r="F999" s="260"/>
      <c r="G999" s="260"/>
      <c r="H999" s="260"/>
      <c r="I999" s="260"/>
      <c r="J999" s="260"/>
      <c r="K999" s="260"/>
      <c r="L999" s="260"/>
      <c r="M999" s="260"/>
      <c r="N999" s="260"/>
      <c r="O999" s="260"/>
      <c r="P999" s="260"/>
      <c r="Q999" s="260"/>
      <c r="R999" s="260"/>
      <c r="S999" s="260"/>
      <c r="T999" s="260"/>
      <c r="U999" s="260"/>
      <c r="V999" s="260"/>
      <c r="W999" s="260"/>
      <c r="X999" s="260"/>
      <c r="Y999" s="260"/>
      <c r="Z999" s="260"/>
      <c r="AA999" s="260"/>
      <c r="AB999" s="260"/>
      <c r="AC999" s="260"/>
      <c r="AD999" s="260"/>
      <c r="AE999" s="260"/>
      <c r="AF999" s="260"/>
      <c r="AG999" s="260"/>
      <c r="AH999" s="260"/>
      <c r="AI999" s="260"/>
      <c r="AJ999" s="260"/>
      <c r="AK999" s="260"/>
      <c r="AL999" s="260"/>
      <c r="AM999" s="260"/>
      <c r="AN999" s="260"/>
      <c r="AO999" s="260"/>
      <c r="AP999" s="260"/>
      <c r="AQ999" s="260"/>
      <c r="AR999" s="260"/>
      <c r="AS999" s="260"/>
      <c r="AT999" s="260"/>
    </row>
    <row r="1000" customFormat="false" ht="15" hidden="false" customHeight="false" outlineLevel="0" collapsed="false">
      <c r="A1000" s="259"/>
      <c r="B1000" s="260"/>
      <c r="C1000" s="260"/>
      <c r="D1000" s="260"/>
      <c r="E1000" s="260"/>
      <c r="F1000" s="260"/>
      <c r="G1000" s="260"/>
      <c r="H1000" s="260"/>
      <c r="I1000" s="260"/>
      <c r="J1000" s="260"/>
      <c r="K1000" s="260"/>
      <c r="L1000" s="260"/>
      <c r="M1000" s="260"/>
      <c r="N1000" s="260"/>
      <c r="O1000" s="260"/>
      <c r="P1000" s="260"/>
      <c r="Q1000" s="260"/>
      <c r="R1000" s="260"/>
      <c r="S1000" s="260"/>
      <c r="T1000" s="260"/>
      <c r="U1000" s="260"/>
      <c r="V1000" s="260"/>
      <c r="W1000" s="260"/>
      <c r="X1000" s="260"/>
      <c r="Y1000" s="260"/>
      <c r="Z1000" s="260"/>
      <c r="AA1000" s="260"/>
      <c r="AB1000" s="260"/>
      <c r="AC1000" s="260"/>
      <c r="AD1000" s="260"/>
      <c r="AE1000" s="260"/>
      <c r="AF1000" s="260"/>
      <c r="AG1000" s="260"/>
      <c r="AH1000" s="260"/>
      <c r="AI1000" s="260"/>
      <c r="AJ1000" s="260"/>
      <c r="AK1000" s="260"/>
      <c r="AL1000" s="260"/>
      <c r="AM1000" s="260"/>
      <c r="AN1000" s="260"/>
      <c r="AO1000" s="260"/>
      <c r="AP1000" s="260"/>
      <c r="AQ1000" s="260"/>
      <c r="AR1000" s="260"/>
      <c r="AS1000" s="260"/>
      <c r="AT1000" s="260"/>
    </row>
    <row r="1001" customFormat="false" ht="15" hidden="false" customHeight="false" outlineLevel="0" collapsed="false">
      <c r="A1001" s="259"/>
      <c r="B1001" s="260"/>
      <c r="C1001" s="260"/>
      <c r="D1001" s="260"/>
      <c r="E1001" s="260"/>
      <c r="F1001" s="260"/>
      <c r="G1001" s="260"/>
      <c r="H1001" s="260"/>
      <c r="I1001" s="260"/>
      <c r="J1001" s="260"/>
      <c r="K1001" s="260"/>
      <c r="L1001" s="260"/>
      <c r="M1001" s="260"/>
      <c r="N1001" s="260"/>
      <c r="O1001" s="260"/>
      <c r="P1001" s="260"/>
      <c r="Q1001" s="260"/>
      <c r="R1001" s="260"/>
      <c r="S1001" s="260"/>
      <c r="T1001" s="260"/>
      <c r="U1001" s="260"/>
      <c r="V1001" s="260"/>
      <c r="W1001" s="260"/>
      <c r="X1001" s="260"/>
      <c r="Y1001" s="260"/>
      <c r="Z1001" s="260"/>
      <c r="AA1001" s="260"/>
      <c r="AB1001" s="260"/>
      <c r="AC1001" s="260"/>
      <c r="AD1001" s="260"/>
      <c r="AE1001" s="260"/>
      <c r="AF1001" s="260"/>
      <c r="AG1001" s="260"/>
      <c r="AH1001" s="260"/>
      <c r="AI1001" s="260"/>
      <c r="AJ1001" s="260"/>
      <c r="AK1001" s="260"/>
      <c r="AL1001" s="260"/>
      <c r="AM1001" s="260"/>
      <c r="AN1001" s="260"/>
      <c r="AO1001" s="260"/>
      <c r="AP1001" s="260"/>
      <c r="AQ1001" s="260"/>
      <c r="AR1001" s="260"/>
      <c r="AS1001" s="260"/>
      <c r="AT1001" s="260"/>
    </row>
  </sheetData>
  <mergeCells count="123">
    <mergeCell ref="C3:C9"/>
    <mergeCell ref="D3:H3"/>
    <mergeCell ref="D4:H4"/>
    <mergeCell ref="D5:H5"/>
    <mergeCell ref="D6:H6"/>
    <mergeCell ref="D7:H7"/>
    <mergeCell ref="D8:H8"/>
    <mergeCell ref="D9:F9"/>
    <mergeCell ref="G9:H9"/>
    <mergeCell ref="A12:AS12"/>
    <mergeCell ref="A13:A14"/>
    <mergeCell ref="B13:B14"/>
    <mergeCell ref="C13:C14"/>
    <mergeCell ref="D13:D14"/>
    <mergeCell ref="E13:F13"/>
    <mergeCell ref="G13:H13"/>
    <mergeCell ref="I13:J13"/>
    <mergeCell ref="K13:L13"/>
    <mergeCell ref="M13:N13"/>
    <mergeCell ref="O13:P13"/>
    <mergeCell ref="Q13:R13"/>
    <mergeCell ref="S13:T13"/>
    <mergeCell ref="V13:W13"/>
    <mergeCell ref="X13:Y13"/>
    <mergeCell ref="Z13:AA13"/>
    <mergeCell ref="AB13:AC13"/>
    <mergeCell ref="AD13:AE13"/>
    <mergeCell ref="AF13:AG13"/>
    <mergeCell ref="AH13:AI13"/>
    <mergeCell ref="AJ13:AK13"/>
    <mergeCell ref="AL13:AM13"/>
    <mergeCell ref="AN13:AO13"/>
    <mergeCell ref="AP13:AQ13"/>
    <mergeCell ref="AR13:AS13"/>
    <mergeCell ref="E39:F39"/>
    <mergeCell ref="G39:H39"/>
    <mergeCell ref="I39:J39"/>
    <mergeCell ref="K39:L39"/>
    <mergeCell ref="M39:N39"/>
    <mergeCell ref="O39:P39"/>
    <mergeCell ref="Q39:R39"/>
    <mergeCell ref="S39:T39"/>
    <mergeCell ref="V39:W39"/>
    <mergeCell ref="X39:Y39"/>
    <mergeCell ref="Z39:AA39"/>
    <mergeCell ref="AB39:AC39"/>
    <mergeCell ref="AD39:AE39"/>
    <mergeCell ref="AF39:AG39"/>
    <mergeCell ref="AH39:AI39"/>
    <mergeCell ref="AJ39:AK39"/>
    <mergeCell ref="AL39:AM39"/>
    <mergeCell ref="AN39:AO39"/>
    <mergeCell ref="AP39:AQ39"/>
    <mergeCell ref="AR39:AS39"/>
    <mergeCell ref="E40:F40"/>
    <mergeCell ref="G40:H40"/>
    <mergeCell ref="I40:J40"/>
    <mergeCell ref="K40:L40"/>
    <mergeCell ref="M40:N40"/>
    <mergeCell ref="O40:P40"/>
    <mergeCell ref="Q40:R40"/>
    <mergeCell ref="S40:T40"/>
    <mergeCell ref="V40:W40"/>
    <mergeCell ref="X40:Y40"/>
    <mergeCell ref="Z40:AA40"/>
    <mergeCell ref="AB40:AC40"/>
    <mergeCell ref="AD40:AE40"/>
    <mergeCell ref="AF40:AG40"/>
    <mergeCell ref="AH40:AI40"/>
    <mergeCell ref="AJ40:AK40"/>
    <mergeCell ref="AL40:AM40"/>
    <mergeCell ref="AN40:AO40"/>
    <mergeCell ref="AP40:AQ40"/>
    <mergeCell ref="AR40:AS40"/>
    <mergeCell ref="E41:F41"/>
    <mergeCell ref="G41:H41"/>
    <mergeCell ref="I41:J41"/>
    <mergeCell ref="K41:L41"/>
    <mergeCell ref="M41:N41"/>
    <mergeCell ref="O41:P41"/>
    <mergeCell ref="Q41:R41"/>
    <mergeCell ref="S41:T41"/>
    <mergeCell ref="V41:W41"/>
    <mergeCell ref="X41:Y41"/>
    <mergeCell ref="Z41:AA41"/>
    <mergeCell ref="AB41:AC41"/>
    <mergeCell ref="AD41:AE41"/>
    <mergeCell ref="AF41:AG41"/>
    <mergeCell ref="AH41:AI41"/>
    <mergeCell ref="AJ41:AK41"/>
    <mergeCell ref="AL41:AM41"/>
    <mergeCell ref="AN41:AO41"/>
    <mergeCell ref="AP41:AQ41"/>
    <mergeCell ref="AR41:AS41"/>
    <mergeCell ref="E42:F42"/>
    <mergeCell ref="G42:H42"/>
    <mergeCell ref="I42:J42"/>
    <mergeCell ref="K42:L42"/>
    <mergeCell ref="M42:N42"/>
    <mergeCell ref="O42:P42"/>
    <mergeCell ref="Q42:R42"/>
    <mergeCell ref="S42:T42"/>
    <mergeCell ref="V42:W42"/>
    <mergeCell ref="X42:Y42"/>
    <mergeCell ref="Z42:AA42"/>
    <mergeCell ref="AB42:AC42"/>
    <mergeCell ref="AD42:AE42"/>
    <mergeCell ref="AF42:AG42"/>
    <mergeCell ref="AH42:AI42"/>
    <mergeCell ref="AJ42:AK42"/>
    <mergeCell ref="AL42:AM42"/>
    <mergeCell ref="AN42:AO42"/>
    <mergeCell ref="AP42:AQ42"/>
    <mergeCell ref="AR42:AS42"/>
    <mergeCell ref="A44:H44"/>
    <mergeCell ref="A45:H45"/>
    <mergeCell ref="A46:H46"/>
    <mergeCell ref="A47:H47"/>
    <mergeCell ref="A49:N49"/>
    <mergeCell ref="O49:AC49"/>
    <mergeCell ref="AD49:AQ49"/>
    <mergeCell ref="AR49:AS49"/>
    <mergeCell ref="B51:D54"/>
  </mergeCells>
  <printOptions headings="false" gridLines="false" gridLinesSet="true" horizontalCentered="false" verticalCentered="false"/>
  <pageMargins left="0.25" right="0.25" top="0.75" bottom="0.75" header="0.511811023622047" footer="0.511811023622047"/>
  <pageSetup paperSize="8" scale="100" fitToWidth="1" fitToHeight="0" pageOrder="downThenOver" orientation="landscape" blackAndWhite="false" draft="false" cellComments="none" horizontalDpi="300" verticalDpi="300" copies="1"/>
  <headerFooter differentFirst="false" differentOddEven="false">
    <oddHeader/>
    <oddFooter/>
  </headerFooter>
  <drawing r:id="rId1"/>
  <tableParts>
    <tablePart r:id="rId2"/>
    <tablePart r:id="rId3"/>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74E13"/>
    <pageSetUpPr fitToPage="true"/>
  </sheetPr>
  <dimension ref="A1:M6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4296875" defaultRowHeight="15" zeroHeight="false" outlineLevelRow="0" outlineLevelCol="0"/>
  <cols>
    <col collapsed="false" customWidth="true" hidden="false" outlineLevel="0" max="5" min="5" style="0" width="16.14"/>
  </cols>
  <sheetData>
    <row r="1" customFormat="false" ht="17.35" hidden="false" customHeight="false" outlineLevel="0" collapsed="false">
      <c r="A1" s="198"/>
      <c r="B1" s="198"/>
      <c r="C1" s="198"/>
      <c r="D1" s="198"/>
      <c r="E1" s="198"/>
      <c r="F1" s="198"/>
      <c r="G1" s="198"/>
      <c r="H1" s="198"/>
      <c r="I1" s="198"/>
      <c r="J1" s="198"/>
      <c r="K1" s="198"/>
    </row>
    <row r="2" customFormat="false" ht="15" hidden="false" customHeight="false" outlineLevel="0" collapsed="false">
      <c r="A2" s="264"/>
      <c r="B2" s="264"/>
      <c r="C2" s="264"/>
      <c r="D2" s="264"/>
      <c r="E2" s="264"/>
      <c r="F2" s="264"/>
      <c r="G2" s="264"/>
      <c r="H2" s="264"/>
      <c r="I2" s="264"/>
      <c r="J2" s="264"/>
      <c r="K2" s="264"/>
      <c r="L2" s="264"/>
      <c r="M2" s="264"/>
    </row>
    <row r="3" customFormat="false" ht="15" hidden="false" customHeight="true" outlineLevel="0" collapsed="false">
      <c r="A3" s="149"/>
      <c r="C3" s="4"/>
      <c r="D3" s="4"/>
      <c r="E3" s="6" t="s">
        <v>1</v>
      </c>
      <c r="F3" s="6"/>
      <c r="G3" s="6"/>
      <c r="H3" s="6"/>
      <c r="I3" s="6"/>
      <c r="J3" s="219"/>
      <c r="K3" s="219"/>
      <c r="L3" s="219"/>
      <c r="M3" s="219"/>
    </row>
    <row r="4" customFormat="false" ht="15" hidden="false" customHeight="true" outlineLevel="0" collapsed="false">
      <c r="A4" s="149"/>
      <c r="C4" s="4"/>
      <c r="D4" s="4"/>
      <c r="E4" s="11" t="s">
        <v>2</v>
      </c>
      <c r="F4" s="11"/>
      <c r="G4" s="11"/>
      <c r="H4" s="11"/>
      <c r="I4" s="11"/>
      <c r="J4" s="219"/>
      <c r="K4" s="219"/>
      <c r="L4" s="265"/>
      <c r="M4" s="266"/>
    </row>
    <row r="5" customFormat="false" ht="15" hidden="false" customHeight="true" outlineLevel="0" collapsed="false">
      <c r="A5" s="149"/>
      <c r="C5" s="4"/>
      <c r="D5" s="4"/>
      <c r="E5" s="16" t="s">
        <v>6</v>
      </c>
      <c r="F5" s="16"/>
      <c r="G5" s="16"/>
      <c r="H5" s="16"/>
      <c r="I5" s="16"/>
      <c r="J5" s="219"/>
      <c r="K5" s="219"/>
      <c r="L5" s="267"/>
      <c r="M5" s="267"/>
    </row>
    <row r="6" customFormat="false" ht="15" hidden="false" customHeight="true" outlineLevel="0" collapsed="false">
      <c r="A6" s="149"/>
      <c r="C6" s="4"/>
      <c r="D6" s="4"/>
      <c r="E6" s="18" t="s">
        <v>8</v>
      </c>
      <c r="F6" s="18"/>
      <c r="G6" s="18"/>
      <c r="H6" s="18"/>
      <c r="I6" s="18"/>
      <c r="L6" s="268"/>
      <c r="M6" s="269"/>
    </row>
    <row r="7" customFormat="false" ht="15" hidden="false" customHeight="true" outlineLevel="0" collapsed="false">
      <c r="A7" s="149"/>
      <c r="C7" s="4"/>
      <c r="D7" s="4"/>
      <c r="E7" s="11" t="s">
        <v>817</v>
      </c>
      <c r="F7" s="11"/>
      <c r="G7" s="11"/>
      <c r="H7" s="11"/>
      <c r="I7" s="11"/>
      <c r="L7" s="268"/>
      <c r="M7" s="270"/>
    </row>
    <row r="8" customFormat="false" ht="15" hidden="false" customHeight="true" outlineLevel="0" collapsed="false">
      <c r="A8" s="149"/>
      <c r="C8" s="4"/>
      <c r="D8" s="4"/>
      <c r="E8" s="11" t="s">
        <v>818</v>
      </c>
      <c r="F8" s="11"/>
      <c r="G8" s="11"/>
      <c r="H8" s="11"/>
      <c r="I8" s="11"/>
      <c r="J8" s="219"/>
      <c r="K8" s="219"/>
      <c r="L8" s="219"/>
      <c r="M8" s="219"/>
    </row>
    <row r="9" customFormat="false" ht="24.65" hidden="false" customHeight="true" outlineLevel="0" collapsed="false">
      <c r="A9" s="149"/>
      <c r="C9" s="4"/>
      <c r="D9" s="4"/>
      <c r="E9" s="27" t="s">
        <v>13</v>
      </c>
      <c r="F9" s="27"/>
      <c r="G9" s="27"/>
      <c r="H9" s="28" t="s">
        <v>14</v>
      </c>
      <c r="I9" s="28"/>
      <c r="J9" s="219"/>
      <c r="K9" s="219"/>
      <c r="L9" s="219"/>
      <c r="M9" s="219"/>
    </row>
    <row r="10" customFormat="false" ht="17.35" hidden="false" customHeight="false" outlineLevel="0" collapsed="false">
      <c r="A10" s="271"/>
      <c r="B10" s="271"/>
      <c r="C10" s="271"/>
      <c r="D10" s="271"/>
      <c r="E10" s="272"/>
      <c r="F10" s="272"/>
      <c r="G10" s="272"/>
      <c r="H10" s="272"/>
      <c r="I10" s="271"/>
      <c r="J10" s="271"/>
      <c r="K10" s="271"/>
    </row>
    <row r="11" customFormat="false" ht="17.35" hidden="false" customHeight="false" outlineLevel="0" collapsed="false">
      <c r="A11" s="198" t="s">
        <v>864</v>
      </c>
      <c r="B11" s="198"/>
      <c r="C11" s="198"/>
      <c r="D11" s="198"/>
      <c r="E11" s="198"/>
      <c r="F11" s="198"/>
      <c r="G11" s="198"/>
      <c r="H11" s="198"/>
      <c r="I11" s="198"/>
      <c r="J11" s="198"/>
      <c r="K11" s="198"/>
    </row>
    <row r="12" customFormat="false" ht="15" hidden="false" customHeight="false" outlineLevel="0" collapsed="false">
      <c r="A12" s="203" t="s">
        <v>865</v>
      </c>
      <c r="B12" s="203"/>
      <c r="C12" s="203"/>
      <c r="D12" s="203"/>
      <c r="E12" s="203"/>
      <c r="F12" s="203"/>
      <c r="G12" s="203"/>
      <c r="H12" s="203"/>
      <c r="I12" s="203"/>
      <c r="J12" s="203"/>
      <c r="K12" s="203"/>
    </row>
    <row r="13" customFormat="false" ht="15" hidden="false" customHeight="true" outlineLevel="0" collapsed="false">
      <c r="A13" s="203" t="s">
        <v>15</v>
      </c>
      <c r="B13" s="203" t="s">
        <v>866</v>
      </c>
      <c r="C13" s="203"/>
      <c r="D13" s="203"/>
      <c r="E13" s="203" t="s">
        <v>867</v>
      </c>
      <c r="F13" s="203" t="s">
        <v>868</v>
      </c>
      <c r="G13" s="203" t="s">
        <v>869</v>
      </c>
      <c r="H13" s="273" t="s">
        <v>870</v>
      </c>
      <c r="I13" s="203" t="s">
        <v>871</v>
      </c>
      <c r="J13" s="203"/>
      <c r="K13" s="203"/>
    </row>
    <row r="14" customFormat="false" ht="15" hidden="false" customHeight="false" outlineLevel="0" collapsed="false">
      <c r="A14" s="203"/>
      <c r="B14" s="203"/>
      <c r="C14" s="203"/>
      <c r="D14" s="203"/>
      <c r="E14" s="203"/>
      <c r="F14" s="203"/>
      <c r="G14" s="203"/>
      <c r="H14" s="203"/>
      <c r="I14" s="203" t="s">
        <v>872</v>
      </c>
      <c r="J14" s="203" t="s">
        <v>873</v>
      </c>
      <c r="K14" s="203" t="s">
        <v>874</v>
      </c>
    </row>
    <row r="15" customFormat="false" ht="15" hidden="false" customHeight="false" outlineLevel="0" collapsed="false">
      <c r="A15" s="274" t="n">
        <v>1</v>
      </c>
      <c r="B15" s="275" t="s">
        <v>875</v>
      </c>
      <c r="C15" s="275"/>
      <c r="D15" s="275"/>
      <c r="E15" s="276" t="s">
        <v>876</v>
      </c>
      <c r="F15" s="277" t="n">
        <v>0.03</v>
      </c>
      <c r="G15" s="278"/>
      <c r="H15" s="274" t="str">
        <f aca="false">IF(AND(F15&gt;=I15,F15&lt;=K15),"OK","DIFERE")</f>
        <v>OK</v>
      </c>
      <c r="I15" s="279" t="n">
        <v>0.03</v>
      </c>
      <c r="J15" s="279" t="n">
        <v>0.04</v>
      </c>
      <c r="K15" s="279" t="n">
        <v>0.055</v>
      </c>
    </row>
    <row r="16" customFormat="false" ht="15" hidden="false" customHeight="false" outlineLevel="0" collapsed="false">
      <c r="A16" s="274" t="n">
        <v>2</v>
      </c>
      <c r="B16" s="275" t="s">
        <v>877</v>
      </c>
      <c r="C16" s="275"/>
      <c r="D16" s="275"/>
      <c r="E16" s="276" t="s">
        <v>876</v>
      </c>
      <c r="F16" s="277" t="n">
        <v>0.008</v>
      </c>
      <c r="G16" s="278"/>
      <c r="H16" s="274" t="str">
        <f aca="false">IF(AND(F16&gt;=I16,F16&lt;=K16),"OK","DIFERE")</f>
        <v>OK</v>
      </c>
      <c r="I16" s="279" t="n">
        <v>0.008</v>
      </c>
      <c r="J16" s="279" t="n">
        <v>0.008</v>
      </c>
      <c r="K16" s="279" t="n">
        <v>0.01</v>
      </c>
    </row>
    <row r="17" customFormat="false" ht="15" hidden="false" customHeight="false" outlineLevel="0" collapsed="false">
      <c r="A17" s="274" t="n">
        <v>3</v>
      </c>
      <c r="B17" s="275" t="s">
        <v>878</v>
      </c>
      <c r="C17" s="275"/>
      <c r="D17" s="275"/>
      <c r="E17" s="276" t="s">
        <v>876</v>
      </c>
      <c r="F17" s="277" t="n">
        <v>0.0097</v>
      </c>
      <c r="G17" s="278"/>
      <c r="H17" s="274" t="str">
        <f aca="false">IF(AND(F17&gt;=I17,F17&lt;=K17),"OK","DIFERE")</f>
        <v>OK</v>
      </c>
      <c r="I17" s="279" t="n">
        <v>0.0097</v>
      </c>
      <c r="J17" s="279" t="n">
        <v>0.0127</v>
      </c>
      <c r="K17" s="279" t="n">
        <v>0.0127</v>
      </c>
    </row>
    <row r="18" customFormat="false" ht="15" hidden="false" customHeight="false" outlineLevel="0" collapsed="false">
      <c r="A18" s="274" t="n">
        <v>4</v>
      </c>
      <c r="B18" s="275" t="s">
        <v>879</v>
      </c>
      <c r="C18" s="275"/>
      <c r="D18" s="275"/>
      <c r="E18" s="276" t="s">
        <v>876</v>
      </c>
      <c r="F18" s="277" t="n">
        <v>0.0059</v>
      </c>
      <c r="G18" s="278"/>
      <c r="H18" s="274" t="str">
        <f aca="false">IF(AND(F18&gt;=I18,F18&lt;=K18),"OK","DIFERE")</f>
        <v>OK</v>
      </c>
      <c r="I18" s="279" t="n">
        <v>0.0059</v>
      </c>
      <c r="J18" s="279" t="n">
        <v>0.0123</v>
      </c>
      <c r="K18" s="279" t="n">
        <v>0.0139</v>
      </c>
    </row>
    <row r="19" customFormat="false" ht="15" hidden="false" customHeight="false" outlineLevel="0" collapsed="false">
      <c r="A19" s="274" t="n">
        <v>5</v>
      </c>
      <c r="B19" s="275" t="s">
        <v>880</v>
      </c>
      <c r="C19" s="275"/>
      <c r="D19" s="275"/>
      <c r="E19" s="276" t="s">
        <v>876</v>
      </c>
      <c r="F19" s="277" t="n">
        <v>0.068</v>
      </c>
      <c r="G19" s="278"/>
      <c r="H19" s="274" t="str">
        <f aca="false">IF(AND(F19&gt;=I19,F19&lt;=K19),"OK","DIFERE")</f>
        <v>OK</v>
      </c>
      <c r="I19" s="279" t="n">
        <v>0.0616</v>
      </c>
      <c r="J19" s="279" t="n">
        <v>0.074</v>
      </c>
      <c r="K19" s="279" t="n">
        <v>0.0896</v>
      </c>
    </row>
    <row r="20" customFormat="false" ht="15" hidden="false" customHeight="false" outlineLevel="0" collapsed="false">
      <c r="A20" s="274" t="n">
        <v>6</v>
      </c>
      <c r="B20" s="275" t="s">
        <v>881</v>
      </c>
      <c r="C20" s="275"/>
      <c r="D20" s="275"/>
      <c r="E20" s="276" t="s">
        <v>876</v>
      </c>
      <c r="F20" s="277" t="n">
        <f aca="false">SUM(F21:F24)</f>
        <v>0.1115</v>
      </c>
      <c r="G20" s="280" t="s">
        <v>882</v>
      </c>
      <c r="H20" s="280"/>
      <c r="I20" s="280"/>
      <c r="J20" s="280"/>
      <c r="K20" s="280"/>
    </row>
    <row r="21" customFormat="false" ht="15" hidden="false" customHeight="false" outlineLevel="0" collapsed="false">
      <c r="A21" s="281" t="n">
        <v>43836</v>
      </c>
      <c r="B21" s="275" t="s">
        <v>883</v>
      </c>
      <c r="C21" s="275"/>
      <c r="D21" s="275"/>
      <c r="E21" s="275"/>
      <c r="F21" s="277" t="n">
        <v>0.0065</v>
      </c>
      <c r="G21" s="280"/>
      <c r="H21" s="280"/>
      <c r="I21" s="280"/>
      <c r="J21" s="280"/>
      <c r="K21" s="280"/>
    </row>
    <row r="22" customFormat="false" ht="15" hidden="false" customHeight="false" outlineLevel="0" collapsed="false">
      <c r="A22" s="281" t="n">
        <v>43867</v>
      </c>
      <c r="B22" s="275" t="s">
        <v>884</v>
      </c>
      <c r="C22" s="275"/>
      <c r="D22" s="275"/>
      <c r="E22" s="275"/>
      <c r="F22" s="277" t="n">
        <v>0.03</v>
      </c>
      <c r="G22" s="280"/>
      <c r="H22" s="280"/>
      <c r="I22" s="280"/>
      <c r="J22" s="280"/>
      <c r="K22" s="280"/>
    </row>
    <row r="23" customFormat="false" ht="15" hidden="false" customHeight="false" outlineLevel="0" collapsed="false">
      <c r="A23" s="281" t="n">
        <v>43896</v>
      </c>
      <c r="B23" s="275" t="s">
        <v>885</v>
      </c>
      <c r="C23" s="275"/>
      <c r="D23" s="275"/>
      <c r="E23" s="275"/>
      <c r="F23" s="277" t="n">
        <v>0.03</v>
      </c>
      <c r="G23" s="280"/>
      <c r="H23" s="280"/>
      <c r="I23" s="280"/>
      <c r="J23" s="280"/>
      <c r="K23" s="280"/>
    </row>
    <row r="24" customFormat="false" ht="15" hidden="false" customHeight="false" outlineLevel="0" collapsed="false">
      <c r="A24" s="281" t="n">
        <v>43927</v>
      </c>
      <c r="B24" s="275" t="s">
        <v>886</v>
      </c>
      <c r="C24" s="275"/>
      <c r="D24" s="275"/>
      <c r="E24" s="275"/>
      <c r="F24" s="277" t="n">
        <v>0.045</v>
      </c>
      <c r="G24" s="280"/>
      <c r="H24" s="280"/>
      <c r="I24" s="280"/>
      <c r="J24" s="280"/>
      <c r="K24" s="280"/>
    </row>
    <row r="25" customFormat="false" ht="15" hidden="false" customHeight="false" outlineLevel="0" collapsed="false">
      <c r="A25" s="282"/>
      <c r="B25" s="282"/>
      <c r="C25" s="282"/>
      <c r="D25" s="282"/>
      <c r="E25" s="282"/>
      <c r="F25" s="282"/>
      <c r="G25" s="280"/>
      <c r="H25" s="280"/>
      <c r="I25" s="280"/>
      <c r="J25" s="280"/>
      <c r="K25" s="280"/>
    </row>
    <row r="26" customFormat="false" ht="15" hidden="false" customHeight="false" outlineLevel="0" collapsed="false">
      <c r="A26" s="203" t="s">
        <v>887</v>
      </c>
      <c r="B26" s="203"/>
      <c r="C26" s="203"/>
      <c r="D26" s="203"/>
      <c r="E26" s="276"/>
      <c r="F26" s="278"/>
      <c r="G26" s="280"/>
      <c r="H26" s="280"/>
      <c r="I26" s="280"/>
      <c r="J26" s="280"/>
      <c r="K26" s="280"/>
    </row>
    <row r="27" customFormat="false" ht="15" hidden="false" customHeight="false" outlineLevel="0" collapsed="false">
      <c r="A27" s="203" t="s">
        <v>888</v>
      </c>
      <c r="B27" s="203"/>
      <c r="C27" s="203"/>
      <c r="D27" s="203"/>
      <c r="E27" s="276"/>
      <c r="F27" s="278"/>
      <c r="G27" s="275" t="s">
        <v>889</v>
      </c>
      <c r="H27" s="275"/>
      <c r="I27" s="275"/>
      <c r="J27" s="275"/>
      <c r="K27" s="275"/>
    </row>
    <row r="28" customFormat="false" ht="15" hidden="false" customHeight="false" outlineLevel="0" collapsed="false">
      <c r="A28" s="203" t="s">
        <v>890</v>
      </c>
      <c r="B28" s="203"/>
      <c r="C28" s="203"/>
      <c r="D28" s="203"/>
      <c r="E28" s="203"/>
      <c r="F28" s="283" t="n">
        <f aca="false">ROUND(((((1+(F15+F16+F17))*(1+F18)*(1+F19))/(1-F20))-1),4)</f>
        <v>0.2668</v>
      </c>
      <c r="G28" s="275" t="s">
        <v>891</v>
      </c>
      <c r="H28" s="275"/>
      <c r="I28" s="275"/>
      <c r="J28" s="275"/>
      <c r="K28" s="275"/>
    </row>
    <row r="29" customFormat="false" ht="15" hidden="false" customHeight="false" outlineLevel="0" collapsed="false">
      <c r="A29" s="199"/>
      <c r="B29" s="199"/>
      <c r="C29" s="199"/>
      <c r="D29" s="199"/>
      <c r="E29" s="199"/>
      <c r="F29" s="284"/>
      <c r="G29" s="275" t="s">
        <v>892</v>
      </c>
      <c r="H29" s="275"/>
      <c r="I29" s="275"/>
      <c r="J29" s="275"/>
      <c r="K29" s="275"/>
    </row>
    <row r="30" customFormat="false" ht="15" hidden="false" customHeight="false" outlineLevel="0" collapsed="false">
      <c r="A30" s="274" t="s">
        <v>893</v>
      </c>
      <c r="B30" s="274"/>
      <c r="C30" s="274"/>
      <c r="D30" s="274"/>
      <c r="E30" s="199"/>
      <c r="F30" s="284"/>
      <c r="G30" s="275" t="s">
        <v>894</v>
      </c>
      <c r="H30" s="275"/>
      <c r="I30" s="275"/>
      <c r="J30" s="275"/>
      <c r="K30" s="275"/>
    </row>
    <row r="31" customFormat="false" ht="15" hidden="false" customHeight="false" outlineLevel="0" collapsed="false">
      <c r="A31" s="285" t="s">
        <v>895</v>
      </c>
      <c r="B31" s="277" t="n">
        <v>0.2034</v>
      </c>
      <c r="C31" s="277" t="n">
        <v>0.2212</v>
      </c>
      <c r="D31" s="277" t="n">
        <v>0.25</v>
      </c>
      <c r="E31" s="199"/>
      <c r="F31" s="284"/>
      <c r="G31" s="275" t="s">
        <v>896</v>
      </c>
      <c r="H31" s="275"/>
      <c r="I31" s="275"/>
      <c r="J31" s="275"/>
      <c r="K31" s="275"/>
    </row>
    <row r="32" customFormat="false" ht="15" hidden="false" customHeight="false" outlineLevel="0" collapsed="false">
      <c r="A32" s="285" t="s">
        <v>897</v>
      </c>
      <c r="B32" s="277" t="n">
        <v>0.2601</v>
      </c>
      <c r="C32" s="277" t="n">
        <v>0.2787</v>
      </c>
      <c r="D32" s="277" t="n">
        <v>0.3089</v>
      </c>
      <c r="E32" s="199"/>
      <c r="F32" s="284"/>
      <c r="G32" s="275" t="s">
        <v>898</v>
      </c>
      <c r="H32" s="275"/>
      <c r="I32" s="275"/>
      <c r="J32" s="275"/>
      <c r="K32" s="275"/>
    </row>
    <row r="33" customFormat="false" ht="15" hidden="false" customHeight="false" outlineLevel="0" collapsed="false">
      <c r="A33" s="199"/>
      <c r="B33" s="199"/>
      <c r="C33" s="199"/>
      <c r="D33" s="199"/>
      <c r="E33" s="199"/>
      <c r="F33" s="284"/>
      <c r="G33" s="275" t="s">
        <v>899</v>
      </c>
      <c r="H33" s="275"/>
      <c r="I33" s="275"/>
      <c r="J33" s="275"/>
      <c r="K33" s="275"/>
    </row>
    <row r="34" customFormat="false" ht="15" hidden="false" customHeight="false" outlineLevel="0" collapsed="false">
      <c r="A34" s="286"/>
      <c r="B34" s="286"/>
      <c r="C34" s="286"/>
      <c r="D34" s="286"/>
      <c r="E34" s="286"/>
      <c r="F34" s="282"/>
      <c r="G34" s="275" t="s">
        <v>900</v>
      </c>
      <c r="H34" s="275"/>
      <c r="I34" s="275"/>
      <c r="J34" s="275"/>
      <c r="K34" s="275"/>
    </row>
    <row r="35" customFormat="false" ht="15" hidden="false" customHeight="false" outlineLevel="0" collapsed="false">
      <c r="A35" s="287"/>
      <c r="B35" s="287"/>
      <c r="C35" s="287"/>
      <c r="D35" s="287"/>
      <c r="E35" s="287"/>
      <c r="F35" s="287"/>
      <c r="G35" s="287"/>
      <c r="H35" s="287"/>
      <c r="I35" s="287"/>
      <c r="J35" s="287"/>
      <c r="K35" s="287"/>
    </row>
    <row r="37" customFormat="false" ht="17.35" hidden="false" customHeight="false" outlineLevel="0" collapsed="false">
      <c r="A37" s="198" t="s">
        <v>901</v>
      </c>
      <c r="B37" s="198"/>
      <c r="C37" s="198"/>
      <c r="D37" s="198"/>
      <c r="E37" s="198"/>
      <c r="F37" s="198"/>
      <c r="G37" s="198"/>
      <c r="H37" s="198"/>
      <c r="I37" s="198"/>
      <c r="J37" s="198"/>
      <c r="K37" s="198"/>
    </row>
    <row r="38" customFormat="false" ht="15" hidden="false" customHeight="false" outlineLevel="0" collapsed="false">
      <c r="A38" s="203" t="s">
        <v>865</v>
      </c>
      <c r="B38" s="203"/>
      <c r="C38" s="203"/>
      <c r="D38" s="203"/>
      <c r="E38" s="203"/>
      <c r="F38" s="203"/>
      <c r="G38" s="203"/>
      <c r="H38" s="203"/>
      <c r="I38" s="203"/>
      <c r="J38" s="203"/>
      <c r="K38" s="203"/>
    </row>
    <row r="39" customFormat="false" ht="15" hidden="false" customHeight="true" outlineLevel="0" collapsed="false">
      <c r="A39" s="288" t="s">
        <v>15</v>
      </c>
      <c r="B39" s="203" t="s">
        <v>866</v>
      </c>
      <c r="C39" s="203"/>
      <c r="D39" s="203"/>
      <c r="E39" s="203" t="s">
        <v>867</v>
      </c>
      <c r="F39" s="203" t="s">
        <v>868</v>
      </c>
      <c r="G39" s="203" t="s">
        <v>869</v>
      </c>
      <c r="H39" s="273" t="s">
        <v>870</v>
      </c>
      <c r="I39" s="203" t="s">
        <v>871</v>
      </c>
      <c r="J39" s="203"/>
      <c r="K39" s="203"/>
    </row>
    <row r="40" customFormat="false" ht="15" hidden="false" customHeight="false" outlineLevel="0" collapsed="false">
      <c r="A40" s="288"/>
      <c r="B40" s="203"/>
      <c r="C40" s="203"/>
      <c r="D40" s="203"/>
      <c r="E40" s="203"/>
      <c r="F40" s="203"/>
      <c r="G40" s="203"/>
      <c r="H40" s="203"/>
      <c r="I40" s="203" t="s">
        <v>872</v>
      </c>
      <c r="J40" s="203" t="s">
        <v>873</v>
      </c>
      <c r="K40" s="203" t="s">
        <v>874</v>
      </c>
    </row>
    <row r="41" customFormat="false" ht="15" hidden="false" customHeight="false" outlineLevel="0" collapsed="false">
      <c r="A41" s="274" t="n">
        <v>1</v>
      </c>
      <c r="B41" s="275" t="s">
        <v>875</v>
      </c>
      <c r="C41" s="275"/>
      <c r="D41" s="275"/>
      <c r="E41" s="278"/>
      <c r="F41" s="283" t="n">
        <v>0.015</v>
      </c>
      <c r="G41" s="278"/>
      <c r="H41" s="274" t="str">
        <f aca="false">IF(AND(F41&gt;=I41,F41&lt;=K41),"OK","DIFERE")</f>
        <v>OK</v>
      </c>
      <c r="I41" s="279" t="n">
        <v>0.015</v>
      </c>
      <c r="J41" s="279" t="n">
        <v>0.0345</v>
      </c>
      <c r="K41" s="279" t="n">
        <v>0.0449</v>
      </c>
    </row>
    <row r="42" customFormat="false" ht="15" hidden="false" customHeight="false" outlineLevel="0" collapsed="false">
      <c r="A42" s="274" t="n">
        <v>2</v>
      </c>
      <c r="B42" s="275" t="s">
        <v>877</v>
      </c>
      <c r="C42" s="275"/>
      <c r="D42" s="275"/>
      <c r="E42" s="278"/>
      <c r="F42" s="277" t="n">
        <v>0.003</v>
      </c>
      <c r="G42" s="278"/>
      <c r="H42" s="274" t="str">
        <f aca="false">IF(AND(F42&gt;=I42,F42&lt;=K42),"OK","DIFERE")</f>
        <v>OK</v>
      </c>
      <c r="I42" s="279" t="n">
        <v>0.003</v>
      </c>
      <c r="J42" s="279" t="n">
        <v>0.0048</v>
      </c>
      <c r="K42" s="279" t="n">
        <v>0.0082</v>
      </c>
    </row>
    <row r="43" customFormat="false" ht="15" hidden="false" customHeight="false" outlineLevel="0" collapsed="false">
      <c r="A43" s="274" t="n">
        <v>3</v>
      </c>
      <c r="B43" s="275" t="s">
        <v>878</v>
      </c>
      <c r="C43" s="275"/>
      <c r="D43" s="275"/>
      <c r="E43" s="278"/>
      <c r="F43" s="277" t="n">
        <v>0.0056</v>
      </c>
      <c r="G43" s="278"/>
      <c r="H43" s="274" t="str">
        <f aca="false">IF(AND(F43&gt;=I43,F43&lt;=K43),"OK","DIFERE")</f>
        <v>OK</v>
      </c>
      <c r="I43" s="279" t="n">
        <v>0.0056</v>
      </c>
      <c r="J43" s="279" t="n">
        <v>0.0085</v>
      </c>
      <c r="K43" s="279" t="n">
        <v>0.0089</v>
      </c>
    </row>
    <row r="44" customFormat="false" ht="15" hidden="false" customHeight="false" outlineLevel="0" collapsed="false">
      <c r="A44" s="274" t="n">
        <v>4</v>
      </c>
      <c r="B44" s="275" t="s">
        <v>879</v>
      </c>
      <c r="C44" s="275"/>
      <c r="D44" s="275"/>
      <c r="E44" s="278"/>
      <c r="F44" s="277" t="n">
        <v>0.0085</v>
      </c>
      <c r="G44" s="278"/>
      <c r="H44" s="274" t="str">
        <f aca="false">IF(AND(F44&gt;=I44,F44&lt;=K44),"OK","DIFERE")</f>
        <v>OK</v>
      </c>
      <c r="I44" s="279" t="n">
        <v>0.0085</v>
      </c>
      <c r="J44" s="279" t="n">
        <v>0.0085</v>
      </c>
      <c r="K44" s="279" t="n">
        <v>0.0111</v>
      </c>
    </row>
    <row r="45" customFormat="false" ht="15" hidden="false" customHeight="false" outlineLevel="0" collapsed="false">
      <c r="A45" s="274" t="n">
        <v>5</v>
      </c>
      <c r="B45" s="275" t="s">
        <v>880</v>
      </c>
      <c r="C45" s="275"/>
      <c r="D45" s="275"/>
      <c r="E45" s="278"/>
      <c r="F45" s="283" t="n">
        <v>0.0352</v>
      </c>
      <c r="G45" s="278"/>
      <c r="H45" s="274" t="str">
        <f aca="false">IF(AND(F45&gt;=I45,F45&lt;=K45),"OK","DIFERE")</f>
        <v>OK</v>
      </c>
      <c r="I45" s="279" t="n">
        <v>0.035</v>
      </c>
      <c r="J45" s="279" t="n">
        <v>0.0511</v>
      </c>
      <c r="K45" s="279" t="n">
        <v>0.0622</v>
      </c>
    </row>
    <row r="46" customFormat="false" ht="15" hidden="false" customHeight="false" outlineLevel="0" collapsed="false">
      <c r="A46" s="274" t="n">
        <v>6</v>
      </c>
      <c r="B46" s="275" t="s">
        <v>881</v>
      </c>
      <c r="C46" s="275"/>
      <c r="D46" s="275"/>
      <c r="E46" s="278"/>
      <c r="F46" s="277" t="n">
        <f aca="false">SUM(F47:F50)</f>
        <v>0.0815</v>
      </c>
      <c r="G46" s="280" t="s">
        <v>882</v>
      </c>
      <c r="H46" s="280"/>
      <c r="I46" s="280"/>
      <c r="J46" s="280"/>
      <c r="K46" s="280"/>
    </row>
    <row r="47" customFormat="false" ht="15" hidden="false" customHeight="false" outlineLevel="0" collapsed="false">
      <c r="A47" s="281" t="n">
        <v>43836</v>
      </c>
      <c r="B47" s="275" t="s">
        <v>883</v>
      </c>
      <c r="C47" s="275"/>
      <c r="D47" s="275"/>
      <c r="E47" s="275"/>
      <c r="F47" s="277" t="n">
        <v>0.0065</v>
      </c>
      <c r="G47" s="280"/>
      <c r="H47" s="280"/>
      <c r="I47" s="280"/>
      <c r="J47" s="280"/>
      <c r="K47" s="280"/>
    </row>
    <row r="48" customFormat="false" ht="15" hidden="false" customHeight="false" outlineLevel="0" collapsed="false">
      <c r="A48" s="281" t="n">
        <v>43867</v>
      </c>
      <c r="B48" s="275" t="s">
        <v>884</v>
      </c>
      <c r="C48" s="275"/>
      <c r="D48" s="275"/>
      <c r="E48" s="275"/>
      <c r="F48" s="277" t="n">
        <v>0.03</v>
      </c>
      <c r="G48" s="280"/>
      <c r="H48" s="280"/>
      <c r="I48" s="280"/>
      <c r="J48" s="280"/>
      <c r="K48" s="280"/>
    </row>
    <row r="49" customFormat="false" ht="15" hidden="false" customHeight="false" outlineLevel="0" collapsed="false">
      <c r="A49" s="281" t="n">
        <v>43896</v>
      </c>
      <c r="B49" s="275" t="s">
        <v>885</v>
      </c>
      <c r="C49" s="275"/>
      <c r="D49" s="275"/>
      <c r="E49" s="275"/>
      <c r="F49" s="283" t="n">
        <v>0</v>
      </c>
      <c r="G49" s="280"/>
      <c r="H49" s="280"/>
      <c r="I49" s="280"/>
      <c r="J49" s="280"/>
      <c r="K49" s="280"/>
    </row>
    <row r="50" customFormat="false" ht="15" hidden="false" customHeight="false" outlineLevel="0" collapsed="false">
      <c r="A50" s="281" t="n">
        <v>43927</v>
      </c>
      <c r="B50" s="275" t="s">
        <v>886</v>
      </c>
      <c r="C50" s="275"/>
      <c r="D50" s="275"/>
      <c r="E50" s="275"/>
      <c r="F50" s="277" t="n">
        <v>0.045</v>
      </c>
      <c r="G50" s="280"/>
      <c r="H50" s="280"/>
      <c r="I50" s="280"/>
      <c r="J50" s="280"/>
      <c r="K50" s="280"/>
    </row>
    <row r="51" customFormat="false" ht="15" hidden="false" customHeight="false" outlineLevel="0" collapsed="false">
      <c r="A51" s="282"/>
      <c r="B51" s="282"/>
      <c r="C51" s="282"/>
      <c r="D51" s="282"/>
      <c r="E51" s="282"/>
      <c r="F51" s="282"/>
      <c r="G51" s="280"/>
      <c r="H51" s="280"/>
      <c r="I51" s="280"/>
      <c r="J51" s="280"/>
      <c r="K51" s="280"/>
    </row>
    <row r="52" customFormat="false" ht="15" hidden="false" customHeight="false" outlineLevel="0" collapsed="false">
      <c r="A52" s="203" t="s">
        <v>887</v>
      </c>
      <c r="B52" s="203"/>
      <c r="C52" s="203"/>
      <c r="D52" s="203"/>
      <c r="E52" s="278"/>
      <c r="F52" s="278"/>
      <c r="G52" s="280"/>
      <c r="H52" s="280"/>
      <c r="I52" s="280"/>
      <c r="J52" s="280"/>
      <c r="K52" s="280"/>
    </row>
    <row r="53" customFormat="false" ht="15" hidden="false" customHeight="false" outlineLevel="0" collapsed="false">
      <c r="A53" s="203" t="s">
        <v>888</v>
      </c>
      <c r="B53" s="203"/>
      <c r="C53" s="203"/>
      <c r="D53" s="203"/>
      <c r="E53" s="278"/>
      <c r="F53" s="278"/>
      <c r="G53" s="275" t="s">
        <v>889</v>
      </c>
      <c r="H53" s="275"/>
      <c r="I53" s="275"/>
      <c r="J53" s="275"/>
      <c r="K53" s="275"/>
    </row>
    <row r="54" customFormat="false" ht="15" hidden="false" customHeight="false" outlineLevel="0" collapsed="false">
      <c r="A54" s="203" t="s">
        <v>890</v>
      </c>
      <c r="B54" s="203"/>
      <c r="C54" s="203"/>
      <c r="D54" s="203"/>
      <c r="E54" s="203"/>
      <c r="F54" s="277" t="n">
        <f aca="false">ROUND((((1+(F41+F42+F43))*(1+F44)*(1+F45))/(1-F46))-1,4)</f>
        <v>0.1635</v>
      </c>
      <c r="G54" s="275" t="s">
        <v>891</v>
      </c>
      <c r="H54" s="275"/>
      <c r="I54" s="275"/>
      <c r="J54" s="275"/>
      <c r="K54" s="275"/>
    </row>
    <row r="55" customFormat="false" ht="15" hidden="false" customHeight="false" outlineLevel="0" collapsed="false">
      <c r="A55" s="278"/>
      <c r="B55" s="278"/>
      <c r="C55" s="278"/>
      <c r="D55" s="278"/>
      <c r="E55" s="289"/>
      <c r="F55" s="278"/>
      <c r="G55" s="275" t="s">
        <v>892</v>
      </c>
      <c r="H55" s="275"/>
      <c r="I55" s="275"/>
      <c r="J55" s="275"/>
      <c r="K55" s="275"/>
    </row>
    <row r="56" customFormat="false" ht="15" hidden="false" customHeight="false" outlineLevel="0" collapsed="false">
      <c r="A56" s="274" t="s">
        <v>893</v>
      </c>
      <c r="B56" s="274"/>
      <c r="C56" s="274"/>
      <c r="D56" s="274"/>
      <c r="E56" s="289"/>
      <c r="F56" s="278"/>
      <c r="G56" s="275" t="s">
        <v>894</v>
      </c>
      <c r="H56" s="275"/>
      <c r="I56" s="275"/>
      <c r="J56" s="275"/>
      <c r="K56" s="275"/>
    </row>
    <row r="57" customFormat="false" ht="15" hidden="false" customHeight="false" outlineLevel="0" collapsed="false">
      <c r="A57" s="290" t="s">
        <v>895</v>
      </c>
      <c r="B57" s="277" t="n">
        <v>0.111</v>
      </c>
      <c r="C57" s="277" t="n">
        <v>0.1402</v>
      </c>
      <c r="D57" s="277" t="n">
        <v>0.168</v>
      </c>
      <c r="E57" s="289"/>
      <c r="F57" s="278"/>
      <c r="G57" s="275" t="s">
        <v>896</v>
      </c>
      <c r="H57" s="275"/>
      <c r="I57" s="275"/>
      <c r="J57" s="275"/>
      <c r="K57" s="275"/>
    </row>
    <row r="58" customFormat="false" ht="15" hidden="false" customHeight="false" outlineLevel="0" collapsed="false">
      <c r="A58" s="290" t="s">
        <v>897</v>
      </c>
      <c r="B58" s="277" t="n">
        <v>0.1634</v>
      </c>
      <c r="C58" s="277" t="n">
        <v>0.1939</v>
      </c>
      <c r="D58" s="277" t="n">
        <v>0.223</v>
      </c>
      <c r="E58" s="289"/>
      <c r="F58" s="278"/>
      <c r="G58" s="275" t="s">
        <v>898</v>
      </c>
      <c r="H58" s="275"/>
      <c r="I58" s="275"/>
      <c r="J58" s="275"/>
      <c r="K58" s="275"/>
    </row>
    <row r="59" customFormat="false" ht="15" hidden="false" customHeight="false" outlineLevel="0" collapsed="false">
      <c r="A59" s="289"/>
      <c r="B59" s="289"/>
      <c r="C59" s="289"/>
      <c r="D59" s="289"/>
      <c r="E59" s="289"/>
      <c r="F59" s="278"/>
      <c r="G59" s="275" t="s">
        <v>899</v>
      </c>
      <c r="H59" s="275"/>
      <c r="I59" s="275"/>
      <c r="J59" s="275"/>
      <c r="K59" s="275"/>
    </row>
    <row r="60" customFormat="false" ht="15" hidden="false" customHeight="false" outlineLevel="0" collapsed="false">
      <c r="A60" s="278"/>
      <c r="B60" s="278"/>
      <c r="C60" s="278"/>
      <c r="D60" s="278"/>
      <c r="E60" s="278"/>
      <c r="F60" s="278"/>
      <c r="G60" s="275" t="s">
        <v>900</v>
      </c>
      <c r="H60" s="275"/>
      <c r="I60" s="275"/>
      <c r="J60" s="275"/>
      <c r="K60" s="275"/>
    </row>
    <row r="61" customFormat="false" ht="24.05" hidden="false" customHeight="true" outlineLevel="0" collapsed="false">
      <c r="A61" s="291" t="s">
        <v>902</v>
      </c>
      <c r="B61" s="291"/>
      <c r="C61" s="291"/>
      <c r="D61" s="291"/>
      <c r="E61" s="291"/>
      <c r="F61" s="291"/>
      <c r="G61" s="291"/>
      <c r="H61" s="291"/>
      <c r="I61" s="291"/>
      <c r="J61" s="291"/>
      <c r="K61" s="291"/>
    </row>
    <row r="63" customFormat="false" ht="15" hidden="false" customHeight="false" outlineLevel="0" collapsed="false">
      <c r="A63" s="287"/>
      <c r="B63" s="287"/>
      <c r="C63" s="287"/>
      <c r="D63" s="287"/>
      <c r="E63" s="287"/>
      <c r="F63" s="287"/>
      <c r="G63" s="287"/>
      <c r="H63" s="287"/>
      <c r="I63" s="287"/>
      <c r="J63" s="287"/>
      <c r="K63" s="287"/>
    </row>
  </sheetData>
  <mergeCells count="82">
    <mergeCell ref="A1:K1"/>
    <mergeCell ref="A3:A9"/>
    <mergeCell ref="C3:D9"/>
    <mergeCell ref="E3:I3"/>
    <mergeCell ref="E4:I4"/>
    <mergeCell ref="E5:I5"/>
    <mergeCell ref="L5:M5"/>
    <mergeCell ref="E6:I6"/>
    <mergeCell ref="E7:I7"/>
    <mergeCell ref="E8:I8"/>
    <mergeCell ref="E9:G9"/>
    <mergeCell ref="H9:I9"/>
    <mergeCell ref="E10:H10"/>
    <mergeCell ref="A11:K11"/>
    <mergeCell ref="A12:K12"/>
    <mergeCell ref="A13:A14"/>
    <mergeCell ref="B13:D14"/>
    <mergeCell ref="E13:E14"/>
    <mergeCell ref="F13:F14"/>
    <mergeCell ref="G13:G14"/>
    <mergeCell ref="H13:H14"/>
    <mergeCell ref="I13:K13"/>
    <mergeCell ref="B15:D15"/>
    <mergeCell ref="B16:D16"/>
    <mergeCell ref="B17:D17"/>
    <mergeCell ref="B18:D18"/>
    <mergeCell ref="B19:D19"/>
    <mergeCell ref="B20:D20"/>
    <mergeCell ref="G20:K26"/>
    <mergeCell ref="B21:E21"/>
    <mergeCell ref="B22:E22"/>
    <mergeCell ref="B23:E23"/>
    <mergeCell ref="B24:E24"/>
    <mergeCell ref="A25:F25"/>
    <mergeCell ref="A26:D26"/>
    <mergeCell ref="A27:D27"/>
    <mergeCell ref="G27:K27"/>
    <mergeCell ref="A28:E28"/>
    <mergeCell ref="G28:K28"/>
    <mergeCell ref="G29:K29"/>
    <mergeCell ref="A30:D30"/>
    <mergeCell ref="G30:K30"/>
    <mergeCell ref="G31:K31"/>
    <mergeCell ref="G32:K32"/>
    <mergeCell ref="G33:K33"/>
    <mergeCell ref="G34:K34"/>
    <mergeCell ref="A35:K35"/>
    <mergeCell ref="A37:K37"/>
    <mergeCell ref="A38:K38"/>
    <mergeCell ref="A39:A40"/>
    <mergeCell ref="B39:D40"/>
    <mergeCell ref="E39:E40"/>
    <mergeCell ref="F39:F40"/>
    <mergeCell ref="G39:G40"/>
    <mergeCell ref="H39:H40"/>
    <mergeCell ref="I39:K39"/>
    <mergeCell ref="B41:D41"/>
    <mergeCell ref="B42:D42"/>
    <mergeCell ref="B43:D43"/>
    <mergeCell ref="B44:D44"/>
    <mergeCell ref="B45:D45"/>
    <mergeCell ref="B46:D46"/>
    <mergeCell ref="G46:K52"/>
    <mergeCell ref="B47:E47"/>
    <mergeCell ref="B48:E48"/>
    <mergeCell ref="B49:E49"/>
    <mergeCell ref="B50:E50"/>
    <mergeCell ref="A51:F51"/>
    <mergeCell ref="A52:D52"/>
    <mergeCell ref="A53:D53"/>
    <mergeCell ref="G53:K53"/>
    <mergeCell ref="A54:E54"/>
    <mergeCell ref="G54:K54"/>
    <mergeCell ref="G55:K55"/>
    <mergeCell ref="A56:D56"/>
    <mergeCell ref="G56:K56"/>
    <mergeCell ref="G57:K57"/>
    <mergeCell ref="G58:K58"/>
    <mergeCell ref="G59:K59"/>
    <mergeCell ref="G60:K60"/>
    <mergeCell ref="A61:K61"/>
    <mergeCell ref="A63:K63"/>
  </mergeCells>
  <printOptions headings="false" gridLines="false" gridLinesSet="true" horizontalCentered="false" verticalCentered="false"/>
  <pageMargins left="0.7" right="0.7" top="0.75" bottom="0.75"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784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4296875" defaultRowHeight="15" zeroHeight="false" outlineLevelRow="0" outlineLevelCol="0"/>
  <cols>
    <col collapsed="false" customWidth="true" hidden="false" outlineLevel="0" max="2" min="2" style="0" width="76.29"/>
  </cols>
  <sheetData>
    <row r="1" customFormat="false" ht="25.3" hidden="false" customHeight="false" outlineLevel="0" collapsed="false">
      <c r="A1" s="292" t="s">
        <v>903</v>
      </c>
      <c r="B1" s="293" t="s">
        <v>904</v>
      </c>
      <c r="C1" s="293" t="s">
        <v>905</v>
      </c>
      <c r="D1" s="293" t="s">
        <v>906</v>
      </c>
      <c r="E1" s="293" t="s">
        <v>907</v>
      </c>
      <c r="F1" s="293" t="s">
        <v>867</v>
      </c>
    </row>
    <row r="2" customFormat="false" ht="15" hidden="false" customHeight="false" outlineLevel="0" collapsed="false">
      <c r="A2" s="294" t="s">
        <v>908</v>
      </c>
      <c r="B2" s="295" t="s">
        <v>909</v>
      </c>
      <c r="C2" s="296" t="s">
        <v>39</v>
      </c>
      <c r="D2" s="297" t="n">
        <v>0.2722</v>
      </c>
      <c r="E2" s="298" t="n">
        <f aca="false">1-D2</f>
        <v>0.7278</v>
      </c>
      <c r="F2" s="299" t="n">
        <v>140.01</v>
      </c>
    </row>
    <row r="3" customFormat="false" ht="15" hidden="false" customHeight="false" outlineLevel="0" collapsed="false">
      <c r="A3" s="294" t="s">
        <v>910</v>
      </c>
      <c r="B3" s="295" t="s">
        <v>911</v>
      </c>
      <c r="C3" s="296" t="s">
        <v>19</v>
      </c>
      <c r="D3" s="297" t="n">
        <v>0.3838</v>
      </c>
      <c r="E3" s="298" t="n">
        <f aca="false">1-D3</f>
        <v>0.6162</v>
      </c>
      <c r="F3" s="299" t="n">
        <v>734.11</v>
      </c>
    </row>
    <row r="4" customFormat="false" ht="15" hidden="false" customHeight="false" outlineLevel="0" collapsed="false">
      <c r="A4" s="294" t="s">
        <v>912</v>
      </c>
      <c r="B4" s="295" t="s">
        <v>913</v>
      </c>
      <c r="C4" s="296" t="s">
        <v>39</v>
      </c>
      <c r="D4" s="297" t="n">
        <v>0.3872</v>
      </c>
      <c r="E4" s="298" t="n">
        <f aca="false">1-D4</f>
        <v>0.6128</v>
      </c>
      <c r="F4" s="299" t="n">
        <v>125.9</v>
      </c>
    </row>
    <row r="5" customFormat="false" ht="15" hidden="false" customHeight="false" outlineLevel="0" collapsed="false">
      <c r="A5" s="294" t="s">
        <v>914</v>
      </c>
      <c r="B5" s="295" t="s">
        <v>915</v>
      </c>
      <c r="C5" s="296" t="s">
        <v>19</v>
      </c>
      <c r="D5" s="297" t="n">
        <v>0.4478</v>
      </c>
      <c r="E5" s="298" t="n">
        <f aca="false">1-D5</f>
        <v>0.5522</v>
      </c>
      <c r="F5" s="299" t="n">
        <v>1234.77</v>
      </c>
    </row>
    <row r="6" customFormat="false" ht="15" hidden="false" customHeight="false" outlineLevel="0" collapsed="false">
      <c r="A6" s="294" t="s">
        <v>916</v>
      </c>
      <c r="B6" s="295" t="s">
        <v>917</v>
      </c>
      <c r="C6" s="296" t="s">
        <v>39</v>
      </c>
      <c r="D6" s="297" t="n">
        <v>0.4527</v>
      </c>
      <c r="E6" s="298" t="n">
        <f aca="false">1-D6</f>
        <v>0.5473</v>
      </c>
      <c r="F6" s="299" t="n">
        <v>218.59</v>
      </c>
    </row>
    <row r="7" customFormat="false" ht="15" hidden="false" customHeight="false" outlineLevel="0" collapsed="false">
      <c r="A7" s="294" t="s">
        <v>918</v>
      </c>
      <c r="B7" s="295" t="s">
        <v>919</v>
      </c>
      <c r="C7" s="296" t="s">
        <v>61</v>
      </c>
      <c r="D7" s="297" t="n">
        <v>0.3269</v>
      </c>
      <c r="E7" s="298" t="n">
        <f aca="false">1-D7</f>
        <v>0.6731</v>
      </c>
      <c r="F7" s="299" t="n">
        <v>1447.92</v>
      </c>
    </row>
    <row r="8" customFormat="false" ht="15" hidden="false" customHeight="false" outlineLevel="0" collapsed="false">
      <c r="A8" s="294" t="s">
        <v>920</v>
      </c>
      <c r="B8" s="295" t="s">
        <v>921</v>
      </c>
      <c r="C8" s="296" t="s">
        <v>61</v>
      </c>
      <c r="D8" s="297" t="n">
        <v>0.3238</v>
      </c>
      <c r="E8" s="298" t="n">
        <f aca="false">1-D8</f>
        <v>0.6762</v>
      </c>
      <c r="F8" s="299" t="n">
        <v>1476.38</v>
      </c>
    </row>
    <row r="9" customFormat="false" ht="15" hidden="false" customHeight="false" outlineLevel="0" collapsed="false">
      <c r="A9" s="294" t="s">
        <v>922</v>
      </c>
      <c r="B9" s="295" t="s">
        <v>923</v>
      </c>
      <c r="C9" s="296" t="s">
        <v>39</v>
      </c>
      <c r="D9" s="297" t="n">
        <v>0.4101</v>
      </c>
      <c r="E9" s="298" t="n">
        <f aca="false">1-D9</f>
        <v>0.5899</v>
      </c>
      <c r="F9" s="299" t="n">
        <v>103.22</v>
      </c>
    </row>
    <row r="10" customFormat="false" ht="15" hidden="false" customHeight="false" outlineLevel="0" collapsed="false">
      <c r="A10" s="294" t="s">
        <v>924</v>
      </c>
      <c r="B10" s="295" t="s">
        <v>925</v>
      </c>
      <c r="C10" s="296" t="s">
        <v>39</v>
      </c>
      <c r="D10" s="297" t="n">
        <v>0.4146</v>
      </c>
      <c r="E10" s="298" t="n">
        <f aca="false">1-D10</f>
        <v>0.5854</v>
      </c>
      <c r="F10" s="299" t="n">
        <v>105.83</v>
      </c>
    </row>
    <row r="11" customFormat="false" ht="15" hidden="false" customHeight="false" outlineLevel="0" collapsed="false">
      <c r="A11" s="294" t="s">
        <v>926</v>
      </c>
      <c r="B11" s="295" t="s">
        <v>927</v>
      </c>
      <c r="C11" s="296" t="s">
        <v>39</v>
      </c>
      <c r="D11" s="297" t="n">
        <v>0.3605</v>
      </c>
      <c r="E11" s="298" t="n">
        <f aca="false">1-D11</f>
        <v>0.6395</v>
      </c>
      <c r="F11" s="299" t="n">
        <v>84.29</v>
      </c>
    </row>
    <row r="12" customFormat="false" ht="15" hidden="false" customHeight="false" outlineLevel="0" collapsed="false">
      <c r="A12" s="294" t="s">
        <v>928</v>
      </c>
      <c r="B12" s="295" t="s">
        <v>929</v>
      </c>
      <c r="C12" s="296" t="s">
        <v>39</v>
      </c>
      <c r="D12" s="297" t="n">
        <v>0.3659</v>
      </c>
      <c r="E12" s="298" t="n">
        <f aca="false">1-D12</f>
        <v>0.6341</v>
      </c>
      <c r="F12" s="299" t="n">
        <v>86.23</v>
      </c>
    </row>
    <row r="13" customFormat="false" ht="15" hidden="false" customHeight="false" outlineLevel="0" collapsed="false">
      <c r="A13" s="294" t="s">
        <v>930</v>
      </c>
      <c r="B13" s="295" t="s">
        <v>931</v>
      </c>
      <c r="C13" s="296" t="s">
        <v>39</v>
      </c>
      <c r="D13" s="297" t="n">
        <v>0.3575</v>
      </c>
      <c r="E13" s="298" t="n">
        <f aca="false">1-D13</f>
        <v>0.6425</v>
      </c>
      <c r="F13" s="299" t="n">
        <v>87.82</v>
      </c>
    </row>
    <row r="14" customFormat="false" ht="15" hidden="false" customHeight="false" outlineLevel="0" collapsed="false">
      <c r="A14" s="294" t="s">
        <v>932</v>
      </c>
      <c r="B14" s="295" t="s">
        <v>933</v>
      </c>
      <c r="C14" s="296" t="s">
        <v>39</v>
      </c>
      <c r="D14" s="297" t="n">
        <v>0.3637</v>
      </c>
      <c r="E14" s="298" t="n">
        <f aca="false">1-D14</f>
        <v>0.6363</v>
      </c>
      <c r="F14" s="299" t="n">
        <v>90.15</v>
      </c>
    </row>
    <row r="15" customFormat="false" ht="15" hidden="false" customHeight="false" outlineLevel="0" collapsed="false">
      <c r="A15" s="294" t="s">
        <v>934</v>
      </c>
      <c r="B15" s="295" t="s">
        <v>935</v>
      </c>
      <c r="C15" s="296" t="s">
        <v>39</v>
      </c>
      <c r="D15" s="297" t="n">
        <v>0.3125</v>
      </c>
      <c r="E15" s="298" t="n">
        <f aca="false">1-D15</f>
        <v>0.6875</v>
      </c>
      <c r="F15" s="299" t="n">
        <v>74.57</v>
      </c>
    </row>
    <row r="16" customFormat="false" ht="15" hidden="false" customHeight="false" outlineLevel="0" collapsed="false">
      <c r="A16" s="294" t="s">
        <v>936</v>
      </c>
      <c r="B16" s="295" t="s">
        <v>937</v>
      </c>
      <c r="C16" s="296" t="s">
        <v>39</v>
      </c>
      <c r="D16" s="297" t="n">
        <v>0.3189</v>
      </c>
      <c r="E16" s="298" t="n">
        <f aca="false">1-D16</f>
        <v>0.6811</v>
      </c>
      <c r="F16" s="299" t="n">
        <v>76.32</v>
      </c>
    </row>
    <row r="17" customFormat="false" ht="15" hidden="false" customHeight="false" outlineLevel="0" collapsed="false">
      <c r="A17" s="294" t="s">
        <v>938</v>
      </c>
      <c r="B17" s="295" t="s">
        <v>939</v>
      </c>
      <c r="C17" s="296" t="s">
        <v>39</v>
      </c>
      <c r="D17" s="297" t="n">
        <v>0.3134</v>
      </c>
      <c r="E17" s="298" t="n">
        <f aca="false">1-D17</f>
        <v>0.6866</v>
      </c>
      <c r="F17" s="299" t="n">
        <v>157.19</v>
      </c>
    </row>
    <row r="18" customFormat="false" ht="15" hidden="false" customHeight="false" outlineLevel="0" collapsed="false">
      <c r="A18" s="294" t="s">
        <v>940</v>
      </c>
      <c r="B18" s="295" t="s">
        <v>941</v>
      </c>
      <c r="C18" s="296" t="s">
        <v>39</v>
      </c>
      <c r="D18" s="297" t="n">
        <v>0.2602</v>
      </c>
      <c r="E18" s="298" t="n">
        <f aca="false">1-D18</f>
        <v>0.7398</v>
      </c>
      <c r="F18" s="299" t="n">
        <v>133.75</v>
      </c>
    </row>
    <row r="19" customFormat="false" ht="15" hidden="false" customHeight="false" outlineLevel="0" collapsed="false">
      <c r="A19" s="294" t="s">
        <v>942</v>
      </c>
      <c r="B19" s="295" t="s">
        <v>943</v>
      </c>
      <c r="C19" s="296" t="s">
        <v>39</v>
      </c>
      <c r="D19" s="297" t="n">
        <v>0.3377</v>
      </c>
      <c r="E19" s="298" t="n">
        <f aca="false">1-D19</f>
        <v>0.6623</v>
      </c>
      <c r="F19" s="299" t="n">
        <v>136.33</v>
      </c>
    </row>
    <row r="20" customFormat="false" ht="15" hidden="false" customHeight="false" outlineLevel="0" collapsed="false">
      <c r="A20" s="294" t="s">
        <v>944</v>
      </c>
      <c r="B20" s="295" t="s">
        <v>945</v>
      </c>
      <c r="C20" s="296" t="s">
        <v>39</v>
      </c>
      <c r="D20" s="297" t="n">
        <v>0.2834</v>
      </c>
      <c r="E20" s="298" t="n">
        <f aca="false">1-D20</f>
        <v>0.7166</v>
      </c>
      <c r="F20" s="299" t="n">
        <v>114.26</v>
      </c>
    </row>
    <row r="21" customFormat="false" ht="15" hidden="false" customHeight="false" outlineLevel="0" collapsed="false">
      <c r="A21" s="294" t="s">
        <v>946</v>
      </c>
      <c r="B21" s="295" t="s">
        <v>947</v>
      </c>
      <c r="C21" s="296" t="s">
        <v>39</v>
      </c>
      <c r="D21" s="297" t="n">
        <v>0.2538</v>
      </c>
      <c r="E21" s="298" t="n">
        <f aca="false">1-D21</f>
        <v>0.7462</v>
      </c>
      <c r="F21" s="299" t="n">
        <v>116.97</v>
      </c>
    </row>
    <row r="22" customFormat="false" ht="15" hidden="false" customHeight="false" outlineLevel="0" collapsed="false">
      <c r="A22" s="294" t="s">
        <v>948</v>
      </c>
      <c r="B22" s="295" t="s">
        <v>949</v>
      </c>
      <c r="C22" s="296" t="s">
        <v>39</v>
      </c>
      <c r="D22" s="297" t="n">
        <v>0.2071</v>
      </c>
      <c r="E22" s="298" t="n">
        <f aca="false">1-D22</f>
        <v>0.7929</v>
      </c>
      <c r="F22" s="299" t="n">
        <v>102.4</v>
      </c>
    </row>
    <row r="23" customFormat="false" ht="15" hidden="false" customHeight="false" outlineLevel="0" collapsed="false">
      <c r="A23" s="294" t="s">
        <v>950</v>
      </c>
      <c r="B23" s="295" t="s">
        <v>951</v>
      </c>
      <c r="C23" s="296" t="s">
        <v>39</v>
      </c>
      <c r="D23" s="297" t="n">
        <v>0.2821</v>
      </c>
      <c r="E23" s="298" t="n">
        <f aca="false">1-D23</f>
        <v>0.7179</v>
      </c>
      <c r="F23" s="299" t="n">
        <v>98.3</v>
      </c>
    </row>
    <row r="24" customFormat="false" ht="15" hidden="false" customHeight="false" outlineLevel="0" collapsed="false">
      <c r="A24" s="294" t="s">
        <v>952</v>
      </c>
      <c r="B24" s="295" t="s">
        <v>953</v>
      </c>
      <c r="C24" s="296" t="s">
        <v>39</v>
      </c>
      <c r="D24" s="297" t="n">
        <v>0.2354</v>
      </c>
      <c r="E24" s="298" t="n">
        <f aca="false">1-D24</f>
        <v>0.7646</v>
      </c>
      <c r="F24" s="299" t="n">
        <v>85.08</v>
      </c>
    </row>
    <row r="25" customFormat="false" ht="15" hidden="false" customHeight="false" outlineLevel="0" collapsed="false">
      <c r="A25" s="294" t="s">
        <v>954</v>
      </c>
      <c r="B25" s="295" t="s">
        <v>955</v>
      </c>
      <c r="C25" s="296" t="s">
        <v>39</v>
      </c>
      <c r="D25" s="297" t="n">
        <v>0.4826</v>
      </c>
      <c r="E25" s="298" t="n">
        <f aca="false">1-D25</f>
        <v>0.5174</v>
      </c>
      <c r="F25" s="299" t="n">
        <v>97.74</v>
      </c>
    </row>
    <row r="26" customFormat="false" ht="15" hidden="false" customHeight="false" outlineLevel="0" collapsed="false">
      <c r="A26" s="294" t="s">
        <v>956</v>
      </c>
      <c r="B26" s="295" t="s">
        <v>957</v>
      </c>
      <c r="C26" s="296" t="s">
        <v>39</v>
      </c>
      <c r="D26" s="297" t="n">
        <v>0.4849</v>
      </c>
      <c r="E26" s="298" t="n">
        <f aca="false">1-D26</f>
        <v>0.5151</v>
      </c>
      <c r="F26" s="299" t="n">
        <v>99.28</v>
      </c>
    </row>
    <row r="27" customFormat="false" ht="15" hidden="false" customHeight="false" outlineLevel="0" collapsed="false">
      <c r="A27" s="294" t="s">
        <v>958</v>
      </c>
      <c r="B27" s="295" t="s">
        <v>959</v>
      </c>
      <c r="C27" s="296" t="s">
        <v>39</v>
      </c>
      <c r="D27" s="297" t="n">
        <v>0.4577</v>
      </c>
      <c r="E27" s="298" t="n">
        <f aca="false">1-D27</f>
        <v>0.5423</v>
      </c>
      <c r="F27" s="299" t="n">
        <v>89.8</v>
      </c>
    </row>
    <row r="28" customFormat="false" ht="15" hidden="false" customHeight="false" outlineLevel="0" collapsed="false">
      <c r="A28" s="294" t="s">
        <v>960</v>
      </c>
      <c r="B28" s="295" t="s">
        <v>961</v>
      </c>
      <c r="C28" s="296" t="s">
        <v>39</v>
      </c>
      <c r="D28" s="297" t="n">
        <v>0.4603</v>
      </c>
      <c r="E28" s="298" t="n">
        <f aca="false">1-D28</f>
        <v>0.5397</v>
      </c>
      <c r="F28" s="299" t="n">
        <v>91.26</v>
      </c>
    </row>
    <row r="29" customFormat="false" ht="15" hidden="false" customHeight="false" outlineLevel="0" collapsed="false">
      <c r="A29" s="294" t="s">
        <v>962</v>
      </c>
      <c r="B29" s="295" t="s">
        <v>963</v>
      </c>
      <c r="C29" s="296" t="s">
        <v>39</v>
      </c>
      <c r="D29" s="297" t="n">
        <v>0.4365</v>
      </c>
      <c r="E29" s="298" t="n">
        <f aca="false">1-D29</f>
        <v>0.5635</v>
      </c>
      <c r="F29" s="299" t="n">
        <v>75.44</v>
      </c>
    </row>
    <row r="30" customFormat="false" ht="15" hidden="false" customHeight="false" outlineLevel="0" collapsed="false">
      <c r="A30" s="294" t="s">
        <v>964</v>
      </c>
      <c r="B30" s="295" t="s">
        <v>965</v>
      </c>
      <c r="C30" s="296" t="s">
        <v>39</v>
      </c>
      <c r="D30" s="297" t="n">
        <v>0.4395</v>
      </c>
      <c r="E30" s="298" t="n">
        <f aca="false">1-D30</f>
        <v>0.5605</v>
      </c>
      <c r="F30" s="299" t="n">
        <v>76.67</v>
      </c>
    </row>
    <row r="31" customFormat="false" ht="15" hidden="false" customHeight="false" outlineLevel="0" collapsed="false">
      <c r="A31" s="294" t="s">
        <v>966</v>
      </c>
      <c r="B31" s="295" t="s">
        <v>967</v>
      </c>
      <c r="C31" s="296" t="s">
        <v>39</v>
      </c>
      <c r="D31" s="297" t="n">
        <v>0.391</v>
      </c>
      <c r="E31" s="298" t="n">
        <f aca="false">1-D31</f>
        <v>0.609</v>
      </c>
      <c r="F31" s="299" t="n">
        <v>65.19</v>
      </c>
    </row>
    <row r="32" customFormat="false" ht="15" hidden="false" customHeight="false" outlineLevel="0" collapsed="false">
      <c r="A32" s="294" t="s">
        <v>968</v>
      </c>
      <c r="B32" s="295" t="s">
        <v>969</v>
      </c>
      <c r="C32" s="296" t="s">
        <v>39</v>
      </c>
      <c r="D32" s="297" t="n">
        <v>0.395</v>
      </c>
      <c r="E32" s="298" t="n">
        <f aca="false">1-D32</f>
        <v>0.605</v>
      </c>
      <c r="F32" s="299" t="n">
        <v>66.3</v>
      </c>
    </row>
    <row r="33" customFormat="false" ht="15" hidden="false" customHeight="false" outlineLevel="0" collapsed="false">
      <c r="A33" s="294" t="s">
        <v>970</v>
      </c>
      <c r="B33" s="295" t="s">
        <v>971</v>
      </c>
      <c r="C33" s="296" t="s">
        <v>39</v>
      </c>
      <c r="D33" s="297" t="n">
        <v>0.4402</v>
      </c>
      <c r="E33" s="298" t="n">
        <f aca="false">1-D33</f>
        <v>0.5598</v>
      </c>
      <c r="F33" s="299" t="n">
        <v>88.21</v>
      </c>
    </row>
    <row r="34" customFormat="false" ht="15" hidden="false" customHeight="false" outlineLevel="0" collapsed="false">
      <c r="A34" s="294" t="s">
        <v>972</v>
      </c>
      <c r="B34" s="295" t="s">
        <v>973</v>
      </c>
      <c r="C34" s="296" t="s">
        <v>39</v>
      </c>
      <c r="D34" s="297" t="n">
        <v>0.4435</v>
      </c>
      <c r="E34" s="298" t="n">
        <f aca="false">1-D34</f>
        <v>0.5565</v>
      </c>
      <c r="F34" s="299" t="n">
        <v>89.77</v>
      </c>
    </row>
    <row r="35" customFormat="false" ht="15" hidden="false" customHeight="false" outlineLevel="0" collapsed="false">
      <c r="A35" s="294" t="s">
        <v>974</v>
      </c>
      <c r="B35" s="295" t="s">
        <v>975</v>
      </c>
      <c r="C35" s="296" t="s">
        <v>39</v>
      </c>
      <c r="D35" s="297" t="n">
        <v>0.4007</v>
      </c>
      <c r="E35" s="298" t="n">
        <f aca="false">1-D35</f>
        <v>0.5993</v>
      </c>
      <c r="F35" s="299" t="n">
        <v>74.12</v>
      </c>
    </row>
    <row r="36" customFormat="false" ht="15" hidden="false" customHeight="false" outlineLevel="0" collapsed="false">
      <c r="A36" s="294" t="s">
        <v>976</v>
      </c>
      <c r="B36" s="295" t="s">
        <v>977</v>
      </c>
      <c r="C36" s="296" t="s">
        <v>39</v>
      </c>
      <c r="D36" s="297" t="n">
        <v>0.405</v>
      </c>
      <c r="E36" s="298" t="n">
        <f aca="false">1-D36</f>
        <v>0.595</v>
      </c>
      <c r="F36" s="299" t="n">
        <v>75.54</v>
      </c>
    </row>
    <row r="37" customFormat="false" ht="15" hidden="false" customHeight="false" outlineLevel="0" collapsed="false">
      <c r="A37" s="294" t="s">
        <v>229</v>
      </c>
      <c r="B37" s="295" t="s">
        <v>230</v>
      </c>
      <c r="C37" s="296" t="s">
        <v>39</v>
      </c>
      <c r="D37" s="297" t="n">
        <v>0.4971</v>
      </c>
      <c r="E37" s="298" t="n">
        <f aca="false">1-D37</f>
        <v>0.5029</v>
      </c>
      <c r="F37" s="299" t="n">
        <v>159.72</v>
      </c>
    </row>
    <row r="38" customFormat="false" ht="15" hidden="false" customHeight="false" outlineLevel="0" collapsed="false">
      <c r="A38" s="294" t="s">
        <v>978</v>
      </c>
      <c r="B38" s="295" t="s">
        <v>979</v>
      </c>
      <c r="C38" s="296" t="s">
        <v>39</v>
      </c>
      <c r="D38" s="297" t="n">
        <v>0.4993</v>
      </c>
      <c r="E38" s="298" t="n">
        <f aca="false">1-D38</f>
        <v>0.5007</v>
      </c>
      <c r="F38" s="299" t="n">
        <v>162.45</v>
      </c>
    </row>
    <row r="39" customFormat="false" ht="15" hidden="false" customHeight="false" outlineLevel="0" collapsed="false">
      <c r="A39" s="294" t="s">
        <v>980</v>
      </c>
      <c r="B39" s="295" t="s">
        <v>981</v>
      </c>
      <c r="C39" s="296" t="s">
        <v>39</v>
      </c>
      <c r="D39" s="297" t="n">
        <v>0.4154</v>
      </c>
      <c r="E39" s="298" t="n">
        <f aca="false">1-D39</f>
        <v>0.5846</v>
      </c>
      <c r="F39" s="299" t="n">
        <v>106.66</v>
      </c>
    </row>
    <row r="40" customFormat="false" ht="15" hidden="false" customHeight="false" outlineLevel="0" collapsed="false">
      <c r="A40" s="294" t="s">
        <v>982</v>
      </c>
      <c r="B40" s="295" t="s">
        <v>983</v>
      </c>
      <c r="C40" s="296" t="s">
        <v>39</v>
      </c>
      <c r="D40" s="297" t="n">
        <v>0.4189</v>
      </c>
      <c r="E40" s="298" t="n">
        <f aca="false">1-D40</f>
        <v>0.5811</v>
      </c>
      <c r="F40" s="299" t="n">
        <v>108.41</v>
      </c>
    </row>
    <row r="41" customFormat="false" ht="15" hidden="false" customHeight="false" outlineLevel="0" collapsed="false">
      <c r="A41" s="294" t="s">
        <v>984</v>
      </c>
      <c r="B41" s="295" t="s">
        <v>985</v>
      </c>
      <c r="C41" s="296" t="s">
        <v>39</v>
      </c>
      <c r="D41" s="297" t="n">
        <v>0.3677</v>
      </c>
      <c r="E41" s="298" t="n">
        <f aca="false">1-D41</f>
        <v>0.6323</v>
      </c>
      <c r="F41" s="299" t="n">
        <v>92.94</v>
      </c>
    </row>
    <row r="42" customFormat="false" ht="15" hidden="false" customHeight="false" outlineLevel="0" collapsed="false">
      <c r="A42" s="294" t="s">
        <v>986</v>
      </c>
      <c r="B42" s="295" t="s">
        <v>987</v>
      </c>
      <c r="C42" s="296" t="s">
        <v>39</v>
      </c>
      <c r="D42" s="297" t="n">
        <v>0.372</v>
      </c>
      <c r="E42" s="298" t="n">
        <f aca="false">1-D42</f>
        <v>0.628</v>
      </c>
      <c r="F42" s="299" t="n">
        <v>94.54</v>
      </c>
    </row>
    <row r="43" customFormat="false" ht="15" hidden="false" customHeight="false" outlineLevel="0" collapsed="false">
      <c r="A43" s="294" t="s">
        <v>988</v>
      </c>
      <c r="B43" s="295" t="s">
        <v>989</v>
      </c>
      <c r="C43" s="296" t="s">
        <v>39</v>
      </c>
      <c r="D43" s="297" t="n">
        <v>0.5507</v>
      </c>
      <c r="E43" s="298" t="n">
        <f aca="false">1-D43</f>
        <v>0.4493</v>
      </c>
      <c r="F43" s="299" t="n">
        <v>135.47</v>
      </c>
    </row>
    <row r="44" customFormat="false" ht="15" hidden="false" customHeight="false" outlineLevel="0" collapsed="false">
      <c r="A44" s="294" t="s">
        <v>990</v>
      </c>
      <c r="B44" s="295" t="s">
        <v>991</v>
      </c>
      <c r="C44" s="296" t="s">
        <v>39</v>
      </c>
      <c r="D44" s="297" t="n">
        <v>0.5516</v>
      </c>
      <c r="E44" s="298" t="n">
        <f aca="false">1-D44</f>
        <v>0.4484</v>
      </c>
      <c r="F44" s="299" t="n">
        <v>137.03</v>
      </c>
    </row>
    <row r="45" customFormat="false" ht="15" hidden="false" customHeight="false" outlineLevel="0" collapsed="false">
      <c r="A45" s="294" t="s">
        <v>992</v>
      </c>
      <c r="B45" s="295" t="s">
        <v>993</v>
      </c>
      <c r="C45" s="296" t="s">
        <v>39</v>
      </c>
      <c r="D45" s="297" t="n">
        <v>0.5304</v>
      </c>
      <c r="E45" s="298" t="n">
        <f aca="false">1-D45</f>
        <v>0.4696</v>
      </c>
      <c r="F45" s="299" t="n">
        <v>115.28</v>
      </c>
    </row>
    <row r="46" customFormat="false" ht="15" hidden="false" customHeight="false" outlineLevel="0" collapsed="false">
      <c r="A46" s="294" t="s">
        <v>994</v>
      </c>
      <c r="B46" s="295" t="s">
        <v>995</v>
      </c>
      <c r="C46" s="296" t="s">
        <v>39</v>
      </c>
      <c r="D46" s="297" t="n">
        <v>0.5316</v>
      </c>
      <c r="E46" s="298" t="n">
        <f aca="false">1-D46</f>
        <v>0.4684</v>
      </c>
      <c r="F46" s="299" t="n">
        <v>116.72</v>
      </c>
    </row>
    <row r="47" customFormat="false" ht="15" hidden="false" customHeight="false" outlineLevel="0" collapsed="false">
      <c r="A47" s="294" t="s">
        <v>996</v>
      </c>
      <c r="B47" s="295" t="s">
        <v>997</v>
      </c>
      <c r="C47" s="296" t="s">
        <v>39</v>
      </c>
      <c r="D47" s="297" t="n">
        <v>0.5205</v>
      </c>
      <c r="E47" s="298" t="n">
        <f aca="false">1-D47</f>
        <v>0.4795</v>
      </c>
      <c r="F47" s="299" t="n">
        <v>105.16</v>
      </c>
    </row>
    <row r="48" customFormat="false" ht="15" hidden="false" customHeight="false" outlineLevel="0" collapsed="false">
      <c r="A48" s="294" t="s">
        <v>998</v>
      </c>
      <c r="B48" s="295" t="s">
        <v>999</v>
      </c>
      <c r="C48" s="296" t="s">
        <v>39</v>
      </c>
      <c r="D48" s="297" t="n">
        <v>0.5219</v>
      </c>
      <c r="E48" s="298" t="n">
        <f aca="false">1-D48</f>
        <v>0.4781</v>
      </c>
      <c r="F48" s="299" t="n">
        <v>106.52</v>
      </c>
    </row>
    <row r="49" customFormat="false" ht="15" hidden="false" customHeight="false" outlineLevel="0" collapsed="false">
      <c r="A49" s="294" t="s">
        <v>1000</v>
      </c>
      <c r="B49" s="295" t="s">
        <v>1001</v>
      </c>
      <c r="C49" s="296" t="s">
        <v>39</v>
      </c>
      <c r="D49" s="297" t="n">
        <v>0.4054</v>
      </c>
      <c r="E49" s="298" t="n">
        <f aca="false">1-D49</f>
        <v>0.5946</v>
      </c>
      <c r="F49" s="299" t="n">
        <v>65.39</v>
      </c>
    </row>
    <row r="50" customFormat="false" ht="15" hidden="false" customHeight="false" outlineLevel="0" collapsed="false">
      <c r="A50" s="294" t="s">
        <v>1002</v>
      </c>
      <c r="B50" s="295" t="s">
        <v>1003</v>
      </c>
      <c r="C50" s="296" t="s">
        <v>39</v>
      </c>
      <c r="D50" s="297" t="n">
        <v>0.4092</v>
      </c>
      <c r="E50" s="298" t="n">
        <f aca="false">1-D50</f>
        <v>0.5908</v>
      </c>
      <c r="F50" s="299" t="n">
        <v>66.54</v>
      </c>
    </row>
    <row r="51" customFormat="false" ht="15" hidden="false" customHeight="false" outlineLevel="0" collapsed="false">
      <c r="A51" s="294" t="s">
        <v>1004</v>
      </c>
      <c r="B51" s="295" t="s">
        <v>1005</v>
      </c>
      <c r="C51" s="296" t="s">
        <v>39</v>
      </c>
      <c r="D51" s="297" t="n">
        <v>0.3766</v>
      </c>
      <c r="E51" s="298" t="n">
        <f aca="false">1-D51</f>
        <v>0.6234</v>
      </c>
      <c r="F51" s="299" t="n">
        <v>54.19</v>
      </c>
    </row>
    <row r="52" customFormat="false" ht="15" hidden="false" customHeight="false" outlineLevel="0" collapsed="false">
      <c r="A52" s="294" t="s">
        <v>1006</v>
      </c>
      <c r="B52" s="295" t="s">
        <v>1007</v>
      </c>
      <c r="C52" s="296" t="s">
        <v>39</v>
      </c>
      <c r="D52" s="297" t="n">
        <v>0.3827</v>
      </c>
      <c r="E52" s="298" t="n">
        <f aca="false">1-D52</f>
        <v>0.6173</v>
      </c>
      <c r="F52" s="299" t="n">
        <v>55</v>
      </c>
    </row>
    <row r="53" customFormat="false" ht="15" hidden="false" customHeight="false" outlineLevel="0" collapsed="false">
      <c r="A53" s="294" t="s">
        <v>1008</v>
      </c>
      <c r="B53" s="295" t="s">
        <v>1009</v>
      </c>
      <c r="C53" s="296" t="s">
        <v>39</v>
      </c>
      <c r="D53" s="297" t="n">
        <v>0.5244</v>
      </c>
      <c r="E53" s="298" t="n">
        <f aca="false">1-D53</f>
        <v>0.4756</v>
      </c>
      <c r="F53" s="299" t="n">
        <v>195.75</v>
      </c>
    </row>
    <row r="54" customFormat="false" ht="15" hidden="false" customHeight="false" outlineLevel="0" collapsed="false">
      <c r="A54" s="294" t="s">
        <v>1010</v>
      </c>
      <c r="B54" s="295" t="s">
        <v>1011</v>
      </c>
      <c r="C54" s="296" t="s">
        <v>39</v>
      </c>
      <c r="D54" s="297" t="n">
        <v>0.5255</v>
      </c>
      <c r="E54" s="298" t="n">
        <f aca="false">1-D54</f>
        <v>0.4745</v>
      </c>
      <c r="F54" s="299" t="n">
        <v>197.74</v>
      </c>
    </row>
    <row r="55" customFormat="false" ht="15" hidden="false" customHeight="false" outlineLevel="0" collapsed="false">
      <c r="A55" s="294" t="s">
        <v>1012</v>
      </c>
      <c r="B55" s="295" t="s">
        <v>1013</v>
      </c>
      <c r="C55" s="296" t="s">
        <v>39</v>
      </c>
      <c r="D55" s="297" t="n">
        <v>0.3805</v>
      </c>
      <c r="E55" s="298" t="n">
        <f aca="false">1-D55</f>
        <v>0.6195</v>
      </c>
      <c r="F55" s="299" t="n">
        <v>87.58</v>
      </c>
    </row>
    <row r="56" customFormat="false" ht="15" hidden="false" customHeight="false" outlineLevel="0" collapsed="false">
      <c r="A56" s="294" t="s">
        <v>1014</v>
      </c>
      <c r="B56" s="295" t="s">
        <v>1015</v>
      </c>
      <c r="C56" s="296" t="s">
        <v>39</v>
      </c>
      <c r="D56" s="297" t="n">
        <v>0.3855</v>
      </c>
      <c r="E56" s="298" t="n">
        <f aca="false">1-D56</f>
        <v>0.6145</v>
      </c>
      <c r="F56" s="299" t="n">
        <v>89.4</v>
      </c>
    </row>
    <row r="57" customFormat="false" ht="15" hidden="false" customHeight="false" outlineLevel="0" collapsed="false">
      <c r="A57" s="294" t="s">
        <v>1016</v>
      </c>
      <c r="B57" s="295" t="s">
        <v>1017</v>
      </c>
      <c r="C57" s="296" t="s">
        <v>39</v>
      </c>
      <c r="D57" s="297" t="n">
        <v>0.3525</v>
      </c>
      <c r="E57" s="298" t="n">
        <f aca="false">1-D57</f>
        <v>0.6475</v>
      </c>
      <c r="F57" s="299" t="n">
        <v>73.33</v>
      </c>
    </row>
    <row r="58" customFormat="false" ht="15" hidden="false" customHeight="false" outlineLevel="0" collapsed="false">
      <c r="A58" s="294" t="s">
        <v>1018</v>
      </c>
      <c r="B58" s="295" t="s">
        <v>1019</v>
      </c>
      <c r="C58" s="296" t="s">
        <v>39</v>
      </c>
      <c r="D58" s="297" t="n">
        <v>0.3586</v>
      </c>
      <c r="E58" s="298" t="n">
        <f aca="false">1-D58</f>
        <v>0.6414</v>
      </c>
      <c r="F58" s="299" t="n">
        <v>74.98</v>
      </c>
    </row>
    <row r="59" customFormat="false" ht="15" hidden="false" customHeight="false" outlineLevel="0" collapsed="false">
      <c r="A59" s="294" t="s">
        <v>1020</v>
      </c>
      <c r="B59" s="295" t="s">
        <v>1021</v>
      </c>
      <c r="C59" s="296" t="s">
        <v>39</v>
      </c>
      <c r="D59" s="297" t="n">
        <v>0.3987</v>
      </c>
      <c r="E59" s="298" t="n">
        <f aca="false">1-D59</f>
        <v>0.6013</v>
      </c>
      <c r="F59" s="299" t="n">
        <v>98.01</v>
      </c>
    </row>
    <row r="60" customFormat="false" ht="15" hidden="false" customHeight="false" outlineLevel="0" collapsed="false">
      <c r="A60" s="294" t="s">
        <v>1022</v>
      </c>
      <c r="B60" s="295" t="s">
        <v>1023</v>
      </c>
      <c r="C60" s="296" t="s">
        <v>39</v>
      </c>
      <c r="D60" s="297" t="n">
        <v>0.4031</v>
      </c>
      <c r="E60" s="298" t="n">
        <f aca="false">1-D60</f>
        <v>0.5969</v>
      </c>
      <c r="F60" s="299" t="n">
        <v>99.94</v>
      </c>
    </row>
    <row r="61" customFormat="false" ht="15" hidden="false" customHeight="false" outlineLevel="0" collapsed="false">
      <c r="A61" s="294" t="s">
        <v>1024</v>
      </c>
      <c r="B61" s="295" t="s">
        <v>1025</v>
      </c>
      <c r="C61" s="296" t="s">
        <v>39</v>
      </c>
      <c r="D61" s="297" t="n">
        <v>0.3596</v>
      </c>
      <c r="E61" s="298" t="n">
        <f aca="false">1-D61</f>
        <v>0.6404</v>
      </c>
      <c r="F61" s="299" t="n">
        <v>83.24</v>
      </c>
    </row>
    <row r="62" customFormat="false" ht="15" hidden="false" customHeight="false" outlineLevel="0" collapsed="false">
      <c r="A62" s="294" t="s">
        <v>1026</v>
      </c>
      <c r="B62" s="295" t="s">
        <v>1027</v>
      </c>
      <c r="C62" s="296" t="s">
        <v>39</v>
      </c>
      <c r="D62" s="297" t="n">
        <v>0.3651</v>
      </c>
      <c r="E62" s="298" t="n">
        <f aca="false">1-D62</f>
        <v>0.6349</v>
      </c>
      <c r="F62" s="299" t="n">
        <v>84.99</v>
      </c>
    </row>
    <row r="63" customFormat="false" ht="15" hidden="false" customHeight="false" outlineLevel="0" collapsed="false">
      <c r="A63" s="294" t="s">
        <v>1028</v>
      </c>
      <c r="B63" s="295" t="s">
        <v>1029</v>
      </c>
      <c r="C63" s="296" t="s">
        <v>39</v>
      </c>
      <c r="D63" s="297" t="n">
        <v>0.3519</v>
      </c>
      <c r="E63" s="298" t="n">
        <f aca="false">1-D63</f>
        <v>0.6481</v>
      </c>
      <c r="F63" s="299" t="n">
        <v>97.99</v>
      </c>
    </row>
    <row r="64" customFormat="false" ht="15" hidden="false" customHeight="false" outlineLevel="0" collapsed="false">
      <c r="A64" s="294" t="s">
        <v>1030</v>
      </c>
      <c r="B64" s="295" t="s">
        <v>1031</v>
      </c>
      <c r="C64" s="296" t="s">
        <v>39</v>
      </c>
      <c r="D64" s="297" t="n">
        <v>0.3575</v>
      </c>
      <c r="E64" s="298" t="n">
        <f aca="false">1-D64</f>
        <v>0.6425</v>
      </c>
      <c r="F64" s="299" t="n">
        <v>100.05</v>
      </c>
    </row>
    <row r="65" customFormat="false" ht="15" hidden="false" customHeight="false" outlineLevel="0" collapsed="false">
      <c r="A65" s="294" t="s">
        <v>1032</v>
      </c>
      <c r="B65" s="295" t="s">
        <v>1033</v>
      </c>
      <c r="C65" s="296" t="s">
        <v>39</v>
      </c>
      <c r="D65" s="297" t="n">
        <v>0.336</v>
      </c>
      <c r="E65" s="298" t="n">
        <f aca="false">1-D65</f>
        <v>0.664</v>
      </c>
      <c r="F65" s="299" t="n">
        <v>61.78</v>
      </c>
    </row>
    <row r="66" customFormat="false" ht="15" hidden="false" customHeight="false" outlineLevel="0" collapsed="false">
      <c r="A66" s="294" t="s">
        <v>1034</v>
      </c>
      <c r="B66" s="295" t="s">
        <v>1035</v>
      </c>
      <c r="C66" s="296" t="s">
        <v>39</v>
      </c>
      <c r="D66" s="297" t="n">
        <v>0.3432</v>
      </c>
      <c r="E66" s="298" t="n">
        <f aca="false">1-D66</f>
        <v>0.6568</v>
      </c>
      <c r="F66" s="299" t="n">
        <v>63.32</v>
      </c>
    </row>
    <row r="67" customFormat="false" ht="15" hidden="false" customHeight="false" outlineLevel="0" collapsed="false">
      <c r="A67" s="294" t="s">
        <v>1036</v>
      </c>
      <c r="B67" s="295" t="s">
        <v>1037</v>
      </c>
      <c r="C67" s="296" t="s">
        <v>39</v>
      </c>
      <c r="D67" s="297" t="n">
        <v>0.3805</v>
      </c>
      <c r="E67" s="298" t="n">
        <f aca="false">1-D67</f>
        <v>0.6195</v>
      </c>
      <c r="F67" s="299" t="n">
        <v>116.91</v>
      </c>
    </row>
    <row r="68" customFormat="false" ht="15" hidden="false" customHeight="false" outlineLevel="0" collapsed="false">
      <c r="A68" s="294" t="s">
        <v>1038</v>
      </c>
      <c r="B68" s="295" t="s">
        <v>1039</v>
      </c>
      <c r="C68" s="296" t="s">
        <v>39</v>
      </c>
      <c r="D68" s="297" t="n">
        <v>0.3836</v>
      </c>
      <c r="E68" s="298" t="n">
        <f aca="false">1-D68</f>
        <v>0.6164</v>
      </c>
      <c r="F68" s="299" t="n">
        <v>118.42</v>
      </c>
    </row>
    <row r="69" customFormat="false" ht="15" hidden="false" customHeight="false" outlineLevel="0" collapsed="false">
      <c r="A69" s="294" t="s">
        <v>1040</v>
      </c>
      <c r="B69" s="295" t="s">
        <v>1041</v>
      </c>
      <c r="C69" s="296" t="s">
        <v>39</v>
      </c>
      <c r="D69" s="297" t="n">
        <v>0.3592</v>
      </c>
      <c r="E69" s="298" t="n">
        <f aca="false">1-D69</f>
        <v>0.6408</v>
      </c>
      <c r="F69" s="299" t="n">
        <v>140.41</v>
      </c>
    </row>
    <row r="70" customFormat="false" ht="15" hidden="false" customHeight="false" outlineLevel="0" collapsed="false">
      <c r="A70" s="294" t="s">
        <v>1042</v>
      </c>
      <c r="B70" s="295" t="s">
        <v>1043</v>
      </c>
      <c r="C70" s="296" t="s">
        <v>39</v>
      </c>
      <c r="D70" s="297" t="n">
        <v>0.3628</v>
      </c>
      <c r="E70" s="298" t="n">
        <f aca="false">1-D70</f>
        <v>0.6372</v>
      </c>
      <c r="F70" s="299" t="n">
        <v>142.31</v>
      </c>
    </row>
    <row r="71" customFormat="false" ht="15" hidden="false" customHeight="false" outlineLevel="0" collapsed="false">
      <c r="A71" s="294" t="s">
        <v>1044</v>
      </c>
      <c r="B71" s="295" t="s">
        <v>1045</v>
      </c>
      <c r="C71" s="296" t="s">
        <v>39</v>
      </c>
      <c r="D71" s="297" t="n">
        <v>0.3688</v>
      </c>
      <c r="E71" s="298" t="n">
        <f aca="false">1-D71</f>
        <v>0.6312</v>
      </c>
      <c r="F71" s="299" t="n">
        <v>88.47</v>
      </c>
    </row>
    <row r="72" customFormat="false" ht="15" hidden="false" customHeight="false" outlineLevel="0" collapsed="false">
      <c r="A72" s="294" t="s">
        <v>1046</v>
      </c>
      <c r="B72" s="295" t="s">
        <v>1047</v>
      </c>
      <c r="C72" s="296" t="s">
        <v>39</v>
      </c>
      <c r="D72" s="297" t="n">
        <v>0.3725</v>
      </c>
      <c r="E72" s="298" t="n">
        <f aca="false">1-D72</f>
        <v>0.6275</v>
      </c>
      <c r="F72" s="299" t="n">
        <v>89.76</v>
      </c>
    </row>
    <row r="73" customFormat="false" ht="15" hidden="false" customHeight="false" outlineLevel="0" collapsed="false">
      <c r="A73" s="294" t="s">
        <v>1048</v>
      </c>
      <c r="B73" s="295" t="s">
        <v>1049</v>
      </c>
      <c r="C73" s="296" t="s">
        <v>39</v>
      </c>
      <c r="D73" s="297" t="n">
        <v>0.3315</v>
      </c>
      <c r="E73" s="298" t="n">
        <f aca="false">1-D73</f>
        <v>0.6685</v>
      </c>
      <c r="F73" s="299" t="n">
        <v>117.37</v>
      </c>
    </row>
    <row r="74" customFormat="false" ht="15" hidden="false" customHeight="false" outlineLevel="0" collapsed="false">
      <c r="A74" s="294" t="s">
        <v>1050</v>
      </c>
      <c r="B74" s="295" t="s">
        <v>1051</v>
      </c>
      <c r="C74" s="296" t="s">
        <v>39</v>
      </c>
      <c r="D74" s="297" t="n">
        <v>0.3357</v>
      </c>
      <c r="E74" s="298" t="n">
        <f aca="false">1-D74</f>
        <v>0.6643</v>
      </c>
      <c r="F74" s="299" t="n">
        <v>119.05</v>
      </c>
    </row>
    <row r="75" customFormat="false" ht="15" hidden="false" customHeight="false" outlineLevel="0" collapsed="false">
      <c r="A75" s="294" t="s">
        <v>1052</v>
      </c>
      <c r="B75" s="295" t="s">
        <v>1053</v>
      </c>
      <c r="C75" s="296" t="s">
        <v>39</v>
      </c>
      <c r="D75" s="297" t="n">
        <v>0.3414</v>
      </c>
      <c r="E75" s="298" t="n">
        <f aca="false">1-D75</f>
        <v>0.6586</v>
      </c>
      <c r="F75" s="299" t="n">
        <v>100.95</v>
      </c>
    </row>
    <row r="76" customFormat="false" ht="15" hidden="false" customHeight="false" outlineLevel="0" collapsed="false">
      <c r="A76" s="294" t="s">
        <v>1054</v>
      </c>
      <c r="B76" s="295" t="s">
        <v>1055</v>
      </c>
      <c r="C76" s="296" t="s">
        <v>39</v>
      </c>
      <c r="D76" s="297" t="n">
        <v>0.3456</v>
      </c>
      <c r="E76" s="298" t="n">
        <f aca="false">1-D76</f>
        <v>0.6544</v>
      </c>
      <c r="F76" s="299" t="n">
        <v>102.46</v>
      </c>
    </row>
    <row r="77" customFormat="false" ht="15" hidden="false" customHeight="false" outlineLevel="0" collapsed="false">
      <c r="A77" s="294" t="s">
        <v>1056</v>
      </c>
      <c r="B77" s="295" t="s">
        <v>1057</v>
      </c>
      <c r="C77" s="296" t="s">
        <v>39</v>
      </c>
      <c r="D77" s="297" t="n">
        <v>0.3238</v>
      </c>
      <c r="E77" s="298" t="n">
        <f aca="false">1-D77</f>
        <v>0.6762</v>
      </c>
      <c r="F77" s="299" t="n">
        <v>120.64</v>
      </c>
    </row>
    <row r="78" customFormat="false" ht="15" hidden="false" customHeight="false" outlineLevel="0" collapsed="false">
      <c r="A78" s="294" t="s">
        <v>1058</v>
      </c>
      <c r="B78" s="295" t="s">
        <v>1059</v>
      </c>
      <c r="C78" s="296" t="s">
        <v>39</v>
      </c>
      <c r="D78" s="297" t="n">
        <v>0.3285</v>
      </c>
      <c r="E78" s="298" t="n">
        <f aca="false">1-D78</f>
        <v>0.6715</v>
      </c>
      <c r="F78" s="299" t="n">
        <v>122.54</v>
      </c>
    </row>
    <row r="79" customFormat="false" ht="15" hidden="false" customHeight="false" outlineLevel="0" collapsed="false">
      <c r="A79" s="294" t="s">
        <v>1060</v>
      </c>
      <c r="B79" s="295" t="s">
        <v>1061</v>
      </c>
      <c r="C79" s="296" t="s">
        <v>39</v>
      </c>
      <c r="D79" s="297" t="n">
        <v>0.3266</v>
      </c>
      <c r="E79" s="298" t="n">
        <f aca="false">1-D79</f>
        <v>0.6734</v>
      </c>
      <c r="F79" s="299" t="n">
        <v>77.38</v>
      </c>
    </row>
    <row r="80" customFormat="false" ht="15" hidden="false" customHeight="false" outlineLevel="0" collapsed="false">
      <c r="A80" s="294" t="s">
        <v>1062</v>
      </c>
      <c r="B80" s="295" t="s">
        <v>1063</v>
      </c>
      <c r="C80" s="296" t="s">
        <v>39</v>
      </c>
      <c r="D80" s="297" t="n">
        <v>0.3315</v>
      </c>
      <c r="E80" s="298" t="n">
        <f aca="false">1-D80</f>
        <v>0.6685</v>
      </c>
      <c r="F80" s="299" t="n">
        <v>78.67</v>
      </c>
    </row>
    <row r="81" customFormat="false" ht="15" hidden="false" customHeight="false" outlineLevel="0" collapsed="false">
      <c r="A81" s="294" t="s">
        <v>1064</v>
      </c>
      <c r="B81" s="295" t="s">
        <v>1065</v>
      </c>
      <c r="C81" s="296" t="s">
        <v>72</v>
      </c>
      <c r="D81" s="297" t="n">
        <v>0.4124</v>
      </c>
      <c r="E81" s="298" t="n">
        <f aca="false">1-D81</f>
        <v>0.5876</v>
      </c>
      <c r="F81" s="299" t="n">
        <v>708.18</v>
      </c>
    </row>
    <row r="82" customFormat="false" ht="15" hidden="false" customHeight="false" outlineLevel="0" collapsed="false">
      <c r="A82" s="294" t="s">
        <v>1066</v>
      </c>
      <c r="B82" s="295" t="s">
        <v>1067</v>
      </c>
      <c r="C82" s="296" t="s">
        <v>72</v>
      </c>
      <c r="D82" s="297" t="n">
        <v>0.3543</v>
      </c>
      <c r="E82" s="298" t="n">
        <f aca="false">1-D82</f>
        <v>0.6457</v>
      </c>
      <c r="F82" s="299" t="n">
        <v>1005.61</v>
      </c>
    </row>
    <row r="83" customFormat="false" ht="15" hidden="false" customHeight="false" outlineLevel="0" collapsed="false">
      <c r="A83" s="294" t="s">
        <v>1068</v>
      </c>
      <c r="B83" s="295" t="s">
        <v>1069</v>
      </c>
      <c r="C83" s="296" t="s">
        <v>39</v>
      </c>
      <c r="D83" s="297" t="n">
        <v>0.231</v>
      </c>
      <c r="E83" s="298" t="n">
        <f aca="false">1-D83</f>
        <v>0.769</v>
      </c>
      <c r="F83" s="299" t="n">
        <v>612.1</v>
      </c>
    </row>
    <row r="84" customFormat="false" ht="15" hidden="false" customHeight="false" outlineLevel="0" collapsed="false">
      <c r="A84" s="294" t="s">
        <v>1070</v>
      </c>
      <c r="B84" s="295" t="s">
        <v>1071</v>
      </c>
      <c r="C84" s="296" t="s">
        <v>39</v>
      </c>
      <c r="D84" s="297" t="n">
        <v>0.2289</v>
      </c>
      <c r="E84" s="298" t="n">
        <f aca="false">1-D84</f>
        <v>0.7711</v>
      </c>
      <c r="F84" s="299" t="n">
        <v>620.89</v>
      </c>
    </row>
    <row r="85" customFormat="false" ht="15" hidden="false" customHeight="false" outlineLevel="0" collapsed="false">
      <c r="A85" s="294" t="s">
        <v>1072</v>
      </c>
      <c r="B85" s="295" t="s">
        <v>1073</v>
      </c>
      <c r="C85" s="296" t="s">
        <v>39</v>
      </c>
      <c r="D85" s="297" t="n">
        <v>0.4464</v>
      </c>
      <c r="E85" s="298" t="n">
        <f aca="false">1-D85</f>
        <v>0.5536</v>
      </c>
      <c r="F85" s="299" t="n">
        <v>169.74</v>
      </c>
    </row>
    <row r="86" customFormat="false" ht="15" hidden="false" customHeight="false" outlineLevel="0" collapsed="false">
      <c r="A86" s="294" t="s">
        <v>1074</v>
      </c>
      <c r="B86" s="295" t="s">
        <v>1075</v>
      </c>
      <c r="C86" s="296" t="s">
        <v>39</v>
      </c>
      <c r="D86" s="297" t="n">
        <v>0.3043</v>
      </c>
      <c r="E86" s="298" t="n">
        <f aca="false">1-D86</f>
        <v>0.6957</v>
      </c>
      <c r="F86" s="299" t="n">
        <v>228.01</v>
      </c>
    </row>
    <row r="87" customFormat="false" ht="15" hidden="false" customHeight="false" outlineLevel="0" collapsed="false">
      <c r="A87" s="294" t="s">
        <v>1076</v>
      </c>
      <c r="B87" s="295" t="s">
        <v>1077</v>
      </c>
      <c r="C87" s="296" t="s">
        <v>39</v>
      </c>
      <c r="D87" s="297" t="n">
        <v>0.46</v>
      </c>
      <c r="E87" s="298" t="n">
        <f aca="false">1-D87</f>
        <v>0.54</v>
      </c>
      <c r="F87" s="299" t="n">
        <v>147.05</v>
      </c>
    </row>
    <row r="88" customFormat="false" ht="15" hidden="false" customHeight="false" outlineLevel="0" collapsed="false">
      <c r="A88" s="294" t="s">
        <v>1078</v>
      </c>
      <c r="B88" s="295" t="s">
        <v>1079</v>
      </c>
      <c r="C88" s="296" t="s">
        <v>39</v>
      </c>
      <c r="D88" s="297" t="n">
        <v>0.1978</v>
      </c>
      <c r="E88" s="298" t="n">
        <f aca="false">1-D88</f>
        <v>0.8022</v>
      </c>
      <c r="F88" s="299" t="n">
        <v>143.83</v>
      </c>
    </row>
    <row r="89" customFormat="false" ht="15" hidden="false" customHeight="false" outlineLevel="0" collapsed="false">
      <c r="A89" s="294" t="s">
        <v>1080</v>
      </c>
      <c r="B89" s="295" t="s">
        <v>1081</v>
      </c>
      <c r="C89" s="296" t="s">
        <v>39</v>
      </c>
      <c r="D89" s="297" t="n">
        <v>0.1857</v>
      </c>
      <c r="E89" s="298" t="n">
        <f aca="false">1-D89</f>
        <v>0.8143</v>
      </c>
      <c r="F89" s="299" t="n">
        <v>202.26</v>
      </c>
    </row>
    <row r="90" customFormat="false" ht="15" hidden="false" customHeight="false" outlineLevel="0" collapsed="false">
      <c r="A90" s="294" t="s">
        <v>1082</v>
      </c>
      <c r="B90" s="295" t="s">
        <v>1083</v>
      </c>
      <c r="C90" s="296" t="s">
        <v>39</v>
      </c>
      <c r="D90" s="297" t="n">
        <v>0.1723</v>
      </c>
      <c r="E90" s="298" t="n">
        <f aca="false">1-D90</f>
        <v>0.8277</v>
      </c>
      <c r="F90" s="299" t="n">
        <v>297.03</v>
      </c>
    </row>
    <row r="91" customFormat="false" ht="15" hidden="false" customHeight="false" outlineLevel="0" collapsed="false">
      <c r="A91" s="294" t="s">
        <v>1084</v>
      </c>
      <c r="B91" s="295" t="s">
        <v>1085</v>
      </c>
      <c r="C91" s="296" t="s">
        <v>39</v>
      </c>
      <c r="D91" s="297" t="n">
        <v>0.2127</v>
      </c>
      <c r="E91" s="298" t="n">
        <f aca="false">1-D91</f>
        <v>0.7873</v>
      </c>
      <c r="F91" s="299" t="n">
        <v>89.12</v>
      </c>
    </row>
    <row r="92" customFormat="false" ht="15" hidden="false" customHeight="false" outlineLevel="0" collapsed="false">
      <c r="A92" s="294" t="s">
        <v>1086</v>
      </c>
      <c r="B92" s="295" t="s">
        <v>1087</v>
      </c>
      <c r="C92" s="296" t="s">
        <v>39</v>
      </c>
      <c r="D92" s="297" t="n">
        <v>0.2358</v>
      </c>
      <c r="E92" s="298" t="n">
        <f aca="false">1-D92</f>
        <v>0.7642</v>
      </c>
      <c r="F92" s="299" t="n">
        <v>68.58</v>
      </c>
    </row>
    <row r="93" customFormat="false" ht="15" hidden="false" customHeight="false" outlineLevel="0" collapsed="false">
      <c r="A93" s="294" t="s">
        <v>1088</v>
      </c>
      <c r="B93" s="295" t="s">
        <v>1089</v>
      </c>
      <c r="C93" s="296" t="s">
        <v>72</v>
      </c>
      <c r="D93" s="297" t="n">
        <v>0.0597</v>
      </c>
      <c r="E93" s="298" t="n">
        <f aca="false">1-D93</f>
        <v>0.9403</v>
      </c>
      <c r="F93" s="299" t="n">
        <v>1669.11</v>
      </c>
    </row>
    <row r="94" customFormat="false" ht="15" hidden="false" customHeight="false" outlineLevel="0" collapsed="false">
      <c r="A94" s="294" t="s">
        <v>1090</v>
      </c>
      <c r="B94" s="295" t="s">
        <v>1091</v>
      </c>
      <c r="C94" s="296" t="s">
        <v>72</v>
      </c>
      <c r="D94" s="297" t="n">
        <v>0.0472</v>
      </c>
      <c r="E94" s="298" t="n">
        <f aca="false">1-D94</f>
        <v>0.9528</v>
      </c>
      <c r="F94" s="299" t="n">
        <v>1654.97</v>
      </c>
    </row>
    <row r="95" customFormat="false" ht="15" hidden="false" customHeight="false" outlineLevel="0" collapsed="false">
      <c r="A95" s="294" t="s">
        <v>1092</v>
      </c>
      <c r="B95" s="295" t="s">
        <v>1093</v>
      </c>
      <c r="C95" s="296" t="s">
        <v>72</v>
      </c>
      <c r="D95" s="297" t="n">
        <v>0.0347</v>
      </c>
      <c r="E95" s="298" t="n">
        <f aca="false">1-D95</f>
        <v>0.9653</v>
      </c>
      <c r="F95" s="299" t="n">
        <v>1636.87</v>
      </c>
    </row>
    <row r="96" customFormat="false" ht="15" hidden="false" customHeight="false" outlineLevel="0" collapsed="false">
      <c r="A96" s="294" t="s">
        <v>1094</v>
      </c>
      <c r="B96" s="295" t="s">
        <v>1095</v>
      </c>
      <c r="C96" s="296" t="s">
        <v>72</v>
      </c>
      <c r="D96" s="297" t="n">
        <v>0.1154</v>
      </c>
      <c r="E96" s="298" t="n">
        <f aca="false">1-D96</f>
        <v>0.8846</v>
      </c>
      <c r="F96" s="299" t="n">
        <v>1904.22</v>
      </c>
    </row>
    <row r="97" customFormat="false" ht="15" hidden="false" customHeight="false" outlineLevel="0" collapsed="false">
      <c r="A97" s="294" t="s">
        <v>1096</v>
      </c>
      <c r="B97" s="295" t="s">
        <v>1097</v>
      </c>
      <c r="C97" s="296" t="s">
        <v>72</v>
      </c>
      <c r="D97" s="297" t="n">
        <v>0.0404</v>
      </c>
      <c r="E97" s="298" t="n">
        <f aca="false">1-D97</f>
        <v>0.9596</v>
      </c>
      <c r="F97" s="299" t="n">
        <v>3215.79</v>
      </c>
    </row>
    <row r="98" customFormat="false" ht="15" hidden="false" customHeight="false" outlineLevel="0" collapsed="false">
      <c r="A98" s="294" t="s">
        <v>1098</v>
      </c>
      <c r="B98" s="295" t="s">
        <v>1099</v>
      </c>
      <c r="C98" s="296" t="s">
        <v>72</v>
      </c>
      <c r="D98" s="297" t="n">
        <v>0.0327</v>
      </c>
      <c r="E98" s="298" t="n">
        <f aca="false">1-D98</f>
        <v>0.9673</v>
      </c>
      <c r="F98" s="299" t="n">
        <v>3222.72</v>
      </c>
    </row>
    <row r="99" customFormat="false" ht="15" hidden="false" customHeight="false" outlineLevel="0" collapsed="false">
      <c r="A99" s="294" t="s">
        <v>1100</v>
      </c>
      <c r="B99" s="295" t="s">
        <v>1101</v>
      </c>
      <c r="C99" s="296" t="s">
        <v>72</v>
      </c>
      <c r="D99" s="297" t="n">
        <v>0.0253</v>
      </c>
      <c r="E99" s="298" t="n">
        <f aca="false">1-D99</f>
        <v>0.9747</v>
      </c>
      <c r="F99" s="299" t="n">
        <v>3230.3</v>
      </c>
    </row>
    <row r="100" customFormat="false" ht="15" hidden="false" customHeight="false" outlineLevel="0" collapsed="false">
      <c r="A100" s="294" t="s">
        <v>1102</v>
      </c>
      <c r="B100" s="295" t="s">
        <v>1103</v>
      </c>
      <c r="C100" s="296" t="s">
        <v>72</v>
      </c>
      <c r="D100" s="297" t="n">
        <v>0.0784</v>
      </c>
      <c r="E100" s="298" t="n">
        <f aca="false">1-D100</f>
        <v>0.9216</v>
      </c>
      <c r="F100" s="299" t="n">
        <v>3512.78</v>
      </c>
    </row>
    <row r="101" customFormat="false" ht="15" hidden="false" customHeight="false" outlineLevel="0" collapsed="false">
      <c r="A101" s="294" t="s">
        <v>1104</v>
      </c>
      <c r="B101" s="295" t="s">
        <v>1105</v>
      </c>
      <c r="C101" s="296" t="s">
        <v>72</v>
      </c>
      <c r="D101" s="297" t="n">
        <v>0.0257</v>
      </c>
      <c r="E101" s="298" t="n">
        <f aca="false">1-D101</f>
        <v>0.9743</v>
      </c>
      <c r="F101" s="299" t="n">
        <v>5053.46</v>
      </c>
    </row>
    <row r="102" customFormat="false" ht="15" hidden="false" customHeight="false" outlineLevel="0" collapsed="false">
      <c r="A102" s="294" t="s">
        <v>1106</v>
      </c>
      <c r="B102" s="295" t="s">
        <v>1107</v>
      </c>
      <c r="C102" s="296" t="s">
        <v>72</v>
      </c>
      <c r="D102" s="297" t="n">
        <v>0.0207</v>
      </c>
      <c r="E102" s="298" t="n">
        <f aca="false">1-D102</f>
        <v>0.9793</v>
      </c>
      <c r="F102" s="299" t="n">
        <v>5085.08</v>
      </c>
    </row>
    <row r="103" customFormat="false" ht="15" hidden="false" customHeight="false" outlineLevel="0" collapsed="false">
      <c r="A103" s="294" t="s">
        <v>1108</v>
      </c>
      <c r="B103" s="295" t="s">
        <v>1109</v>
      </c>
      <c r="C103" s="296" t="s">
        <v>72</v>
      </c>
      <c r="D103" s="297" t="n">
        <v>0.016</v>
      </c>
      <c r="E103" s="298" t="n">
        <f aca="false">1-D103</f>
        <v>0.984</v>
      </c>
      <c r="F103" s="299" t="n">
        <v>5116.23</v>
      </c>
    </row>
    <row r="104" customFormat="false" ht="15" hidden="false" customHeight="false" outlineLevel="0" collapsed="false">
      <c r="A104" s="294" t="s">
        <v>1110</v>
      </c>
      <c r="B104" s="295" t="s">
        <v>1111</v>
      </c>
      <c r="C104" s="296" t="s">
        <v>72</v>
      </c>
      <c r="D104" s="297" t="n">
        <v>0.0511</v>
      </c>
      <c r="E104" s="298" t="n">
        <f aca="false">1-D104</f>
        <v>0.9489</v>
      </c>
      <c r="F104" s="299" t="n">
        <v>5388.08</v>
      </c>
    </row>
    <row r="105" customFormat="false" ht="15" hidden="false" customHeight="false" outlineLevel="0" collapsed="false">
      <c r="A105" s="294" t="s">
        <v>1112</v>
      </c>
      <c r="B105" s="295" t="s">
        <v>1113</v>
      </c>
      <c r="C105" s="296" t="s">
        <v>72</v>
      </c>
      <c r="D105" s="297" t="n">
        <v>0.0556</v>
      </c>
      <c r="E105" s="298" t="n">
        <f aca="false">1-D105</f>
        <v>0.9444</v>
      </c>
      <c r="F105" s="299" t="n">
        <v>1701.77</v>
      </c>
    </row>
    <row r="106" customFormat="false" ht="15" hidden="false" customHeight="false" outlineLevel="0" collapsed="false">
      <c r="A106" s="294" t="s">
        <v>1114</v>
      </c>
      <c r="B106" s="295" t="s">
        <v>1115</v>
      </c>
      <c r="C106" s="296" t="s">
        <v>72</v>
      </c>
      <c r="D106" s="297" t="n">
        <v>0.0423</v>
      </c>
      <c r="E106" s="298" t="n">
        <f aca="false">1-D106</f>
        <v>0.9577</v>
      </c>
      <c r="F106" s="299" t="n">
        <v>1678.85</v>
      </c>
    </row>
    <row r="107" customFormat="false" ht="15" hidden="false" customHeight="false" outlineLevel="0" collapsed="false">
      <c r="A107" s="294" t="s">
        <v>1116</v>
      </c>
      <c r="B107" s="295" t="s">
        <v>1117</v>
      </c>
      <c r="C107" s="296" t="s">
        <v>72</v>
      </c>
      <c r="D107" s="297" t="n">
        <v>0.0296</v>
      </c>
      <c r="E107" s="298" t="n">
        <f aca="false">1-D107</f>
        <v>0.9704</v>
      </c>
      <c r="F107" s="299" t="n">
        <v>4738.59</v>
      </c>
    </row>
    <row r="108" customFormat="false" ht="15" hidden="false" customHeight="false" outlineLevel="0" collapsed="false">
      <c r="A108" s="294" t="s">
        <v>1118</v>
      </c>
      <c r="B108" s="295" t="s">
        <v>1119</v>
      </c>
      <c r="C108" s="296" t="s">
        <v>72</v>
      </c>
      <c r="D108" s="297" t="n">
        <v>0.0222</v>
      </c>
      <c r="E108" s="298" t="n">
        <f aca="false">1-D108</f>
        <v>0.9778</v>
      </c>
      <c r="F108" s="299" t="n">
        <v>4731.68</v>
      </c>
    </row>
    <row r="109" customFormat="false" ht="15" hidden="false" customHeight="false" outlineLevel="0" collapsed="false">
      <c r="A109" s="294" t="s">
        <v>1120</v>
      </c>
      <c r="B109" s="295" t="s">
        <v>1121</v>
      </c>
      <c r="C109" s="296" t="s">
        <v>72</v>
      </c>
      <c r="D109" s="297" t="n">
        <v>0.0221</v>
      </c>
      <c r="E109" s="298" t="n">
        <f aca="false">1-D109</f>
        <v>0.9779</v>
      </c>
      <c r="F109" s="299" t="n">
        <v>4538.89</v>
      </c>
    </row>
    <row r="110" customFormat="false" ht="15" hidden="false" customHeight="false" outlineLevel="0" collapsed="false">
      <c r="A110" s="294" t="s">
        <v>1122</v>
      </c>
      <c r="B110" s="295" t="s">
        <v>1123</v>
      </c>
      <c r="C110" s="296" t="s">
        <v>72</v>
      </c>
      <c r="D110" s="297" t="n">
        <v>0.017</v>
      </c>
      <c r="E110" s="298" t="n">
        <f aca="false">1-D110</f>
        <v>0.983</v>
      </c>
      <c r="F110" s="299" t="n">
        <v>4544.47</v>
      </c>
    </row>
    <row r="111" customFormat="false" ht="15" hidden="false" customHeight="false" outlineLevel="0" collapsed="false">
      <c r="A111" s="294" t="s">
        <v>1124</v>
      </c>
      <c r="B111" s="295" t="s">
        <v>1125</v>
      </c>
      <c r="C111" s="296" t="s">
        <v>72</v>
      </c>
      <c r="D111" s="297" t="n">
        <v>0.0125</v>
      </c>
      <c r="E111" s="298" t="n">
        <f aca="false">1-D111</f>
        <v>0.9875</v>
      </c>
      <c r="F111" s="299" t="n">
        <v>4556.36</v>
      </c>
    </row>
    <row r="112" customFormat="false" ht="15" hidden="false" customHeight="false" outlineLevel="0" collapsed="false">
      <c r="A112" s="294" t="s">
        <v>1126</v>
      </c>
      <c r="B112" s="295" t="s">
        <v>1127</v>
      </c>
      <c r="C112" s="296" t="s">
        <v>72</v>
      </c>
      <c r="D112" s="297" t="n">
        <v>0.0616</v>
      </c>
      <c r="E112" s="298" t="n">
        <f aca="false">1-D112</f>
        <v>0.9384</v>
      </c>
      <c r="F112" s="299" t="n">
        <v>1927.12</v>
      </c>
    </row>
    <row r="113" customFormat="false" ht="15" hidden="false" customHeight="false" outlineLevel="0" collapsed="false">
      <c r="A113" s="294" t="s">
        <v>1128</v>
      </c>
      <c r="B113" s="295" t="s">
        <v>1129</v>
      </c>
      <c r="C113" s="296" t="s">
        <v>72</v>
      </c>
      <c r="D113" s="297" t="n">
        <v>0.0471</v>
      </c>
      <c r="E113" s="298" t="n">
        <f aca="false">1-D113</f>
        <v>0.9529</v>
      </c>
      <c r="F113" s="299" t="n">
        <v>1904.59</v>
      </c>
    </row>
    <row r="114" customFormat="false" ht="15" hidden="false" customHeight="false" outlineLevel="0" collapsed="false">
      <c r="A114" s="294" t="s">
        <v>1130</v>
      </c>
      <c r="B114" s="295" t="s">
        <v>1131</v>
      </c>
      <c r="C114" s="296" t="s">
        <v>72</v>
      </c>
      <c r="D114" s="297" t="n">
        <v>0.0353</v>
      </c>
      <c r="E114" s="298" t="n">
        <f aca="false">1-D114</f>
        <v>0.9647</v>
      </c>
      <c r="F114" s="299" t="n">
        <v>1887.3</v>
      </c>
    </row>
    <row r="115" customFormat="false" ht="15" hidden="false" customHeight="false" outlineLevel="0" collapsed="false">
      <c r="A115" s="294" t="s">
        <v>1132</v>
      </c>
      <c r="B115" s="295" t="s">
        <v>1133</v>
      </c>
      <c r="C115" s="296" t="s">
        <v>72</v>
      </c>
      <c r="D115" s="297" t="n">
        <v>0.1092</v>
      </c>
      <c r="E115" s="298" t="n">
        <f aca="false">1-D115</f>
        <v>0.8908</v>
      </c>
      <c r="F115" s="299" t="n">
        <v>2162.37</v>
      </c>
    </row>
    <row r="116" customFormat="false" ht="15" hidden="false" customHeight="false" outlineLevel="0" collapsed="false">
      <c r="A116" s="294" t="s">
        <v>1134</v>
      </c>
      <c r="B116" s="295" t="s">
        <v>1135</v>
      </c>
      <c r="C116" s="296" t="s">
        <v>72</v>
      </c>
      <c r="D116" s="297" t="n">
        <v>0.2294</v>
      </c>
      <c r="E116" s="298" t="n">
        <f aca="false">1-D116</f>
        <v>0.7706</v>
      </c>
      <c r="F116" s="299" t="n">
        <v>668.15</v>
      </c>
    </row>
    <row r="117" customFormat="false" ht="15" hidden="false" customHeight="false" outlineLevel="0" collapsed="false">
      <c r="A117" s="294" t="s">
        <v>1136</v>
      </c>
      <c r="B117" s="295" t="s">
        <v>1137</v>
      </c>
      <c r="C117" s="296" t="s">
        <v>72</v>
      </c>
      <c r="D117" s="297" t="n">
        <v>0.1562</v>
      </c>
      <c r="E117" s="298" t="n">
        <f aca="false">1-D117</f>
        <v>0.8438</v>
      </c>
      <c r="F117" s="299" t="n">
        <v>554.75</v>
      </c>
    </row>
    <row r="118" customFormat="false" ht="15" hidden="false" customHeight="false" outlineLevel="0" collapsed="false">
      <c r="A118" s="294" t="s">
        <v>1138</v>
      </c>
      <c r="B118" s="295" t="s">
        <v>1139</v>
      </c>
      <c r="C118" s="296" t="s">
        <v>72</v>
      </c>
      <c r="D118" s="297" t="n">
        <v>0.1282</v>
      </c>
      <c r="E118" s="298" t="n">
        <f aca="false">1-D118</f>
        <v>0.8718</v>
      </c>
      <c r="F118" s="299" t="n">
        <v>538.22</v>
      </c>
    </row>
    <row r="119" customFormat="false" ht="15" hidden="false" customHeight="false" outlineLevel="0" collapsed="false">
      <c r="A119" s="294" t="s">
        <v>1140</v>
      </c>
      <c r="B119" s="295" t="s">
        <v>1141</v>
      </c>
      <c r="C119" s="296" t="s">
        <v>72</v>
      </c>
      <c r="D119" s="297" t="n">
        <v>0.2005</v>
      </c>
      <c r="E119" s="298" t="n">
        <f aca="false">1-D119</f>
        <v>0.7995</v>
      </c>
      <c r="F119" s="299" t="n">
        <v>592.47</v>
      </c>
    </row>
    <row r="120" customFormat="false" ht="15" hidden="false" customHeight="false" outlineLevel="0" collapsed="false">
      <c r="A120" s="294" t="s">
        <v>1142</v>
      </c>
      <c r="B120" s="295" t="s">
        <v>1143</v>
      </c>
      <c r="C120" s="296" t="s">
        <v>72</v>
      </c>
      <c r="D120" s="297" t="n">
        <v>0.1454</v>
      </c>
      <c r="E120" s="298" t="n">
        <f aca="false">1-D120</f>
        <v>0.8546</v>
      </c>
      <c r="F120" s="299" t="n">
        <v>539</v>
      </c>
    </row>
    <row r="121" customFormat="false" ht="15" hidden="false" customHeight="false" outlineLevel="0" collapsed="false">
      <c r="A121" s="294" t="s">
        <v>1144</v>
      </c>
      <c r="B121" s="295" t="s">
        <v>1145</v>
      </c>
      <c r="C121" s="296" t="s">
        <v>72</v>
      </c>
      <c r="D121" s="297" t="n">
        <v>0.109</v>
      </c>
      <c r="E121" s="298" t="n">
        <f aca="false">1-D121</f>
        <v>0.891</v>
      </c>
      <c r="F121" s="299" t="n">
        <v>510.73</v>
      </c>
    </row>
    <row r="122" customFormat="false" ht="15" hidden="false" customHeight="false" outlineLevel="0" collapsed="false">
      <c r="A122" s="294" t="s">
        <v>1146</v>
      </c>
      <c r="B122" s="295" t="s">
        <v>1147</v>
      </c>
      <c r="C122" s="296" t="s">
        <v>72</v>
      </c>
      <c r="D122" s="297" t="n">
        <v>0.2827</v>
      </c>
      <c r="E122" s="298" t="n">
        <f aca="false">1-D122</f>
        <v>0.7173</v>
      </c>
      <c r="F122" s="299" t="n">
        <v>699.1</v>
      </c>
    </row>
    <row r="123" customFormat="false" ht="15" hidden="false" customHeight="false" outlineLevel="0" collapsed="false">
      <c r="A123" s="294" t="s">
        <v>1148</v>
      </c>
      <c r="B123" s="295" t="s">
        <v>1149</v>
      </c>
      <c r="C123" s="296" t="s">
        <v>72</v>
      </c>
      <c r="D123" s="297" t="n">
        <v>0.1957</v>
      </c>
      <c r="E123" s="298" t="n">
        <f aca="false">1-D123</f>
        <v>0.8043</v>
      </c>
      <c r="F123" s="299" t="n">
        <v>555.66</v>
      </c>
    </row>
    <row r="124" customFormat="false" ht="15" hidden="false" customHeight="false" outlineLevel="0" collapsed="false">
      <c r="A124" s="294" t="s">
        <v>1150</v>
      </c>
      <c r="B124" s="295" t="s">
        <v>1151</v>
      </c>
      <c r="C124" s="296" t="s">
        <v>72</v>
      </c>
      <c r="D124" s="297" t="n">
        <v>0.1666</v>
      </c>
      <c r="E124" s="298" t="n">
        <f aca="false">1-D124</f>
        <v>0.8334</v>
      </c>
      <c r="F124" s="299" t="n">
        <v>537.18</v>
      </c>
    </row>
    <row r="125" customFormat="false" ht="15" hidden="false" customHeight="false" outlineLevel="0" collapsed="false">
      <c r="A125" s="294" t="s">
        <v>1152</v>
      </c>
      <c r="B125" s="295" t="s">
        <v>1153</v>
      </c>
      <c r="C125" s="296" t="s">
        <v>72</v>
      </c>
      <c r="D125" s="297" t="n">
        <v>0.2121</v>
      </c>
      <c r="E125" s="298" t="n">
        <f aca="false">1-D125</f>
        <v>0.7879</v>
      </c>
      <c r="F125" s="299" t="n">
        <v>564.39</v>
      </c>
    </row>
    <row r="126" customFormat="false" ht="15" hidden="false" customHeight="false" outlineLevel="0" collapsed="false">
      <c r="A126" s="294" t="s">
        <v>1154</v>
      </c>
      <c r="B126" s="295" t="s">
        <v>1155</v>
      </c>
      <c r="C126" s="296" t="s">
        <v>72</v>
      </c>
      <c r="D126" s="297" t="n">
        <v>0.1552</v>
      </c>
      <c r="E126" s="298" t="n">
        <f aca="false">1-D126</f>
        <v>0.8448</v>
      </c>
      <c r="F126" s="299" t="n">
        <v>511.14</v>
      </c>
    </row>
    <row r="127" customFormat="false" ht="15" hidden="false" customHeight="false" outlineLevel="0" collapsed="false">
      <c r="A127" s="294" t="s">
        <v>1156</v>
      </c>
      <c r="B127" s="295" t="s">
        <v>1157</v>
      </c>
      <c r="C127" s="296" t="s">
        <v>72</v>
      </c>
      <c r="D127" s="297" t="n">
        <v>0.186</v>
      </c>
      <c r="E127" s="298" t="n">
        <f aca="false">1-D127</f>
        <v>0.814</v>
      </c>
      <c r="F127" s="299" t="n">
        <v>842.76</v>
      </c>
    </row>
    <row r="128" customFormat="false" ht="15" hidden="false" customHeight="false" outlineLevel="0" collapsed="false">
      <c r="A128" s="294" t="s">
        <v>1158</v>
      </c>
      <c r="B128" s="295" t="s">
        <v>1159</v>
      </c>
      <c r="C128" s="296" t="s">
        <v>72</v>
      </c>
      <c r="D128" s="297" t="n">
        <v>0.2738</v>
      </c>
      <c r="E128" s="298" t="n">
        <f aca="false">1-D128</f>
        <v>0.7262</v>
      </c>
      <c r="F128" s="299" t="n">
        <v>716.16</v>
      </c>
    </row>
    <row r="129" customFormat="false" ht="15" hidden="false" customHeight="false" outlineLevel="0" collapsed="false">
      <c r="A129" s="294" t="s">
        <v>1160</v>
      </c>
      <c r="B129" s="295" t="s">
        <v>1161</v>
      </c>
      <c r="C129" s="296" t="s">
        <v>72</v>
      </c>
      <c r="D129" s="297" t="n">
        <v>0.1985</v>
      </c>
      <c r="E129" s="298" t="n">
        <f aca="false">1-D129</f>
        <v>0.8015</v>
      </c>
      <c r="F129" s="299" t="n">
        <v>580.43</v>
      </c>
    </row>
    <row r="130" customFormat="false" ht="15" hidden="false" customHeight="false" outlineLevel="0" collapsed="false">
      <c r="A130" s="294" t="s">
        <v>1162</v>
      </c>
      <c r="B130" s="295" t="s">
        <v>1163</v>
      </c>
      <c r="C130" s="296" t="s">
        <v>72</v>
      </c>
      <c r="D130" s="297" t="n">
        <v>0.1519</v>
      </c>
      <c r="E130" s="298" t="n">
        <f aca="false">1-D130</f>
        <v>0.8481</v>
      </c>
      <c r="F130" s="299" t="n">
        <v>548.69</v>
      </c>
    </row>
    <row r="131" customFormat="false" ht="15" hidden="false" customHeight="false" outlineLevel="0" collapsed="false">
      <c r="A131" s="294" t="s">
        <v>1164</v>
      </c>
      <c r="B131" s="295" t="s">
        <v>1165</v>
      </c>
      <c r="C131" s="296" t="s">
        <v>72</v>
      </c>
      <c r="D131" s="297" t="n">
        <v>0.2266</v>
      </c>
      <c r="E131" s="298" t="n">
        <f aca="false">1-D131</f>
        <v>0.7734</v>
      </c>
      <c r="F131" s="299" t="n">
        <v>611.03</v>
      </c>
    </row>
    <row r="132" customFormat="false" ht="15" hidden="false" customHeight="false" outlineLevel="0" collapsed="false">
      <c r="A132" s="294" t="s">
        <v>1166</v>
      </c>
      <c r="B132" s="295" t="s">
        <v>1167</v>
      </c>
      <c r="C132" s="296" t="s">
        <v>72</v>
      </c>
      <c r="D132" s="297" t="n">
        <v>0.1405</v>
      </c>
      <c r="E132" s="298" t="n">
        <f aca="false">1-D132</f>
        <v>0.8595</v>
      </c>
      <c r="F132" s="299" t="n">
        <v>524.61</v>
      </c>
    </row>
    <row r="133" customFormat="false" ht="15" hidden="false" customHeight="false" outlineLevel="0" collapsed="false">
      <c r="A133" s="294" t="s">
        <v>1168</v>
      </c>
      <c r="B133" s="295" t="s">
        <v>1169</v>
      </c>
      <c r="C133" s="296" t="s">
        <v>72</v>
      </c>
      <c r="D133" s="297" t="n">
        <v>0.2743</v>
      </c>
      <c r="E133" s="298" t="n">
        <f aca="false">1-D133</f>
        <v>0.7257</v>
      </c>
      <c r="F133" s="299" t="n">
        <v>706.64</v>
      </c>
    </row>
    <row r="134" customFormat="false" ht="15" hidden="false" customHeight="false" outlineLevel="0" collapsed="false">
      <c r="A134" s="294" t="s">
        <v>1170</v>
      </c>
      <c r="B134" s="295" t="s">
        <v>1171</v>
      </c>
      <c r="C134" s="296" t="s">
        <v>72</v>
      </c>
      <c r="D134" s="297" t="n">
        <v>0.1801</v>
      </c>
      <c r="E134" s="298" t="n">
        <f aca="false">1-D134</f>
        <v>0.8199</v>
      </c>
      <c r="F134" s="299" t="n">
        <v>557.87</v>
      </c>
    </row>
    <row r="135" customFormat="false" ht="15" hidden="false" customHeight="false" outlineLevel="0" collapsed="false">
      <c r="A135" s="294" t="s">
        <v>1172</v>
      </c>
      <c r="B135" s="295" t="s">
        <v>1173</v>
      </c>
      <c r="C135" s="296" t="s">
        <v>72</v>
      </c>
      <c r="D135" s="297" t="n">
        <v>0.2</v>
      </c>
      <c r="E135" s="298" t="n">
        <f aca="false">1-D135</f>
        <v>0.8</v>
      </c>
      <c r="F135" s="299" t="n">
        <v>553.82</v>
      </c>
    </row>
    <row r="136" customFormat="false" ht="15" hidden="false" customHeight="false" outlineLevel="0" collapsed="false">
      <c r="A136" s="294" t="s">
        <v>1174</v>
      </c>
      <c r="B136" s="295" t="s">
        <v>1175</v>
      </c>
      <c r="C136" s="296" t="s">
        <v>72</v>
      </c>
      <c r="D136" s="297" t="n">
        <v>0.1462</v>
      </c>
      <c r="E136" s="298" t="n">
        <f aca="false">1-D136</f>
        <v>0.8538</v>
      </c>
      <c r="F136" s="299" t="n">
        <v>519.93</v>
      </c>
    </row>
    <row r="137" customFormat="false" ht="15" hidden="false" customHeight="false" outlineLevel="0" collapsed="false">
      <c r="A137" s="294" t="s">
        <v>1176</v>
      </c>
      <c r="B137" s="295" t="s">
        <v>1177</v>
      </c>
      <c r="C137" s="296" t="s">
        <v>72</v>
      </c>
      <c r="D137" s="297" t="n">
        <v>0.2837</v>
      </c>
      <c r="E137" s="298" t="n">
        <f aca="false">1-D137</f>
        <v>0.7163</v>
      </c>
      <c r="F137" s="299" t="n">
        <v>687.53</v>
      </c>
    </row>
    <row r="138" customFormat="false" ht="15" hidden="false" customHeight="false" outlineLevel="0" collapsed="false">
      <c r="A138" s="294" t="s">
        <v>1178</v>
      </c>
      <c r="B138" s="295" t="s">
        <v>1179</v>
      </c>
      <c r="C138" s="296" t="s">
        <v>72</v>
      </c>
      <c r="D138" s="297" t="n">
        <v>0.1796</v>
      </c>
      <c r="E138" s="298" t="n">
        <f aca="false">1-D138</f>
        <v>0.8204</v>
      </c>
      <c r="F138" s="299" t="n">
        <v>529.6</v>
      </c>
    </row>
    <row r="139" customFormat="false" ht="15" hidden="false" customHeight="false" outlineLevel="0" collapsed="false">
      <c r="A139" s="294" t="s">
        <v>1180</v>
      </c>
      <c r="B139" s="295" t="s">
        <v>1181</v>
      </c>
      <c r="C139" s="296" t="s">
        <v>72</v>
      </c>
      <c r="D139" s="297" t="n">
        <v>0.1784</v>
      </c>
      <c r="E139" s="298" t="n">
        <f aca="false">1-D139</f>
        <v>0.8216</v>
      </c>
      <c r="F139" s="299" t="n">
        <v>534.04</v>
      </c>
    </row>
    <row r="140" customFormat="false" ht="15" hidden="false" customHeight="false" outlineLevel="0" collapsed="false">
      <c r="A140" s="294" t="s">
        <v>1182</v>
      </c>
      <c r="B140" s="295" t="s">
        <v>1183</v>
      </c>
      <c r="C140" s="296" t="s">
        <v>72</v>
      </c>
      <c r="D140" s="297" t="n">
        <v>0.2005</v>
      </c>
      <c r="E140" s="298" t="n">
        <f aca="false">1-D140</f>
        <v>0.7995</v>
      </c>
      <c r="F140" s="299" t="n">
        <v>543.37</v>
      </c>
    </row>
    <row r="141" customFormat="false" ht="15" hidden="false" customHeight="false" outlineLevel="0" collapsed="false">
      <c r="A141" s="294" t="s">
        <v>1184</v>
      </c>
      <c r="B141" s="295" t="s">
        <v>1185</v>
      </c>
      <c r="C141" s="296" t="s">
        <v>72</v>
      </c>
      <c r="D141" s="297" t="n">
        <v>0.1476</v>
      </c>
      <c r="E141" s="298" t="n">
        <f aca="false">1-D141</f>
        <v>0.8524</v>
      </c>
      <c r="F141" s="299" t="n">
        <v>495.39</v>
      </c>
    </row>
    <row r="142" customFormat="false" ht="15" hidden="false" customHeight="false" outlineLevel="0" collapsed="false">
      <c r="A142" s="294" t="s">
        <v>1186</v>
      </c>
      <c r="B142" s="295" t="s">
        <v>1187</v>
      </c>
      <c r="C142" s="296" t="s">
        <v>72</v>
      </c>
      <c r="D142" s="297" t="n">
        <v>0.0523</v>
      </c>
      <c r="E142" s="298" t="n">
        <f aca="false">1-D142</f>
        <v>0.9477</v>
      </c>
      <c r="F142" s="299" t="n">
        <v>3629.21</v>
      </c>
    </row>
    <row r="143" customFormat="false" ht="15" hidden="false" customHeight="false" outlineLevel="0" collapsed="false">
      <c r="A143" s="294" t="s">
        <v>1188</v>
      </c>
      <c r="B143" s="295" t="s">
        <v>1189</v>
      </c>
      <c r="C143" s="296" t="s">
        <v>72</v>
      </c>
      <c r="D143" s="297" t="n">
        <v>0.029</v>
      </c>
      <c r="E143" s="298" t="n">
        <f aca="false">1-D143</f>
        <v>0.971</v>
      </c>
      <c r="F143" s="299" t="n">
        <v>3516.23</v>
      </c>
    </row>
    <row r="144" customFormat="false" ht="15" hidden="false" customHeight="false" outlineLevel="0" collapsed="false">
      <c r="A144" s="294" t="s">
        <v>1190</v>
      </c>
      <c r="B144" s="295" t="s">
        <v>1191</v>
      </c>
      <c r="C144" s="296" t="s">
        <v>72</v>
      </c>
      <c r="D144" s="297" t="n">
        <v>0.0222</v>
      </c>
      <c r="E144" s="298" t="n">
        <f aca="false">1-D144</f>
        <v>0.9778</v>
      </c>
      <c r="F144" s="299" t="n">
        <v>3503.69</v>
      </c>
    </row>
    <row r="145" customFormat="false" ht="15" hidden="false" customHeight="false" outlineLevel="0" collapsed="false">
      <c r="A145" s="294" t="s">
        <v>1192</v>
      </c>
      <c r="B145" s="295" t="s">
        <v>1193</v>
      </c>
      <c r="C145" s="296" t="s">
        <v>72</v>
      </c>
      <c r="D145" s="297" t="n">
        <v>0.044</v>
      </c>
      <c r="E145" s="298" t="n">
        <f aca="false">1-D145</f>
        <v>0.956</v>
      </c>
      <c r="F145" s="299" t="n">
        <v>3497</v>
      </c>
    </row>
    <row r="146" customFormat="false" ht="15" hidden="false" customHeight="false" outlineLevel="0" collapsed="false">
      <c r="A146" s="294" t="s">
        <v>1194</v>
      </c>
      <c r="B146" s="295" t="s">
        <v>1195</v>
      </c>
      <c r="C146" s="296" t="s">
        <v>72</v>
      </c>
      <c r="D146" s="297" t="n">
        <v>0.0268</v>
      </c>
      <c r="E146" s="298" t="n">
        <f aca="false">1-D146</f>
        <v>0.9732</v>
      </c>
      <c r="F146" s="299" t="n">
        <v>3429.7</v>
      </c>
    </row>
    <row r="147" customFormat="false" ht="15" hidden="false" customHeight="false" outlineLevel="0" collapsed="false">
      <c r="A147" s="294" t="s">
        <v>1196</v>
      </c>
      <c r="B147" s="295" t="s">
        <v>1197</v>
      </c>
      <c r="C147" s="296" t="s">
        <v>72</v>
      </c>
      <c r="D147" s="297" t="n">
        <v>0.019</v>
      </c>
      <c r="E147" s="298" t="n">
        <f aca="false">1-D147</f>
        <v>0.981</v>
      </c>
      <c r="F147" s="299" t="n">
        <v>3416.91</v>
      </c>
    </row>
    <row r="148" customFormat="false" ht="15" hidden="false" customHeight="false" outlineLevel="0" collapsed="false">
      <c r="A148" s="294" t="s">
        <v>1198</v>
      </c>
      <c r="B148" s="295" t="s">
        <v>1199</v>
      </c>
      <c r="C148" s="296" t="s">
        <v>72</v>
      </c>
      <c r="D148" s="297" t="n">
        <v>0.2737</v>
      </c>
      <c r="E148" s="298" t="n">
        <f aca="false">1-D148</f>
        <v>0.7263</v>
      </c>
      <c r="F148" s="299" t="n">
        <v>702.91</v>
      </c>
    </row>
    <row r="149" customFormat="false" ht="15" hidden="false" customHeight="false" outlineLevel="0" collapsed="false">
      <c r="A149" s="294" t="s">
        <v>1200</v>
      </c>
      <c r="B149" s="295" t="s">
        <v>1201</v>
      </c>
      <c r="C149" s="296" t="s">
        <v>72</v>
      </c>
      <c r="D149" s="297" t="n">
        <v>0.1762</v>
      </c>
      <c r="E149" s="298" t="n">
        <f aca="false">1-D149</f>
        <v>0.8238</v>
      </c>
      <c r="F149" s="299" t="n">
        <v>547.4</v>
      </c>
    </row>
    <row r="150" customFormat="false" ht="15" hidden="false" customHeight="false" outlineLevel="0" collapsed="false">
      <c r="A150" s="294" t="s">
        <v>1202</v>
      </c>
      <c r="B150" s="295" t="s">
        <v>1203</v>
      </c>
      <c r="C150" s="296" t="s">
        <v>72</v>
      </c>
      <c r="D150" s="297" t="n">
        <v>0.1497</v>
      </c>
      <c r="E150" s="298" t="n">
        <f aca="false">1-D150</f>
        <v>0.8503</v>
      </c>
      <c r="F150" s="299" t="n">
        <v>531.28</v>
      </c>
    </row>
    <row r="151" customFormat="false" ht="15" hidden="false" customHeight="false" outlineLevel="0" collapsed="false">
      <c r="A151" s="294" t="s">
        <v>1204</v>
      </c>
      <c r="B151" s="295" t="s">
        <v>1205</v>
      </c>
      <c r="C151" s="296" t="s">
        <v>72</v>
      </c>
      <c r="D151" s="297" t="n">
        <v>0.2751</v>
      </c>
      <c r="E151" s="298" t="n">
        <f aca="false">1-D151</f>
        <v>0.7249</v>
      </c>
      <c r="F151" s="299" t="n">
        <v>659.88</v>
      </c>
    </row>
    <row r="152" customFormat="false" ht="15" hidden="false" customHeight="false" outlineLevel="0" collapsed="false">
      <c r="A152" s="294" t="s">
        <v>1206</v>
      </c>
      <c r="B152" s="295" t="s">
        <v>1207</v>
      </c>
      <c r="C152" s="296" t="s">
        <v>72</v>
      </c>
      <c r="D152" s="297" t="n">
        <v>0.1915</v>
      </c>
      <c r="E152" s="298" t="n">
        <f aca="false">1-D152</f>
        <v>0.8085</v>
      </c>
      <c r="F152" s="299" t="n">
        <v>555.06</v>
      </c>
    </row>
    <row r="153" customFormat="false" ht="15" hidden="false" customHeight="false" outlineLevel="0" collapsed="false">
      <c r="A153" s="294" t="s">
        <v>1208</v>
      </c>
      <c r="B153" s="295" t="s">
        <v>1209</v>
      </c>
      <c r="C153" s="296" t="s">
        <v>72</v>
      </c>
      <c r="D153" s="297" t="n">
        <v>0.133</v>
      </c>
      <c r="E153" s="298" t="n">
        <f aca="false">1-D153</f>
        <v>0.867</v>
      </c>
      <c r="F153" s="299" t="n">
        <v>505.32</v>
      </c>
    </row>
    <row r="154" customFormat="false" ht="15" hidden="false" customHeight="false" outlineLevel="0" collapsed="false">
      <c r="A154" s="294" t="s">
        <v>1210</v>
      </c>
      <c r="B154" s="295" t="s">
        <v>1211</v>
      </c>
      <c r="C154" s="296" t="s">
        <v>72</v>
      </c>
      <c r="D154" s="297" t="n">
        <v>0.1864</v>
      </c>
      <c r="E154" s="298" t="n">
        <f aca="false">1-D154</f>
        <v>0.8136</v>
      </c>
      <c r="F154" s="299" t="n">
        <v>833.78</v>
      </c>
    </row>
    <row r="155" customFormat="false" ht="15" hidden="false" customHeight="false" outlineLevel="0" collapsed="false">
      <c r="A155" s="294" t="s">
        <v>1212</v>
      </c>
      <c r="B155" s="295" t="s">
        <v>1213</v>
      </c>
      <c r="C155" s="296" t="s">
        <v>72</v>
      </c>
      <c r="D155" s="297" t="n">
        <v>0.1172</v>
      </c>
      <c r="E155" s="298" t="n">
        <f aca="false">1-D155</f>
        <v>0.8828</v>
      </c>
      <c r="F155" s="299" t="n">
        <v>714.43</v>
      </c>
    </row>
    <row r="156" customFormat="false" ht="15" hidden="false" customHeight="false" outlineLevel="0" collapsed="false">
      <c r="A156" s="294" t="s">
        <v>1214</v>
      </c>
      <c r="B156" s="295" t="s">
        <v>1215</v>
      </c>
      <c r="C156" s="296" t="s">
        <v>72</v>
      </c>
      <c r="D156" s="297" t="n">
        <v>0.1061</v>
      </c>
      <c r="E156" s="298" t="n">
        <f aca="false">1-D156</f>
        <v>0.8939</v>
      </c>
      <c r="F156" s="299" t="n">
        <v>708.98</v>
      </c>
    </row>
    <row r="157" customFormat="false" ht="15" hidden="false" customHeight="false" outlineLevel="0" collapsed="false">
      <c r="A157" s="294" t="s">
        <v>1216</v>
      </c>
      <c r="B157" s="295" t="s">
        <v>1217</v>
      </c>
      <c r="C157" s="296" t="s">
        <v>72</v>
      </c>
      <c r="D157" s="297" t="n">
        <v>0.1976</v>
      </c>
      <c r="E157" s="298" t="n">
        <f aca="false">1-D157</f>
        <v>0.8024</v>
      </c>
      <c r="F157" s="299" t="n">
        <v>804.53</v>
      </c>
    </row>
    <row r="158" customFormat="false" ht="15" hidden="false" customHeight="false" outlineLevel="0" collapsed="false">
      <c r="A158" s="294" t="s">
        <v>1218</v>
      </c>
      <c r="B158" s="295" t="s">
        <v>1219</v>
      </c>
      <c r="C158" s="296" t="s">
        <v>72</v>
      </c>
      <c r="D158" s="297" t="n">
        <v>0.1142</v>
      </c>
      <c r="E158" s="298" t="n">
        <f aca="false">1-D158</f>
        <v>0.8858</v>
      </c>
      <c r="F158" s="299" t="n">
        <v>699.84</v>
      </c>
    </row>
    <row r="159" customFormat="false" ht="15" hidden="false" customHeight="false" outlineLevel="0" collapsed="false">
      <c r="A159" s="294" t="s">
        <v>1220</v>
      </c>
      <c r="B159" s="295" t="s">
        <v>1221</v>
      </c>
      <c r="C159" s="296" t="s">
        <v>72</v>
      </c>
      <c r="D159" s="297" t="n">
        <v>0.0879</v>
      </c>
      <c r="E159" s="298" t="n">
        <f aca="false">1-D159</f>
        <v>0.9121</v>
      </c>
      <c r="F159" s="299" t="n">
        <v>675</v>
      </c>
    </row>
    <row r="160" customFormat="false" ht="15" hidden="false" customHeight="false" outlineLevel="0" collapsed="false">
      <c r="A160" s="294" t="s">
        <v>1222</v>
      </c>
      <c r="B160" s="295" t="s">
        <v>1223</v>
      </c>
      <c r="C160" s="296" t="s">
        <v>72</v>
      </c>
      <c r="D160" s="297" t="n">
        <v>0.2382</v>
      </c>
      <c r="E160" s="298" t="n">
        <f aca="false">1-D160</f>
        <v>0.7618</v>
      </c>
      <c r="F160" s="299" t="n">
        <v>853.83</v>
      </c>
    </row>
    <row r="161" customFormat="false" ht="15" hidden="false" customHeight="false" outlineLevel="0" collapsed="false">
      <c r="A161" s="294" t="s">
        <v>1224</v>
      </c>
      <c r="B161" s="295" t="s">
        <v>1225</v>
      </c>
      <c r="C161" s="296" t="s">
        <v>72</v>
      </c>
      <c r="D161" s="297" t="n">
        <v>0.143</v>
      </c>
      <c r="E161" s="298" t="n">
        <f aca="false">1-D161</f>
        <v>0.857</v>
      </c>
      <c r="F161" s="299" t="n">
        <v>690.12</v>
      </c>
    </row>
    <row r="162" customFormat="false" ht="15" hidden="false" customHeight="false" outlineLevel="0" collapsed="false">
      <c r="A162" s="294" t="s">
        <v>1226</v>
      </c>
      <c r="B162" s="295" t="s">
        <v>1227</v>
      </c>
      <c r="C162" s="296" t="s">
        <v>72</v>
      </c>
      <c r="D162" s="297" t="n">
        <v>0.1855</v>
      </c>
      <c r="E162" s="298" t="n">
        <f aca="false">1-D162</f>
        <v>0.8145</v>
      </c>
      <c r="F162" s="299" t="n">
        <v>471.63</v>
      </c>
    </row>
    <row r="163" customFormat="false" ht="15" hidden="false" customHeight="false" outlineLevel="0" collapsed="false">
      <c r="A163" s="294" t="s">
        <v>1228</v>
      </c>
      <c r="B163" s="295" t="s">
        <v>1229</v>
      </c>
      <c r="C163" s="296" t="s">
        <v>72</v>
      </c>
      <c r="D163" s="297" t="n">
        <v>0.2684</v>
      </c>
      <c r="E163" s="298" t="n">
        <f aca="false">1-D163</f>
        <v>0.7316</v>
      </c>
      <c r="F163" s="299" t="n">
        <v>861.07</v>
      </c>
    </row>
    <row r="164" customFormat="false" ht="15" hidden="false" customHeight="false" outlineLevel="0" collapsed="false">
      <c r="A164" s="294" t="s">
        <v>1230</v>
      </c>
      <c r="B164" s="295" t="s">
        <v>1231</v>
      </c>
      <c r="C164" s="296" t="s">
        <v>72</v>
      </c>
      <c r="D164" s="297" t="n">
        <v>0.1544</v>
      </c>
      <c r="E164" s="298" t="n">
        <f aca="false">1-D164</f>
        <v>0.8456</v>
      </c>
      <c r="F164" s="299" t="n">
        <v>691.09</v>
      </c>
    </row>
    <row r="165" customFormat="false" ht="15" hidden="false" customHeight="false" outlineLevel="0" collapsed="false">
      <c r="A165" s="294" t="s">
        <v>1232</v>
      </c>
      <c r="B165" s="295" t="s">
        <v>1233</v>
      </c>
      <c r="C165" s="296" t="s">
        <v>72</v>
      </c>
      <c r="D165" s="297" t="n">
        <v>0.1121</v>
      </c>
      <c r="E165" s="298" t="n">
        <f aca="false">1-D165</f>
        <v>0.8879</v>
      </c>
      <c r="F165" s="299" t="n">
        <v>646.14</v>
      </c>
    </row>
    <row r="166" customFormat="false" ht="15" hidden="false" customHeight="false" outlineLevel="0" collapsed="false">
      <c r="A166" s="294" t="s">
        <v>759</v>
      </c>
      <c r="B166" s="295" t="s">
        <v>760</v>
      </c>
      <c r="C166" s="296" t="s">
        <v>72</v>
      </c>
      <c r="D166" s="297" t="n">
        <v>0.2156</v>
      </c>
      <c r="E166" s="298" t="n">
        <f aca="false">1-D166</f>
        <v>0.7844</v>
      </c>
      <c r="F166" s="299" t="n">
        <v>693.87</v>
      </c>
    </row>
    <row r="167" customFormat="false" ht="15" hidden="false" customHeight="false" outlineLevel="0" collapsed="false">
      <c r="A167" s="294" t="s">
        <v>1234</v>
      </c>
      <c r="B167" s="295" t="s">
        <v>1235</v>
      </c>
      <c r="C167" s="296" t="s">
        <v>72</v>
      </c>
      <c r="D167" s="297" t="n">
        <v>0.1334</v>
      </c>
      <c r="E167" s="298" t="n">
        <f aca="false">1-D167</f>
        <v>0.8666</v>
      </c>
      <c r="F167" s="299" t="n">
        <v>572.3</v>
      </c>
    </row>
    <row r="168" customFormat="false" ht="15" hidden="false" customHeight="false" outlineLevel="0" collapsed="false">
      <c r="A168" s="294" t="s">
        <v>1236</v>
      </c>
      <c r="B168" s="295" t="s">
        <v>1237</v>
      </c>
      <c r="C168" s="296" t="s">
        <v>72</v>
      </c>
      <c r="D168" s="297" t="n">
        <v>0.1194</v>
      </c>
      <c r="E168" s="298" t="n">
        <f aca="false">1-D168</f>
        <v>0.8806</v>
      </c>
      <c r="F168" s="299" t="n">
        <v>565.81</v>
      </c>
    </row>
    <row r="169" customFormat="false" ht="15" hidden="false" customHeight="false" outlineLevel="0" collapsed="false">
      <c r="A169" s="294" t="s">
        <v>1238</v>
      </c>
      <c r="B169" s="295" t="s">
        <v>1239</v>
      </c>
      <c r="C169" s="296" t="s">
        <v>72</v>
      </c>
      <c r="D169" s="297" t="n">
        <v>0.2124</v>
      </c>
      <c r="E169" s="298" t="n">
        <f aca="false">1-D169</f>
        <v>0.7876</v>
      </c>
      <c r="F169" s="299" t="n">
        <v>713.93</v>
      </c>
    </row>
    <row r="170" customFormat="false" ht="15" hidden="false" customHeight="false" outlineLevel="0" collapsed="false">
      <c r="A170" s="294" t="s">
        <v>1240</v>
      </c>
      <c r="B170" s="295" t="s">
        <v>1241</v>
      </c>
      <c r="C170" s="296" t="s">
        <v>72</v>
      </c>
      <c r="D170" s="297" t="n">
        <v>0.1294</v>
      </c>
      <c r="E170" s="298" t="n">
        <f aca="false">1-D170</f>
        <v>0.8706</v>
      </c>
      <c r="F170" s="299" t="n">
        <v>561.01</v>
      </c>
    </row>
    <row r="171" customFormat="false" ht="15" hidden="false" customHeight="false" outlineLevel="0" collapsed="false">
      <c r="A171" s="294" t="s">
        <v>1242</v>
      </c>
      <c r="B171" s="295" t="s">
        <v>1243</v>
      </c>
      <c r="C171" s="296" t="s">
        <v>72</v>
      </c>
      <c r="D171" s="297" t="n">
        <v>0.1408</v>
      </c>
      <c r="E171" s="298" t="n">
        <f aca="false">1-D171</f>
        <v>0.8592</v>
      </c>
      <c r="F171" s="299" t="n">
        <v>515.35</v>
      </c>
    </row>
    <row r="172" customFormat="false" ht="15" hidden="false" customHeight="false" outlineLevel="0" collapsed="false">
      <c r="A172" s="294" t="s">
        <v>1244</v>
      </c>
      <c r="B172" s="295" t="s">
        <v>1245</v>
      </c>
      <c r="C172" s="296" t="s">
        <v>72</v>
      </c>
      <c r="D172" s="297" t="n">
        <v>0.2831</v>
      </c>
      <c r="E172" s="298" t="n">
        <f aca="false">1-D172</f>
        <v>0.7169</v>
      </c>
      <c r="F172" s="299" t="n">
        <v>670.94</v>
      </c>
    </row>
    <row r="173" customFormat="false" ht="15" hidden="false" customHeight="false" outlineLevel="0" collapsed="false">
      <c r="A173" s="294" t="s">
        <v>1246</v>
      </c>
      <c r="B173" s="295" t="s">
        <v>1247</v>
      </c>
      <c r="C173" s="296" t="s">
        <v>72</v>
      </c>
      <c r="D173" s="297" t="n">
        <v>0.2219</v>
      </c>
      <c r="E173" s="298" t="n">
        <f aca="false">1-D173</f>
        <v>0.7781</v>
      </c>
      <c r="F173" s="299" t="n">
        <v>556.45</v>
      </c>
    </row>
    <row r="174" customFormat="false" ht="15" hidden="false" customHeight="false" outlineLevel="0" collapsed="false">
      <c r="A174" s="294" t="s">
        <v>1248</v>
      </c>
      <c r="B174" s="295" t="s">
        <v>1249</v>
      </c>
      <c r="C174" s="296" t="s">
        <v>72</v>
      </c>
      <c r="D174" s="297" t="n">
        <v>0.1642</v>
      </c>
      <c r="E174" s="298" t="n">
        <f aca="false">1-D174</f>
        <v>0.8358</v>
      </c>
      <c r="F174" s="299" t="n">
        <v>511.73</v>
      </c>
    </row>
    <row r="175" customFormat="false" ht="15" hidden="false" customHeight="false" outlineLevel="0" collapsed="false">
      <c r="A175" s="294" t="s">
        <v>1250</v>
      </c>
      <c r="B175" s="295" t="s">
        <v>1251</v>
      </c>
      <c r="C175" s="296" t="s">
        <v>72</v>
      </c>
      <c r="D175" s="297" t="n">
        <v>0.1823</v>
      </c>
      <c r="E175" s="298" t="n">
        <f aca="false">1-D175</f>
        <v>0.8177</v>
      </c>
      <c r="F175" s="299" t="n">
        <v>514.1</v>
      </c>
    </row>
    <row r="176" customFormat="false" ht="15" hidden="false" customHeight="false" outlineLevel="0" collapsed="false">
      <c r="A176" s="294" t="s">
        <v>1252</v>
      </c>
      <c r="B176" s="295" t="s">
        <v>1253</v>
      </c>
      <c r="C176" s="296" t="s">
        <v>72</v>
      </c>
      <c r="D176" s="297" t="n">
        <v>0.1502</v>
      </c>
      <c r="E176" s="298" t="n">
        <f aca="false">1-D176</f>
        <v>0.8498</v>
      </c>
      <c r="F176" s="299" t="n">
        <v>499.41</v>
      </c>
    </row>
    <row r="177" customFormat="false" ht="15" hidden="false" customHeight="false" outlineLevel="0" collapsed="false">
      <c r="A177" s="294" t="s">
        <v>1254</v>
      </c>
      <c r="B177" s="295" t="s">
        <v>1255</v>
      </c>
      <c r="C177" s="296" t="s">
        <v>72</v>
      </c>
      <c r="D177" s="297" t="n">
        <v>0.0514</v>
      </c>
      <c r="E177" s="298" t="n">
        <f aca="false">1-D177</f>
        <v>0.9486</v>
      </c>
      <c r="F177" s="299" t="n">
        <v>3570.83</v>
      </c>
    </row>
    <row r="178" customFormat="false" ht="15" hidden="false" customHeight="false" outlineLevel="0" collapsed="false">
      <c r="A178" s="294" t="s">
        <v>1256</v>
      </c>
      <c r="B178" s="295" t="s">
        <v>1257</v>
      </c>
      <c r="C178" s="296" t="s">
        <v>72</v>
      </c>
      <c r="D178" s="297" t="n">
        <v>0.0304</v>
      </c>
      <c r="E178" s="298" t="n">
        <f aca="false">1-D178</f>
        <v>0.9696</v>
      </c>
      <c r="F178" s="299" t="n">
        <v>3442.08</v>
      </c>
    </row>
    <row r="179" customFormat="false" ht="15" hidden="false" customHeight="false" outlineLevel="0" collapsed="false">
      <c r="A179" s="294" t="s">
        <v>1258</v>
      </c>
      <c r="B179" s="295" t="s">
        <v>1259</v>
      </c>
      <c r="C179" s="296" t="s">
        <v>72</v>
      </c>
      <c r="D179" s="297" t="n">
        <v>0.0213</v>
      </c>
      <c r="E179" s="298" t="n">
        <f aca="false">1-D179</f>
        <v>0.9787</v>
      </c>
      <c r="F179" s="299" t="n">
        <v>3436.22</v>
      </c>
    </row>
    <row r="180" customFormat="false" ht="15" hidden="false" customHeight="false" outlineLevel="0" collapsed="false">
      <c r="A180" s="294" t="s">
        <v>1260</v>
      </c>
      <c r="B180" s="295" t="s">
        <v>1261</v>
      </c>
      <c r="C180" s="296" t="s">
        <v>72</v>
      </c>
      <c r="D180" s="297" t="n">
        <v>0.0382</v>
      </c>
      <c r="E180" s="298" t="n">
        <f aca="false">1-D180</f>
        <v>0.9618</v>
      </c>
      <c r="F180" s="299" t="n">
        <v>3424.43</v>
      </c>
    </row>
    <row r="181" customFormat="false" ht="15" hidden="false" customHeight="false" outlineLevel="0" collapsed="false">
      <c r="A181" s="294" t="s">
        <v>1262</v>
      </c>
      <c r="B181" s="295" t="s">
        <v>1263</v>
      </c>
      <c r="C181" s="296" t="s">
        <v>72</v>
      </c>
      <c r="D181" s="297" t="n">
        <v>0.0203</v>
      </c>
      <c r="E181" s="298" t="n">
        <f aca="false">1-D181</f>
        <v>0.9797</v>
      </c>
      <c r="F181" s="299" t="n">
        <v>3371.61</v>
      </c>
    </row>
    <row r="182" customFormat="false" ht="15" hidden="false" customHeight="false" outlineLevel="0" collapsed="false">
      <c r="A182" s="294" t="s">
        <v>1264</v>
      </c>
      <c r="B182" s="295" t="s">
        <v>1265</v>
      </c>
      <c r="C182" s="296" t="s">
        <v>72</v>
      </c>
      <c r="D182" s="297" t="n">
        <v>0.2889</v>
      </c>
      <c r="E182" s="298" t="n">
        <f aca="false">1-D182</f>
        <v>0.7111</v>
      </c>
      <c r="F182" s="299" t="n">
        <v>644.19</v>
      </c>
    </row>
    <row r="183" customFormat="false" ht="15" hidden="false" customHeight="false" outlineLevel="0" collapsed="false">
      <c r="A183" s="294" t="s">
        <v>1266</v>
      </c>
      <c r="B183" s="295" t="s">
        <v>1267</v>
      </c>
      <c r="C183" s="296" t="s">
        <v>72</v>
      </c>
      <c r="D183" s="297" t="n">
        <v>0.2041</v>
      </c>
      <c r="E183" s="298" t="n">
        <f aca="false">1-D183</f>
        <v>0.7959</v>
      </c>
      <c r="F183" s="299" t="n">
        <v>507.71</v>
      </c>
    </row>
    <row r="184" customFormat="false" ht="15" hidden="false" customHeight="false" outlineLevel="0" collapsed="false">
      <c r="A184" s="294" t="s">
        <v>1268</v>
      </c>
      <c r="B184" s="295" t="s">
        <v>1269</v>
      </c>
      <c r="C184" s="296" t="s">
        <v>72</v>
      </c>
      <c r="D184" s="297" t="n">
        <v>0.1649</v>
      </c>
      <c r="E184" s="298" t="n">
        <f aca="false">1-D184</f>
        <v>0.8351</v>
      </c>
      <c r="F184" s="299" t="n">
        <v>481.8</v>
      </c>
    </row>
    <row r="185" customFormat="false" ht="15" hidden="false" customHeight="false" outlineLevel="0" collapsed="false">
      <c r="A185" s="294" t="s">
        <v>1270</v>
      </c>
      <c r="B185" s="295" t="s">
        <v>1271</v>
      </c>
      <c r="C185" s="296" t="s">
        <v>72</v>
      </c>
      <c r="D185" s="297" t="n">
        <v>0.2604</v>
      </c>
      <c r="E185" s="298" t="n">
        <f aca="false">1-D185</f>
        <v>0.7396</v>
      </c>
      <c r="F185" s="299" t="n">
        <v>561.59</v>
      </c>
    </row>
    <row r="186" customFormat="false" ht="15" hidden="false" customHeight="false" outlineLevel="0" collapsed="false">
      <c r="A186" s="294" t="s">
        <v>1272</v>
      </c>
      <c r="B186" s="295" t="s">
        <v>1273</v>
      </c>
      <c r="C186" s="296" t="s">
        <v>72</v>
      </c>
      <c r="D186" s="297" t="n">
        <v>0.1904</v>
      </c>
      <c r="E186" s="298" t="n">
        <f aca="false">1-D186</f>
        <v>0.8096</v>
      </c>
      <c r="F186" s="299" t="n">
        <v>490.16</v>
      </c>
    </row>
    <row r="187" customFormat="false" ht="15" hidden="false" customHeight="false" outlineLevel="0" collapsed="false">
      <c r="A187" s="294" t="s">
        <v>1274</v>
      </c>
      <c r="B187" s="295" t="s">
        <v>1275</v>
      </c>
      <c r="C187" s="296" t="s">
        <v>72</v>
      </c>
      <c r="D187" s="297" t="n">
        <v>0.1444</v>
      </c>
      <c r="E187" s="298" t="n">
        <f aca="false">1-D187</f>
        <v>0.8556</v>
      </c>
      <c r="F187" s="299" t="n">
        <v>453.76</v>
      </c>
    </row>
    <row r="188" customFormat="false" ht="15" hidden="false" customHeight="false" outlineLevel="0" collapsed="false">
      <c r="A188" s="294" t="s">
        <v>1276</v>
      </c>
      <c r="B188" s="295" t="s">
        <v>1277</v>
      </c>
      <c r="C188" s="296" t="s">
        <v>72</v>
      </c>
      <c r="D188" s="297" t="n">
        <v>0.1995</v>
      </c>
      <c r="E188" s="298" t="n">
        <f aca="false">1-D188</f>
        <v>0.8005</v>
      </c>
      <c r="F188" s="299" t="n">
        <v>748.33</v>
      </c>
    </row>
    <row r="189" customFormat="false" ht="15" hidden="false" customHeight="false" outlineLevel="0" collapsed="false">
      <c r="A189" s="294" t="s">
        <v>1278</v>
      </c>
      <c r="B189" s="295" t="s">
        <v>1279</v>
      </c>
      <c r="C189" s="296" t="s">
        <v>72</v>
      </c>
      <c r="D189" s="297" t="n">
        <v>0.1255</v>
      </c>
      <c r="E189" s="298" t="n">
        <f aca="false">1-D189</f>
        <v>0.8745</v>
      </c>
      <c r="F189" s="299" t="n">
        <v>624.29</v>
      </c>
    </row>
    <row r="190" customFormat="false" ht="15" hidden="false" customHeight="false" outlineLevel="0" collapsed="false">
      <c r="A190" s="294" t="s">
        <v>1280</v>
      </c>
      <c r="B190" s="295" t="s">
        <v>1281</v>
      </c>
      <c r="C190" s="296" t="s">
        <v>72</v>
      </c>
      <c r="D190" s="297" t="n">
        <v>0.1126</v>
      </c>
      <c r="E190" s="298" t="n">
        <f aca="false">1-D190</f>
        <v>0.8874</v>
      </c>
      <c r="F190" s="299" t="n">
        <v>619.34</v>
      </c>
    </row>
    <row r="191" customFormat="false" ht="15" hidden="false" customHeight="false" outlineLevel="0" collapsed="false">
      <c r="A191" s="294" t="s">
        <v>1282</v>
      </c>
      <c r="B191" s="295" t="s">
        <v>1283</v>
      </c>
      <c r="C191" s="296" t="s">
        <v>72</v>
      </c>
      <c r="D191" s="297" t="n">
        <v>0.1941</v>
      </c>
      <c r="E191" s="298" t="n">
        <f aca="false">1-D191</f>
        <v>0.8059</v>
      </c>
      <c r="F191" s="299" t="n">
        <v>691.24</v>
      </c>
    </row>
    <row r="192" customFormat="false" ht="15" hidden="false" customHeight="false" outlineLevel="0" collapsed="false">
      <c r="A192" s="294" t="s">
        <v>1284</v>
      </c>
      <c r="B192" s="295" t="s">
        <v>1285</v>
      </c>
      <c r="C192" s="296" t="s">
        <v>72</v>
      </c>
      <c r="D192" s="297" t="n">
        <v>0.1357</v>
      </c>
      <c r="E192" s="298" t="n">
        <f aca="false">1-D192</f>
        <v>0.8643</v>
      </c>
      <c r="F192" s="299" t="n">
        <v>625.19</v>
      </c>
    </row>
    <row r="193" customFormat="false" ht="15" hidden="false" customHeight="false" outlineLevel="0" collapsed="false">
      <c r="A193" s="294" t="s">
        <v>1286</v>
      </c>
      <c r="B193" s="295" t="s">
        <v>1287</v>
      </c>
      <c r="C193" s="296" t="s">
        <v>72</v>
      </c>
      <c r="D193" s="297" t="n">
        <v>0.0991</v>
      </c>
      <c r="E193" s="298" t="n">
        <f aca="false">1-D193</f>
        <v>0.9009</v>
      </c>
      <c r="F193" s="299" t="n">
        <v>595.29</v>
      </c>
    </row>
    <row r="194" customFormat="false" ht="15" hidden="false" customHeight="false" outlineLevel="0" collapsed="false">
      <c r="A194" s="294" t="s">
        <v>1288</v>
      </c>
      <c r="B194" s="295" t="s">
        <v>1289</v>
      </c>
      <c r="C194" s="296" t="s">
        <v>72</v>
      </c>
      <c r="D194" s="297" t="n">
        <v>0.249</v>
      </c>
      <c r="E194" s="298" t="n">
        <f aca="false">1-D194</f>
        <v>0.751</v>
      </c>
      <c r="F194" s="299" t="n">
        <v>772.63</v>
      </c>
    </row>
    <row r="195" customFormat="false" ht="15" hidden="false" customHeight="false" outlineLevel="0" collapsed="false">
      <c r="A195" s="294" t="s">
        <v>1290</v>
      </c>
      <c r="B195" s="295" t="s">
        <v>1291</v>
      </c>
      <c r="C195" s="296" t="s">
        <v>72</v>
      </c>
      <c r="D195" s="297" t="n">
        <v>0.1707</v>
      </c>
      <c r="E195" s="298" t="n">
        <f aca="false">1-D195</f>
        <v>0.8293</v>
      </c>
      <c r="F195" s="299" t="n">
        <v>634.57</v>
      </c>
    </row>
    <row r="196" customFormat="false" ht="15" hidden="false" customHeight="false" outlineLevel="0" collapsed="false">
      <c r="A196" s="294" t="s">
        <v>1292</v>
      </c>
      <c r="B196" s="295" t="s">
        <v>1293</v>
      </c>
      <c r="C196" s="296" t="s">
        <v>72</v>
      </c>
      <c r="D196" s="297" t="n">
        <v>0.1436</v>
      </c>
      <c r="E196" s="298" t="n">
        <f aca="false">1-D196</f>
        <v>0.8564</v>
      </c>
      <c r="F196" s="299" t="n">
        <v>616.2</v>
      </c>
    </row>
    <row r="197" customFormat="false" ht="15" hidden="false" customHeight="false" outlineLevel="0" collapsed="false">
      <c r="A197" s="294" t="s">
        <v>1294</v>
      </c>
      <c r="B197" s="295" t="s">
        <v>1295</v>
      </c>
      <c r="C197" s="296" t="s">
        <v>72</v>
      </c>
      <c r="D197" s="297" t="n">
        <v>0.2538</v>
      </c>
      <c r="E197" s="298" t="n">
        <f aca="false">1-D197</f>
        <v>0.7462</v>
      </c>
      <c r="F197" s="299" t="n">
        <v>734.6</v>
      </c>
    </row>
    <row r="198" customFormat="false" ht="15" hidden="false" customHeight="false" outlineLevel="0" collapsed="false">
      <c r="A198" s="294" t="s">
        <v>1296</v>
      </c>
      <c r="B198" s="295" t="s">
        <v>1297</v>
      </c>
      <c r="C198" s="296" t="s">
        <v>72</v>
      </c>
      <c r="D198" s="297" t="n">
        <v>0.1813</v>
      </c>
      <c r="E198" s="298" t="n">
        <f aca="false">1-D198</f>
        <v>0.8187</v>
      </c>
      <c r="F198" s="299" t="n">
        <v>638.11</v>
      </c>
    </row>
    <row r="199" customFormat="false" ht="15" hidden="false" customHeight="false" outlineLevel="0" collapsed="false">
      <c r="A199" s="294" t="s">
        <v>1298</v>
      </c>
      <c r="B199" s="295" t="s">
        <v>1299</v>
      </c>
      <c r="C199" s="296" t="s">
        <v>72</v>
      </c>
      <c r="D199" s="297" t="n">
        <v>0.1239</v>
      </c>
      <c r="E199" s="298" t="n">
        <f aca="false">1-D199</f>
        <v>0.8761</v>
      </c>
      <c r="F199" s="299" t="n">
        <v>582.25</v>
      </c>
    </row>
    <row r="200" customFormat="false" ht="15" hidden="false" customHeight="false" outlineLevel="0" collapsed="false">
      <c r="A200" s="294" t="s">
        <v>1300</v>
      </c>
      <c r="B200" s="295" t="s">
        <v>1301</v>
      </c>
      <c r="C200" s="296" t="s">
        <v>72</v>
      </c>
      <c r="D200" s="297" t="n">
        <v>0.2296</v>
      </c>
      <c r="E200" s="298" t="n">
        <f aca="false">1-D200</f>
        <v>0.7704</v>
      </c>
      <c r="F200" s="299" t="n">
        <v>630.53</v>
      </c>
    </row>
    <row r="201" customFormat="false" ht="15" hidden="false" customHeight="false" outlineLevel="0" collapsed="false">
      <c r="A201" s="294" t="s">
        <v>1302</v>
      </c>
      <c r="B201" s="295" t="s">
        <v>1303</v>
      </c>
      <c r="C201" s="296" t="s">
        <v>72</v>
      </c>
      <c r="D201" s="297" t="n">
        <v>0.1261</v>
      </c>
      <c r="E201" s="298" t="n">
        <f aca="false">1-D201</f>
        <v>0.8739</v>
      </c>
      <c r="F201" s="299" t="n">
        <v>505.4</v>
      </c>
    </row>
    <row r="202" customFormat="false" ht="15" hidden="false" customHeight="false" outlineLevel="0" collapsed="false">
      <c r="A202" s="294" t="s">
        <v>1304</v>
      </c>
      <c r="B202" s="295" t="s">
        <v>1305</v>
      </c>
      <c r="C202" s="296" t="s">
        <v>72</v>
      </c>
      <c r="D202" s="297" t="n">
        <v>0.2204</v>
      </c>
      <c r="E202" s="298" t="n">
        <f aca="false">1-D202</f>
        <v>0.7796</v>
      </c>
      <c r="F202" s="299" t="n">
        <v>581.66</v>
      </c>
    </row>
    <row r="203" customFormat="false" ht="15" hidden="false" customHeight="false" outlineLevel="0" collapsed="false">
      <c r="A203" s="294" t="s">
        <v>1306</v>
      </c>
      <c r="B203" s="295" t="s">
        <v>1307</v>
      </c>
      <c r="C203" s="296" t="s">
        <v>72</v>
      </c>
      <c r="D203" s="297" t="n">
        <v>0.1532</v>
      </c>
      <c r="E203" s="298" t="n">
        <f aca="false">1-D203</f>
        <v>0.8468</v>
      </c>
      <c r="F203" s="299" t="n">
        <v>514.65</v>
      </c>
    </row>
    <row r="204" customFormat="false" ht="15" hidden="false" customHeight="false" outlineLevel="0" collapsed="false">
      <c r="A204" s="294" t="s">
        <v>1308</v>
      </c>
      <c r="B204" s="295" t="s">
        <v>1309</v>
      </c>
      <c r="C204" s="296" t="s">
        <v>72</v>
      </c>
      <c r="D204" s="297" t="n">
        <v>0.1098</v>
      </c>
      <c r="E204" s="298" t="n">
        <f aca="false">1-D204</f>
        <v>0.8902</v>
      </c>
      <c r="F204" s="299" t="n">
        <v>483.03</v>
      </c>
    </row>
    <row r="205" customFormat="false" ht="15" hidden="false" customHeight="false" outlineLevel="0" collapsed="false">
      <c r="A205" s="294" t="s">
        <v>1310</v>
      </c>
      <c r="B205" s="295" t="s">
        <v>1311</v>
      </c>
      <c r="C205" s="296" t="s">
        <v>72</v>
      </c>
      <c r="D205" s="297" t="n">
        <v>0.0525</v>
      </c>
      <c r="E205" s="298" t="n">
        <f aca="false">1-D205</f>
        <v>0.9475</v>
      </c>
      <c r="F205" s="299" t="n">
        <v>3542.44</v>
      </c>
    </row>
    <row r="206" customFormat="false" ht="15" hidden="false" customHeight="false" outlineLevel="0" collapsed="false">
      <c r="A206" s="294" t="s">
        <v>1312</v>
      </c>
      <c r="B206" s="295" t="s">
        <v>1313</v>
      </c>
      <c r="C206" s="296" t="s">
        <v>72</v>
      </c>
      <c r="D206" s="297" t="n">
        <v>0.0283</v>
      </c>
      <c r="E206" s="298" t="n">
        <f aca="false">1-D206</f>
        <v>0.9717</v>
      </c>
      <c r="F206" s="299" t="n">
        <v>3413.99</v>
      </c>
    </row>
    <row r="207" customFormat="false" ht="15" hidden="false" customHeight="false" outlineLevel="0" collapsed="false">
      <c r="A207" s="294" t="s">
        <v>1314</v>
      </c>
      <c r="B207" s="295" t="s">
        <v>1315</v>
      </c>
      <c r="C207" s="296" t="s">
        <v>72</v>
      </c>
      <c r="D207" s="297" t="n">
        <v>0.0236</v>
      </c>
      <c r="E207" s="298" t="n">
        <f aca="false">1-D207</f>
        <v>0.9764</v>
      </c>
      <c r="F207" s="299" t="n">
        <v>3411.46</v>
      </c>
    </row>
    <row r="208" customFormat="false" ht="15" hidden="false" customHeight="false" outlineLevel="0" collapsed="false">
      <c r="A208" s="294" t="s">
        <v>1316</v>
      </c>
      <c r="B208" s="295" t="s">
        <v>1317</v>
      </c>
      <c r="C208" s="296" t="s">
        <v>72</v>
      </c>
      <c r="D208" s="297" t="n">
        <v>0.0354</v>
      </c>
      <c r="E208" s="298" t="n">
        <f aca="false">1-D208</f>
        <v>0.9646</v>
      </c>
      <c r="F208" s="299" t="n">
        <v>3386.25</v>
      </c>
    </row>
    <row r="209" customFormat="false" ht="15" hidden="false" customHeight="false" outlineLevel="0" collapsed="false">
      <c r="A209" s="294" t="s">
        <v>1318</v>
      </c>
      <c r="B209" s="295" t="s">
        <v>1319</v>
      </c>
      <c r="C209" s="296" t="s">
        <v>72</v>
      </c>
      <c r="D209" s="297" t="n">
        <v>0.0232</v>
      </c>
      <c r="E209" s="298" t="n">
        <f aca="false">1-D209</f>
        <v>0.9768</v>
      </c>
      <c r="F209" s="299" t="n">
        <v>3340.94</v>
      </c>
    </row>
    <row r="210" customFormat="false" ht="15" hidden="false" customHeight="false" outlineLevel="0" collapsed="false">
      <c r="A210" s="294" t="s">
        <v>1320</v>
      </c>
      <c r="B210" s="295" t="s">
        <v>1321</v>
      </c>
      <c r="C210" s="296" t="s">
        <v>72</v>
      </c>
      <c r="D210" s="297" t="n">
        <v>0.3065</v>
      </c>
      <c r="E210" s="298" t="n">
        <f aca="false">1-D210</f>
        <v>0.6935</v>
      </c>
      <c r="F210" s="299" t="n">
        <v>615.15</v>
      </c>
    </row>
    <row r="211" customFormat="false" ht="15" hidden="false" customHeight="false" outlineLevel="0" collapsed="false">
      <c r="A211" s="294" t="s">
        <v>1322</v>
      </c>
      <c r="B211" s="295" t="s">
        <v>1323</v>
      </c>
      <c r="C211" s="296" t="s">
        <v>72</v>
      </c>
      <c r="D211" s="297" t="n">
        <v>0.2064</v>
      </c>
      <c r="E211" s="298" t="n">
        <f aca="false">1-D211</f>
        <v>0.7936</v>
      </c>
      <c r="F211" s="299" t="n">
        <v>465.25</v>
      </c>
    </row>
    <row r="212" customFormat="false" ht="15" hidden="false" customHeight="false" outlineLevel="0" collapsed="false">
      <c r="A212" s="294" t="s">
        <v>1324</v>
      </c>
      <c r="B212" s="295" t="s">
        <v>1325</v>
      </c>
      <c r="C212" s="296" t="s">
        <v>72</v>
      </c>
      <c r="D212" s="297" t="n">
        <v>0.1768</v>
      </c>
      <c r="E212" s="298" t="n">
        <f aca="false">1-D212</f>
        <v>0.8232</v>
      </c>
      <c r="F212" s="299" t="n">
        <v>447.46</v>
      </c>
    </row>
    <row r="213" customFormat="false" ht="15" hidden="false" customHeight="false" outlineLevel="0" collapsed="false">
      <c r="A213" s="294" t="s">
        <v>1326</v>
      </c>
      <c r="B213" s="295" t="s">
        <v>1327</v>
      </c>
      <c r="C213" s="296" t="s">
        <v>72</v>
      </c>
      <c r="D213" s="297" t="n">
        <v>0.2712</v>
      </c>
      <c r="E213" s="298" t="n">
        <f aca="false">1-D213</f>
        <v>0.7288</v>
      </c>
      <c r="F213" s="299" t="n">
        <v>527.86</v>
      </c>
    </row>
    <row r="214" customFormat="false" ht="15" hidden="false" customHeight="false" outlineLevel="0" collapsed="false">
      <c r="A214" s="294" t="s">
        <v>1328</v>
      </c>
      <c r="B214" s="295" t="s">
        <v>1329</v>
      </c>
      <c r="C214" s="296" t="s">
        <v>72</v>
      </c>
      <c r="D214" s="297" t="n">
        <v>0.1652</v>
      </c>
      <c r="E214" s="298" t="n">
        <f aca="false">1-D214</f>
        <v>0.8348</v>
      </c>
      <c r="F214" s="299" t="n">
        <v>428.55</v>
      </c>
    </row>
    <row r="215" customFormat="false" ht="15" hidden="false" customHeight="false" outlineLevel="0" collapsed="false">
      <c r="A215" s="294" t="s">
        <v>1330</v>
      </c>
      <c r="B215" s="295" t="s">
        <v>1331</v>
      </c>
      <c r="C215" s="296" t="s">
        <v>72</v>
      </c>
      <c r="D215" s="297" t="n">
        <v>0.2654</v>
      </c>
      <c r="E215" s="298" t="n">
        <f aca="false">1-D215</f>
        <v>0.7346</v>
      </c>
      <c r="F215" s="299" t="n">
        <v>730.34</v>
      </c>
    </row>
    <row r="216" customFormat="false" ht="15" hidden="false" customHeight="false" outlineLevel="0" collapsed="false">
      <c r="A216" s="294" t="s">
        <v>1332</v>
      </c>
      <c r="B216" s="295" t="s">
        <v>1333</v>
      </c>
      <c r="C216" s="296" t="s">
        <v>72</v>
      </c>
      <c r="D216" s="297" t="n">
        <v>0.17</v>
      </c>
      <c r="E216" s="298" t="n">
        <f aca="false">1-D216</f>
        <v>0.83</v>
      </c>
      <c r="F216" s="299" t="n">
        <v>578.08</v>
      </c>
    </row>
    <row r="217" customFormat="false" ht="15" hidden="false" customHeight="false" outlineLevel="0" collapsed="false">
      <c r="A217" s="294" t="s">
        <v>1334</v>
      </c>
      <c r="B217" s="295" t="s">
        <v>1335</v>
      </c>
      <c r="C217" s="296" t="s">
        <v>72</v>
      </c>
      <c r="D217" s="297" t="n">
        <v>0.159</v>
      </c>
      <c r="E217" s="298" t="n">
        <f aca="false">1-D217</f>
        <v>0.841</v>
      </c>
      <c r="F217" s="299" t="n">
        <v>576.19</v>
      </c>
    </row>
    <row r="218" customFormat="false" ht="15" hidden="false" customHeight="false" outlineLevel="0" collapsed="false">
      <c r="A218" s="294" t="s">
        <v>1336</v>
      </c>
      <c r="B218" s="295" t="s">
        <v>1337</v>
      </c>
      <c r="C218" s="296" t="s">
        <v>72</v>
      </c>
      <c r="D218" s="297" t="n">
        <v>0.2507</v>
      </c>
      <c r="E218" s="298" t="n">
        <f aca="false">1-D218</f>
        <v>0.7493</v>
      </c>
      <c r="F218" s="299" t="n">
        <v>662.75</v>
      </c>
    </row>
    <row r="219" customFormat="false" ht="15" hidden="false" customHeight="false" outlineLevel="0" collapsed="false">
      <c r="A219" s="294" t="s">
        <v>1338</v>
      </c>
      <c r="B219" s="295" t="s">
        <v>1339</v>
      </c>
      <c r="C219" s="296" t="s">
        <v>72</v>
      </c>
      <c r="D219" s="297" t="n">
        <v>0.1835</v>
      </c>
      <c r="E219" s="298" t="n">
        <f aca="false">1-D219</f>
        <v>0.8165</v>
      </c>
      <c r="F219" s="299" t="n">
        <v>582.85</v>
      </c>
    </row>
    <row r="220" customFormat="false" ht="15" hidden="false" customHeight="false" outlineLevel="0" collapsed="false">
      <c r="A220" s="294" t="s">
        <v>1340</v>
      </c>
      <c r="B220" s="295" t="s">
        <v>1341</v>
      </c>
      <c r="C220" s="296" t="s">
        <v>72</v>
      </c>
      <c r="D220" s="297" t="n">
        <v>0.1349</v>
      </c>
      <c r="E220" s="298" t="n">
        <f aca="false">1-D220</f>
        <v>0.8651</v>
      </c>
      <c r="F220" s="299" t="n">
        <v>538.38</v>
      </c>
    </row>
    <row r="221" customFormat="false" ht="15" hidden="false" customHeight="false" outlineLevel="0" collapsed="false">
      <c r="A221" s="294" t="s">
        <v>1342</v>
      </c>
      <c r="B221" s="295" t="s">
        <v>1343</v>
      </c>
      <c r="C221" s="296" t="s">
        <v>72</v>
      </c>
      <c r="D221" s="297" t="n">
        <v>0.3026</v>
      </c>
      <c r="E221" s="298" t="n">
        <f aca="false">1-D221</f>
        <v>0.6974</v>
      </c>
      <c r="F221" s="299" t="n">
        <v>642.79</v>
      </c>
    </row>
    <row r="222" customFormat="false" ht="15" hidden="false" customHeight="false" outlineLevel="0" collapsed="false">
      <c r="A222" s="294" t="s">
        <v>1344</v>
      </c>
      <c r="B222" s="295" t="s">
        <v>1345</v>
      </c>
      <c r="C222" s="296" t="s">
        <v>72</v>
      </c>
      <c r="D222" s="297" t="n">
        <v>0.1989</v>
      </c>
      <c r="E222" s="298" t="n">
        <f aca="false">1-D222</f>
        <v>0.8011</v>
      </c>
      <c r="F222" s="299" t="n">
        <v>486.18</v>
      </c>
    </row>
    <row r="223" customFormat="false" ht="15" hidden="false" customHeight="false" outlineLevel="0" collapsed="false">
      <c r="A223" s="294" t="s">
        <v>1346</v>
      </c>
      <c r="B223" s="295" t="s">
        <v>1347</v>
      </c>
      <c r="C223" s="296" t="s">
        <v>72</v>
      </c>
      <c r="D223" s="297" t="n">
        <v>0.1735</v>
      </c>
      <c r="E223" s="298" t="n">
        <f aca="false">1-D223</f>
        <v>0.8265</v>
      </c>
      <c r="F223" s="299" t="n">
        <v>471.72</v>
      </c>
    </row>
    <row r="224" customFormat="false" ht="15" hidden="false" customHeight="false" outlineLevel="0" collapsed="false">
      <c r="A224" s="294" t="s">
        <v>1348</v>
      </c>
      <c r="B224" s="295" t="s">
        <v>1349</v>
      </c>
      <c r="C224" s="296" t="s">
        <v>72</v>
      </c>
      <c r="D224" s="297" t="n">
        <v>0.2596</v>
      </c>
      <c r="E224" s="298" t="n">
        <f aca="false">1-D224</f>
        <v>0.7404</v>
      </c>
      <c r="F224" s="299" t="n">
        <v>543.57</v>
      </c>
    </row>
    <row r="225" customFormat="false" ht="15" hidden="false" customHeight="false" outlineLevel="0" collapsed="false">
      <c r="A225" s="294" t="s">
        <v>1350</v>
      </c>
      <c r="B225" s="295" t="s">
        <v>1351</v>
      </c>
      <c r="C225" s="296" t="s">
        <v>72</v>
      </c>
      <c r="D225" s="297" t="n">
        <v>0.1616</v>
      </c>
      <c r="E225" s="298" t="n">
        <f aca="false">1-D225</f>
        <v>0.8384</v>
      </c>
      <c r="F225" s="299" t="n">
        <v>450.62</v>
      </c>
    </row>
    <row r="226" customFormat="false" ht="15" hidden="false" customHeight="false" outlineLevel="0" collapsed="false">
      <c r="A226" s="294" t="s">
        <v>1352</v>
      </c>
      <c r="B226" s="295" t="s">
        <v>1353</v>
      </c>
      <c r="C226" s="296" t="s">
        <v>72</v>
      </c>
      <c r="D226" s="297" t="n">
        <v>0.2802</v>
      </c>
      <c r="E226" s="298" t="n">
        <f aca="false">1-D226</f>
        <v>0.7198</v>
      </c>
      <c r="F226" s="299" t="n">
        <v>704.7</v>
      </c>
    </row>
    <row r="227" customFormat="false" ht="15" hidden="false" customHeight="false" outlineLevel="0" collapsed="false">
      <c r="A227" s="294" t="s">
        <v>1354</v>
      </c>
      <c r="B227" s="295" t="s">
        <v>1355</v>
      </c>
      <c r="C227" s="296" t="s">
        <v>72</v>
      </c>
      <c r="D227" s="297" t="n">
        <v>0.1935</v>
      </c>
      <c r="E227" s="298" t="n">
        <f aca="false">1-D227</f>
        <v>0.8065</v>
      </c>
      <c r="F227" s="299" t="n">
        <v>559.64</v>
      </c>
    </row>
    <row r="228" customFormat="false" ht="15" hidden="false" customHeight="false" outlineLevel="0" collapsed="false">
      <c r="A228" s="294" t="s">
        <v>1356</v>
      </c>
      <c r="B228" s="295" t="s">
        <v>1357</v>
      </c>
      <c r="C228" s="296" t="s">
        <v>72</v>
      </c>
      <c r="D228" s="297" t="n">
        <v>0.1683</v>
      </c>
      <c r="E228" s="298" t="n">
        <f aca="false">1-D228</f>
        <v>0.8317</v>
      </c>
      <c r="F228" s="299" t="n">
        <v>541.44</v>
      </c>
    </row>
    <row r="229" customFormat="false" ht="15" hidden="false" customHeight="false" outlineLevel="0" collapsed="false">
      <c r="A229" s="294" t="s">
        <v>1358</v>
      </c>
      <c r="B229" s="295" t="s">
        <v>1359</v>
      </c>
      <c r="C229" s="296" t="s">
        <v>72</v>
      </c>
      <c r="D229" s="297" t="n">
        <v>0.2458</v>
      </c>
      <c r="E229" s="298" t="n">
        <f aca="false">1-D229</f>
        <v>0.7542</v>
      </c>
      <c r="F229" s="299" t="n">
        <v>608.65</v>
      </c>
    </row>
    <row r="230" customFormat="false" ht="15" hidden="false" customHeight="false" outlineLevel="0" collapsed="false">
      <c r="A230" s="294" t="s">
        <v>1360</v>
      </c>
      <c r="B230" s="295" t="s">
        <v>1361</v>
      </c>
      <c r="C230" s="296" t="s">
        <v>72</v>
      </c>
      <c r="D230" s="297" t="n">
        <v>0.1359</v>
      </c>
      <c r="E230" s="298" t="n">
        <f aca="false">1-D230</f>
        <v>0.8641</v>
      </c>
      <c r="F230" s="299" t="n">
        <v>501.63</v>
      </c>
    </row>
    <row r="231" customFormat="false" ht="15" hidden="false" customHeight="false" outlineLevel="0" collapsed="false">
      <c r="A231" s="294" t="s">
        <v>1362</v>
      </c>
      <c r="B231" s="295" t="s">
        <v>1363</v>
      </c>
      <c r="C231" s="296" t="s">
        <v>72</v>
      </c>
      <c r="D231" s="297" t="n">
        <v>0.3075</v>
      </c>
      <c r="E231" s="298" t="n">
        <f aca="false">1-D231</f>
        <v>0.6925</v>
      </c>
      <c r="F231" s="299" t="n">
        <v>613.19</v>
      </c>
    </row>
    <row r="232" customFormat="false" ht="15" hidden="false" customHeight="false" outlineLevel="0" collapsed="false">
      <c r="A232" s="294" t="s">
        <v>1364</v>
      </c>
      <c r="B232" s="295" t="s">
        <v>1365</v>
      </c>
      <c r="C232" s="296" t="s">
        <v>72</v>
      </c>
      <c r="D232" s="297" t="n">
        <v>0.2254</v>
      </c>
      <c r="E232" s="298" t="n">
        <f aca="false">1-D232</f>
        <v>0.7746</v>
      </c>
      <c r="F232" s="299" t="n">
        <v>477.52</v>
      </c>
    </row>
    <row r="233" customFormat="false" ht="15" hidden="false" customHeight="false" outlineLevel="0" collapsed="false">
      <c r="A233" s="294" t="s">
        <v>1366</v>
      </c>
      <c r="B233" s="295" t="s">
        <v>1367</v>
      </c>
      <c r="C233" s="296" t="s">
        <v>72</v>
      </c>
      <c r="D233" s="297" t="n">
        <v>0.1973</v>
      </c>
      <c r="E233" s="298" t="n">
        <f aca="false">1-D233</f>
        <v>0.8027</v>
      </c>
      <c r="F233" s="299" t="n">
        <v>463.19</v>
      </c>
    </row>
    <row r="234" customFormat="false" ht="15" hidden="false" customHeight="false" outlineLevel="0" collapsed="false">
      <c r="A234" s="294" t="s">
        <v>1368</v>
      </c>
      <c r="B234" s="295" t="s">
        <v>1369</v>
      </c>
      <c r="C234" s="296" t="s">
        <v>72</v>
      </c>
      <c r="D234" s="297" t="n">
        <v>0.2566</v>
      </c>
      <c r="E234" s="298" t="n">
        <f aca="false">1-D234</f>
        <v>0.7434</v>
      </c>
      <c r="F234" s="299" t="n">
        <v>508.28</v>
      </c>
    </row>
    <row r="235" customFormat="false" ht="15" hidden="false" customHeight="false" outlineLevel="0" collapsed="false">
      <c r="A235" s="294" t="s">
        <v>1370</v>
      </c>
      <c r="B235" s="295" t="s">
        <v>1371</v>
      </c>
      <c r="C235" s="296" t="s">
        <v>72</v>
      </c>
      <c r="D235" s="297" t="n">
        <v>0.1631</v>
      </c>
      <c r="E235" s="298" t="n">
        <f aca="false">1-D235</f>
        <v>0.8369</v>
      </c>
      <c r="F235" s="299" t="n">
        <v>425.91</v>
      </c>
    </row>
    <row r="236" customFormat="false" ht="15" hidden="false" customHeight="false" outlineLevel="0" collapsed="false">
      <c r="A236" s="294" t="s">
        <v>1372</v>
      </c>
      <c r="B236" s="295" t="s">
        <v>1373</v>
      </c>
      <c r="C236" s="296" t="s">
        <v>72</v>
      </c>
      <c r="D236" s="297" t="n">
        <v>0.1414</v>
      </c>
      <c r="E236" s="298" t="n">
        <f aca="false">1-D236</f>
        <v>0.8586</v>
      </c>
      <c r="F236" s="299" t="n">
        <v>933.17</v>
      </c>
    </row>
    <row r="237" customFormat="false" ht="15" hidden="false" customHeight="false" outlineLevel="0" collapsed="false">
      <c r="A237" s="294" t="s">
        <v>1374</v>
      </c>
      <c r="B237" s="295" t="s">
        <v>1375</v>
      </c>
      <c r="C237" s="296" t="s">
        <v>103</v>
      </c>
      <c r="D237" s="297" t="n">
        <v>0.0925</v>
      </c>
      <c r="E237" s="298" t="n">
        <f aca="false">1-D237</f>
        <v>0.9075</v>
      </c>
      <c r="F237" s="299" t="n">
        <v>11.68</v>
      </c>
    </row>
    <row r="238" customFormat="false" ht="15" hidden="false" customHeight="false" outlineLevel="0" collapsed="false">
      <c r="A238" s="294" t="s">
        <v>1376</v>
      </c>
      <c r="B238" s="295" t="s">
        <v>1377</v>
      </c>
      <c r="C238" s="296" t="s">
        <v>103</v>
      </c>
      <c r="D238" s="297" t="n">
        <v>0.0599</v>
      </c>
      <c r="E238" s="298" t="n">
        <f aca="false">1-D238</f>
        <v>0.9401</v>
      </c>
      <c r="F238" s="299" t="n">
        <v>9.68</v>
      </c>
    </row>
    <row r="239" customFormat="false" ht="15" hidden="false" customHeight="false" outlineLevel="0" collapsed="false">
      <c r="A239" s="294" t="s">
        <v>1378</v>
      </c>
      <c r="B239" s="295" t="s">
        <v>1379</v>
      </c>
      <c r="C239" s="296" t="s">
        <v>103</v>
      </c>
      <c r="D239" s="297" t="n">
        <v>0.0366</v>
      </c>
      <c r="E239" s="298" t="n">
        <f aca="false">1-D239</f>
        <v>0.9634</v>
      </c>
      <c r="F239" s="299" t="n">
        <v>9.29</v>
      </c>
    </row>
    <row r="240" customFormat="false" ht="15" hidden="false" customHeight="false" outlineLevel="0" collapsed="false">
      <c r="A240" s="294" t="s">
        <v>1380</v>
      </c>
      <c r="B240" s="295" t="s">
        <v>1381</v>
      </c>
      <c r="C240" s="296" t="s">
        <v>103</v>
      </c>
      <c r="D240" s="297" t="n">
        <v>0.0244</v>
      </c>
      <c r="E240" s="298" t="n">
        <f aca="false">1-D240</f>
        <v>0.9756</v>
      </c>
      <c r="F240" s="299" t="n">
        <v>10.67</v>
      </c>
    </row>
    <row r="241" customFormat="false" ht="15" hidden="false" customHeight="false" outlineLevel="0" collapsed="false">
      <c r="A241" s="294" t="s">
        <v>1382</v>
      </c>
      <c r="B241" s="295" t="s">
        <v>1383</v>
      </c>
      <c r="C241" s="296" t="s">
        <v>103</v>
      </c>
      <c r="D241" s="297" t="n">
        <v>0.0207</v>
      </c>
      <c r="E241" s="298" t="n">
        <f aca="false">1-D241</f>
        <v>0.9793</v>
      </c>
      <c r="F241" s="299" t="n">
        <v>10.62</v>
      </c>
    </row>
    <row r="242" customFormat="false" ht="15" hidden="false" customHeight="false" outlineLevel="0" collapsed="false">
      <c r="A242" s="294" t="s">
        <v>1384</v>
      </c>
      <c r="B242" s="295" t="s">
        <v>1385</v>
      </c>
      <c r="C242" s="296" t="s">
        <v>103</v>
      </c>
      <c r="D242" s="297" t="n">
        <v>0.0173</v>
      </c>
      <c r="E242" s="298" t="n">
        <f aca="false">1-D242</f>
        <v>0.9827</v>
      </c>
      <c r="F242" s="299" t="n">
        <v>11.55</v>
      </c>
    </row>
    <row r="243" customFormat="false" ht="15" hidden="false" customHeight="false" outlineLevel="0" collapsed="false">
      <c r="A243" s="294" t="s">
        <v>101</v>
      </c>
      <c r="B243" s="295" t="s">
        <v>102</v>
      </c>
      <c r="C243" s="296" t="s">
        <v>103</v>
      </c>
      <c r="D243" s="297" t="n">
        <v>0.1608</v>
      </c>
      <c r="E243" s="298" t="n">
        <f aca="false">1-D243</f>
        <v>0.8392</v>
      </c>
      <c r="F243" s="299" t="n">
        <v>13.93</v>
      </c>
    </row>
    <row r="244" customFormat="false" ht="15" hidden="false" customHeight="false" outlineLevel="0" collapsed="false">
      <c r="A244" s="294" t="s">
        <v>1386</v>
      </c>
      <c r="B244" s="295" t="s">
        <v>1387</v>
      </c>
      <c r="C244" s="296" t="s">
        <v>103</v>
      </c>
      <c r="D244" s="297" t="n">
        <v>0.3432</v>
      </c>
      <c r="E244" s="298" t="n">
        <f aca="false">1-D244</f>
        <v>0.6568</v>
      </c>
      <c r="F244" s="299" t="n">
        <v>18.18</v>
      </c>
    </row>
    <row r="245" customFormat="false" ht="15" hidden="false" customHeight="false" outlineLevel="0" collapsed="false">
      <c r="A245" s="294" t="s">
        <v>1388</v>
      </c>
      <c r="B245" s="295" t="s">
        <v>1389</v>
      </c>
      <c r="C245" s="296" t="s">
        <v>103</v>
      </c>
      <c r="D245" s="297" t="n">
        <v>0.2396</v>
      </c>
      <c r="E245" s="298" t="n">
        <f aca="false">1-D245</f>
        <v>0.7604</v>
      </c>
      <c r="F245" s="299" t="n">
        <v>15.69</v>
      </c>
    </row>
    <row r="246" customFormat="false" ht="15" hidden="false" customHeight="false" outlineLevel="0" collapsed="false">
      <c r="A246" s="294" t="s">
        <v>1390</v>
      </c>
      <c r="B246" s="295" t="s">
        <v>1391</v>
      </c>
      <c r="C246" s="296" t="s">
        <v>103</v>
      </c>
      <c r="D246" s="297" t="n">
        <v>0.2396</v>
      </c>
      <c r="E246" s="298" t="n">
        <f aca="false">1-D246</f>
        <v>0.7604</v>
      </c>
      <c r="F246" s="299" t="n">
        <v>15.69</v>
      </c>
    </row>
    <row r="247" customFormat="false" ht="15" hidden="false" customHeight="false" outlineLevel="0" collapsed="false">
      <c r="A247" s="294" t="s">
        <v>1392</v>
      </c>
      <c r="B247" s="295" t="s">
        <v>1393</v>
      </c>
      <c r="C247" s="296" t="s">
        <v>103</v>
      </c>
      <c r="D247" s="297" t="n">
        <v>0.3432</v>
      </c>
      <c r="E247" s="298" t="n">
        <f aca="false">1-D247</f>
        <v>0.6568</v>
      </c>
      <c r="F247" s="299" t="n">
        <v>18.18</v>
      </c>
    </row>
    <row r="248" customFormat="false" ht="15" hidden="false" customHeight="false" outlineLevel="0" collapsed="false">
      <c r="A248" s="294" t="s">
        <v>1394</v>
      </c>
      <c r="B248" s="295" t="s">
        <v>1395</v>
      </c>
      <c r="C248" s="296" t="s">
        <v>103</v>
      </c>
      <c r="D248" s="297" t="n">
        <v>0.1628</v>
      </c>
      <c r="E248" s="298" t="n">
        <f aca="false">1-D248</f>
        <v>0.8372</v>
      </c>
      <c r="F248" s="299" t="n">
        <v>13.33</v>
      </c>
    </row>
    <row r="249" customFormat="false" ht="15" hidden="false" customHeight="false" outlineLevel="0" collapsed="false">
      <c r="A249" s="294" t="s">
        <v>1396</v>
      </c>
      <c r="B249" s="295" t="s">
        <v>1397</v>
      </c>
      <c r="C249" s="296" t="s">
        <v>103</v>
      </c>
      <c r="D249" s="297" t="n">
        <v>0.1271</v>
      </c>
      <c r="E249" s="298" t="n">
        <f aca="false">1-D249</f>
        <v>0.8729</v>
      </c>
      <c r="F249" s="299" t="n">
        <v>10.94</v>
      </c>
    </row>
    <row r="250" customFormat="false" ht="15" hidden="false" customHeight="false" outlineLevel="0" collapsed="false">
      <c r="A250" s="294" t="s">
        <v>1398</v>
      </c>
      <c r="B250" s="295" t="s">
        <v>1399</v>
      </c>
      <c r="C250" s="296" t="s">
        <v>103</v>
      </c>
      <c r="D250" s="297" t="n">
        <v>0.0975</v>
      </c>
      <c r="E250" s="298" t="n">
        <f aca="false">1-D250</f>
        <v>0.9025</v>
      </c>
      <c r="F250" s="299" t="n">
        <v>10.36</v>
      </c>
    </row>
    <row r="251" customFormat="false" ht="15" hidden="false" customHeight="false" outlineLevel="0" collapsed="false">
      <c r="A251" s="294" t="s">
        <v>1400</v>
      </c>
      <c r="B251" s="295" t="s">
        <v>1401</v>
      </c>
      <c r="C251" s="296" t="s">
        <v>103</v>
      </c>
      <c r="D251" s="297" t="n">
        <v>0.0676</v>
      </c>
      <c r="E251" s="298" t="n">
        <f aca="false">1-D251</f>
        <v>0.9324</v>
      </c>
      <c r="F251" s="299" t="n">
        <v>11.53</v>
      </c>
    </row>
    <row r="252" customFormat="false" ht="15" hidden="false" customHeight="false" outlineLevel="0" collapsed="false">
      <c r="A252" s="294" t="s">
        <v>1402</v>
      </c>
      <c r="B252" s="295" t="s">
        <v>1403</v>
      </c>
      <c r="C252" s="296" t="s">
        <v>103</v>
      </c>
      <c r="D252" s="297" t="n">
        <v>0.0532</v>
      </c>
      <c r="E252" s="298" t="n">
        <f aca="false">1-D252</f>
        <v>0.9468</v>
      </c>
      <c r="F252" s="299" t="n">
        <v>11.28</v>
      </c>
    </row>
    <row r="253" customFormat="false" ht="15" hidden="false" customHeight="false" outlineLevel="0" collapsed="false">
      <c r="A253" s="294" t="s">
        <v>1404</v>
      </c>
      <c r="B253" s="295" t="s">
        <v>1405</v>
      </c>
      <c r="C253" s="296" t="s">
        <v>103</v>
      </c>
      <c r="D253" s="297" t="n">
        <v>0.0213</v>
      </c>
      <c r="E253" s="298" t="n">
        <f aca="false">1-D253</f>
        <v>0.9787</v>
      </c>
      <c r="F253" s="299" t="n">
        <v>11.75</v>
      </c>
    </row>
    <row r="254" customFormat="false" ht="15" hidden="false" customHeight="false" outlineLevel="0" collapsed="false">
      <c r="A254" s="294" t="s">
        <v>1406</v>
      </c>
      <c r="B254" s="295" t="s">
        <v>1407</v>
      </c>
      <c r="C254" s="296" t="s">
        <v>103</v>
      </c>
      <c r="D254" s="297" t="n">
        <v>0.2767</v>
      </c>
      <c r="E254" s="298" t="n">
        <f aca="false">1-D254</f>
        <v>0.7233</v>
      </c>
      <c r="F254" s="299" t="n">
        <v>17.2</v>
      </c>
    </row>
    <row r="255" customFormat="false" ht="15" hidden="false" customHeight="false" outlineLevel="0" collapsed="false">
      <c r="A255" s="294" t="s">
        <v>1408</v>
      </c>
      <c r="B255" s="295" t="s">
        <v>1409</v>
      </c>
      <c r="C255" s="296" t="s">
        <v>103</v>
      </c>
      <c r="D255" s="297" t="n">
        <v>0.2088</v>
      </c>
      <c r="E255" s="298" t="n">
        <f aca="false">1-D255</f>
        <v>0.7912</v>
      </c>
      <c r="F255" s="299" t="n">
        <v>15.42</v>
      </c>
    </row>
    <row r="256" customFormat="false" ht="15" hidden="false" customHeight="false" outlineLevel="0" collapsed="false">
      <c r="A256" s="294" t="s">
        <v>1410</v>
      </c>
      <c r="B256" s="295" t="s">
        <v>1411</v>
      </c>
      <c r="C256" s="296" t="s">
        <v>103</v>
      </c>
      <c r="D256" s="297" t="n">
        <v>0.3593</v>
      </c>
      <c r="E256" s="298" t="n">
        <f aca="false">1-D256</f>
        <v>0.6407</v>
      </c>
      <c r="F256" s="299" t="n">
        <v>19.23</v>
      </c>
    </row>
    <row r="257" customFormat="false" ht="15" hidden="false" customHeight="false" outlineLevel="0" collapsed="false">
      <c r="A257" s="294" t="s">
        <v>1412</v>
      </c>
      <c r="B257" s="295" t="s">
        <v>1413</v>
      </c>
      <c r="C257" s="296" t="s">
        <v>103</v>
      </c>
      <c r="D257" s="297" t="n">
        <v>0.0804</v>
      </c>
      <c r="E257" s="298" t="n">
        <f aca="false">1-D257</f>
        <v>0.9196</v>
      </c>
      <c r="F257" s="299" t="n">
        <v>11.56</v>
      </c>
    </row>
    <row r="258" customFormat="false" ht="15" hidden="false" customHeight="false" outlineLevel="0" collapsed="false">
      <c r="A258" s="294" t="s">
        <v>1414</v>
      </c>
      <c r="B258" s="295" t="s">
        <v>1415</v>
      </c>
      <c r="C258" s="296" t="s">
        <v>103</v>
      </c>
      <c r="D258" s="297" t="n">
        <v>0.0518</v>
      </c>
      <c r="E258" s="298" t="n">
        <f aca="false">1-D258</f>
        <v>0.9482</v>
      </c>
      <c r="F258" s="299" t="n">
        <v>9.66</v>
      </c>
    </row>
    <row r="259" customFormat="false" ht="15" hidden="false" customHeight="false" outlineLevel="0" collapsed="false">
      <c r="A259" s="294" t="s">
        <v>1416</v>
      </c>
      <c r="B259" s="295" t="s">
        <v>1417</v>
      </c>
      <c r="C259" s="296" t="s">
        <v>103</v>
      </c>
      <c r="D259" s="297" t="n">
        <v>0.0403</v>
      </c>
      <c r="E259" s="298" t="n">
        <f aca="false">1-D259</f>
        <v>0.9597</v>
      </c>
      <c r="F259" s="299" t="n">
        <v>9.44</v>
      </c>
    </row>
    <row r="260" customFormat="false" ht="15" hidden="false" customHeight="false" outlineLevel="0" collapsed="false">
      <c r="A260" s="294" t="s">
        <v>1418</v>
      </c>
      <c r="B260" s="295" t="s">
        <v>1419</v>
      </c>
      <c r="C260" s="296" t="s">
        <v>103</v>
      </c>
      <c r="D260" s="297" t="n">
        <v>0.0294</v>
      </c>
      <c r="E260" s="298" t="n">
        <f aca="false">1-D260</f>
        <v>0.9706</v>
      </c>
      <c r="F260" s="299" t="n">
        <v>10.88</v>
      </c>
    </row>
    <row r="261" customFormat="false" ht="15" hidden="false" customHeight="false" outlineLevel="0" collapsed="false">
      <c r="A261" s="294" t="s">
        <v>1420</v>
      </c>
      <c r="B261" s="295" t="s">
        <v>1421</v>
      </c>
      <c r="C261" s="296" t="s">
        <v>103</v>
      </c>
      <c r="D261" s="297" t="n">
        <v>0.1759</v>
      </c>
      <c r="E261" s="298" t="n">
        <f aca="false">1-D261</f>
        <v>0.8241</v>
      </c>
      <c r="F261" s="299" t="n">
        <v>14.1</v>
      </c>
    </row>
    <row r="262" customFormat="false" ht="15" hidden="false" customHeight="false" outlineLevel="0" collapsed="false">
      <c r="A262" s="294" t="s">
        <v>1422</v>
      </c>
      <c r="B262" s="295" t="s">
        <v>1423</v>
      </c>
      <c r="C262" s="296" t="s">
        <v>103</v>
      </c>
      <c r="D262" s="297" t="n">
        <v>0.117</v>
      </c>
      <c r="E262" s="298" t="n">
        <f aca="false">1-D262</f>
        <v>0.883</v>
      </c>
      <c r="F262" s="299" t="n">
        <v>13.08</v>
      </c>
    </row>
    <row r="263" customFormat="false" ht="15" hidden="false" customHeight="false" outlineLevel="0" collapsed="false">
      <c r="A263" s="294" t="s">
        <v>1424</v>
      </c>
      <c r="B263" s="295" t="s">
        <v>1425</v>
      </c>
      <c r="C263" s="296" t="s">
        <v>103</v>
      </c>
      <c r="D263" s="297" t="n">
        <v>0.3109</v>
      </c>
      <c r="E263" s="298" t="n">
        <f aca="false">1-D263</f>
        <v>0.6891</v>
      </c>
      <c r="F263" s="299" t="n">
        <v>17.56</v>
      </c>
    </row>
    <row r="264" customFormat="false" ht="15" hidden="false" customHeight="false" outlineLevel="0" collapsed="false">
      <c r="A264" s="294" t="s">
        <v>1426</v>
      </c>
      <c r="B264" s="295" t="s">
        <v>1427</v>
      </c>
      <c r="C264" s="296" t="s">
        <v>103</v>
      </c>
      <c r="D264" s="297" t="n">
        <v>0.2548</v>
      </c>
      <c r="E264" s="298" t="n">
        <f aca="false">1-D264</f>
        <v>0.7452</v>
      </c>
      <c r="F264" s="299" t="n">
        <v>15.23</v>
      </c>
    </row>
    <row r="265" customFormat="false" ht="15" hidden="false" customHeight="false" outlineLevel="0" collapsed="false">
      <c r="A265" s="294" t="s">
        <v>166</v>
      </c>
      <c r="B265" s="295" t="s">
        <v>167</v>
      </c>
      <c r="C265" s="296" t="s">
        <v>103</v>
      </c>
      <c r="D265" s="297" t="n">
        <v>0.1065</v>
      </c>
      <c r="E265" s="298" t="n">
        <f aca="false">1-D265</f>
        <v>0.8935</v>
      </c>
      <c r="F265" s="299" t="n">
        <v>12.11</v>
      </c>
    </row>
    <row r="266" customFormat="false" ht="15" hidden="false" customHeight="false" outlineLevel="0" collapsed="false">
      <c r="A266" s="294" t="s">
        <v>1428</v>
      </c>
      <c r="B266" s="295" t="s">
        <v>1429</v>
      </c>
      <c r="C266" s="296" t="s">
        <v>103</v>
      </c>
      <c r="D266" s="297" t="n">
        <v>0.0799</v>
      </c>
      <c r="E266" s="298" t="n">
        <f aca="false">1-D266</f>
        <v>0.9201</v>
      </c>
      <c r="F266" s="299" t="n">
        <v>10.14</v>
      </c>
    </row>
    <row r="267" customFormat="false" ht="15" hidden="false" customHeight="false" outlineLevel="0" collapsed="false">
      <c r="A267" s="294" t="s">
        <v>1430</v>
      </c>
      <c r="B267" s="295" t="s">
        <v>1431</v>
      </c>
      <c r="C267" s="296" t="s">
        <v>103</v>
      </c>
      <c r="D267" s="297" t="n">
        <v>0.0594</v>
      </c>
      <c r="E267" s="298" t="n">
        <f aca="false">1-D267</f>
        <v>0.9406</v>
      </c>
      <c r="F267" s="299" t="n">
        <v>9.76</v>
      </c>
    </row>
    <row r="268" customFormat="false" ht="15" hidden="false" customHeight="false" outlineLevel="0" collapsed="false">
      <c r="A268" s="294" t="s">
        <v>1432</v>
      </c>
      <c r="B268" s="295" t="s">
        <v>1433</v>
      </c>
      <c r="C268" s="296" t="s">
        <v>103</v>
      </c>
      <c r="D268" s="297" t="n">
        <v>0.0397</v>
      </c>
      <c r="E268" s="298" t="n">
        <f aca="false">1-D268</f>
        <v>0.9603</v>
      </c>
      <c r="F268" s="299" t="n">
        <v>11.07</v>
      </c>
    </row>
    <row r="269" customFormat="false" ht="15" hidden="false" customHeight="false" outlineLevel="0" collapsed="false">
      <c r="A269" s="294" t="s">
        <v>1434</v>
      </c>
      <c r="B269" s="295" t="s">
        <v>1435</v>
      </c>
      <c r="C269" s="296" t="s">
        <v>103</v>
      </c>
      <c r="D269" s="297" t="n">
        <v>0.0311</v>
      </c>
      <c r="E269" s="298" t="n">
        <f aca="false">1-D269</f>
        <v>0.9689</v>
      </c>
      <c r="F269" s="299" t="n">
        <v>10.92</v>
      </c>
    </row>
    <row r="270" customFormat="false" ht="15" hidden="false" customHeight="false" outlineLevel="0" collapsed="false">
      <c r="A270" s="294" t="s">
        <v>1436</v>
      </c>
      <c r="B270" s="295" t="s">
        <v>1437</v>
      </c>
      <c r="C270" s="296" t="s">
        <v>103</v>
      </c>
      <c r="D270" s="297" t="n">
        <v>0.0213</v>
      </c>
      <c r="E270" s="298" t="n">
        <f aca="false">1-D270</f>
        <v>0.9787</v>
      </c>
      <c r="F270" s="299" t="n">
        <v>11.76</v>
      </c>
    </row>
    <row r="271" customFormat="false" ht="15" hidden="false" customHeight="false" outlineLevel="0" collapsed="false">
      <c r="A271" s="294" t="s">
        <v>1438</v>
      </c>
      <c r="B271" s="295" t="s">
        <v>1439</v>
      </c>
      <c r="C271" s="296" t="s">
        <v>103</v>
      </c>
      <c r="D271" s="297" t="n">
        <v>0.2039</v>
      </c>
      <c r="E271" s="298" t="n">
        <f aca="false">1-D271</f>
        <v>0.7961</v>
      </c>
      <c r="F271" s="299" t="n">
        <v>14.76</v>
      </c>
    </row>
    <row r="272" customFormat="false" ht="15" hidden="false" customHeight="false" outlineLevel="0" collapsed="false">
      <c r="A272" s="294" t="s">
        <v>1440</v>
      </c>
      <c r="B272" s="295" t="s">
        <v>176</v>
      </c>
      <c r="C272" s="296" t="s">
        <v>103</v>
      </c>
      <c r="D272" s="297" t="n">
        <v>0.144</v>
      </c>
      <c r="E272" s="298" t="n">
        <f aca="false">1-D272</f>
        <v>0.856</v>
      </c>
      <c r="F272" s="299" t="n">
        <v>13.68</v>
      </c>
    </row>
    <row r="273" customFormat="false" ht="15" hidden="false" customHeight="false" outlineLevel="0" collapsed="false">
      <c r="A273" s="294" t="s">
        <v>1441</v>
      </c>
      <c r="B273" s="295" t="s">
        <v>1442</v>
      </c>
      <c r="C273" s="296" t="s">
        <v>103</v>
      </c>
      <c r="D273" s="297" t="n">
        <v>0.2839</v>
      </c>
      <c r="E273" s="298" t="n">
        <f aca="false">1-D273</f>
        <v>0.7161</v>
      </c>
      <c r="F273" s="299" t="n">
        <v>15.92</v>
      </c>
    </row>
    <row r="274" customFormat="false" ht="15" hidden="false" customHeight="false" outlineLevel="0" collapsed="false">
      <c r="A274" s="294" t="s">
        <v>1443</v>
      </c>
      <c r="B274" s="295" t="s">
        <v>1444</v>
      </c>
      <c r="C274" s="296" t="s">
        <v>103</v>
      </c>
      <c r="D274" s="297" t="n">
        <v>0.1997</v>
      </c>
      <c r="E274" s="298" t="n">
        <f aca="false">1-D274</f>
        <v>0.8003</v>
      </c>
      <c r="F274" s="299" t="n">
        <v>14.27</v>
      </c>
    </row>
    <row r="275" customFormat="false" ht="15" hidden="false" customHeight="false" outlineLevel="0" collapsed="false">
      <c r="A275" s="294" t="s">
        <v>1445</v>
      </c>
      <c r="B275" s="295" t="s">
        <v>1446</v>
      </c>
      <c r="C275" s="296" t="s">
        <v>103</v>
      </c>
      <c r="D275" s="297" t="n">
        <v>0.1792</v>
      </c>
      <c r="E275" s="298" t="n">
        <f aca="false">1-D275</f>
        <v>0.8208</v>
      </c>
      <c r="F275" s="299" t="n">
        <v>12</v>
      </c>
    </row>
    <row r="276" customFormat="false" ht="15" hidden="false" customHeight="false" outlineLevel="0" collapsed="false">
      <c r="A276" s="294" t="s">
        <v>1447</v>
      </c>
      <c r="B276" s="295" t="s">
        <v>1448</v>
      </c>
      <c r="C276" s="296" t="s">
        <v>103</v>
      </c>
      <c r="D276" s="297" t="n">
        <v>0.1432</v>
      </c>
      <c r="E276" s="298" t="n">
        <f aca="false">1-D276</f>
        <v>0.8568</v>
      </c>
      <c r="F276" s="299" t="n">
        <v>11.17</v>
      </c>
    </row>
    <row r="277" customFormat="false" ht="15" hidden="false" customHeight="false" outlineLevel="0" collapsed="false">
      <c r="A277" s="294" t="s">
        <v>1449</v>
      </c>
      <c r="B277" s="295" t="s">
        <v>1450</v>
      </c>
      <c r="C277" s="296" t="s">
        <v>103</v>
      </c>
      <c r="D277" s="297" t="n">
        <v>0.3475</v>
      </c>
      <c r="E277" s="298" t="n">
        <f aca="false">1-D277</f>
        <v>0.6525</v>
      </c>
      <c r="F277" s="299" t="n">
        <v>20.49</v>
      </c>
    </row>
    <row r="278" customFormat="false" ht="15" hidden="false" customHeight="false" outlineLevel="0" collapsed="false">
      <c r="A278" s="294" t="s">
        <v>1451</v>
      </c>
      <c r="B278" s="295" t="s">
        <v>1452</v>
      </c>
      <c r="C278" s="296" t="s">
        <v>103</v>
      </c>
      <c r="D278" s="297" t="n">
        <v>0.2753</v>
      </c>
      <c r="E278" s="298" t="n">
        <f aca="false">1-D278</f>
        <v>0.7247</v>
      </c>
      <c r="F278" s="299" t="n">
        <v>17.76</v>
      </c>
    </row>
    <row r="279" customFormat="false" ht="15" hidden="false" customHeight="false" outlineLevel="0" collapsed="false">
      <c r="A279" s="294" t="s">
        <v>1453</v>
      </c>
      <c r="B279" s="295" t="s">
        <v>1454</v>
      </c>
      <c r="C279" s="296" t="s">
        <v>103</v>
      </c>
      <c r="D279" s="297" t="n">
        <v>0.4265</v>
      </c>
      <c r="E279" s="298" t="n">
        <f aca="false">1-D279</f>
        <v>0.5735</v>
      </c>
      <c r="F279" s="299" t="n">
        <v>23.68</v>
      </c>
    </row>
    <row r="280" customFormat="false" ht="15" hidden="false" customHeight="false" outlineLevel="0" collapsed="false">
      <c r="A280" s="294" t="s">
        <v>1455</v>
      </c>
      <c r="B280" s="295" t="s">
        <v>1456</v>
      </c>
      <c r="C280" s="296" t="s">
        <v>103</v>
      </c>
      <c r="D280" s="297" t="n">
        <v>0.1319</v>
      </c>
      <c r="E280" s="298" t="n">
        <f aca="false">1-D280</f>
        <v>0.8681</v>
      </c>
      <c r="F280" s="299" t="n">
        <v>13.49</v>
      </c>
    </row>
    <row r="281" customFormat="false" ht="15" hidden="false" customHeight="false" outlineLevel="0" collapsed="false">
      <c r="A281" s="294" t="s">
        <v>1457</v>
      </c>
      <c r="B281" s="295" t="s">
        <v>1458</v>
      </c>
      <c r="C281" s="296" t="s">
        <v>103</v>
      </c>
      <c r="D281" s="297" t="n">
        <v>0.0969</v>
      </c>
      <c r="E281" s="298" t="n">
        <f aca="false">1-D281</f>
        <v>0.9031</v>
      </c>
      <c r="F281" s="299" t="n">
        <v>12.69</v>
      </c>
    </row>
    <row r="282" customFormat="false" ht="15" hidden="false" customHeight="false" outlineLevel="0" collapsed="false">
      <c r="A282" s="294" t="s">
        <v>1459</v>
      </c>
      <c r="B282" s="295" t="s">
        <v>1460</v>
      </c>
      <c r="C282" s="296" t="s">
        <v>103</v>
      </c>
      <c r="D282" s="297" t="n">
        <v>0.0664</v>
      </c>
      <c r="E282" s="298" t="n">
        <f aca="false">1-D282</f>
        <v>0.9336</v>
      </c>
      <c r="F282" s="299" t="n">
        <v>12.05</v>
      </c>
    </row>
    <row r="283" customFormat="false" ht="15" hidden="false" customHeight="false" outlineLevel="0" collapsed="false">
      <c r="A283" s="294" t="s">
        <v>1461</v>
      </c>
      <c r="B283" s="295" t="s">
        <v>1462</v>
      </c>
      <c r="C283" s="296" t="s">
        <v>103</v>
      </c>
      <c r="D283" s="297" t="n">
        <v>0.0429</v>
      </c>
      <c r="E283" s="298" t="n">
        <f aca="false">1-D283</f>
        <v>0.9571</v>
      </c>
      <c r="F283" s="299" t="n">
        <v>11.89</v>
      </c>
    </row>
    <row r="284" customFormat="false" ht="15" hidden="false" customHeight="false" outlineLevel="0" collapsed="false">
      <c r="A284" s="294" t="s">
        <v>1463</v>
      </c>
      <c r="B284" s="295" t="s">
        <v>1464</v>
      </c>
      <c r="C284" s="296" t="s">
        <v>103</v>
      </c>
      <c r="D284" s="297" t="n">
        <v>0.0242</v>
      </c>
      <c r="E284" s="298" t="n">
        <f aca="false">1-D284</f>
        <v>0.9758</v>
      </c>
      <c r="F284" s="299" t="n">
        <v>11.57</v>
      </c>
    </row>
    <row r="285" customFormat="false" ht="15" hidden="false" customHeight="false" outlineLevel="0" collapsed="false">
      <c r="A285" s="294" t="s">
        <v>1465</v>
      </c>
      <c r="B285" s="295" t="s">
        <v>1466</v>
      </c>
      <c r="C285" s="296" t="s">
        <v>103</v>
      </c>
      <c r="D285" s="297" t="n">
        <v>0.2508</v>
      </c>
      <c r="E285" s="298" t="n">
        <f aca="false">1-D285</f>
        <v>0.7492</v>
      </c>
      <c r="F285" s="299" t="n">
        <v>14.87</v>
      </c>
    </row>
    <row r="286" customFormat="false" ht="15" hidden="false" customHeight="false" outlineLevel="0" collapsed="false">
      <c r="A286" s="294" t="s">
        <v>1467</v>
      </c>
      <c r="B286" s="295" t="s">
        <v>1468</v>
      </c>
      <c r="C286" s="296" t="s">
        <v>103</v>
      </c>
      <c r="D286" s="297" t="n">
        <v>0.1875</v>
      </c>
      <c r="E286" s="298" t="n">
        <f aca="false">1-D286</f>
        <v>0.8125</v>
      </c>
      <c r="F286" s="299" t="n">
        <v>13.49</v>
      </c>
    </row>
    <row r="287" customFormat="false" ht="15" hidden="false" customHeight="false" outlineLevel="0" collapsed="false">
      <c r="A287" s="294" t="s">
        <v>1469</v>
      </c>
      <c r="B287" s="295" t="s">
        <v>1470</v>
      </c>
      <c r="C287" s="296" t="s">
        <v>103</v>
      </c>
      <c r="D287" s="297" t="n">
        <v>0.0309</v>
      </c>
      <c r="E287" s="298" t="n">
        <f aca="false">1-D287</f>
        <v>0.9691</v>
      </c>
      <c r="F287" s="299" t="n">
        <v>10.69</v>
      </c>
    </row>
    <row r="288" customFormat="false" ht="15" hidden="false" customHeight="false" outlineLevel="0" collapsed="false">
      <c r="A288" s="294" t="s">
        <v>1471</v>
      </c>
      <c r="B288" s="295" t="s">
        <v>1472</v>
      </c>
      <c r="C288" s="296" t="s">
        <v>103</v>
      </c>
      <c r="D288" s="297" t="n">
        <v>0.0172</v>
      </c>
      <c r="E288" s="298" t="n">
        <f aca="false">1-D288</f>
        <v>0.9828</v>
      </c>
      <c r="F288" s="299" t="n">
        <v>10.47</v>
      </c>
    </row>
    <row r="289" customFormat="false" ht="15" hidden="false" customHeight="false" outlineLevel="0" collapsed="false">
      <c r="A289" s="294" t="s">
        <v>1473</v>
      </c>
      <c r="B289" s="295" t="s">
        <v>1474</v>
      </c>
      <c r="C289" s="296" t="s">
        <v>103</v>
      </c>
      <c r="D289" s="297" t="n">
        <v>0.0087</v>
      </c>
      <c r="E289" s="298" t="n">
        <f aca="false">1-D289</f>
        <v>0.9913</v>
      </c>
      <c r="F289" s="299" t="n">
        <v>10.34</v>
      </c>
    </row>
    <row r="290" customFormat="false" ht="15" hidden="false" customHeight="false" outlineLevel="0" collapsed="false">
      <c r="A290" s="294" t="s">
        <v>1475</v>
      </c>
      <c r="B290" s="295" t="s">
        <v>1476</v>
      </c>
      <c r="C290" s="296" t="s">
        <v>103</v>
      </c>
      <c r="D290" s="297" t="n">
        <v>0.0038</v>
      </c>
      <c r="E290" s="298" t="n">
        <f aca="false">1-D290</f>
        <v>0.9962</v>
      </c>
      <c r="F290" s="299" t="n">
        <v>10.55</v>
      </c>
    </row>
    <row r="291" customFormat="false" ht="15" hidden="false" customHeight="false" outlineLevel="0" collapsed="false">
      <c r="A291" s="294" t="s">
        <v>1477</v>
      </c>
      <c r="B291" s="295" t="s">
        <v>1478</v>
      </c>
      <c r="C291" s="296" t="s">
        <v>103</v>
      </c>
      <c r="D291" s="297" t="n">
        <v>0.0019</v>
      </c>
      <c r="E291" s="298" t="n">
        <f aca="false">1-D291</f>
        <v>0.9981</v>
      </c>
      <c r="F291" s="299" t="n">
        <v>10.52</v>
      </c>
    </row>
    <row r="292" customFormat="false" ht="15" hidden="false" customHeight="false" outlineLevel="0" collapsed="false">
      <c r="A292" s="294" t="s">
        <v>1479</v>
      </c>
      <c r="B292" s="295" t="s">
        <v>1480</v>
      </c>
      <c r="C292" s="296" t="s">
        <v>103</v>
      </c>
      <c r="D292" s="297" t="n">
        <v>0.109</v>
      </c>
      <c r="E292" s="298" t="n">
        <f aca="false">1-D292</f>
        <v>0.891</v>
      </c>
      <c r="F292" s="299" t="n">
        <v>10.37</v>
      </c>
    </row>
    <row r="293" customFormat="false" ht="15" hidden="false" customHeight="false" outlineLevel="0" collapsed="false">
      <c r="A293" s="294" t="s">
        <v>1481</v>
      </c>
      <c r="B293" s="295" t="s">
        <v>1482</v>
      </c>
      <c r="C293" s="296" t="s">
        <v>103</v>
      </c>
      <c r="D293" s="297" t="n">
        <v>0.0592</v>
      </c>
      <c r="E293" s="298" t="n">
        <f aca="false">1-D293</f>
        <v>0.9408</v>
      </c>
      <c r="F293" s="299" t="n">
        <v>9.96</v>
      </c>
    </row>
    <row r="294" customFormat="false" ht="15" hidden="false" customHeight="false" outlineLevel="0" collapsed="false">
      <c r="A294" s="294" t="s">
        <v>1483</v>
      </c>
      <c r="B294" s="295" t="s">
        <v>1484</v>
      </c>
      <c r="C294" s="296" t="s">
        <v>103</v>
      </c>
      <c r="D294" s="297" t="n">
        <v>0.0234</v>
      </c>
      <c r="E294" s="298" t="n">
        <f aca="false">1-D294</f>
        <v>0.9766</v>
      </c>
      <c r="F294" s="299" t="n">
        <v>9.84</v>
      </c>
    </row>
    <row r="295" customFormat="false" ht="15" hidden="false" customHeight="false" outlineLevel="0" collapsed="false">
      <c r="A295" s="294" t="s">
        <v>1485</v>
      </c>
      <c r="B295" s="295" t="s">
        <v>1486</v>
      </c>
      <c r="C295" s="296" t="s">
        <v>103</v>
      </c>
      <c r="D295" s="297" t="n">
        <v>0.0143</v>
      </c>
      <c r="E295" s="298" t="n">
        <f aca="false">1-D295</f>
        <v>0.9857</v>
      </c>
      <c r="F295" s="299" t="n">
        <v>8.42</v>
      </c>
    </row>
    <row r="296" customFormat="false" ht="15" hidden="false" customHeight="false" outlineLevel="0" collapsed="false">
      <c r="A296" s="294" t="s">
        <v>1487</v>
      </c>
      <c r="B296" s="295" t="s">
        <v>1488</v>
      </c>
      <c r="C296" s="296" t="s">
        <v>103</v>
      </c>
      <c r="D296" s="297" t="n">
        <v>0.0072</v>
      </c>
      <c r="E296" s="298" t="n">
        <f aca="false">1-D296</f>
        <v>0.9928</v>
      </c>
      <c r="F296" s="299" t="n">
        <v>8.32</v>
      </c>
    </row>
    <row r="297" customFormat="false" ht="15" hidden="false" customHeight="false" outlineLevel="0" collapsed="false">
      <c r="A297" s="294" t="s">
        <v>1489</v>
      </c>
      <c r="B297" s="295" t="s">
        <v>1490</v>
      </c>
      <c r="C297" s="296" t="s">
        <v>103</v>
      </c>
      <c r="D297" s="297" t="n">
        <v>0.0031</v>
      </c>
      <c r="E297" s="298" t="n">
        <f aca="false">1-D297</f>
        <v>0.9969</v>
      </c>
      <c r="F297" s="299" t="n">
        <v>9.8</v>
      </c>
    </row>
    <row r="298" customFormat="false" ht="15" hidden="false" customHeight="false" outlineLevel="0" collapsed="false">
      <c r="A298" s="294" t="s">
        <v>1491</v>
      </c>
      <c r="B298" s="295" t="s">
        <v>1492</v>
      </c>
      <c r="C298" s="296" t="s">
        <v>103</v>
      </c>
      <c r="D298" s="297" t="n">
        <v>0.002</v>
      </c>
      <c r="E298" s="298" t="n">
        <f aca="false">1-D298</f>
        <v>0.998</v>
      </c>
      <c r="F298" s="299" t="n">
        <v>9.79</v>
      </c>
    </row>
    <row r="299" customFormat="false" ht="15" hidden="false" customHeight="false" outlineLevel="0" collapsed="false">
      <c r="A299" s="294" t="s">
        <v>1493</v>
      </c>
      <c r="B299" s="295" t="s">
        <v>1494</v>
      </c>
      <c r="C299" s="296" t="s">
        <v>103</v>
      </c>
      <c r="D299" s="297" t="n">
        <v>0.0009</v>
      </c>
      <c r="E299" s="298" t="n">
        <f aca="false">1-D299</f>
        <v>0.9991</v>
      </c>
      <c r="F299" s="299" t="n">
        <v>10.74</v>
      </c>
    </row>
    <row r="300" customFormat="false" ht="15" hidden="false" customHeight="false" outlineLevel="0" collapsed="false">
      <c r="A300" s="294" t="s">
        <v>1495</v>
      </c>
      <c r="B300" s="295" t="s">
        <v>1496</v>
      </c>
      <c r="C300" s="296" t="s">
        <v>103</v>
      </c>
      <c r="D300" s="297" t="n">
        <v>0.0773</v>
      </c>
      <c r="E300" s="298" t="n">
        <f aca="false">1-D300</f>
        <v>0.9227</v>
      </c>
      <c r="F300" s="299" t="n">
        <v>10.86</v>
      </c>
    </row>
    <row r="301" customFormat="false" ht="15" hidden="false" customHeight="false" outlineLevel="0" collapsed="false">
      <c r="A301" s="294" t="s">
        <v>1497</v>
      </c>
      <c r="B301" s="295" t="s">
        <v>1498</v>
      </c>
      <c r="C301" s="296" t="s">
        <v>103</v>
      </c>
      <c r="D301" s="297" t="n">
        <v>0.0401</v>
      </c>
      <c r="E301" s="298" t="n">
        <f aca="false">1-D301</f>
        <v>0.9599</v>
      </c>
      <c r="F301" s="299" t="n">
        <v>10.71</v>
      </c>
    </row>
    <row r="302" customFormat="false" ht="15" hidden="false" customHeight="false" outlineLevel="0" collapsed="false">
      <c r="A302" s="294" t="s">
        <v>1499</v>
      </c>
      <c r="B302" s="295" t="s">
        <v>1500</v>
      </c>
      <c r="C302" s="296" t="s">
        <v>103</v>
      </c>
      <c r="D302" s="297" t="n">
        <v>0.2092</v>
      </c>
      <c r="E302" s="298" t="n">
        <f aca="false">1-D302</f>
        <v>0.7908</v>
      </c>
      <c r="F302" s="299" t="n">
        <v>12.24</v>
      </c>
    </row>
    <row r="303" customFormat="false" ht="15" hidden="false" customHeight="false" outlineLevel="0" collapsed="false">
      <c r="A303" s="294" t="s">
        <v>1501</v>
      </c>
      <c r="B303" s="295" t="s">
        <v>1502</v>
      </c>
      <c r="C303" s="296" t="s">
        <v>103</v>
      </c>
      <c r="D303" s="297" t="n">
        <v>0.1459</v>
      </c>
      <c r="E303" s="298" t="n">
        <f aca="false">1-D303</f>
        <v>0.8541</v>
      </c>
      <c r="F303" s="299" t="n">
        <v>10.9</v>
      </c>
    </row>
    <row r="304" customFormat="false" ht="15" hidden="false" customHeight="false" outlineLevel="0" collapsed="false">
      <c r="A304" s="294" t="s">
        <v>1503</v>
      </c>
      <c r="B304" s="295" t="s">
        <v>1504</v>
      </c>
      <c r="C304" s="296" t="s">
        <v>19</v>
      </c>
      <c r="D304" s="297" t="n">
        <v>0.6678</v>
      </c>
      <c r="E304" s="298" t="n">
        <f aca="false">1-D304</f>
        <v>0.3322</v>
      </c>
      <c r="F304" s="299" t="n">
        <v>163.78</v>
      </c>
    </row>
    <row r="305" customFormat="false" ht="15" hidden="false" customHeight="false" outlineLevel="0" collapsed="false">
      <c r="A305" s="294" t="s">
        <v>1505</v>
      </c>
      <c r="B305" s="295" t="s">
        <v>1506</v>
      </c>
      <c r="C305" s="296" t="s">
        <v>19</v>
      </c>
      <c r="D305" s="297" t="n">
        <v>0.6681</v>
      </c>
      <c r="E305" s="298" t="n">
        <f aca="false">1-D305</f>
        <v>0.3319</v>
      </c>
      <c r="F305" s="299" t="n">
        <v>33.68</v>
      </c>
    </row>
    <row r="306" customFormat="false" ht="15" hidden="false" customHeight="false" outlineLevel="0" collapsed="false">
      <c r="A306" s="294" t="s">
        <v>1507</v>
      </c>
      <c r="B306" s="295" t="s">
        <v>1508</v>
      </c>
      <c r="C306" s="296" t="s">
        <v>19</v>
      </c>
      <c r="D306" s="297" t="n">
        <v>0.6677</v>
      </c>
      <c r="E306" s="298" t="n">
        <f aca="false">1-D306</f>
        <v>0.3323</v>
      </c>
      <c r="F306" s="299" t="n">
        <v>57.48</v>
      </c>
    </row>
    <row r="307" customFormat="false" ht="15" hidden="false" customHeight="false" outlineLevel="0" collapsed="false">
      <c r="A307" s="294" t="s">
        <v>1509</v>
      </c>
      <c r="B307" s="295" t="s">
        <v>1510</v>
      </c>
      <c r="C307" s="296" t="s">
        <v>19</v>
      </c>
      <c r="D307" s="297" t="n">
        <v>0.6677</v>
      </c>
      <c r="E307" s="298" t="n">
        <f aca="false">1-D307</f>
        <v>0.3323</v>
      </c>
      <c r="F307" s="299" t="n">
        <v>89.2</v>
      </c>
    </row>
    <row r="308" customFormat="false" ht="15" hidden="false" customHeight="false" outlineLevel="0" collapsed="false">
      <c r="A308" s="294" t="s">
        <v>1511</v>
      </c>
      <c r="B308" s="295" t="s">
        <v>1512</v>
      </c>
      <c r="C308" s="296" t="s">
        <v>19</v>
      </c>
      <c r="D308" s="297" t="n">
        <v>0.6675</v>
      </c>
      <c r="E308" s="298" t="n">
        <f aca="false">1-D308</f>
        <v>0.3325</v>
      </c>
      <c r="F308" s="299" t="n">
        <v>21.05</v>
      </c>
    </row>
    <row r="309" customFormat="false" ht="15" hidden="false" customHeight="false" outlineLevel="0" collapsed="false">
      <c r="A309" s="294" t="s">
        <v>1513</v>
      </c>
      <c r="B309" s="295" t="s">
        <v>1514</v>
      </c>
      <c r="C309" s="296" t="s">
        <v>19</v>
      </c>
      <c r="D309" s="297" t="n">
        <v>0.6677</v>
      </c>
      <c r="E309" s="298" t="n">
        <f aca="false">1-D309</f>
        <v>0.3323</v>
      </c>
      <c r="F309" s="299" t="n">
        <v>135.11</v>
      </c>
    </row>
    <row r="310" customFormat="false" ht="15" hidden="false" customHeight="false" outlineLevel="0" collapsed="false">
      <c r="A310" s="294" t="s">
        <v>1515</v>
      </c>
      <c r="B310" s="295" t="s">
        <v>1516</v>
      </c>
      <c r="C310" s="296" t="s">
        <v>19</v>
      </c>
      <c r="D310" s="297" t="n">
        <v>0.6677</v>
      </c>
      <c r="E310" s="298" t="n">
        <f aca="false">1-D310</f>
        <v>0.3323</v>
      </c>
      <c r="F310" s="299" t="n">
        <v>198.22</v>
      </c>
    </row>
    <row r="311" customFormat="false" ht="15" hidden="false" customHeight="false" outlineLevel="0" collapsed="false">
      <c r="A311" s="294" t="s">
        <v>1517</v>
      </c>
      <c r="B311" s="295" t="s">
        <v>1518</v>
      </c>
      <c r="C311" s="296" t="s">
        <v>19</v>
      </c>
      <c r="D311" s="297" t="n">
        <v>0.6678</v>
      </c>
      <c r="E311" s="298" t="n">
        <f aca="false">1-D311</f>
        <v>0.3322</v>
      </c>
      <c r="F311" s="299" t="n">
        <v>261.31</v>
      </c>
    </row>
    <row r="312" customFormat="false" ht="15" hidden="false" customHeight="false" outlineLevel="0" collapsed="false">
      <c r="A312" s="294" t="s">
        <v>1519</v>
      </c>
      <c r="B312" s="295" t="s">
        <v>1520</v>
      </c>
      <c r="C312" s="296" t="s">
        <v>19</v>
      </c>
      <c r="D312" s="297" t="n">
        <v>0.3883</v>
      </c>
      <c r="E312" s="298" t="n">
        <f aca="false">1-D312</f>
        <v>0.6117</v>
      </c>
      <c r="F312" s="299" t="n">
        <v>38.3</v>
      </c>
    </row>
    <row r="313" customFormat="false" ht="15" hidden="false" customHeight="false" outlineLevel="0" collapsed="false">
      <c r="A313" s="294" t="s">
        <v>1521</v>
      </c>
      <c r="B313" s="295" t="s">
        <v>1522</v>
      </c>
      <c r="C313" s="296" t="s">
        <v>19</v>
      </c>
      <c r="D313" s="297" t="n">
        <v>0.3885</v>
      </c>
      <c r="E313" s="298" t="n">
        <f aca="false">1-D313</f>
        <v>0.6115</v>
      </c>
      <c r="F313" s="299" t="n">
        <v>48.57</v>
      </c>
    </row>
    <row r="314" customFormat="false" ht="15" hidden="false" customHeight="false" outlineLevel="0" collapsed="false">
      <c r="A314" s="294" t="s">
        <v>1523</v>
      </c>
      <c r="B314" s="295" t="s">
        <v>1524</v>
      </c>
      <c r="C314" s="296" t="s">
        <v>19</v>
      </c>
      <c r="D314" s="297" t="n">
        <v>0.3883</v>
      </c>
      <c r="E314" s="298" t="n">
        <f aca="false">1-D314</f>
        <v>0.6117</v>
      </c>
      <c r="F314" s="299" t="n">
        <v>26.4</v>
      </c>
    </row>
    <row r="315" customFormat="false" ht="15" hidden="false" customHeight="false" outlineLevel="0" collapsed="false">
      <c r="A315" s="294" t="s">
        <v>1525</v>
      </c>
      <c r="B315" s="295" t="s">
        <v>1526</v>
      </c>
      <c r="C315" s="296" t="s">
        <v>72</v>
      </c>
      <c r="D315" s="297" t="n">
        <v>0.0201</v>
      </c>
      <c r="E315" s="298" t="n">
        <f aca="false">1-D315</f>
        <v>0.9799</v>
      </c>
      <c r="F315" s="299" t="n">
        <v>1308.57</v>
      </c>
    </row>
    <row r="316" customFormat="false" ht="15" hidden="false" customHeight="false" outlineLevel="0" collapsed="false">
      <c r="A316" s="294" t="s">
        <v>1527</v>
      </c>
      <c r="B316" s="295" t="s">
        <v>1528</v>
      </c>
      <c r="C316" s="296" t="s">
        <v>72</v>
      </c>
      <c r="D316" s="297" t="n">
        <v>0.0243</v>
      </c>
      <c r="E316" s="298" t="n">
        <f aca="false">1-D316</f>
        <v>0.9757</v>
      </c>
      <c r="F316" s="299" t="n">
        <v>1515.47</v>
      </c>
    </row>
    <row r="317" customFormat="false" ht="15" hidden="false" customHeight="false" outlineLevel="0" collapsed="false">
      <c r="A317" s="294" t="s">
        <v>1529</v>
      </c>
      <c r="B317" s="295" t="s">
        <v>1530</v>
      </c>
      <c r="C317" s="296" t="s">
        <v>39</v>
      </c>
      <c r="D317" s="297" t="n">
        <v>0.1233</v>
      </c>
      <c r="E317" s="298" t="n">
        <f aca="false">1-D317</f>
        <v>0.8767</v>
      </c>
      <c r="F317" s="299" t="n">
        <v>7.46</v>
      </c>
    </row>
    <row r="318" customFormat="false" ht="15" hidden="false" customHeight="false" outlineLevel="0" collapsed="false">
      <c r="A318" s="294" t="s">
        <v>1531</v>
      </c>
      <c r="B318" s="295" t="s">
        <v>1532</v>
      </c>
      <c r="C318" s="296" t="s">
        <v>61</v>
      </c>
      <c r="D318" s="297" t="n">
        <v>0.2676</v>
      </c>
      <c r="E318" s="298" t="n">
        <f aca="false">1-D318</f>
        <v>0.7324</v>
      </c>
      <c r="F318" s="299" t="n">
        <v>45.85</v>
      </c>
    </row>
    <row r="319" customFormat="false" ht="15" hidden="false" customHeight="false" outlineLevel="0" collapsed="false">
      <c r="A319" s="294" t="s">
        <v>1533</v>
      </c>
      <c r="B319" s="295" t="s">
        <v>1534</v>
      </c>
      <c r="C319" s="296" t="s">
        <v>61</v>
      </c>
      <c r="D319" s="297" t="n">
        <v>0.2737</v>
      </c>
      <c r="E319" s="298" t="n">
        <f aca="false">1-D319</f>
        <v>0.7263</v>
      </c>
      <c r="F319" s="299" t="n">
        <v>53.17</v>
      </c>
    </row>
    <row r="320" customFormat="false" ht="15" hidden="false" customHeight="false" outlineLevel="0" collapsed="false">
      <c r="A320" s="294" t="s">
        <v>1535</v>
      </c>
      <c r="B320" s="295" t="s">
        <v>1536</v>
      </c>
      <c r="C320" s="296" t="s">
        <v>61</v>
      </c>
      <c r="D320" s="297" t="n">
        <v>0.2824</v>
      </c>
      <c r="E320" s="298" t="n">
        <f aca="false">1-D320</f>
        <v>0.7176</v>
      </c>
      <c r="F320" s="299" t="n">
        <v>68</v>
      </c>
    </row>
    <row r="321" customFormat="false" ht="15" hidden="false" customHeight="false" outlineLevel="0" collapsed="false">
      <c r="A321" s="294" t="s">
        <v>1537</v>
      </c>
      <c r="B321" s="295" t="s">
        <v>1538</v>
      </c>
      <c r="C321" s="296" t="s">
        <v>61</v>
      </c>
      <c r="D321" s="297" t="n">
        <v>0.277</v>
      </c>
      <c r="E321" s="298" t="n">
        <f aca="false">1-D321</f>
        <v>0.723</v>
      </c>
      <c r="F321" s="299" t="n">
        <v>2.13</v>
      </c>
    </row>
    <row r="322" customFormat="false" ht="15" hidden="false" customHeight="false" outlineLevel="0" collapsed="false">
      <c r="A322" s="294" t="s">
        <v>1539</v>
      </c>
      <c r="B322" s="295" t="s">
        <v>1540</v>
      </c>
      <c r="C322" s="296" t="s">
        <v>61</v>
      </c>
      <c r="D322" s="297" t="n">
        <v>0.3514</v>
      </c>
      <c r="E322" s="298" t="n">
        <f aca="false">1-D322</f>
        <v>0.6486</v>
      </c>
      <c r="F322" s="299" t="n">
        <v>2.96</v>
      </c>
    </row>
    <row r="323" customFormat="false" ht="15" hidden="false" customHeight="false" outlineLevel="0" collapsed="false">
      <c r="A323" s="294" t="s">
        <v>1541</v>
      </c>
      <c r="B323" s="295" t="s">
        <v>1542</v>
      </c>
      <c r="C323" s="296" t="s">
        <v>61</v>
      </c>
      <c r="D323" s="297" t="n">
        <v>0.6364</v>
      </c>
      <c r="E323" s="298" t="n">
        <f aca="false">1-D323</f>
        <v>0.3636</v>
      </c>
      <c r="F323" s="299" t="n">
        <v>3.85</v>
      </c>
    </row>
    <row r="324" customFormat="false" ht="15" hidden="false" customHeight="false" outlineLevel="0" collapsed="false">
      <c r="A324" s="294" t="s">
        <v>1543</v>
      </c>
      <c r="B324" s="295" t="s">
        <v>1544</v>
      </c>
      <c r="C324" s="296" t="s">
        <v>61</v>
      </c>
      <c r="D324" s="297" t="n">
        <v>0.3116</v>
      </c>
      <c r="E324" s="298" t="n">
        <f aca="false">1-D324</f>
        <v>0.6884</v>
      </c>
      <c r="F324" s="299" t="n">
        <v>18.07</v>
      </c>
    </row>
    <row r="325" customFormat="false" ht="15" hidden="false" customHeight="false" outlineLevel="0" collapsed="false">
      <c r="A325" s="294" t="s">
        <v>1545</v>
      </c>
      <c r="B325" s="295" t="s">
        <v>1546</v>
      </c>
      <c r="C325" s="296" t="s">
        <v>61</v>
      </c>
      <c r="D325" s="297" t="n">
        <v>0.2786</v>
      </c>
      <c r="E325" s="298" t="n">
        <f aca="false">1-D325</f>
        <v>0.7214</v>
      </c>
      <c r="F325" s="299" t="n">
        <v>30.62</v>
      </c>
    </row>
    <row r="326" customFormat="false" ht="15" hidden="false" customHeight="false" outlineLevel="0" collapsed="false">
      <c r="A326" s="294" t="s">
        <v>1547</v>
      </c>
      <c r="B326" s="295" t="s">
        <v>1548</v>
      </c>
      <c r="C326" s="296" t="s">
        <v>61</v>
      </c>
      <c r="D326" s="297" t="n">
        <v>0.2833</v>
      </c>
      <c r="E326" s="298" t="n">
        <f aca="false">1-D326</f>
        <v>0.7167</v>
      </c>
      <c r="F326" s="299" t="n">
        <v>35.37</v>
      </c>
    </row>
    <row r="327" customFormat="false" ht="15" hidden="false" customHeight="false" outlineLevel="0" collapsed="false">
      <c r="A327" s="294" t="s">
        <v>1549</v>
      </c>
      <c r="B327" s="295" t="s">
        <v>1550</v>
      </c>
      <c r="C327" s="296" t="s">
        <v>61</v>
      </c>
      <c r="D327" s="297" t="n">
        <v>0.6362</v>
      </c>
      <c r="E327" s="298" t="n">
        <f aca="false">1-D327</f>
        <v>0.3638</v>
      </c>
      <c r="F327" s="299" t="n">
        <v>4.7</v>
      </c>
    </row>
    <row r="328" customFormat="false" ht="15" hidden="false" customHeight="false" outlineLevel="0" collapsed="false">
      <c r="A328" s="294" t="s">
        <v>1551</v>
      </c>
      <c r="B328" s="295" t="s">
        <v>1552</v>
      </c>
      <c r="C328" s="296" t="s">
        <v>61</v>
      </c>
      <c r="D328" s="297" t="n">
        <v>0.6362</v>
      </c>
      <c r="E328" s="298" t="n">
        <f aca="false">1-D328</f>
        <v>0.3638</v>
      </c>
      <c r="F328" s="299" t="n">
        <v>5.36</v>
      </c>
    </row>
    <row r="329" customFormat="false" ht="15" hidden="false" customHeight="false" outlineLevel="0" collapsed="false">
      <c r="A329" s="294" t="s">
        <v>1553</v>
      </c>
      <c r="B329" s="295" t="s">
        <v>1554</v>
      </c>
      <c r="C329" s="296" t="s">
        <v>61</v>
      </c>
      <c r="D329" s="297" t="n">
        <v>0.6362</v>
      </c>
      <c r="E329" s="298" t="n">
        <f aca="false">1-D329</f>
        <v>0.3638</v>
      </c>
      <c r="F329" s="299" t="n">
        <v>6.02</v>
      </c>
    </row>
    <row r="330" customFormat="false" ht="15" hidden="false" customHeight="false" outlineLevel="0" collapsed="false">
      <c r="A330" s="294" t="s">
        <v>1555</v>
      </c>
      <c r="B330" s="295" t="s">
        <v>1556</v>
      </c>
      <c r="C330" s="296" t="s">
        <v>61</v>
      </c>
      <c r="D330" s="297" t="n">
        <v>0.6362</v>
      </c>
      <c r="E330" s="298" t="n">
        <f aca="false">1-D330</f>
        <v>0.3638</v>
      </c>
      <c r="F330" s="299" t="n">
        <v>6.68</v>
      </c>
    </row>
    <row r="331" customFormat="false" ht="15" hidden="false" customHeight="false" outlineLevel="0" collapsed="false">
      <c r="A331" s="294" t="s">
        <v>1557</v>
      </c>
      <c r="B331" s="295" t="s">
        <v>1558</v>
      </c>
      <c r="C331" s="296" t="s">
        <v>61</v>
      </c>
      <c r="D331" s="297" t="n">
        <v>0.6362</v>
      </c>
      <c r="E331" s="298" t="n">
        <f aca="false">1-D331</f>
        <v>0.3638</v>
      </c>
      <c r="F331" s="299" t="n">
        <v>7.34</v>
      </c>
    </row>
    <row r="332" customFormat="false" ht="15" hidden="false" customHeight="false" outlineLevel="0" collapsed="false">
      <c r="A332" s="294" t="s">
        <v>1559</v>
      </c>
      <c r="B332" s="295" t="s">
        <v>1560</v>
      </c>
      <c r="C332" s="296" t="s">
        <v>61</v>
      </c>
      <c r="D332" s="297" t="n">
        <v>0.3904</v>
      </c>
      <c r="E332" s="298" t="n">
        <f aca="false">1-D332</f>
        <v>0.6096</v>
      </c>
      <c r="F332" s="299" t="n">
        <v>10.81</v>
      </c>
    </row>
    <row r="333" customFormat="false" ht="15" hidden="false" customHeight="false" outlineLevel="0" collapsed="false">
      <c r="A333" s="294" t="s">
        <v>1561</v>
      </c>
      <c r="B333" s="295" t="s">
        <v>1562</v>
      </c>
      <c r="C333" s="296" t="s">
        <v>61</v>
      </c>
      <c r="D333" s="297" t="n">
        <v>0.6376</v>
      </c>
      <c r="E333" s="298" t="n">
        <f aca="false">1-D333</f>
        <v>0.3624</v>
      </c>
      <c r="F333" s="299" t="n">
        <v>3.56</v>
      </c>
    </row>
    <row r="334" customFormat="false" ht="15" hidden="false" customHeight="false" outlineLevel="0" collapsed="false">
      <c r="A334" s="294" t="s">
        <v>1563</v>
      </c>
      <c r="B334" s="295" t="s">
        <v>1564</v>
      </c>
      <c r="C334" s="296" t="s">
        <v>61</v>
      </c>
      <c r="D334" s="297" t="n">
        <v>0.6351</v>
      </c>
      <c r="E334" s="298" t="n">
        <f aca="false">1-D334</f>
        <v>0.3649</v>
      </c>
      <c r="F334" s="299" t="n">
        <v>4.22</v>
      </c>
    </row>
    <row r="335" customFormat="false" ht="15" hidden="false" customHeight="false" outlineLevel="0" collapsed="false">
      <c r="A335" s="294" t="s">
        <v>1565</v>
      </c>
      <c r="B335" s="295" t="s">
        <v>1566</v>
      </c>
      <c r="C335" s="296" t="s">
        <v>61</v>
      </c>
      <c r="D335" s="297" t="n">
        <v>0.6352</v>
      </c>
      <c r="E335" s="298" t="n">
        <f aca="false">1-D335</f>
        <v>0.3648</v>
      </c>
      <c r="F335" s="299" t="n">
        <v>4.88</v>
      </c>
    </row>
    <row r="336" customFormat="false" ht="15" hidden="false" customHeight="false" outlineLevel="0" collapsed="false">
      <c r="A336" s="294" t="s">
        <v>1567</v>
      </c>
      <c r="B336" s="295" t="s">
        <v>1568</v>
      </c>
      <c r="C336" s="296" t="s">
        <v>61</v>
      </c>
      <c r="D336" s="297" t="n">
        <v>0.6372</v>
      </c>
      <c r="E336" s="298" t="n">
        <f aca="false">1-D336</f>
        <v>0.3628</v>
      </c>
      <c r="F336" s="299" t="n">
        <v>5.54</v>
      </c>
    </row>
    <row r="337" customFormat="false" ht="15" hidden="false" customHeight="false" outlineLevel="0" collapsed="false">
      <c r="A337" s="294" t="s">
        <v>1569</v>
      </c>
      <c r="B337" s="295" t="s">
        <v>1570</v>
      </c>
      <c r="C337" s="296" t="s">
        <v>61</v>
      </c>
      <c r="D337" s="297" t="n">
        <v>0.6355</v>
      </c>
      <c r="E337" s="298" t="n">
        <f aca="false">1-D337</f>
        <v>0.3645</v>
      </c>
      <c r="F337" s="299" t="n">
        <v>6.2</v>
      </c>
    </row>
    <row r="338" customFormat="false" ht="15" hidden="false" customHeight="false" outlineLevel="0" collapsed="false">
      <c r="A338" s="294" t="s">
        <v>1571</v>
      </c>
      <c r="B338" s="295" t="s">
        <v>1572</v>
      </c>
      <c r="C338" s="296" t="s">
        <v>61</v>
      </c>
      <c r="D338" s="297" t="n">
        <v>0.6356</v>
      </c>
      <c r="E338" s="298" t="n">
        <f aca="false">1-D338</f>
        <v>0.3644</v>
      </c>
      <c r="F338" s="299" t="n">
        <v>6.86</v>
      </c>
    </row>
    <row r="339" customFormat="false" ht="15" hidden="false" customHeight="false" outlineLevel="0" collapsed="false">
      <c r="A339" s="294" t="s">
        <v>1573</v>
      </c>
      <c r="B339" s="295" t="s">
        <v>1574</v>
      </c>
      <c r="C339" s="296" t="s">
        <v>61</v>
      </c>
      <c r="D339" s="297" t="n">
        <v>0.3901</v>
      </c>
      <c r="E339" s="298" t="n">
        <f aca="false">1-D339</f>
        <v>0.6099</v>
      </c>
      <c r="F339" s="299" t="n">
        <v>9.69</v>
      </c>
    </row>
    <row r="340" customFormat="false" ht="15" hidden="false" customHeight="false" outlineLevel="0" collapsed="false">
      <c r="A340" s="294" t="s">
        <v>1575</v>
      </c>
      <c r="B340" s="295" t="s">
        <v>1576</v>
      </c>
      <c r="C340" s="296" t="s">
        <v>19</v>
      </c>
      <c r="D340" s="297" t="n">
        <v>0.6154</v>
      </c>
      <c r="E340" s="298" t="n">
        <f aca="false">1-D340</f>
        <v>0.3846</v>
      </c>
      <c r="F340" s="299" t="n">
        <v>25.38</v>
      </c>
    </row>
    <row r="341" customFormat="false" ht="15" hidden="false" customHeight="false" outlineLevel="0" collapsed="false">
      <c r="A341" s="294" t="s">
        <v>1577</v>
      </c>
      <c r="B341" s="295" t="s">
        <v>1578</v>
      </c>
      <c r="C341" s="296" t="s">
        <v>19</v>
      </c>
      <c r="D341" s="297" t="n">
        <v>0.6034</v>
      </c>
      <c r="E341" s="298" t="n">
        <f aca="false">1-D341</f>
        <v>0.3966</v>
      </c>
      <c r="F341" s="299" t="n">
        <v>136.81</v>
      </c>
    </row>
    <row r="342" customFormat="false" ht="15" hidden="false" customHeight="false" outlineLevel="0" collapsed="false">
      <c r="A342" s="294" t="s">
        <v>1579</v>
      </c>
      <c r="B342" s="295" t="s">
        <v>1580</v>
      </c>
      <c r="C342" s="296" t="s">
        <v>19</v>
      </c>
      <c r="D342" s="297" t="n">
        <v>0.6032</v>
      </c>
      <c r="E342" s="298" t="n">
        <f aca="false">1-D342</f>
        <v>0.3968</v>
      </c>
      <c r="F342" s="299" t="n">
        <v>154.38</v>
      </c>
    </row>
    <row r="343" customFormat="false" ht="15" hidden="false" customHeight="false" outlineLevel="0" collapsed="false">
      <c r="A343" s="294" t="s">
        <v>1581</v>
      </c>
      <c r="B343" s="295" t="s">
        <v>1582</v>
      </c>
      <c r="C343" s="296" t="s">
        <v>19</v>
      </c>
      <c r="D343" s="297" t="n">
        <v>0.6127</v>
      </c>
      <c r="E343" s="298" t="n">
        <f aca="false">1-D343</f>
        <v>0.3873</v>
      </c>
      <c r="F343" s="299" t="n">
        <v>31.24</v>
      </c>
    </row>
    <row r="344" customFormat="false" ht="15" hidden="false" customHeight="false" outlineLevel="0" collapsed="false">
      <c r="A344" s="294" t="s">
        <v>1583</v>
      </c>
      <c r="B344" s="295" t="s">
        <v>1584</v>
      </c>
      <c r="C344" s="296" t="s">
        <v>19</v>
      </c>
      <c r="D344" s="297" t="n">
        <v>0.6029</v>
      </c>
      <c r="E344" s="298" t="n">
        <f aca="false">1-D344</f>
        <v>0.3971</v>
      </c>
      <c r="F344" s="299" t="n">
        <v>189.51</v>
      </c>
    </row>
    <row r="345" customFormat="false" ht="15" hidden="false" customHeight="false" outlineLevel="0" collapsed="false">
      <c r="A345" s="294" t="s">
        <v>1585</v>
      </c>
      <c r="B345" s="295" t="s">
        <v>1586</v>
      </c>
      <c r="C345" s="296" t="s">
        <v>19</v>
      </c>
      <c r="D345" s="297" t="n">
        <v>0.6099</v>
      </c>
      <c r="E345" s="298" t="n">
        <f aca="false">1-D345</f>
        <v>0.3901</v>
      </c>
      <c r="F345" s="299" t="n">
        <v>37.17</v>
      </c>
    </row>
    <row r="346" customFormat="false" ht="15" hidden="false" customHeight="false" outlineLevel="0" collapsed="false">
      <c r="A346" s="294" t="s">
        <v>1587</v>
      </c>
      <c r="B346" s="295" t="s">
        <v>1588</v>
      </c>
      <c r="C346" s="296" t="s">
        <v>19</v>
      </c>
      <c r="D346" s="297" t="n">
        <v>0.6089</v>
      </c>
      <c r="E346" s="298" t="n">
        <f aca="false">1-D346</f>
        <v>0.3911</v>
      </c>
      <c r="F346" s="299" t="n">
        <v>43.03</v>
      </c>
    </row>
    <row r="347" customFormat="false" ht="15" hidden="false" customHeight="false" outlineLevel="0" collapsed="false">
      <c r="A347" s="294" t="s">
        <v>1589</v>
      </c>
      <c r="B347" s="295" t="s">
        <v>1590</v>
      </c>
      <c r="C347" s="296" t="s">
        <v>19</v>
      </c>
      <c r="D347" s="297" t="n">
        <v>0.6079</v>
      </c>
      <c r="E347" s="298" t="n">
        <f aca="false">1-D347</f>
        <v>0.3921</v>
      </c>
      <c r="F347" s="299" t="n">
        <v>48.89</v>
      </c>
    </row>
    <row r="348" customFormat="false" ht="15" hidden="false" customHeight="false" outlineLevel="0" collapsed="false">
      <c r="A348" s="294" t="s">
        <v>1591</v>
      </c>
      <c r="B348" s="295" t="s">
        <v>1592</v>
      </c>
      <c r="C348" s="296" t="s">
        <v>19</v>
      </c>
      <c r="D348" s="297" t="n">
        <v>0.6072</v>
      </c>
      <c r="E348" s="298" t="n">
        <f aca="false">1-D348</f>
        <v>0.3928</v>
      </c>
      <c r="F348" s="299" t="n">
        <v>54.74</v>
      </c>
    </row>
    <row r="349" customFormat="false" ht="15" hidden="false" customHeight="false" outlineLevel="0" collapsed="false">
      <c r="A349" s="294" t="s">
        <v>1593</v>
      </c>
      <c r="B349" s="295" t="s">
        <v>1594</v>
      </c>
      <c r="C349" s="296" t="s">
        <v>19</v>
      </c>
      <c r="D349" s="297" t="n">
        <v>0.6066</v>
      </c>
      <c r="E349" s="298" t="n">
        <f aca="false">1-D349</f>
        <v>0.3934</v>
      </c>
      <c r="F349" s="299" t="n">
        <v>60.6</v>
      </c>
    </row>
    <row r="350" customFormat="false" ht="15" hidden="false" customHeight="false" outlineLevel="0" collapsed="false">
      <c r="A350" s="294" t="s">
        <v>1595</v>
      </c>
      <c r="B350" s="295" t="s">
        <v>1596</v>
      </c>
      <c r="C350" s="296" t="s">
        <v>19</v>
      </c>
      <c r="D350" s="297" t="n">
        <v>0.6062</v>
      </c>
      <c r="E350" s="298" t="n">
        <f aca="false">1-D350</f>
        <v>0.3938</v>
      </c>
      <c r="F350" s="299" t="n">
        <v>66.45</v>
      </c>
    </row>
    <row r="351" customFormat="false" ht="15" hidden="false" customHeight="false" outlineLevel="0" collapsed="false">
      <c r="A351" s="294" t="s">
        <v>1597</v>
      </c>
      <c r="B351" s="295" t="s">
        <v>1598</v>
      </c>
      <c r="C351" s="296" t="s">
        <v>19</v>
      </c>
      <c r="D351" s="297" t="n">
        <v>0.6052</v>
      </c>
      <c r="E351" s="298" t="n">
        <f aca="false">1-D351</f>
        <v>0.3948</v>
      </c>
      <c r="F351" s="299" t="n">
        <v>84.02</v>
      </c>
    </row>
    <row r="352" customFormat="false" ht="15" hidden="false" customHeight="false" outlineLevel="0" collapsed="false">
      <c r="A352" s="294" t="s">
        <v>1599</v>
      </c>
      <c r="B352" s="295" t="s">
        <v>1600</v>
      </c>
      <c r="C352" s="296" t="s">
        <v>19</v>
      </c>
      <c r="D352" s="297" t="n">
        <v>0.6044</v>
      </c>
      <c r="E352" s="298" t="n">
        <f aca="false">1-D352</f>
        <v>0.3956</v>
      </c>
      <c r="F352" s="299" t="n">
        <v>107.45</v>
      </c>
    </row>
    <row r="353" customFormat="false" ht="15" hidden="false" customHeight="false" outlineLevel="0" collapsed="false">
      <c r="A353" s="294" t="s">
        <v>1601</v>
      </c>
      <c r="B353" s="295" t="s">
        <v>1602</v>
      </c>
      <c r="C353" s="296" t="s">
        <v>19</v>
      </c>
      <c r="D353" s="297" t="n">
        <v>0.604</v>
      </c>
      <c r="E353" s="298" t="n">
        <f aca="false">1-D353</f>
        <v>0.396</v>
      </c>
      <c r="F353" s="299" t="n">
        <v>119.17</v>
      </c>
    </row>
    <row r="354" customFormat="false" ht="15" hidden="false" customHeight="false" outlineLevel="0" collapsed="false">
      <c r="A354" s="294" t="s">
        <v>1603</v>
      </c>
      <c r="B354" s="295" t="s">
        <v>1604</v>
      </c>
      <c r="C354" s="296" t="s">
        <v>61</v>
      </c>
      <c r="D354" s="297" t="n">
        <v>0.0052</v>
      </c>
      <c r="E354" s="298" t="n">
        <f aca="false">1-D354</f>
        <v>0.9948</v>
      </c>
      <c r="F354" s="299" t="n">
        <v>2373.66</v>
      </c>
    </row>
    <row r="355" customFormat="false" ht="15" hidden="false" customHeight="false" outlineLevel="0" collapsed="false">
      <c r="A355" s="294" t="s">
        <v>1605</v>
      </c>
      <c r="B355" s="295" t="s">
        <v>1606</v>
      </c>
      <c r="C355" s="296" t="s">
        <v>61</v>
      </c>
      <c r="D355" s="297" t="n">
        <v>0.0044</v>
      </c>
      <c r="E355" s="298" t="n">
        <f aca="false">1-D355</f>
        <v>0.9956</v>
      </c>
      <c r="F355" s="299" t="n">
        <v>3270.35</v>
      </c>
    </row>
    <row r="356" customFormat="false" ht="15" hidden="false" customHeight="false" outlineLevel="0" collapsed="false">
      <c r="A356" s="294" t="s">
        <v>1607</v>
      </c>
      <c r="B356" s="295" t="s">
        <v>1608</v>
      </c>
      <c r="C356" s="296" t="s">
        <v>61</v>
      </c>
      <c r="D356" s="297" t="n">
        <v>0.0035</v>
      </c>
      <c r="E356" s="298" t="n">
        <f aca="false">1-D356</f>
        <v>0.9965</v>
      </c>
      <c r="F356" s="299" t="n">
        <v>167.66</v>
      </c>
    </row>
    <row r="357" customFormat="false" ht="15" hidden="false" customHeight="false" outlineLevel="0" collapsed="false">
      <c r="A357" s="294" t="s">
        <v>1609</v>
      </c>
      <c r="B357" s="295" t="s">
        <v>1610</v>
      </c>
      <c r="C357" s="296" t="s">
        <v>61</v>
      </c>
      <c r="D357" s="297" t="n">
        <v>0.004</v>
      </c>
      <c r="E357" s="298" t="n">
        <f aca="false">1-D357</f>
        <v>0.996</v>
      </c>
      <c r="F357" s="299" t="n">
        <v>262.31</v>
      </c>
    </row>
    <row r="358" customFormat="false" ht="15" hidden="false" customHeight="false" outlineLevel="0" collapsed="false">
      <c r="A358" s="294" t="s">
        <v>1611</v>
      </c>
      <c r="B358" s="295" t="s">
        <v>1612</v>
      </c>
      <c r="C358" s="296" t="s">
        <v>61</v>
      </c>
      <c r="D358" s="297" t="n">
        <v>0.0059</v>
      </c>
      <c r="E358" s="298" t="n">
        <f aca="false">1-D358</f>
        <v>0.9941</v>
      </c>
      <c r="F358" s="299" t="n">
        <v>949.27</v>
      </c>
    </row>
    <row r="359" customFormat="false" ht="15" hidden="false" customHeight="false" outlineLevel="0" collapsed="false">
      <c r="A359" s="294" t="s">
        <v>1613</v>
      </c>
      <c r="B359" s="295" t="s">
        <v>1614</v>
      </c>
      <c r="C359" s="296" t="s">
        <v>61</v>
      </c>
      <c r="D359" s="297" t="n">
        <v>0.0055</v>
      </c>
      <c r="E359" s="298" t="n">
        <f aca="false">1-D359</f>
        <v>0.9945</v>
      </c>
      <c r="F359" s="299" t="n">
        <v>1541.71</v>
      </c>
    </row>
    <row r="360" customFormat="false" ht="15" hidden="false" customHeight="false" outlineLevel="0" collapsed="false">
      <c r="A360" s="294" t="s">
        <v>1615</v>
      </c>
      <c r="B360" s="295" t="s">
        <v>1616</v>
      </c>
      <c r="C360" s="296" t="s">
        <v>61</v>
      </c>
      <c r="D360" s="297" t="n">
        <v>0.116</v>
      </c>
      <c r="E360" s="298" t="n">
        <f aca="false">1-D360</f>
        <v>0.884</v>
      </c>
      <c r="F360" s="299" t="n">
        <v>19.49</v>
      </c>
    </row>
    <row r="361" customFormat="false" ht="15" hidden="false" customHeight="false" outlineLevel="0" collapsed="false">
      <c r="A361" s="294" t="s">
        <v>1617</v>
      </c>
      <c r="B361" s="295" t="s">
        <v>1618</v>
      </c>
      <c r="C361" s="296" t="s">
        <v>61</v>
      </c>
      <c r="D361" s="297" t="n">
        <v>0.045</v>
      </c>
      <c r="E361" s="298" t="n">
        <f aca="false">1-D361</f>
        <v>0.955</v>
      </c>
      <c r="F361" s="299" t="n">
        <v>66.44</v>
      </c>
    </row>
    <row r="362" customFormat="false" ht="15" hidden="false" customHeight="false" outlineLevel="0" collapsed="false">
      <c r="A362" s="294" t="s">
        <v>1619</v>
      </c>
      <c r="B362" s="295" t="s">
        <v>1620</v>
      </c>
      <c r="C362" s="296" t="s">
        <v>61</v>
      </c>
      <c r="D362" s="297" t="n">
        <v>0.0311</v>
      </c>
      <c r="E362" s="298" t="n">
        <f aca="false">1-D362</f>
        <v>0.9689</v>
      </c>
      <c r="F362" s="299" t="n">
        <v>109.77</v>
      </c>
    </row>
    <row r="363" customFormat="false" ht="15" hidden="false" customHeight="false" outlineLevel="0" collapsed="false">
      <c r="A363" s="294" t="s">
        <v>1621</v>
      </c>
      <c r="B363" s="295" t="s">
        <v>1622</v>
      </c>
      <c r="C363" s="296" t="s">
        <v>61</v>
      </c>
      <c r="D363" s="297" t="n">
        <v>0.0223</v>
      </c>
      <c r="E363" s="298" t="n">
        <f aca="false">1-D363</f>
        <v>0.9777</v>
      </c>
      <c r="F363" s="299" t="n">
        <v>171.82</v>
      </c>
    </row>
    <row r="364" customFormat="false" ht="15" hidden="false" customHeight="false" outlineLevel="0" collapsed="false">
      <c r="A364" s="294" t="s">
        <v>1623</v>
      </c>
      <c r="B364" s="295" t="s">
        <v>1624</v>
      </c>
      <c r="C364" s="296" t="s">
        <v>61</v>
      </c>
      <c r="D364" s="297" t="n">
        <v>0.0166</v>
      </c>
      <c r="E364" s="298" t="n">
        <f aca="false">1-D364</f>
        <v>0.9834</v>
      </c>
      <c r="F364" s="299" t="n">
        <v>255.28</v>
      </c>
    </row>
    <row r="365" customFormat="false" ht="15" hidden="false" customHeight="false" outlineLevel="0" collapsed="false">
      <c r="A365" s="294" t="s">
        <v>1625</v>
      </c>
      <c r="B365" s="295" t="s">
        <v>1626</v>
      </c>
      <c r="C365" s="296" t="s">
        <v>61</v>
      </c>
      <c r="D365" s="297" t="n">
        <v>0.014</v>
      </c>
      <c r="E365" s="298" t="n">
        <f aca="false">1-D365</f>
        <v>0.986</v>
      </c>
      <c r="F365" s="299" t="n">
        <v>333.25</v>
      </c>
    </row>
    <row r="366" customFormat="false" ht="15" hidden="false" customHeight="false" outlineLevel="0" collapsed="false">
      <c r="A366" s="294" t="s">
        <v>1627</v>
      </c>
      <c r="B366" s="295" t="s">
        <v>1628</v>
      </c>
      <c r="C366" s="296" t="s">
        <v>61</v>
      </c>
      <c r="D366" s="297" t="n">
        <v>0.0096</v>
      </c>
      <c r="E366" s="298" t="n">
        <f aca="false">1-D366</f>
        <v>0.9904</v>
      </c>
      <c r="F366" s="299" t="n">
        <v>441.83</v>
      </c>
    </row>
    <row r="367" customFormat="false" ht="15" hidden="false" customHeight="false" outlineLevel="0" collapsed="false">
      <c r="A367" s="294" t="s">
        <v>1629</v>
      </c>
      <c r="B367" s="295" t="s">
        <v>1630</v>
      </c>
      <c r="C367" s="296" t="s">
        <v>61</v>
      </c>
      <c r="D367" s="297" t="n">
        <v>0.051</v>
      </c>
      <c r="E367" s="298" t="n">
        <f aca="false">1-D367</f>
        <v>0.949</v>
      </c>
      <c r="F367" s="299" t="n">
        <v>44.51</v>
      </c>
    </row>
    <row r="368" customFormat="false" ht="15" hidden="false" customHeight="false" outlineLevel="0" collapsed="false">
      <c r="A368" s="294" t="s">
        <v>1631</v>
      </c>
      <c r="B368" s="295" t="s">
        <v>1632</v>
      </c>
      <c r="C368" s="296" t="s">
        <v>61</v>
      </c>
      <c r="D368" s="297" t="n">
        <v>0.0318</v>
      </c>
      <c r="E368" s="298" t="n">
        <f aca="false">1-D368</f>
        <v>0.9682</v>
      </c>
      <c r="F368" s="299" t="n">
        <v>84.36</v>
      </c>
    </row>
    <row r="369" customFormat="false" ht="15" hidden="false" customHeight="false" outlineLevel="0" collapsed="false">
      <c r="A369" s="294" t="s">
        <v>1633</v>
      </c>
      <c r="B369" s="295" t="s">
        <v>1634</v>
      </c>
      <c r="C369" s="296" t="s">
        <v>61</v>
      </c>
      <c r="D369" s="297" t="n">
        <v>0.022</v>
      </c>
      <c r="E369" s="298" t="n">
        <f aca="false">1-D369</f>
        <v>0.978</v>
      </c>
      <c r="F369" s="299" t="n">
        <v>140.74</v>
      </c>
    </row>
    <row r="370" customFormat="false" ht="15" hidden="false" customHeight="false" outlineLevel="0" collapsed="false">
      <c r="A370" s="294" t="s">
        <v>1635</v>
      </c>
      <c r="B370" s="295" t="s">
        <v>1636</v>
      </c>
      <c r="C370" s="296" t="s">
        <v>61</v>
      </c>
      <c r="D370" s="297" t="n">
        <v>0.0162</v>
      </c>
      <c r="E370" s="298" t="n">
        <f aca="false">1-D370</f>
        <v>0.9838</v>
      </c>
      <c r="F370" s="299" t="n">
        <v>218.17</v>
      </c>
    </row>
    <row r="371" customFormat="false" ht="15" hidden="false" customHeight="false" outlineLevel="0" collapsed="false">
      <c r="A371" s="294" t="s">
        <v>1637</v>
      </c>
      <c r="B371" s="295" t="s">
        <v>1638</v>
      </c>
      <c r="C371" s="296" t="s">
        <v>61</v>
      </c>
      <c r="D371" s="297" t="n">
        <v>0.0118</v>
      </c>
      <c r="E371" s="298" t="n">
        <f aca="false">1-D371</f>
        <v>0.9882</v>
      </c>
      <c r="F371" s="299" t="n">
        <v>333.25</v>
      </c>
    </row>
    <row r="372" customFormat="false" ht="15" hidden="false" customHeight="false" outlineLevel="0" collapsed="false">
      <c r="A372" s="294" t="s">
        <v>1639</v>
      </c>
      <c r="B372" s="295" t="s">
        <v>1640</v>
      </c>
      <c r="C372" s="296" t="s">
        <v>61</v>
      </c>
      <c r="D372" s="297" t="n">
        <v>0.0093</v>
      </c>
      <c r="E372" s="298" t="n">
        <f aca="false">1-D372</f>
        <v>0.9907</v>
      </c>
      <c r="F372" s="299" t="n">
        <v>468.87</v>
      </c>
    </row>
    <row r="373" customFormat="false" ht="15" hidden="false" customHeight="false" outlineLevel="0" collapsed="false">
      <c r="A373" s="294" t="s">
        <v>1641</v>
      </c>
      <c r="B373" s="295" t="s">
        <v>1642</v>
      </c>
      <c r="C373" s="296" t="s">
        <v>61</v>
      </c>
      <c r="D373" s="297" t="n">
        <v>0.0069</v>
      </c>
      <c r="E373" s="298" t="n">
        <f aca="false">1-D373</f>
        <v>0.9931</v>
      </c>
      <c r="F373" s="299" t="n">
        <v>547.75</v>
      </c>
    </row>
    <row r="374" customFormat="false" ht="15" hidden="false" customHeight="false" outlineLevel="0" collapsed="false">
      <c r="A374" s="294" t="s">
        <v>1643</v>
      </c>
      <c r="B374" s="295" t="s">
        <v>1644</v>
      </c>
      <c r="C374" s="296" t="s">
        <v>19</v>
      </c>
      <c r="D374" s="297" t="n">
        <v>0.4013</v>
      </c>
      <c r="E374" s="298" t="n">
        <f aca="false">1-D374</f>
        <v>0.5987</v>
      </c>
      <c r="F374" s="299" t="n">
        <v>12.61</v>
      </c>
    </row>
    <row r="375" customFormat="false" ht="15" hidden="false" customHeight="false" outlineLevel="0" collapsed="false">
      <c r="A375" s="294" t="s">
        <v>1645</v>
      </c>
      <c r="B375" s="295" t="s">
        <v>1646</v>
      </c>
      <c r="C375" s="296" t="s">
        <v>19</v>
      </c>
      <c r="D375" s="297" t="n">
        <v>0.399</v>
      </c>
      <c r="E375" s="298" t="n">
        <f aca="false">1-D375</f>
        <v>0.601</v>
      </c>
      <c r="F375" s="299" t="n">
        <v>9.85</v>
      </c>
    </row>
    <row r="376" customFormat="false" ht="15" hidden="false" customHeight="false" outlineLevel="0" collapsed="false">
      <c r="A376" s="294" t="s">
        <v>1647</v>
      </c>
      <c r="B376" s="295" t="s">
        <v>1648</v>
      </c>
      <c r="C376" s="296" t="s">
        <v>19</v>
      </c>
      <c r="D376" s="297" t="n">
        <v>0.3997</v>
      </c>
      <c r="E376" s="298" t="n">
        <f aca="false">1-D376</f>
        <v>0.6003</v>
      </c>
      <c r="F376" s="299" t="n">
        <v>101.09</v>
      </c>
    </row>
    <row r="377" customFormat="false" ht="15" hidden="false" customHeight="false" outlineLevel="0" collapsed="false">
      <c r="A377" s="294" t="s">
        <v>1649</v>
      </c>
      <c r="B377" s="295" t="s">
        <v>1650</v>
      </c>
      <c r="C377" s="296" t="s">
        <v>19</v>
      </c>
      <c r="D377" s="297" t="n">
        <v>0.4104</v>
      </c>
      <c r="E377" s="298" t="n">
        <f aca="false">1-D377</f>
        <v>0.5896</v>
      </c>
      <c r="F377" s="299" t="n">
        <v>82.02</v>
      </c>
    </row>
    <row r="378" customFormat="false" ht="15" hidden="false" customHeight="false" outlineLevel="0" collapsed="false">
      <c r="A378" s="294" t="s">
        <v>1651</v>
      </c>
      <c r="B378" s="295" t="s">
        <v>1652</v>
      </c>
      <c r="C378" s="296" t="s">
        <v>19</v>
      </c>
      <c r="D378" s="297" t="n">
        <v>0.39</v>
      </c>
      <c r="E378" s="298" t="n">
        <f aca="false">1-D378</f>
        <v>0.61</v>
      </c>
      <c r="F378" s="299" t="n">
        <v>123.75</v>
      </c>
    </row>
    <row r="379" customFormat="false" ht="15" hidden="false" customHeight="false" outlineLevel="0" collapsed="false">
      <c r="A379" s="294" t="s">
        <v>1653</v>
      </c>
      <c r="B379" s="295" t="s">
        <v>1654</v>
      </c>
      <c r="C379" s="296" t="s">
        <v>19</v>
      </c>
      <c r="D379" s="297" t="n">
        <v>0.3977</v>
      </c>
      <c r="E379" s="298" t="n">
        <f aca="false">1-D379</f>
        <v>0.6023</v>
      </c>
      <c r="F379" s="299" t="n">
        <v>101.27</v>
      </c>
    </row>
    <row r="380" customFormat="false" ht="15" hidden="false" customHeight="false" outlineLevel="0" collapsed="false">
      <c r="A380" s="294" t="s">
        <v>1655</v>
      </c>
      <c r="B380" s="295" t="s">
        <v>1656</v>
      </c>
      <c r="C380" s="296" t="s">
        <v>19</v>
      </c>
      <c r="D380" s="297" t="n">
        <v>0.4206</v>
      </c>
      <c r="E380" s="298" t="n">
        <f aca="false">1-D380</f>
        <v>0.5794</v>
      </c>
      <c r="F380" s="299" t="n">
        <v>16.69</v>
      </c>
    </row>
    <row r="381" customFormat="false" ht="15" hidden="false" customHeight="false" outlineLevel="0" collapsed="false">
      <c r="A381" s="294" t="s">
        <v>1657</v>
      </c>
      <c r="B381" s="295" t="s">
        <v>1658</v>
      </c>
      <c r="C381" s="296" t="s">
        <v>19</v>
      </c>
      <c r="D381" s="297" t="n">
        <v>0.4211</v>
      </c>
      <c r="E381" s="298" t="n">
        <f aca="false">1-D381</f>
        <v>0.5789</v>
      </c>
      <c r="F381" s="299" t="n">
        <v>13.25</v>
      </c>
    </row>
    <row r="382" customFormat="false" ht="15" hidden="false" customHeight="false" outlineLevel="0" collapsed="false">
      <c r="A382" s="294" t="s">
        <v>1659</v>
      </c>
      <c r="B382" s="295" t="s">
        <v>1660</v>
      </c>
      <c r="C382" s="296" t="s">
        <v>19</v>
      </c>
      <c r="D382" s="297" t="n">
        <v>0.4322</v>
      </c>
      <c r="E382" s="298" t="n">
        <f aca="false">1-D382</f>
        <v>0.5678</v>
      </c>
      <c r="F382" s="299" t="n">
        <v>20.8</v>
      </c>
    </row>
    <row r="383" customFormat="false" ht="15" hidden="false" customHeight="false" outlineLevel="0" collapsed="false">
      <c r="A383" s="294" t="s">
        <v>1661</v>
      </c>
      <c r="B383" s="295" t="s">
        <v>1662</v>
      </c>
      <c r="C383" s="296" t="s">
        <v>19</v>
      </c>
      <c r="D383" s="297" t="n">
        <v>0.4331</v>
      </c>
      <c r="E383" s="298" t="n">
        <f aca="false">1-D383</f>
        <v>0.5669</v>
      </c>
      <c r="F383" s="299" t="n">
        <v>16.67</v>
      </c>
    </row>
    <row r="384" customFormat="false" ht="15" hidden="false" customHeight="false" outlineLevel="0" collapsed="false">
      <c r="A384" s="294" t="s">
        <v>1663</v>
      </c>
      <c r="B384" s="295" t="s">
        <v>1664</v>
      </c>
      <c r="C384" s="296" t="s">
        <v>19</v>
      </c>
      <c r="D384" s="297" t="n">
        <v>0.4374</v>
      </c>
      <c r="E384" s="298" t="n">
        <f aca="false">1-D384</f>
        <v>0.5626</v>
      </c>
      <c r="F384" s="299" t="n">
        <v>25.06</v>
      </c>
    </row>
    <row r="385" customFormat="false" ht="15" hidden="false" customHeight="false" outlineLevel="0" collapsed="false">
      <c r="A385" s="294" t="s">
        <v>1665</v>
      </c>
      <c r="B385" s="295" t="s">
        <v>1666</v>
      </c>
      <c r="C385" s="296" t="s">
        <v>19</v>
      </c>
      <c r="D385" s="297" t="n">
        <v>0.4386</v>
      </c>
      <c r="E385" s="298" t="n">
        <f aca="false">1-D385</f>
        <v>0.5614</v>
      </c>
      <c r="F385" s="299" t="n">
        <v>20.27</v>
      </c>
    </row>
    <row r="386" customFormat="false" ht="15" hidden="false" customHeight="false" outlineLevel="0" collapsed="false">
      <c r="A386" s="294" t="s">
        <v>1667</v>
      </c>
      <c r="B386" s="295" t="s">
        <v>1668</v>
      </c>
      <c r="C386" s="296" t="s">
        <v>19</v>
      </c>
      <c r="D386" s="297" t="n">
        <v>0.4407</v>
      </c>
      <c r="E386" s="298" t="n">
        <f aca="false">1-D386</f>
        <v>0.5593</v>
      </c>
      <c r="F386" s="299" t="n">
        <v>29.32</v>
      </c>
    </row>
    <row r="387" customFormat="false" ht="15" hidden="false" customHeight="false" outlineLevel="0" collapsed="false">
      <c r="A387" s="294" t="s">
        <v>1669</v>
      </c>
      <c r="B387" s="295" t="s">
        <v>1670</v>
      </c>
      <c r="C387" s="296" t="s">
        <v>19</v>
      </c>
      <c r="D387" s="297" t="n">
        <v>0.4419</v>
      </c>
      <c r="E387" s="298" t="n">
        <f aca="false">1-D387</f>
        <v>0.5581</v>
      </c>
      <c r="F387" s="299" t="n">
        <v>23.85</v>
      </c>
    </row>
    <row r="388" customFormat="false" ht="15" hidden="false" customHeight="false" outlineLevel="0" collapsed="false">
      <c r="A388" s="294" t="s">
        <v>1671</v>
      </c>
      <c r="B388" s="295" t="s">
        <v>1672</v>
      </c>
      <c r="C388" s="296" t="s">
        <v>19</v>
      </c>
      <c r="D388" s="297" t="n">
        <v>0.4431</v>
      </c>
      <c r="E388" s="298" t="n">
        <f aca="false">1-D388</f>
        <v>0.5569</v>
      </c>
      <c r="F388" s="299" t="n">
        <v>33.58</v>
      </c>
    </row>
    <row r="389" customFormat="false" ht="15" hidden="false" customHeight="false" outlineLevel="0" collapsed="false">
      <c r="A389" s="294" t="s">
        <v>1673</v>
      </c>
      <c r="B389" s="295" t="s">
        <v>1674</v>
      </c>
      <c r="C389" s="296" t="s">
        <v>19</v>
      </c>
      <c r="D389" s="297" t="n">
        <v>0.4442</v>
      </c>
      <c r="E389" s="298" t="n">
        <f aca="false">1-D389</f>
        <v>0.5558</v>
      </c>
      <c r="F389" s="299" t="n">
        <v>27.42</v>
      </c>
    </row>
    <row r="390" customFormat="false" ht="15" hidden="false" customHeight="false" outlineLevel="0" collapsed="false">
      <c r="A390" s="294" t="s">
        <v>1675</v>
      </c>
      <c r="B390" s="295" t="s">
        <v>1676</v>
      </c>
      <c r="C390" s="296" t="s">
        <v>19</v>
      </c>
      <c r="D390" s="297" t="n">
        <v>0.4451</v>
      </c>
      <c r="E390" s="298" t="n">
        <f aca="false">1-D390</f>
        <v>0.5549</v>
      </c>
      <c r="F390" s="299" t="n">
        <v>37.83</v>
      </c>
    </row>
    <row r="391" customFormat="false" ht="15" hidden="false" customHeight="false" outlineLevel="0" collapsed="false">
      <c r="A391" s="294" t="s">
        <v>1677</v>
      </c>
      <c r="B391" s="295" t="s">
        <v>1678</v>
      </c>
      <c r="C391" s="296" t="s">
        <v>19</v>
      </c>
      <c r="D391" s="297" t="n">
        <v>0.4468</v>
      </c>
      <c r="E391" s="298" t="n">
        <f aca="false">1-D391</f>
        <v>0.5532</v>
      </c>
      <c r="F391" s="299" t="n">
        <v>31</v>
      </c>
    </row>
    <row r="392" customFormat="false" ht="15" hidden="false" customHeight="false" outlineLevel="0" collapsed="false">
      <c r="A392" s="294" t="s">
        <v>1679</v>
      </c>
      <c r="B392" s="295" t="s">
        <v>1680</v>
      </c>
      <c r="C392" s="296" t="s">
        <v>19</v>
      </c>
      <c r="D392" s="297" t="n">
        <v>0.4455</v>
      </c>
      <c r="E392" s="298" t="n">
        <f aca="false">1-D392</f>
        <v>0.5545</v>
      </c>
      <c r="F392" s="299" t="n">
        <v>42.22</v>
      </c>
    </row>
    <row r="393" customFormat="false" ht="15" hidden="false" customHeight="false" outlineLevel="0" collapsed="false">
      <c r="A393" s="294" t="s">
        <v>1681</v>
      </c>
      <c r="B393" s="295" t="s">
        <v>1682</v>
      </c>
      <c r="C393" s="296" t="s">
        <v>19</v>
      </c>
      <c r="D393" s="297" t="n">
        <v>0.4463</v>
      </c>
      <c r="E393" s="298" t="n">
        <f aca="false">1-D393</f>
        <v>0.5537</v>
      </c>
      <c r="F393" s="299" t="n">
        <v>34.71</v>
      </c>
    </row>
    <row r="394" customFormat="false" ht="15" hidden="false" customHeight="false" outlineLevel="0" collapsed="false">
      <c r="A394" s="294" t="s">
        <v>1683</v>
      </c>
      <c r="B394" s="295" t="s">
        <v>1684</v>
      </c>
      <c r="C394" s="296" t="s">
        <v>19</v>
      </c>
      <c r="D394" s="297" t="n">
        <v>0.3869</v>
      </c>
      <c r="E394" s="298" t="n">
        <f aca="false">1-D394</f>
        <v>0.6131</v>
      </c>
      <c r="F394" s="299" t="n">
        <v>53.68</v>
      </c>
    </row>
    <row r="395" customFormat="false" ht="15" hidden="false" customHeight="false" outlineLevel="0" collapsed="false">
      <c r="A395" s="294" t="s">
        <v>1685</v>
      </c>
      <c r="B395" s="295" t="s">
        <v>1686</v>
      </c>
      <c r="C395" s="296" t="s">
        <v>19</v>
      </c>
      <c r="D395" s="297" t="n">
        <v>0.3975</v>
      </c>
      <c r="E395" s="298" t="n">
        <f aca="false">1-D395</f>
        <v>0.6025</v>
      </c>
      <c r="F395" s="299" t="n">
        <v>43.15</v>
      </c>
    </row>
    <row r="396" customFormat="false" ht="15" hidden="false" customHeight="false" outlineLevel="0" collapsed="false">
      <c r="A396" s="294" t="s">
        <v>1687</v>
      </c>
      <c r="B396" s="295" t="s">
        <v>1688</v>
      </c>
      <c r="C396" s="296" t="s">
        <v>19</v>
      </c>
      <c r="D396" s="297" t="n">
        <v>0.3887</v>
      </c>
      <c r="E396" s="298" t="n">
        <f aca="false">1-D396</f>
        <v>0.6113</v>
      </c>
      <c r="F396" s="299" t="n">
        <v>63.54</v>
      </c>
    </row>
    <row r="397" customFormat="false" ht="15" hidden="false" customHeight="false" outlineLevel="0" collapsed="false">
      <c r="A397" s="294" t="s">
        <v>1689</v>
      </c>
      <c r="B397" s="295" t="s">
        <v>1690</v>
      </c>
      <c r="C397" s="296" t="s">
        <v>19</v>
      </c>
      <c r="D397" s="297" t="n">
        <v>0.3984</v>
      </c>
      <c r="E397" s="298" t="n">
        <f aca="false">1-D397</f>
        <v>0.6016</v>
      </c>
      <c r="F397" s="299" t="n">
        <v>51.3</v>
      </c>
    </row>
    <row r="398" customFormat="false" ht="15" hidden="false" customHeight="false" outlineLevel="0" collapsed="false">
      <c r="A398" s="294" t="s">
        <v>1691</v>
      </c>
      <c r="B398" s="295" t="s">
        <v>1692</v>
      </c>
      <c r="C398" s="296" t="s">
        <v>19</v>
      </c>
      <c r="D398" s="297" t="n">
        <v>0.3946</v>
      </c>
      <c r="E398" s="298" t="n">
        <f aca="false">1-D398</f>
        <v>0.6054</v>
      </c>
      <c r="F398" s="299" t="n">
        <v>72.55</v>
      </c>
    </row>
    <row r="399" customFormat="false" ht="15" hidden="false" customHeight="false" outlineLevel="0" collapsed="false">
      <c r="A399" s="294" t="s">
        <v>1693</v>
      </c>
      <c r="B399" s="295" t="s">
        <v>1694</v>
      </c>
      <c r="C399" s="296" t="s">
        <v>19</v>
      </c>
      <c r="D399" s="297" t="n">
        <v>0.4053</v>
      </c>
      <c r="E399" s="298" t="n">
        <f aca="false">1-D399</f>
        <v>0.5947</v>
      </c>
      <c r="F399" s="299" t="n">
        <v>58.6</v>
      </c>
    </row>
    <row r="400" customFormat="false" ht="15" hidden="false" customHeight="false" outlineLevel="0" collapsed="false">
      <c r="A400" s="294" t="s">
        <v>1695</v>
      </c>
      <c r="B400" s="295" t="s">
        <v>1696</v>
      </c>
      <c r="C400" s="296" t="s">
        <v>19</v>
      </c>
      <c r="D400" s="297" t="n">
        <v>0.3903</v>
      </c>
      <c r="E400" s="298" t="n">
        <f aca="false">1-D400</f>
        <v>0.6097</v>
      </c>
      <c r="F400" s="299" t="n">
        <v>10.94</v>
      </c>
    </row>
    <row r="401" customFormat="false" ht="15" hidden="false" customHeight="false" outlineLevel="0" collapsed="false">
      <c r="A401" s="294" t="s">
        <v>1697</v>
      </c>
      <c r="B401" s="295" t="s">
        <v>1698</v>
      </c>
      <c r="C401" s="296" t="s">
        <v>19</v>
      </c>
      <c r="D401" s="297" t="n">
        <v>0.3874</v>
      </c>
      <c r="E401" s="298" t="n">
        <f aca="false">1-D401</f>
        <v>0.6126</v>
      </c>
      <c r="F401" s="299" t="n">
        <v>8.44</v>
      </c>
    </row>
    <row r="402" customFormat="false" ht="15" hidden="false" customHeight="false" outlineLevel="0" collapsed="false">
      <c r="A402" s="294" t="s">
        <v>1699</v>
      </c>
      <c r="B402" s="295" t="s">
        <v>1700</v>
      </c>
      <c r="C402" s="296" t="s">
        <v>19</v>
      </c>
      <c r="D402" s="297" t="n">
        <v>0.3976</v>
      </c>
      <c r="E402" s="298" t="n">
        <f aca="false">1-D402</f>
        <v>0.6024</v>
      </c>
      <c r="F402" s="299" t="n">
        <v>81.86</v>
      </c>
    </row>
    <row r="403" customFormat="false" ht="15" hidden="false" customHeight="false" outlineLevel="0" collapsed="false">
      <c r="A403" s="294" t="s">
        <v>1701</v>
      </c>
      <c r="B403" s="295" t="s">
        <v>1702</v>
      </c>
      <c r="C403" s="296" t="s">
        <v>19</v>
      </c>
      <c r="D403" s="297" t="n">
        <v>0.4088</v>
      </c>
      <c r="E403" s="298" t="n">
        <f aca="false">1-D403</f>
        <v>0.5912</v>
      </c>
      <c r="F403" s="299" t="n">
        <v>66.2</v>
      </c>
    </row>
    <row r="404" customFormat="false" ht="15" hidden="false" customHeight="false" outlineLevel="0" collapsed="false">
      <c r="A404" s="294" t="s">
        <v>1703</v>
      </c>
      <c r="B404" s="295" t="s">
        <v>1704</v>
      </c>
      <c r="C404" s="296" t="s">
        <v>19</v>
      </c>
      <c r="D404" s="297" t="n">
        <v>0.399</v>
      </c>
      <c r="E404" s="298" t="n">
        <f aca="false">1-D404</f>
        <v>0.601</v>
      </c>
      <c r="F404" s="299" t="n">
        <v>91.43</v>
      </c>
    </row>
    <row r="405" customFormat="false" ht="15" hidden="false" customHeight="false" outlineLevel="0" collapsed="false">
      <c r="A405" s="294" t="s">
        <v>1705</v>
      </c>
      <c r="B405" s="295" t="s">
        <v>1706</v>
      </c>
      <c r="C405" s="296" t="s">
        <v>19</v>
      </c>
      <c r="D405" s="297" t="n">
        <v>0.4099</v>
      </c>
      <c r="E405" s="298" t="n">
        <f aca="false">1-D405</f>
        <v>0.5901</v>
      </c>
      <c r="F405" s="299" t="n">
        <v>74.06</v>
      </c>
    </row>
    <row r="406" customFormat="false" ht="15" hidden="false" customHeight="false" outlineLevel="0" collapsed="false">
      <c r="A406" s="294" t="s">
        <v>1707</v>
      </c>
      <c r="B406" s="295" t="s">
        <v>1708</v>
      </c>
      <c r="C406" s="296" t="s">
        <v>19</v>
      </c>
      <c r="D406" s="297" t="n">
        <v>0.5754</v>
      </c>
      <c r="E406" s="298" t="n">
        <f aca="false">1-D406</f>
        <v>0.4246</v>
      </c>
      <c r="F406" s="299" t="n">
        <v>18.49</v>
      </c>
    </row>
    <row r="407" customFormat="false" ht="15" hidden="false" customHeight="false" outlineLevel="0" collapsed="false">
      <c r="A407" s="294" t="s">
        <v>1709</v>
      </c>
      <c r="B407" s="295" t="s">
        <v>1710</v>
      </c>
      <c r="C407" s="296" t="s">
        <v>19</v>
      </c>
      <c r="D407" s="297" t="n">
        <v>0.5629</v>
      </c>
      <c r="E407" s="298" t="n">
        <f aca="false">1-D407</f>
        <v>0.4371</v>
      </c>
      <c r="F407" s="299" t="n">
        <v>15.33</v>
      </c>
    </row>
    <row r="408" customFormat="false" ht="15" hidden="false" customHeight="false" outlineLevel="0" collapsed="false">
      <c r="A408" s="294" t="s">
        <v>1711</v>
      </c>
      <c r="B408" s="295" t="s">
        <v>1712</v>
      </c>
      <c r="C408" s="296" t="s">
        <v>19</v>
      </c>
      <c r="D408" s="297" t="n">
        <v>0.5982</v>
      </c>
      <c r="E408" s="298" t="n">
        <f aca="false">1-D408</f>
        <v>0.4018</v>
      </c>
      <c r="F408" s="299" t="n">
        <v>13.04</v>
      </c>
    </row>
    <row r="409" customFormat="false" ht="15" hidden="false" customHeight="false" outlineLevel="0" collapsed="false">
      <c r="A409" s="294" t="s">
        <v>1713</v>
      </c>
      <c r="B409" s="295" t="s">
        <v>1714</v>
      </c>
      <c r="C409" s="296" t="s">
        <v>19</v>
      </c>
      <c r="D409" s="297" t="n">
        <v>0.5899</v>
      </c>
      <c r="E409" s="298" t="n">
        <f aca="false">1-D409</f>
        <v>0.4101</v>
      </c>
      <c r="F409" s="299" t="n">
        <v>10.73</v>
      </c>
    </row>
    <row r="410" customFormat="false" ht="15" hidden="false" customHeight="false" outlineLevel="0" collapsed="false">
      <c r="A410" s="294" t="s">
        <v>1715</v>
      </c>
      <c r="B410" s="295" t="s">
        <v>1716</v>
      </c>
      <c r="C410" s="296" t="s">
        <v>19</v>
      </c>
      <c r="D410" s="297" t="n">
        <v>0.5813</v>
      </c>
      <c r="E410" s="298" t="n">
        <f aca="false">1-D410</f>
        <v>0.4187</v>
      </c>
      <c r="F410" s="299" t="n">
        <v>15.86</v>
      </c>
    </row>
    <row r="411" customFormat="false" ht="15" hidden="false" customHeight="false" outlineLevel="0" collapsed="false">
      <c r="A411" s="294" t="s">
        <v>1717</v>
      </c>
      <c r="B411" s="295" t="s">
        <v>1718</v>
      </c>
      <c r="C411" s="296" t="s">
        <v>19</v>
      </c>
      <c r="D411" s="297" t="n">
        <v>0.5689</v>
      </c>
      <c r="E411" s="298" t="n">
        <f aca="false">1-D411</f>
        <v>0.4311</v>
      </c>
      <c r="F411" s="299" t="n">
        <v>13.13</v>
      </c>
    </row>
    <row r="412" customFormat="false" ht="15" hidden="false" customHeight="false" outlineLevel="0" collapsed="false">
      <c r="A412" s="294" t="s">
        <v>1719</v>
      </c>
      <c r="B412" s="295" t="s">
        <v>1720</v>
      </c>
      <c r="C412" s="296" t="s">
        <v>19</v>
      </c>
      <c r="D412" s="297" t="n">
        <v>0.4131</v>
      </c>
      <c r="E412" s="298" t="n">
        <f aca="false">1-D412</f>
        <v>0.5869</v>
      </c>
      <c r="F412" s="299" t="n">
        <v>18.42</v>
      </c>
    </row>
    <row r="413" customFormat="false" ht="15" hidden="false" customHeight="false" outlineLevel="0" collapsed="false">
      <c r="A413" s="294" t="s">
        <v>1721</v>
      </c>
      <c r="B413" s="295" t="s">
        <v>1722</v>
      </c>
      <c r="C413" s="296" t="s">
        <v>19</v>
      </c>
      <c r="D413" s="297" t="n">
        <v>0.4142</v>
      </c>
      <c r="E413" s="298" t="n">
        <f aca="false">1-D413</f>
        <v>0.5858</v>
      </c>
      <c r="F413" s="299" t="n">
        <v>14.27</v>
      </c>
    </row>
    <row r="414" customFormat="false" ht="15" hidden="false" customHeight="false" outlineLevel="0" collapsed="false">
      <c r="A414" s="294" t="s">
        <v>1723</v>
      </c>
      <c r="B414" s="295" t="s">
        <v>1724</v>
      </c>
      <c r="C414" s="296" t="s">
        <v>19</v>
      </c>
      <c r="D414" s="297" t="n">
        <v>0.4117</v>
      </c>
      <c r="E414" s="298" t="n">
        <f aca="false">1-D414</f>
        <v>0.5883</v>
      </c>
      <c r="F414" s="299" t="n">
        <v>147.21</v>
      </c>
    </row>
    <row r="415" customFormat="false" ht="15" hidden="false" customHeight="false" outlineLevel="0" collapsed="false">
      <c r="A415" s="294" t="s">
        <v>1725</v>
      </c>
      <c r="B415" s="295" t="s">
        <v>1726</v>
      </c>
      <c r="C415" s="296" t="s">
        <v>19</v>
      </c>
      <c r="D415" s="297" t="n">
        <v>0.4259</v>
      </c>
      <c r="E415" s="298" t="n">
        <f aca="false">1-D415</f>
        <v>0.5741</v>
      </c>
      <c r="F415" s="299" t="n">
        <v>118.6</v>
      </c>
    </row>
    <row r="416" customFormat="false" ht="15" hidden="false" customHeight="false" outlineLevel="0" collapsed="false">
      <c r="A416" s="294" t="s">
        <v>1727</v>
      </c>
      <c r="B416" s="295" t="s">
        <v>1728</v>
      </c>
      <c r="C416" s="296" t="s">
        <v>19</v>
      </c>
      <c r="D416" s="297" t="n">
        <v>0.4055</v>
      </c>
      <c r="E416" s="298" t="n">
        <f aca="false">1-D416</f>
        <v>0.5945</v>
      </c>
      <c r="F416" s="299" t="n">
        <v>178.51</v>
      </c>
    </row>
    <row r="417" customFormat="false" ht="15" hidden="false" customHeight="false" outlineLevel="0" collapsed="false">
      <c r="A417" s="294" t="s">
        <v>1729</v>
      </c>
      <c r="B417" s="295" t="s">
        <v>1730</v>
      </c>
      <c r="C417" s="296" t="s">
        <v>19</v>
      </c>
      <c r="D417" s="297" t="n">
        <v>0.4173</v>
      </c>
      <c r="E417" s="298" t="n">
        <f aca="false">1-D417</f>
        <v>0.5827</v>
      </c>
      <c r="F417" s="299" t="n">
        <v>144.78</v>
      </c>
    </row>
    <row r="418" customFormat="false" ht="15" hidden="false" customHeight="false" outlineLevel="0" collapsed="false">
      <c r="A418" s="294" t="s">
        <v>1731</v>
      </c>
      <c r="B418" s="295" t="s">
        <v>1732</v>
      </c>
      <c r="C418" s="296" t="s">
        <v>19</v>
      </c>
      <c r="D418" s="297" t="n">
        <v>0.4328</v>
      </c>
      <c r="E418" s="298" t="n">
        <f aca="false">1-D418</f>
        <v>0.5672</v>
      </c>
      <c r="F418" s="299" t="n">
        <v>24.4</v>
      </c>
    </row>
    <row r="419" customFormat="false" ht="15" hidden="false" customHeight="false" outlineLevel="0" collapsed="false">
      <c r="A419" s="294" t="s">
        <v>1733</v>
      </c>
      <c r="B419" s="295" t="s">
        <v>1734</v>
      </c>
      <c r="C419" s="296" t="s">
        <v>19</v>
      </c>
      <c r="D419" s="297" t="n">
        <v>0.436</v>
      </c>
      <c r="E419" s="298" t="n">
        <f aca="false">1-D419</f>
        <v>0.564</v>
      </c>
      <c r="F419" s="299" t="n">
        <v>19.22</v>
      </c>
    </row>
    <row r="420" customFormat="false" ht="15" hidden="false" customHeight="false" outlineLevel="0" collapsed="false">
      <c r="A420" s="294" t="s">
        <v>1735</v>
      </c>
      <c r="B420" s="295" t="s">
        <v>1736</v>
      </c>
      <c r="C420" s="296" t="s">
        <v>19</v>
      </c>
      <c r="D420" s="297" t="n">
        <v>0.4442</v>
      </c>
      <c r="E420" s="298" t="n">
        <f aca="false">1-D420</f>
        <v>0.5558</v>
      </c>
      <c r="F420" s="299" t="n">
        <v>30.39</v>
      </c>
    </row>
    <row r="421" customFormat="false" ht="15" hidden="false" customHeight="false" outlineLevel="0" collapsed="false">
      <c r="A421" s="294" t="s">
        <v>1737</v>
      </c>
      <c r="B421" s="295" t="s">
        <v>1738</v>
      </c>
      <c r="C421" s="296" t="s">
        <v>19</v>
      </c>
      <c r="D421" s="297" t="n">
        <v>0.4488</v>
      </c>
      <c r="E421" s="298" t="n">
        <f aca="false">1-D421</f>
        <v>0.5512</v>
      </c>
      <c r="F421" s="299" t="n">
        <v>24.2</v>
      </c>
    </row>
    <row r="422" customFormat="false" ht="15" hidden="false" customHeight="false" outlineLevel="0" collapsed="false">
      <c r="A422" s="294" t="s">
        <v>1739</v>
      </c>
      <c r="B422" s="295" t="s">
        <v>1740</v>
      </c>
      <c r="C422" s="296" t="s">
        <v>19</v>
      </c>
      <c r="D422" s="297" t="n">
        <v>0.4502</v>
      </c>
      <c r="E422" s="298" t="n">
        <f aca="false">1-D422</f>
        <v>0.5498</v>
      </c>
      <c r="F422" s="299" t="n">
        <v>36.54</v>
      </c>
    </row>
    <row r="423" customFormat="false" ht="15" hidden="false" customHeight="false" outlineLevel="0" collapsed="false">
      <c r="A423" s="294" t="s">
        <v>1741</v>
      </c>
      <c r="B423" s="295" t="s">
        <v>1742</v>
      </c>
      <c r="C423" s="296" t="s">
        <v>19</v>
      </c>
      <c r="D423" s="297" t="n">
        <v>0.4547</v>
      </c>
      <c r="E423" s="298" t="n">
        <f aca="false">1-D423</f>
        <v>0.5453</v>
      </c>
      <c r="F423" s="299" t="n">
        <v>29.34</v>
      </c>
    </row>
    <row r="424" customFormat="false" ht="15" hidden="false" customHeight="false" outlineLevel="0" collapsed="false">
      <c r="A424" s="294" t="s">
        <v>1743</v>
      </c>
      <c r="B424" s="295" t="s">
        <v>1744</v>
      </c>
      <c r="C424" s="296" t="s">
        <v>19</v>
      </c>
      <c r="D424" s="297" t="n">
        <v>0.454</v>
      </c>
      <c r="E424" s="298" t="n">
        <f aca="false">1-D424</f>
        <v>0.546</v>
      </c>
      <c r="F424" s="299" t="n">
        <v>42.69</v>
      </c>
    </row>
    <row r="425" customFormat="false" ht="15" hidden="false" customHeight="false" outlineLevel="0" collapsed="false">
      <c r="A425" s="294" t="s">
        <v>1745</v>
      </c>
      <c r="B425" s="295" t="s">
        <v>1746</v>
      </c>
      <c r="C425" s="296" t="s">
        <v>19</v>
      </c>
      <c r="D425" s="297" t="n">
        <v>0.4584</v>
      </c>
      <c r="E425" s="298" t="n">
        <f aca="false">1-D425</f>
        <v>0.5416</v>
      </c>
      <c r="F425" s="299" t="n">
        <v>34.49</v>
      </c>
    </row>
    <row r="426" customFormat="false" ht="15" hidden="false" customHeight="false" outlineLevel="0" collapsed="false">
      <c r="A426" s="294" t="s">
        <v>1747</v>
      </c>
      <c r="B426" s="295" t="s">
        <v>1748</v>
      </c>
      <c r="C426" s="296" t="s">
        <v>19</v>
      </c>
      <c r="D426" s="297" t="n">
        <v>0.4574</v>
      </c>
      <c r="E426" s="298" t="n">
        <f aca="false">1-D426</f>
        <v>0.5426</v>
      </c>
      <c r="F426" s="299" t="n">
        <v>48.84</v>
      </c>
    </row>
    <row r="427" customFormat="false" ht="15" hidden="false" customHeight="false" outlineLevel="0" collapsed="false">
      <c r="A427" s="294" t="s">
        <v>1749</v>
      </c>
      <c r="B427" s="295" t="s">
        <v>1750</v>
      </c>
      <c r="C427" s="296" t="s">
        <v>19</v>
      </c>
      <c r="D427" s="297" t="n">
        <v>0.4621</v>
      </c>
      <c r="E427" s="298" t="n">
        <f aca="false">1-D427</f>
        <v>0.5379</v>
      </c>
      <c r="F427" s="299" t="n">
        <v>39.6</v>
      </c>
    </row>
    <row r="428" customFormat="false" ht="15" hidden="false" customHeight="false" outlineLevel="0" collapsed="false">
      <c r="A428" s="294" t="s">
        <v>1751</v>
      </c>
      <c r="B428" s="295" t="s">
        <v>1752</v>
      </c>
      <c r="C428" s="296" t="s">
        <v>19</v>
      </c>
      <c r="D428" s="297" t="n">
        <v>0.4599</v>
      </c>
      <c r="E428" s="298" t="n">
        <f aca="false">1-D428</f>
        <v>0.5401</v>
      </c>
      <c r="F428" s="299" t="n">
        <v>54.97</v>
      </c>
    </row>
    <row r="429" customFormat="false" ht="15" hidden="false" customHeight="false" outlineLevel="0" collapsed="false">
      <c r="A429" s="294" t="s">
        <v>1753</v>
      </c>
      <c r="B429" s="295" t="s">
        <v>1754</v>
      </c>
      <c r="C429" s="296" t="s">
        <v>19</v>
      </c>
      <c r="D429" s="297" t="n">
        <v>0.4647</v>
      </c>
      <c r="E429" s="298" t="n">
        <f aca="false">1-D429</f>
        <v>0.5353</v>
      </c>
      <c r="F429" s="299" t="n">
        <v>44.72</v>
      </c>
    </row>
    <row r="430" customFormat="false" ht="15" hidden="false" customHeight="false" outlineLevel="0" collapsed="false">
      <c r="A430" s="294" t="s">
        <v>1755</v>
      </c>
      <c r="B430" s="295" t="s">
        <v>1756</v>
      </c>
      <c r="C430" s="296" t="s">
        <v>19</v>
      </c>
      <c r="D430" s="297" t="n">
        <v>0.4606</v>
      </c>
      <c r="E430" s="298" t="n">
        <f aca="false">1-D430</f>
        <v>0.5394</v>
      </c>
      <c r="F430" s="299" t="n">
        <v>61.27</v>
      </c>
    </row>
    <row r="431" customFormat="false" ht="15" hidden="false" customHeight="false" outlineLevel="0" collapsed="false">
      <c r="A431" s="294" t="s">
        <v>1757</v>
      </c>
      <c r="B431" s="295" t="s">
        <v>1758</v>
      </c>
      <c r="C431" s="296" t="s">
        <v>19</v>
      </c>
      <c r="D431" s="297" t="n">
        <v>0.4647</v>
      </c>
      <c r="E431" s="298" t="n">
        <f aca="false">1-D431</f>
        <v>0.5353</v>
      </c>
      <c r="F431" s="299" t="n">
        <v>50.01</v>
      </c>
    </row>
    <row r="432" customFormat="false" ht="15" hidden="false" customHeight="false" outlineLevel="0" collapsed="false">
      <c r="A432" s="294" t="s">
        <v>1759</v>
      </c>
      <c r="B432" s="295" t="s">
        <v>1760</v>
      </c>
      <c r="C432" s="296" t="s">
        <v>19</v>
      </c>
      <c r="D432" s="297" t="n">
        <v>0.3986</v>
      </c>
      <c r="E432" s="298" t="n">
        <f aca="false">1-D432</f>
        <v>0.6014</v>
      </c>
      <c r="F432" s="299" t="n">
        <v>78.18</v>
      </c>
    </row>
    <row r="433" customFormat="false" ht="15" hidden="false" customHeight="false" outlineLevel="0" collapsed="false">
      <c r="A433" s="294" t="s">
        <v>1761</v>
      </c>
      <c r="B433" s="295" t="s">
        <v>1762</v>
      </c>
      <c r="C433" s="296" t="s">
        <v>19</v>
      </c>
      <c r="D433" s="297" t="n">
        <v>0.4124</v>
      </c>
      <c r="E433" s="298" t="n">
        <f aca="false">1-D433</f>
        <v>0.5876</v>
      </c>
      <c r="F433" s="299" t="n">
        <v>62.39</v>
      </c>
    </row>
    <row r="434" customFormat="false" ht="15" hidden="false" customHeight="false" outlineLevel="0" collapsed="false">
      <c r="A434" s="294" t="s">
        <v>1763</v>
      </c>
      <c r="B434" s="295" t="s">
        <v>1764</v>
      </c>
      <c r="C434" s="296" t="s">
        <v>19</v>
      </c>
      <c r="D434" s="297" t="n">
        <v>0.4012</v>
      </c>
      <c r="E434" s="298" t="n">
        <f aca="false">1-D434</f>
        <v>0.5988</v>
      </c>
      <c r="F434" s="299" t="n">
        <v>92.37</v>
      </c>
    </row>
    <row r="435" customFormat="false" ht="15" hidden="false" customHeight="false" outlineLevel="0" collapsed="false">
      <c r="A435" s="294" t="s">
        <v>1765</v>
      </c>
      <c r="B435" s="295" t="s">
        <v>1766</v>
      </c>
      <c r="C435" s="296" t="s">
        <v>19</v>
      </c>
      <c r="D435" s="297" t="n">
        <v>0.4145</v>
      </c>
      <c r="E435" s="298" t="n">
        <f aca="false">1-D435</f>
        <v>0.5855</v>
      </c>
      <c r="F435" s="299" t="n">
        <v>74.02</v>
      </c>
    </row>
    <row r="436" customFormat="false" ht="15" hidden="false" customHeight="false" outlineLevel="0" collapsed="false">
      <c r="A436" s="294" t="s">
        <v>1767</v>
      </c>
      <c r="B436" s="295" t="s">
        <v>1768</v>
      </c>
      <c r="C436" s="296" t="s">
        <v>19</v>
      </c>
      <c r="D436" s="297" t="n">
        <v>0.4062</v>
      </c>
      <c r="E436" s="298" t="n">
        <f aca="false">1-D436</f>
        <v>0.5938</v>
      </c>
      <c r="F436" s="299" t="n">
        <v>105.7</v>
      </c>
    </row>
    <row r="437" customFormat="false" ht="15" hidden="false" customHeight="false" outlineLevel="0" collapsed="false">
      <c r="A437" s="294" t="s">
        <v>1769</v>
      </c>
      <c r="B437" s="295" t="s">
        <v>1770</v>
      </c>
      <c r="C437" s="296" t="s">
        <v>19</v>
      </c>
      <c r="D437" s="297" t="n">
        <v>0.4204</v>
      </c>
      <c r="E437" s="298" t="n">
        <f aca="false">1-D437</f>
        <v>0.5796</v>
      </c>
      <c r="F437" s="299" t="n">
        <v>84.77</v>
      </c>
    </row>
    <row r="438" customFormat="false" ht="15" hidden="false" customHeight="false" outlineLevel="0" collapsed="false">
      <c r="A438" s="294" t="s">
        <v>1771</v>
      </c>
      <c r="B438" s="295" t="s">
        <v>1772</v>
      </c>
      <c r="C438" s="296" t="s">
        <v>19</v>
      </c>
      <c r="D438" s="297" t="n">
        <v>0.4024</v>
      </c>
      <c r="E438" s="298" t="n">
        <f aca="false">1-D438</f>
        <v>0.5976</v>
      </c>
      <c r="F438" s="299" t="n">
        <v>15.98</v>
      </c>
    </row>
    <row r="439" customFormat="false" ht="15" hidden="false" customHeight="false" outlineLevel="0" collapsed="false">
      <c r="A439" s="294" t="s">
        <v>1773</v>
      </c>
      <c r="B439" s="295" t="s">
        <v>1774</v>
      </c>
      <c r="C439" s="296" t="s">
        <v>19</v>
      </c>
      <c r="D439" s="297" t="n">
        <v>0.402</v>
      </c>
      <c r="E439" s="298" t="n">
        <f aca="false">1-D439</f>
        <v>0.598</v>
      </c>
      <c r="F439" s="299" t="n">
        <v>12.24</v>
      </c>
    </row>
    <row r="440" customFormat="false" ht="15" hidden="false" customHeight="false" outlineLevel="0" collapsed="false">
      <c r="A440" s="294" t="s">
        <v>1775</v>
      </c>
      <c r="B440" s="295" t="s">
        <v>1776</v>
      </c>
      <c r="C440" s="296" t="s">
        <v>19</v>
      </c>
      <c r="D440" s="297" t="n">
        <v>0.4093</v>
      </c>
      <c r="E440" s="298" t="n">
        <f aca="false">1-D440</f>
        <v>0.5907</v>
      </c>
      <c r="F440" s="299" t="n">
        <v>119.33</v>
      </c>
    </row>
    <row r="441" customFormat="false" ht="15" hidden="false" customHeight="false" outlineLevel="0" collapsed="false">
      <c r="A441" s="294" t="s">
        <v>1777</v>
      </c>
      <c r="B441" s="295" t="s">
        <v>1778</v>
      </c>
      <c r="C441" s="296" t="s">
        <v>19</v>
      </c>
      <c r="D441" s="297" t="n">
        <v>0.4234</v>
      </c>
      <c r="E441" s="298" t="n">
        <f aca="false">1-D441</f>
        <v>0.5766</v>
      </c>
      <c r="F441" s="299" t="n">
        <v>95.86</v>
      </c>
    </row>
    <row r="442" customFormat="false" ht="15" hidden="false" customHeight="false" outlineLevel="0" collapsed="false">
      <c r="A442" s="294" t="s">
        <v>1779</v>
      </c>
      <c r="B442" s="295" t="s">
        <v>1780</v>
      </c>
      <c r="C442" s="296" t="s">
        <v>19</v>
      </c>
      <c r="D442" s="297" t="n">
        <v>0.411</v>
      </c>
      <c r="E442" s="298" t="n">
        <f aca="false">1-D442</f>
        <v>0.589</v>
      </c>
      <c r="F442" s="299" t="n">
        <v>133.2</v>
      </c>
    </row>
    <row r="443" customFormat="false" ht="15" hidden="false" customHeight="false" outlineLevel="0" collapsed="false">
      <c r="A443" s="294" t="s">
        <v>1781</v>
      </c>
      <c r="B443" s="295" t="s">
        <v>1782</v>
      </c>
      <c r="C443" s="296" t="s">
        <v>19</v>
      </c>
      <c r="D443" s="297" t="n">
        <v>0.4251</v>
      </c>
      <c r="E443" s="298" t="n">
        <f aca="false">1-D443</f>
        <v>0.5749</v>
      </c>
      <c r="F443" s="299" t="n">
        <v>107.16</v>
      </c>
    </row>
    <row r="444" customFormat="false" ht="15" hidden="false" customHeight="false" outlineLevel="0" collapsed="false">
      <c r="A444" s="294" t="s">
        <v>1783</v>
      </c>
      <c r="B444" s="295" t="s">
        <v>1784</v>
      </c>
      <c r="C444" s="296" t="s">
        <v>19</v>
      </c>
      <c r="D444" s="297" t="n">
        <v>0.5938</v>
      </c>
      <c r="E444" s="298" t="n">
        <f aca="false">1-D444</f>
        <v>0.4062</v>
      </c>
      <c r="F444" s="299" t="n">
        <v>26.86</v>
      </c>
    </row>
    <row r="445" customFormat="false" ht="15" hidden="false" customHeight="false" outlineLevel="0" collapsed="false">
      <c r="A445" s="294" t="s">
        <v>1785</v>
      </c>
      <c r="B445" s="295" t="s">
        <v>1786</v>
      </c>
      <c r="C445" s="296" t="s">
        <v>19</v>
      </c>
      <c r="D445" s="297" t="n">
        <v>0.585</v>
      </c>
      <c r="E445" s="298" t="n">
        <f aca="false">1-D445</f>
        <v>0.415</v>
      </c>
      <c r="F445" s="299" t="n">
        <v>22.12</v>
      </c>
    </row>
    <row r="446" customFormat="false" ht="15" hidden="false" customHeight="false" outlineLevel="0" collapsed="false">
      <c r="A446" s="294" t="s">
        <v>1787</v>
      </c>
      <c r="B446" s="295" t="s">
        <v>1788</v>
      </c>
      <c r="C446" s="296" t="s">
        <v>19</v>
      </c>
      <c r="D446" s="297" t="n">
        <v>0.61</v>
      </c>
      <c r="E446" s="298" t="n">
        <f aca="false">1-D446</f>
        <v>0.39</v>
      </c>
      <c r="F446" s="299" t="n">
        <v>19.18</v>
      </c>
    </row>
    <row r="447" customFormat="false" ht="15" hidden="false" customHeight="false" outlineLevel="0" collapsed="false">
      <c r="A447" s="294" t="s">
        <v>1789</v>
      </c>
      <c r="B447" s="295" t="s">
        <v>1790</v>
      </c>
      <c r="C447" s="296" t="s">
        <v>19</v>
      </c>
      <c r="D447" s="297" t="n">
        <v>0.6047</v>
      </c>
      <c r="E447" s="298" t="n">
        <f aca="false">1-D447</f>
        <v>0.3953</v>
      </c>
      <c r="F447" s="299" t="n">
        <v>15.71</v>
      </c>
    </row>
    <row r="448" customFormat="false" ht="15" hidden="false" customHeight="false" outlineLevel="0" collapsed="false">
      <c r="A448" s="294" t="s">
        <v>1791</v>
      </c>
      <c r="B448" s="295" t="s">
        <v>1792</v>
      </c>
      <c r="C448" s="296" t="s">
        <v>19</v>
      </c>
      <c r="D448" s="297" t="n">
        <v>0.598</v>
      </c>
      <c r="E448" s="298" t="n">
        <f aca="false">1-D448</f>
        <v>0.402</v>
      </c>
      <c r="F448" s="299" t="n">
        <v>23.11</v>
      </c>
    </row>
    <row r="449" customFormat="false" ht="15" hidden="false" customHeight="false" outlineLevel="0" collapsed="false">
      <c r="A449" s="294" t="s">
        <v>1793</v>
      </c>
      <c r="B449" s="295" t="s">
        <v>1794</v>
      </c>
      <c r="C449" s="296" t="s">
        <v>19</v>
      </c>
      <c r="D449" s="297" t="n">
        <v>0.5897</v>
      </c>
      <c r="E449" s="298" t="n">
        <f aca="false">1-D449</f>
        <v>0.4103</v>
      </c>
      <c r="F449" s="299" t="n">
        <v>19.01</v>
      </c>
    </row>
    <row r="450" customFormat="false" ht="15" hidden="false" customHeight="false" outlineLevel="0" collapsed="false">
      <c r="A450" s="294" t="s">
        <v>1795</v>
      </c>
      <c r="B450" s="295" t="s">
        <v>1796</v>
      </c>
      <c r="C450" s="296" t="s">
        <v>19</v>
      </c>
      <c r="D450" s="297" t="n">
        <v>0.4016</v>
      </c>
      <c r="E450" s="298" t="n">
        <f aca="false">1-D450</f>
        <v>0.5984</v>
      </c>
      <c r="F450" s="299" t="n">
        <v>25.25</v>
      </c>
    </row>
    <row r="451" customFormat="false" ht="15" hidden="false" customHeight="false" outlineLevel="0" collapsed="false">
      <c r="A451" s="294" t="s">
        <v>1797</v>
      </c>
      <c r="B451" s="295" t="s">
        <v>1798</v>
      </c>
      <c r="C451" s="296" t="s">
        <v>19</v>
      </c>
      <c r="D451" s="297" t="n">
        <v>0.3998</v>
      </c>
      <c r="E451" s="298" t="n">
        <f aca="false">1-D451</f>
        <v>0.6002</v>
      </c>
      <c r="F451" s="299" t="n">
        <v>19.71</v>
      </c>
    </row>
    <row r="452" customFormat="false" ht="15" hidden="false" customHeight="false" outlineLevel="0" collapsed="false">
      <c r="A452" s="294" t="s">
        <v>1799</v>
      </c>
      <c r="B452" s="295" t="s">
        <v>1800</v>
      </c>
      <c r="C452" s="296" t="s">
        <v>19</v>
      </c>
      <c r="D452" s="297" t="n">
        <v>0.3998</v>
      </c>
      <c r="E452" s="298" t="n">
        <f aca="false">1-D452</f>
        <v>0.6002</v>
      </c>
      <c r="F452" s="299" t="n">
        <v>202.21</v>
      </c>
    </row>
    <row r="453" customFormat="false" ht="15" hidden="false" customHeight="false" outlineLevel="0" collapsed="false">
      <c r="A453" s="294" t="s">
        <v>1801</v>
      </c>
      <c r="B453" s="295" t="s">
        <v>1802</v>
      </c>
      <c r="C453" s="296" t="s">
        <v>19</v>
      </c>
      <c r="D453" s="297" t="n">
        <v>0.4105</v>
      </c>
      <c r="E453" s="298" t="n">
        <f aca="false">1-D453</f>
        <v>0.5895</v>
      </c>
      <c r="F453" s="299" t="n">
        <v>164.07</v>
      </c>
    </row>
    <row r="454" customFormat="false" ht="15" hidden="false" customHeight="false" outlineLevel="0" collapsed="false">
      <c r="A454" s="294" t="s">
        <v>1803</v>
      </c>
      <c r="B454" s="295" t="s">
        <v>1804</v>
      </c>
      <c r="C454" s="296" t="s">
        <v>19</v>
      </c>
      <c r="D454" s="297" t="n">
        <v>0.39</v>
      </c>
      <c r="E454" s="298" t="n">
        <f aca="false">1-D454</f>
        <v>0.61</v>
      </c>
      <c r="F454" s="299" t="n">
        <v>247.52</v>
      </c>
    </row>
    <row r="455" customFormat="false" ht="15" hidden="false" customHeight="false" outlineLevel="0" collapsed="false">
      <c r="A455" s="294" t="s">
        <v>1805</v>
      </c>
      <c r="B455" s="295" t="s">
        <v>1806</v>
      </c>
      <c r="C455" s="296" t="s">
        <v>19</v>
      </c>
      <c r="D455" s="297" t="n">
        <v>0.3977</v>
      </c>
      <c r="E455" s="298" t="n">
        <f aca="false">1-D455</f>
        <v>0.6023</v>
      </c>
      <c r="F455" s="299" t="n">
        <v>202.55</v>
      </c>
    </row>
    <row r="456" customFormat="false" ht="15" hidden="false" customHeight="false" outlineLevel="0" collapsed="false">
      <c r="A456" s="294" t="s">
        <v>1807</v>
      </c>
      <c r="B456" s="295" t="s">
        <v>1808</v>
      </c>
      <c r="C456" s="296" t="s">
        <v>19</v>
      </c>
      <c r="D456" s="297" t="n">
        <v>0.4206</v>
      </c>
      <c r="E456" s="298" t="n">
        <f aca="false">1-D456</f>
        <v>0.5794</v>
      </c>
      <c r="F456" s="299" t="n">
        <v>33.45</v>
      </c>
    </row>
    <row r="457" customFormat="false" ht="15" hidden="false" customHeight="false" outlineLevel="0" collapsed="false">
      <c r="A457" s="294" t="s">
        <v>1809</v>
      </c>
      <c r="B457" s="295" t="s">
        <v>1810</v>
      </c>
      <c r="C457" s="296" t="s">
        <v>19</v>
      </c>
      <c r="D457" s="297" t="n">
        <v>0.4213</v>
      </c>
      <c r="E457" s="298" t="n">
        <f aca="false">1-D457</f>
        <v>0.5787</v>
      </c>
      <c r="F457" s="299" t="n">
        <v>26.56</v>
      </c>
    </row>
    <row r="458" customFormat="false" ht="15" hidden="false" customHeight="false" outlineLevel="0" collapsed="false">
      <c r="A458" s="294" t="s">
        <v>1811</v>
      </c>
      <c r="B458" s="295" t="s">
        <v>1812</v>
      </c>
      <c r="C458" s="296" t="s">
        <v>19</v>
      </c>
      <c r="D458" s="297" t="n">
        <v>0.4325</v>
      </c>
      <c r="E458" s="298" t="n">
        <f aca="false">1-D458</f>
        <v>0.5675</v>
      </c>
      <c r="F458" s="299" t="n">
        <v>41.62</v>
      </c>
    </row>
    <row r="459" customFormat="false" ht="15" hidden="false" customHeight="false" outlineLevel="0" collapsed="false">
      <c r="A459" s="294" t="s">
        <v>1813</v>
      </c>
      <c r="B459" s="295" t="s">
        <v>1814</v>
      </c>
      <c r="C459" s="296" t="s">
        <v>19</v>
      </c>
      <c r="D459" s="297" t="n">
        <v>0.4341</v>
      </c>
      <c r="E459" s="298" t="n">
        <f aca="false">1-D459</f>
        <v>0.5659</v>
      </c>
      <c r="F459" s="299" t="n">
        <v>33.38</v>
      </c>
    </row>
    <row r="460" customFormat="false" ht="15" hidden="false" customHeight="false" outlineLevel="0" collapsed="false">
      <c r="A460" s="294" t="s">
        <v>1815</v>
      </c>
      <c r="B460" s="295" t="s">
        <v>1816</v>
      </c>
      <c r="C460" s="296" t="s">
        <v>19</v>
      </c>
      <c r="D460" s="297" t="n">
        <v>0.4372</v>
      </c>
      <c r="E460" s="298" t="n">
        <f aca="false">1-D460</f>
        <v>0.5628</v>
      </c>
      <c r="F460" s="299" t="n">
        <v>50.16</v>
      </c>
    </row>
    <row r="461" customFormat="false" ht="15" hidden="false" customHeight="false" outlineLevel="0" collapsed="false">
      <c r="A461" s="294" t="s">
        <v>1817</v>
      </c>
      <c r="B461" s="295" t="s">
        <v>1818</v>
      </c>
      <c r="C461" s="296" t="s">
        <v>19</v>
      </c>
      <c r="D461" s="297" t="n">
        <v>0.4385</v>
      </c>
      <c r="E461" s="298" t="n">
        <f aca="false">1-D461</f>
        <v>0.5615</v>
      </c>
      <c r="F461" s="299" t="n">
        <v>40.57</v>
      </c>
    </row>
    <row r="462" customFormat="false" ht="15" hidden="false" customHeight="false" outlineLevel="0" collapsed="false">
      <c r="A462" s="294" t="s">
        <v>1819</v>
      </c>
      <c r="B462" s="295" t="s">
        <v>1820</v>
      </c>
      <c r="C462" s="296" t="s">
        <v>19</v>
      </c>
      <c r="D462" s="297" t="n">
        <v>0.4406</v>
      </c>
      <c r="E462" s="298" t="n">
        <f aca="false">1-D462</f>
        <v>0.5594</v>
      </c>
      <c r="F462" s="299" t="n">
        <v>58.69</v>
      </c>
    </row>
    <row r="463" customFormat="false" ht="15" hidden="false" customHeight="false" outlineLevel="0" collapsed="false">
      <c r="A463" s="294" t="s">
        <v>1821</v>
      </c>
      <c r="B463" s="295" t="s">
        <v>1822</v>
      </c>
      <c r="C463" s="296" t="s">
        <v>19</v>
      </c>
      <c r="D463" s="297" t="n">
        <v>0.4421</v>
      </c>
      <c r="E463" s="298" t="n">
        <f aca="false">1-D463</f>
        <v>0.5579</v>
      </c>
      <c r="F463" s="299" t="n">
        <v>47.73</v>
      </c>
    </row>
    <row r="464" customFormat="false" ht="15" hidden="false" customHeight="false" outlineLevel="0" collapsed="false">
      <c r="A464" s="294" t="s">
        <v>1823</v>
      </c>
      <c r="B464" s="295" t="s">
        <v>1824</v>
      </c>
      <c r="C464" s="296" t="s">
        <v>19</v>
      </c>
      <c r="D464" s="297" t="n">
        <v>0.4433</v>
      </c>
      <c r="E464" s="298" t="n">
        <f aca="false">1-D464</f>
        <v>0.5567</v>
      </c>
      <c r="F464" s="299" t="n">
        <v>67.18</v>
      </c>
    </row>
    <row r="465" customFormat="false" ht="15" hidden="false" customHeight="false" outlineLevel="0" collapsed="false">
      <c r="A465" s="294" t="s">
        <v>1825</v>
      </c>
      <c r="B465" s="295" t="s">
        <v>1826</v>
      </c>
      <c r="C465" s="296" t="s">
        <v>19</v>
      </c>
      <c r="D465" s="297" t="n">
        <v>0.4445</v>
      </c>
      <c r="E465" s="298" t="n">
        <f aca="false">1-D465</f>
        <v>0.5555</v>
      </c>
      <c r="F465" s="299" t="n">
        <v>54.87</v>
      </c>
    </row>
    <row r="466" customFormat="false" ht="15" hidden="false" customHeight="false" outlineLevel="0" collapsed="false">
      <c r="A466" s="294" t="s">
        <v>1827</v>
      </c>
      <c r="B466" s="295" t="s">
        <v>1828</v>
      </c>
      <c r="C466" s="296" t="s">
        <v>19</v>
      </c>
      <c r="D466" s="297" t="n">
        <v>0.4454</v>
      </c>
      <c r="E466" s="298" t="n">
        <f aca="false">1-D466</f>
        <v>0.5546</v>
      </c>
      <c r="F466" s="299" t="n">
        <v>75.68</v>
      </c>
    </row>
    <row r="467" customFormat="false" ht="15" hidden="false" customHeight="false" outlineLevel="0" collapsed="false">
      <c r="A467" s="294" t="s">
        <v>1829</v>
      </c>
      <c r="B467" s="295" t="s">
        <v>1830</v>
      </c>
      <c r="C467" s="296" t="s">
        <v>19</v>
      </c>
      <c r="D467" s="297" t="n">
        <v>0.4467</v>
      </c>
      <c r="E467" s="298" t="n">
        <f aca="false">1-D467</f>
        <v>0.5533</v>
      </c>
      <c r="F467" s="299" t="n">
        <v>62.01</v>
      </c>
    </row>
    <row r="468" customFormat="false" ht="15" hidden="false" customHeight="false" outlineLevel="0" collapsed="false">
      <c r="A468" s="294" t="s">
        <v>1831</v>
      </c>
      <c r="B468" s="295" t="s">
        <v>1832</v>
      </c>
      <c r="C468" s="296" t="s">
        <v>19</v>
      </c>
      <c r="D468" s="297" t="n">
        <v>0.4455</v>
      </c>
      <c r="E468" s="298" t="n">
        <f aca="false">1-D468</f>
        <v>0.5545</v>
      </c>
      <c r="F468" s="299" t="n">
        <v>84.48</v>
      </c>
    </row>
    <row r="469" customFormat="false" ht="15" hidden="false" customHeight="false" outlineLevel="0" collapsed="false">
      <c r="A469" s="294" t="s">
        <v>1833</v>
      </c>
      <c r="B469" s="295" t="s">
        <v>1834</v>
      </c>
      <c r="C469" s="296" t="s">
        <v>19</v>
      </c>
      <c r="D469" s="297" t="n">
        <v>0.4463</v>
      </c>
      <c r="E469" s="298" t="n">
        <f aca="false">1-D469</f>
        <v>0.5537</v>
      </c>
      <c r="F469" s="299" t="n">
        <v>69.46</v>
      </c>
    </row>
    <row r="470" customFormat="false" ht="15" hidden="false" customHeight="false" outlineLevel="0" collapsed="false">
      <c r="A470" s="294" t="s">
        <v>1835</v>
      </c>
      <c r="B470" s="295" t="s">
        <v>1836</v>
      </c>
      <c r="C470" s="296" t="s">
        <v>19</v>
      </c>
      <c r="D470" s="297" t="n">
        <v>0.387</v>
      </c>
      <c r="E470" s="298" t="n">
        <f aca="false">1-D470</f>
        <v>0.613</v>
      </c>
      <c r="F470" s="299" t="n">
        <v>107.39</v>
      </c>
    </row>
    <row r="471" customFormat="false" ht="15" hidden="false" customHeight="false" outlineLevel="0" collapsed="false">
      <c r="A471" s="294" t="s">
        <v>1837</v>
      </c>
      <c r="B471" s="295" t="s">
        <v>1838</v>
      </c>
      <c r="C471" s="296" t="s">
        <v>19</v>
      </c>
      <c r="D471" s="297" t="n">
        <v>0.3975</v>
      </c>
      <c r="E471" s="298" t="n">
        <f aca="false">1-D471</f>
        <v>0.6025</v>
      </c>
      <c r="F471" s="299" t="n">
        <v>86.32</v>
      </c>
    </row>
    <row r="472" customFormat="false" ht="15" hidden="false" customHeight="false" outlineLevel="0" collapsed="false">
      <c r="A472" s="294" t="s">
        <v>1839</v>
      </c>
      <c r="B472" s="295" t="s">
        <v>1840</v>
      </c>
      <c r="C472" s="296" t="s">
        <v>19</v>
      </c>
      <c r="D472" s="297" t="n">
        <v>0.3888</v>
      </c>
      <c r="E472" s="298" t="n">
        <f aca="false">1-D472</f>
        <v>0.6112</v>
      </c>
      <c r="F472" s="299" t="n">
        <v>127.12</v>
      </c>
    </row>
    <row r="473" customFormat="false" ht="15" hidden="false" customHeight="false" outlineLevel="0" collapsed="false">
      <c r="A473" s="294" t="s">
        <v>1841</v>
      </c>
      <c r="B473" s="295" t="s">
        <v>1842</v>
      </c>
      <c r="C473" s="296" t="s">
        <v>19</v>
      </c>
      <c r="D473" s="297" t="n">
        <v>0.3986</v>
      </c>
      <c r="E473" s="298" t="n">
        <f aca="false">1-D473</f>
        <v>0.6014</v>
      </c>
      <c r="F473" s="299" t="n">
        <v>102.63</v>
      </c>
    </row>
    <row r="474" customFormat="false" ht="15" hidden="false" customHeight="false" outlineLevel="0" collapsed="false">
      <c r="A474" s="294" t="s">
        <v>1843</v>
      </c>
      <c r="B474" s="295" t="s">
        <v>1844</v>
      </c>
      <c r="C474" s="296" t="s">
        <v>19</v>
      </c>
      <c r="D474" s="297" t="n">
        <v>0.3946</v>
      </c>
      <c r="E474" s="298" t="n">
        <f aca="false">1-D474</f>
        <v>0.6054</v>
      </c>
      <c r="F474" s="299" t="n">
        <v>145.1</v>
      </c>
    </row>
    <row r="475" customFormat="false" ht="15" hidden="false" customHeight="false" outlineLevel="0" collapsed="false">
      <c r="A475" s="294" t="s">
        <v>1845</v>
      </c>
      <c r="B475" s="295" t="s">
        <v>1846</v>
      </c>
      <c r="C475" s="296" t="s">
        <v>19</v>
      </c>
      <c r="D475" s="297" t="n">
        <v>0.4053</v>
      </c>
      <c r="E475" s="298" t="n">
        <f aca="false">1-D475</f>
        <v>0.5947</v>
      </c>
      <c r="F475" s="299" t="n">
        <v>117.21</v>
      </c>
    </row>
    <row r="476" customFormat="false" ht="15" hidden="false" customHeight="false" outlineLevel="0" collapsed="false">
      <c r="A476" s="294" t="s">
        <v>1847</v>
      </c>
      <c r="B476" s="295" t="s">
        <v>1848</v>
      </c>
      <c r="C476" s="296" t="s">
        <v>19</v>
      </c>
      <c r="D476" s="297" t="n">
        <v>0.3921</v>
      </c>
      <c r="E476" s="298" t="n">
        <f aca="false">1-D476</f>
        <v>0.6079</v>
      </c>
      <c r="F476" s="299" t="n">
        <v>21.88</v>
      </c>
    </row>
    <row r="477" customFormat="false" ht="15" hidden="false" customHeight="false" outlineLevel="0" collapsed="false">
      <c r="A477" s="294" t="s">
        <v>1849</v>
      </c>
      <c r="B477" s="295" t="s">
        <v>1850</v>
      </c>
      <c r="C477" s="296" t="s">
        <v>19</v>
      </c>
      <c r="D477" s="297" t="n">
        <v>0.3884</v>
      </c>
      <c r="E477" s="298" t="n">
        <f aca="false">1-D477</f>
        <v>0.6116</v>
      </c>
      <c r="F477" s="299" t="n">
        <v>16.89</v>
      </c>
    </row>
    <row r="478" customFormat="false" ht="15" hidden="false" customHeight="false" outlineLevel="0" collapsed="false">
      <c r="A478" s="294" t="s">
        <v>1851</v>
      </c>
      <c r="B478" s="295" t="s">
        <v>1852</v>
      </c>
      <c r="C478" s="296" t="s">
        <v>19</v>
      </c>
      <c r="D478" s="297" t="n">
        <v>0.3977</v>
      </c>
      <c r="E478" s="298" t="n">
        <f aca="false">1-D478</f>
        <v>0.6023</v>
      </c>
      <c r="F478" s="299" t="n">
        <v>163.73</v>
      </c>
    </row>
    <row r="479" customFormat="false" ht="15" hidden="false" customHeight="false" outlineLevel="0" collapsed="false">
      <c r="A479" s="294" t="s">
        <v>1853</v>
      </c>
      <c r="B479" s="295" t="s">
        <v>1854</v>
      </c>
      <c r="C479" s="296" t="s">
        <v>19</v>
      </c>
      <c r="D479" s="297" t="n">
        <v>0.4088</v>
      </c>
      <c r="E479" s="298" t="n">
        <f aca="false">1-D479</f>
        <v>0.5912</v>
      </c>
      <c r="F479" s="299" t="n">
        <v>132.42</v>
      </c>
    </row>
    <row r="480" customFormat="false" ht="15" hidden="false" customHeight="false" outlineLevel="0" collapsed="false">
      <c r="A480" s="294" t="s">
        <v>1855</v>
      </c>
      <c r="B480" s="295" t="s">
        <v>1856</v>
      </c>
      <c r="C480" s="296" t="s">
        <v>19</v>
      </c>
      <c r="D480" s="297" t="n">
        <v>0.3991</v>
      </c>
      <c r="E480" s="298" t="n">
        <f aca="false">1-D480</f>
        <v>0.6009</v>
      </c>
      <c r="F480" s="299" t="n">
        <v>182.83</v>
      </c>
    </row>
    <row r="481" customFormat="false" ht="15" hidden="false" customHeight="false" outlineLevel="0" collapsed="false">
      <c r="A481" s="294" t="s">
        <v>1857</v>
      </c>
      <c r="B481" s="295" t="s">
        <v>1858</v>
      </c>
      <c r="C481" s="296" t="s">
        <v>19</v>
      </c>
      <c r="D481" s="297" t="n">
        <v>0.41</v>
      </c>
      <c r="E481" s="298" t="n">
        <f aca="false">1-D481</f>
        <v>0.59</v>
      </c>
      <c r="F481" s="299" t="n">
        <v>148.11</v>
      </c>
    </row>
    <row r="482" customFormat="false" ht="15" hidden="false" customHeight="false" outlineLevel="0" collapsed="false">
      <c r="A482" s="294" t="s">
        <v>1859</v>
      </c>
      <c r="B482" s="295" t="s">
        <v>1860</v>
      </c>
      <c r="C482" s="296" t="s">
        <v>19</v>
      </c>
      <c r="D482" s="297" t="n">
        <v>0.5754</v>
      </c>
      <c r="E482" s="298" t="n">
        <f aca="false">1-D482</f>
        <v>0.4246</v>
      </c>
      <c r="F482" s="299" t="n">
        <v>36.98</v>
      </c>
    </row>
    <row r="483" customFormat="false" ht="15" hidden="false" customHeight="false" outlineLevel="0" collapsed="false">
      <c r="A483" s="294" t="s">
        <v>1861</v>
      </c>
      <c r="B483" s="295" t="s">
        <v>1862</v>
      </c>
      <c r="C483" s="296" t="s">
        <v>19</v>
      </c>
      <c r="D483" s="297" t="n">
        <v>0.5628</v>
      </c>
      <c r="E483" s="298" t="n">
        <f aca="false">1-D483</f>
        <v>0.4372</v>
      </c>
      <c r="F483" s="299" t="n">
        <v>30.67</v>
      </c>
    </row>
    <row r="484" customFormat="false" ht="15" hidden="false" customHeight="false" outlineLevel="0" collapsed="false">
      <c r="A484" s="294" t="s">
        <v>1863</v>
      </c>
      <c r="B484" s="295" t="s">
        <v>1864</v>
      </c>
      <c r="C484" s="296" t="s">
        <v>19</v>
      </c>
      <c r="D484" s="297" t="n">
        <v>0.5979</v>
      </c>
      <c r="E484" s="298" t="n">
        <f aca="false">1-D484</f>
        <v>0.4021</v>
      </c>
      <c r="F484" s="299" t="n">
        <v>26.11</v>
      </c>
    </row>
    <row r="485" customFormat="false" ht="15" hidden="false" customHeight="false" outlineLevel="0" collapsed="false">
      <c r="A485" s="294" t="s">
        <v>1865</v>
      </c>
      <c r="B485" s="295" t="s">
        <v>1866</v>
      </c>
      <c r="C485" s="296" t="s">
        <v>19</v>
      </c>
      <c r="D485" s="297" t="n">
        <v>0.5894</v>
      </c>
      <c r="E485" s="298" t="n">
        <f aca="false">1-D485</f>
        <v>0.4106</v>
      </c>
      <c r="F485" s="299" t="n">
        <v>21.48</v>
      </c>
    </row>
    <row r="486" customFormat="false" ht="15" hidden="false" customHeight="false" outlineLevel="0" collapsed="false">
      <c r="A486" s="294" t="s">
        <v>1867</v>
      </c>
      <c r="B486" s="295" t="s">
        <v>1868</v>
      </c>
      <c r="C486" s="296" t="s">
        <v>19</v>
      </c>
      <c r="D486" s="297" t="n">
        <v>0.581</v>
      </c>
      <c r="E486" s="298" t="n">
        <f aca="false">1-D486</f>
        <v>0.419</v>
      </c>
      <c r="F486" s="299" t="n">
        <v>31.74</v>
      </c>
    </row>
    <row r="487" customFormat="false" ht="15" hidden="false" customHeight="false" outlineLevel="0" collapsed="false">
      <c r="A487" s="294" t="s">
        <v>1869</v>
      </c>
      <c r="B487" s="295" t="s">
        <v>1870</v>
      </c>
      <c r="C487" s="296" t="s">
        <v>19</v>
      </c>
      <c r="D487" s="297" t="n">
        <v>0.5695</v>
      </c>
      <c r="E487" s="298" t="n">
        <f aca="false">1-D487</f>
        <v>0.4305</v>
      </c>
      <c r="F487" s="299" t="n">
        <v>26.27</v>
      </c>
    </row>
    <row r="488" customFormat="false" ht="15" hidden="false" customHeight="false" outlineLevel="0" collapsed="false">
      <c r="A488" s="294" t="s">
        <v>1871</v>
      </c>
      <c r="B488" s="295" t="s">
        <v>1872</v>
      </c>
      <c r="C488" s="296" t="s">
        <v>61</v>
      </c>
      <c r="D488" s="297" t="n">
        <v>0.4656</v>
      </c>
      <c r="E488" s="298" t="n">
        <f aca="false">1-D488</f>
        <v>0.5344</v>
      </c>
      <c r="F488" s="299" t="n">
        <v>80.67</v>
      </c>
    </row>
    <row r="489" customFormat="false" ht="15" hidden="false" customHeight="false" outlineLevel="0" collapsed="false">
      <c r="A489" s="294" t="s">
        <v>1873</v>
      </c>
      <c r="B489" s="295" t="s">
        <v>1874</v>
      </c>
      <c r="C489" s="296" t="s">
        <v>61</v>
      </c>
      <c r="D489" s="297" t="n">
        <v>0.481</v>
      </c>
      <c r="E489" s="298" t="n">
        <f aca="false">1-D489</f>
        <v>0.519</v>
      </c>
      <c r="F489" s="299" t="n">
        <v>72.5</v>
      </c>
    </row>
    <row r="490" customFormat="false" ht="15" hidden="false" customHeight="false" outlineLevel="0" collapsed="false">
      <c r="A490" s="294" t="s">
        <v>1875</v>
      </c>
      <c r="B490" s="295" t="s">
        <v>1876</v>
      </c>
      <c r="C490" s="296" t="s">
        <v>61</v>
      </c>
      <c r="D490" s="297" t="n">
        <v>0.4693</v>
      </c>
      <c r="E490" s="298" t="n">
        <f aca="false">1-D490</f>
        <v>0.5307</v>
      </c>
      <c r="F490" s="299" t="n">
        <v>98.1</v>
      </c>
    </row>
    <row r="491" customFormat="false" ht="15" hidden="false" customHeight="false" outlineLevel="0" collapsed="false">
      <c r="A491" s="294" t="s">
        <v>1877</v>
      </c>
      <c r="B491" s="295" t="s">
        <v>1878</v>
      </c>
      <c r="C491" s="296" t="s">
        <v>61</v>
      </c>
      <c r="D491" s="297" t="n">
        <v>0.4841</v>
      </c>
      <c r="E491" s="298" t="n">
        <f aca="false">1-D491</f>
        <v>0.5159</v>
      </c>
      <c r="F491" s="299" t="n">
        <v>88.28</v>
      </c>
    </row>
    <row r="492" customFormat="false" ht="15" hidden="false" customHeight="false" outlineLevel="0" collapsed="false">
      <c r="A492" s="294" t="s">
        <v>1879</v>
      </c>
      <c r="B492" s="295" t="s">
        <v>1880</v>
      </c>
      <c r="C492" s="296" t="s">
        <v>61</v>
      </c>
      <c r="D492" s="297" t="n">
        <v>0.472</v>
      </c>
      <c r="E492" s="298" t="n">
        <f aca="false">1-D492</f>
        <v>0.528</v>
      </c>
      <c r="F492" s="299" t="n">
        <v>115.55</v>
      </c>
    </row>
    <row r="493" customFormat="false" ht="15" hidden="false" customHeight="false" outlineLevel="0" collapsed="false">
      <c r="A493" s="294" t="s">
        <v>1881</v>
      </c>
      <c r="B493" s="295" t="s">
        <v>1882</v>
      </c>
      <c r="C493" s="296" t="s">
        <v>61</v>
      </c>
      <c r="D493" s="297" t="n">
        <v>0.4866</v>
      </c>
      <c r="E493" s="298" t="n">
        <f aca="false">1-D493</f>
        <v>0.5134</v>
      </c>
      <c r="F493" s="299" t="n">
        <v>104.06</v>
      </c>
    </row>
    <row r="494" customFormat="false" ht="15" hidden="false" customHeight="false" outlineLevel="0" collapsed="false">
      <c r="A494" s="294" t="s">
        <v>1883</v>
      </c>
      <c r="B494" s="295" t="s">
        <v>1884</v>
      </c>
      <c r="C494" s="296" t="s">
        <v>61</v>
      </c>
      <c r="D494" s="297" t="n">
        <v>0.474</v>
      </c>
      <c r="E494" s="298" t="n">
        <f aca="false">1-D494</f>
        <v>0.526</v>
      </c>
      <c r="F494" s="299" t="n">
        <v>132.98</v>
      </c>
    </row>
    <row r="495" customFormat="false" ht="15" hidden="false" customHeight="false" outlineLevel="0" collapsed="false">
      <c r="A495" s="294" t="s">
        <v>1885</v>
      </c>
      <c r="B495" s="295" t="s">
        <v>1886</v>
      </c>
      <c r="C495" s="296" t="s">
        <v>61</v>
      </c>
      <c r="D495" s="297" t="n">
        <v>0.4883</v>
      </c>
      <c r="E495" s="298" t="n">
        <f aca="false">1-D495</f>
        <v>0.5117</v>
      </c>
      <c r="F495" s="299" t="n">
        <v>119.83</v>
      </c>
    </row>
    <row r="496" customFormat="false" ht="15" hidden="false" customHeight="false" outlineLevel="0" collapsed="false">
      <c r="A496" s="294" t="s">
        <v>1887</v>
      </c>
      <c r="B496" s="295" t="s">
        <v>1888</v>
      </c>
      <c r="C496" s="296" t="s">
        <v>61</v>
      </c>
      <c r="D496" s="297" t="n">
        <v>0.4756</v>
      </c>
      <c r="E496" s="298" t="n">
        <f aca="false">1-D496</f>
        <v>0.5244</v>
      </c>
      <c r="F496" s="299" t="n">
        <v>150.41</v>
      </c>
    </row>
    <row r="497" customFormat="false" ht="15" hidden="false" customHeight="false" outlineLevel="0" collapsed="false">
      <c r="A497" s="294" t="s">
        <v>1889</v>
      </c>
      <c r="B497" s="295" t="s">
        <v>1890</v>
      </c>
      <c r="C497" s="296" t="s">
        <v>61</v>
      </c>
      <c r="D497" s="297" t="n">
        <v>0.4897</v>
      </c>
      <c r="E497" s="298" t="n">
        <f aca="false">1-D497</f>
        <v>0.5103</v>
      </c>
      <c r="F497" s="299" t="n">
        <v>135.6</v>
      </c>
    </row>
    <row r="498" customFormat="false" ht="15" hidden="false" customHeight="false" outlineLevel="0" collapsed="false">
      <c r="A498" s="294" t="s">
        <v>1891</v>
      </c>
      <c r="B498" s="295" t="s">
        <v>1892</v>
      </c>
      <c r="C498" s="296" t="s">
        <v>61</v>
      </c>
      <c r="D498" s="297" t="n">
        <v>0.4643</v>
      </c>
      <c r="E498" s="298" t="n">
        <f aca="false">1-D498</f>
        <v>0.5357</v>
      </c>
      <c r="F498" s="299" t="n">
        <v>172.32</v>
      </c>
    </row>
    <row r="499" customFormat="false" ht="15" hidden="false" customHeight="false" outlineLevel="0" collapsed="false">
      <c r="A499" s="294" t="s">
        <v>1893</v>
      </c>
      <c r="B499" s="295" t="s">
        <v>1894</v>
      </c>
      <c r="C499" s="296" t="s">
        <v>61</v>
      </c>
      <c r="D499" s="297" t="n">
        <v>0.4801</v>
      </c>
      <c r="E499" s="298" t="n">
        <f aca="false">1-D499</f>
        <v>0.5199</v>
      </c>
      <c r="F499" s="299" t="n">
        <v>154.74</v>
      </c>
    </row>
    <row r="500" customFormat="false" ht="15" hidden="false" customHeight="false" outlineLevel="0" collapsed="false">
      <c r="A500" s="294" t="s">
        <v>1895</v>
      </c>
      <c r="B500" s="295" t="s">
        <v>1896</v>
      </c>
      <c r="C500" s="296" t="s">
        <v>61</v>
      </c>
      <c r="D500" s="297" t="n">
        <v>0.4489</v>
      </c>
      <c r="E500" s="298" t="n">
        <f aca="false">1-D500</f>
        <v>0.5511</v>
      </c>
      <c r="F500" s="299" t="n">
        <v>45.8</v>
      </c>
    </row>
    <row r="501" customFormat="false" ht="15" hidden="false" customHeight="false" outlineLevel="0" collapsed="false">
      <c r="A501" s="294" t="s">
        <v>1897</v>
      </c>
      <c r="B501" s="295" t="s">
        <v>1898</v>
      </c>
      <c r="C501" s="296" t="s">
        <v>61</v>
      </c>
      <c r="D501" s="297" t="n">
        <v>0.4656</v>
      </c>
      <c r="E501" s="298" t="n">
        <f aca="false">1-D501</f>
        <v>0.5344</v>
      </c>
      <c r="F501" s="299" t="n">
        <v>40.98</v>
      </c>
    </row>
    <row r="502" customFormat="false" ht="15" hidden="false" customHeight="false" outlineLevel="0" collapsed="false">
      <c r="A502" s="294" t="s">
        <v>1899</v>
      </c>
      <c r="B502" s="295" t="s">
        <v>1900</v>
      </c>
      <c r="C502" s="296" t="s">
        <v>61</v>
      </c>
      <c r="D502" s="297" t="n">
        <v>0.4551</v>
      </c>
      <c r="E502" s="298" t="n">
        <f aca="false">1-D502</f>
        <v>0.5449</v>
      </c>
      <c r="F502" s="299" t="n">
        <v>54.51</v>
      </c>
    </row>
    <row r="503" customFormat="false" ht="15" hidden="false" customHeight="false" outlineLevel="0" collapsed="false">
      <c r="A503" s="294" t="s">
        <v>1901</v>
      </c>
      <c r="B503" s="295" t="s">
        <v>1902</v>
      </c>
      <c r="C503" s="296" t="s">
        <v>61</v>
      </c>
      <c r="D503" s="297" t="n">
        <v>0.4713</v>
      </c>
      <c r="E503" s="298" t="n">
        <f aca="false">1-D503</f>
        <v>0.5287</v>
      </c>
      <c r="F503" s="299" t="n">
        <v>48.86</v>
      </c>
    </row>
    <row r="504" customFormat="false" ht="15" hidden="false" customHeight="false" outlineLevel="0" collapsed="false">
      <c r="A504" s="294" t="s">
        <v>1903</v>
      </c>
      <c r="B504" s="295" t="s">
        <v>1904</v>
      </c>
      <c r="C504" s="296" t="s">
        <v>61</v>
      </c>
      <c r="D504" s="297" t="n">
        <v>0.4595</v>
      </c>
      <c r="E504" s="298" t="n">
        <f aca="false">1-D504</f>
        <v>0.5405</v>
      </c>
      <c r="F504" s="299" t="n">
        <v>63.24</v>
      </c>
    </row>
    <row r="505" customFormat="false" ht="15" hidden="false" customHeight="false" outlineLevel="0" collapsed="false">
      <c r="A505" s="294" t="s">
        <v>1905</v>
      </c>
      <c r="B505" s="295" t="s">
        <v>1906</v>
      </c>
      <c r="C505" s="296" t="s">
        <v>61</v>
      </c>
      <c r="D505" s="297" t="n">
        <v>0.4754</v>
      </c>
      <c r="E505" s="298" t="n">
        <f aca="false">1-D505</f>
        <v>0.5246</v>
      </c>
      <c r="F505" s="299" t="n">
        <v>56.75</v>
      </c>
    </row>
    <row r="506" customFormat="false" ht="15" hidden="false" customHeight="false" outlineLevel="0" collapsed="false">
      <c r="A506" s="294" t="s">
        <v>1907</v>
      </c>
      <c r="B506" s="295" t="s">
        <v>1908</v>
      </c>
      <c r="C506" s="296" t="s">
        <v>61</v>
      </c>
      <c r="D506" s="297" t="n">
        <v>0.4628</v>
      </c>
      <c r="E506" s="298" t="n">
        <f aca="false">1-D506</f>
        <v>0.5372</v>
      </c>
      <c r="F506" s="299" t="n">
        <v>71.96</v>
      </c>
    </row>
    <row r="507" customFormat="false" ht="15" hidden="false" customHeight="false" outlineLevel="0" collapsed="false">
      <c r="A507" s="294" t="s">
        <v>1909</v>
      </c>
      <c r="B507" s="295" t="s">
        <v>1910</v>
      </c>
      <c r="C507" s="296" t="s">
        <v>61</v>
      </c>
      <c r="D507" s="297" t="n">
        <v>0.4783</v>
      </c>
      <c r="E507" s="298" t="n">
        <f aca="false">1-D507</f>
        <v>0.5217</v>
      </c>
      <c r="F507" s="299" t="n">
        <v>64.64</v>
      </c>
    </row>
    <row r="508" customFormat="false" ht="15" hidden="false" customHeight="false" outlineLevel="0" collapsed="false">
      <c r="A508" s="294" t="s">
        <v>1911</v>
      </c>
      <c r="B508" s="295" t="s">
        <v>1912</v>
      </c>
      <c r="C508" s="296" t="s">
        <v>61</v>
      </c>
      <c r="D508" s="297" t="n">
        <v>0.4234</v>
      </c>
      <c r="E508" s="298" t="n">
        <f aca="false">1-D508</f>
        <v>0.5766</v>
      </c>
      <c r="F508" s="299" t="n">
        <v>5.81</v>
      </c>
    </row>
    <row r="509" customFormat="false" ht="15" hidden="false" customHeight="false" outlineLevel="0" collapsed="false">
      <c r="A509" s="294" t="s">
        <v>1913</v>
      </c>
      <c r="B509" s="295" t="s">
        <v>1914</v>
      </c>
      <c r="C509" s="296" t="s">
        <v>61</v>
      </c>
      <c r="D509" s="297" t="n">
        <v>0.426</v>
      </c>
      <c r="E509" s="298" t="n">
        <f aca="false">1-D509</f>
        <v>0.574</v>
      </c>
      <c r="F509" s="299" t="n">
        <v>4.46</v>
      </c>
    </row>
    <row r="510" customFormat="false" ht="15" hidden="false" customHeight="false" outlineLevel="0" collapsed="false">
      <c r="A510" s="294" t="s">
        <v>1915</v>
      </c>
      <c r="B510" s="295" t="s">
        <v>1916</v>
      </c>
      <c r="C510" s="296" t="s">
        <v>61</v>
      </c>
      <c r="D510" s="297" t="n">
        <v>0.4261</v>
      </c>
      <c r="E510" s="298" t="n">
        <f aca="false">1-D510</f>
        <v>0.5739</v>
      </c>
      <c r="F510" s="299" t="n">
        <v>46.21</v>
      </c>
    </row>
    <row r="511" customFormat="false" ht="15" hidden="false" customHeight="false" outlineLevel="0" collapsed="false">
      <c r="A511" s="294" t="s">
        <v>1917</v>
      </c>
      <c r="B511" s="295" t="s">
        <v>1918</v>
      </c>
      <c r="C511" s="296" t="s">
        <v>61</v>
      </c>
      <c r="D511" s="297" t="n">
        <v>0.4445</v>
      </c>
      <c r="E511" s="298" t="n">
        <f aca="false">1-D511</f>
        <v>0.5555</v>
      </c>
      <c r="F511" s="299" t="n">
        <v>36.92</v>
      </c>
    </row>
    <row r="512" customFormat="false" ht="15" hidden="false" customHeight="false" outlineLevel="0" collapsed="false">
      <c r="A512" s="294" t="s">
        <v>1919</v>
      </c>
      <c r="B512" s="295" t="s">
        <v>1920</v>
      </c>
      <c r="C512" s="296" t="s">
        <v>61</v>
      </c>
      <c r="D512" s="297" t="n">
        <v>0.4244</v>
      </c>
      <c r="E512" s="298" t="n">
        <f aca="false">1-D512</f>
        <v>0.5756</v>
      </c>
      <c r="F512" s="299" t="n">
        <v>55.4</v>
      </c>
    </row>
    <row r="513" customFormat="false" ht="15" hidden="false" customHeight="false" outlineLevel="0" collapsed="false">
      <c r="A513" s="294" t="s">
        <v>1921</v>
      </c>
      <c r="B513" s="295" t="s">
        <v>1922</v>
      </c>
      <c r="C513" s="296" t="s">
        <v>61</v>
      </c>
      <c r="D513" s="297" t="n">
        <v>0.4414</v>
      </c>
      <c r="E513" s="298" t="n">
        <f aca="false">1-D513</f>
        <v>0.5586</v>
      </c>
      <c r="F513" s="299" t="n">
        <v>44.45</v>
      </c>
    </row>
    <row r="514" customFormat="false" ht="15" hidden="false" customHeight="false" outlineLevel="0" collapsed="false">
      <c r="A514" s="294" t="s">
        <v>1923</v>
      </c>
      <c r="B514" s="295" t="s">
        <v>1924</v>
      </c>
      <c r="C514" s="296" t="s">
        <v>61</v>
      </c>
      <c r="D514" s="297" t="n">
        <v>0.4436</v>
      </c>
      <c r="E514" s="298" t="n">
        <f aca="false">1-D514</f>
        <v>0.5564</v>
      </c>
      <c r="F514" s="299" t="n">
        <v>7.71</v>
      </c>
    </row>
    <row r="515" customFormat="false" ht="15" hidden="false" customHeight="false" outlineLevel="0" collapsed="false">
      <c r="A515" s="294" t="s">
        <v>1925</v>
      </c>
      <c r="B515" s="295" t="s">
        <v>1926</v>
      </c>
      <c r="C515" s="296" t="s">
        <v>61</v>
      </c>
      <c r="D515" s="297" t="n">
        <v>0.4494</v>
      </c>
      <c r="E515" s="298" t="n">
        <f aca="false">1-D515</f>
        <v>0.5506</v>
      </c>
      <c r="F515" s="299" t="n">
        <v>6.03</v>
      </c>
    </row>
    <row r="516" customFormat="false" ht="15" hidden="false" customHeight="false" outlineLevel="0" collapsed="false">
      <c r="A516" s="294" t="s">
        <v>1927</v>
      </c>
      <c r="B516" s="295" t="s">
        <v>1928</v>
      </c>
      <c r="C516" s="296" t="s">
        <v>61</v>
      </c>
      <c r="D516" s="297" t="n">
        <v>0.4547</v>
      </c>
      <c r="E516" s="298" t="n">
        <f aca="false">1-D516</f>
        <v>0.5453</v>
      </c>
      <c r="F516" s="299" t="n">
        <v>9.61</v>
      </c>
    </row>
    <row r="517" customFormat="false" ht="15" hidden="false" customHeight="false" outlineLevel="0" collapsed="false">
      <c r="A517" s="294" t="s">
        <v>1929</v>
      </c>
      <c r="B517" s="295" t="s">
        <v>1930</v>
      </c>
      <c r="C517" s="296" t="s">
        <v>61</v>
      </c>
      <c r="D517" s="297" t="n">
        <v>0.4618</v>
      </c>
      <c r="E517" s="298" t="n">
        <f aca="false">1-D517</f>
        <v>0.5382</v>
      </c>
      <c r="F517" s="299" t="n">
        <v>7.6</v>
      </c>
    </row>
    <row r="518" customFormat="false" ht="15" hidden="false" customHeight="false" outlineLevel="0" collapsed="false">
      <c r="A518" s="294" t="s">
        <v>1931</v>
      </c>
      <c r="B518" s="295" t="s">
        <v>1932</v>
      </c>
      <c r="C518" s="296" t="s">
        <v>61</v>
      </c>
      <c r="D518" s="297" t="n">
        <v>0.4619</v>
      </c>
      <c r="E518" s="298" t="n">
        <f aca="false">1-D518</f>
        <v>0.5381</v>
      </c>
      <c r="F518" s="299" t="n">
        <v>11.54</v>
      </c>
    </row>
    <row r="519" customFormat="false" ht="15" hidden="false" customHeight="false" outlineLevel="0" collapsed="false">
      <c r="A519" s="294" t="s">
        <v>1933</v>
      </c>
      <c r="B519" s="295" t="s">
        <v>1934</v>
      </c>
      <c r="C519" s="296" t="s">
        <v>61</v>
      </c>
      <c r="D519" s="297" t="n">
        <v>0.4706</v>
      </c>
      <c r="E519" s="298" t="n">
        <f aca="false">1-D519</f>
        <v>0.5294</v>
      </c>
      <c r="F519" s="299" t="n">
        <v>9.18</v>
      </c>
    </row>
    <row r="520" customFormat="false" ht="15" hidden="false" customHeight="false" outlineLevel="0" collapsed="false">
      <c r="A520" s="294" t="s">
        <v>1935</v>
      </c>
      <c r="B520" s="295" t="s">
        <v>1936</v>
      </c>
      <c r="C520" s="296" t="s">
        <v>61</v>
      </c>
      <c r="D520" s="297" t="n">
        <v>0.4673</v>
      </c>
      <c r="E520" s="298" t="n">
        <f aca="false">1-D520</f>
        <v>0.5327</v>
      </c>
      <c r="F520" s="299" t="n">
        <v>13.46</v>
      </c>
    </row>
    <row r="521" customFormat="false" ht="15" hidden="false" customHeight="false" outlineLevel="0" collapsed="false">
      <c r="A521" s="294" t="s">
        <v>1937</v>
      </c>
      <c r="B521" s="295" t="s">
        <v>1938</v>
      </c>
      <c r="C521" s="296" t="s">
        <v>61</v>
      </c>
      <c r="D521" s="297" t="n">
        <v>0.4759</v>
      </c>
      <c r="E521" s="298" t="n">
        <f aca="false">1-D521</f>
        <v>0.5241</v>
      </c>
      <c r="F521" s="299" t="n">
        <v>10.78</v>
      </c>
    </row>
    <row r="522" customFormat="false" ht="15" hidden="false" customHeight="false" outlineLevel="0" collapsed="false">
      <c r="A522" s="294" t="s">
        <v>1939</v>
      </c>
      <c r="B522" s="295" t="s">
        <v>1940</v>
      </c>
      <c r="C522" s="296" t="s">
        <v>61</v>
      </c>
      <c r="D522" s="297" t="n">
        <v>0.4704</v>
      </c>
      <c r="E522" s="298" t="n">
        <f aca="false">1-D522</f>
        <v>0.5296</v>
      </c>
      <c r="F522" s="299" t="n">
        <v>15.39</v>
      </c>
    </row>
    <row r="523" customFormat="false" ht="15" hidden="false" customHeight="false" outlineLevel="0" collapsed="false">
      <c r="A523" s="294" t="s">
        <v>1941</v>
      </c>
      <c r="B523" s="295" t="s">
        <v>1942</v>
      </c>
      <c r="C523" s="296" t="s">
        <v>61</v>
      </c>
      <c r="D523" s="297" t="n">
        <v>0.4798</v>
      </c>
      <c r="E523" s="298" t="n">
        <f aca="false">1-D523</f>
        <v>0.5202</v>
      </c>
      <c r="F523" s="299" t="n">
        <v>12.38</v>
      </c>
    </row>
    <row r="524" customFormat="false" ht="15" hidden="false" customHeight="false" outlineLevel="0" collapsed="false">
      <c r="A524" s="294" t="s">
        <v>1943</v>
      </c>
      <c r="B524" s="295" t="s">
        <v>1944</v>
      </c>
      <c r="C524" s="296" t="s">
        <v>61</v>
      </c>
      <c r="D524" s="297" t="n">
        <v>0.474</v>
      </c>
      <c r="E524" s="298" t="n">
        <f aca="false">1-D524</f>
        <v>0.526</v>
      </c>
      <c r="F524" s="299" t="n">
        <v>17.28</v>
      </c>
    </row>
    <row r="525" customFormat="false" ht="15" hidden="false" customHeight="false" outlineLevel="0" collapsed="false">
      <c r="A525" s="294" t="s">
        <v>1945</v>
      </c>
      <c r="B525" s="295" t="s">
        <v>1946</v>
      </c>
      <c r="C525" s="296" t="s">
        <v>61</v>
      </c>
      <c r="D525" s="297" t="n">
        <v>0.4825</v>
      </c>
      <c r="E525" s="298" t="n">
        <f aca="false">1-D525</f>
        <v>0.5175</v>
      </c>
      <c r="F525" s="299" t="n">
        <v>13.97</v>
      </c>
    </row>
    <row r="526" customFormat="false" ht="15" hidden="false" customHeight="false" outlineLevel="0" collapsed="false">
      <c r="A526" s="294" t="s">
        <v>1947</v>
      </c>
      <c r="B526" s="295" t="s">
        <v>1948</v>
      </c>
      <c r="C526" s="296" t="s">
        <v>61</v>
      </c>
      <c r="D526" s="297" t="n">
        <v>0.4761</v>
      </c>
      <c r="E526" s="298" t="n">
        <f aca="false">1-D526</f>
        <v>0.5239</v>
      </c>
      <c r="F526" s="299" t="n">
        <v>19.24</v>
      </c>
    </row>
    <row r="527" customFormat="false" ht="15" hidden="false" customHeight="false" outlineLevel="0" collapsed="false">
      <c r="A527" s="294" t="s">
        <v>1949</v>
      </c>
      <c r="B527" s="295" t="s">
        <v>1950</v>
      </c>
      <c r="C527" s="296" t="s">
        <v>61</v>
      </c>
      <c r="D527" s="297" t="n">
        <v>0.4849</v>
      </c>
      <c r="E527" s="298" t="n">
        <f aca="false">1-D527</f>
        <v>0.5151</v>
      </c>
      <c r="F527" s="299" t="n">
        <v>15.57</v>
      </c>
    </row>
    <row r="528" customFormat="false" ht="15" hidden="false" customHeight="false" outlineLevel="0" collapsed="false">
      <c r="A528" s="294" t="s">
        <v>1951</v>
      </c>
      <c r="B528" s="295" t="s">
        <v>1952</v>
      </c>
      <c r="C528" s="296" t="s">
        <v>61</v>
      </c>
      <c r="D528" s="297" t="n">
        <v>0.4105</v>
      </c>
      <c r="E528" s="298" t="n">
        <f aca="false">1-D528</f>
        <v>0.5895</v>
      </c>
      <c r="F528" s="299" t="n">
        <v>24.65</v>
      </c>
    </row>
    <row r="529" customFormat="false" ht="15" hidden="false" customHeight="false" outlineLevel="0" collapsed="false">
      <c r="A529" s="294" t="s">
        <v>1953</v>
      </c>
      <c r="B529" s="295" t="s">
        <v>1954</v>
      </c>
      <c r="C529" s="296" t="s">
        <v>61</v>
      </c>
      <c r="D529" s="297" t="n">
        <v>0.4273</v>
      </c>
      <c r="E529" s="298" t="n">
        <f aca="false">1-D529</f>
        <v>0.5727</v>
      </c>
      <c r="F529" s="299" t="n">
        <v>19.52</v>
      </c>
    </row>
    <row r="530" customFormat="false" ht="15" hidden="false" customHeight="false" outlineLevel="0" collapsed="false">
      <c r="A530" s="294" t="s">
        <v>1955</v>
      </c>
      <c r="B530" s="295" t="s">
        <v>1956</v>
      </c>
      <c r="C530" s="296" t="s">
        <v>61</v>
      </c>
      <c r="D530" s="297" t="n">
        <v>0.4137</v>
      </c>
      <c r="E530" s="298" t="n">
        <f aca="false">1-D530</f>
        <v>0.5863</v>
      </c>
      <c r="F530" s="299" t="n">
        <v>29.08</v>
      </c>
    </row>
    <row r="531" customFormat="false" ht="15" hidden="false" customHeight="false" outlineLevel="0" collapsed="false">
      <c r="A531" s="294" t="s">
        <v>1957</v>
      </c>
      <c r="B531" s="295" t="s">
        <v>1958</v>
      </c>
      <c r="C531" s="296" t="s">
        <v>61</v>
      </c>
      <c r="D531" s="297" t="n">
        <v>0.4308</v>
      </c>
      <c r="E531" s="298" t="n">
        <f aca="false">1-D531</f>
        <v>0.5692</v>
      </c>
      <c r="F531" s="299" t="n">
        <v>23.12</v>
      </c>
    </row>
    <row r="532" customFormat="false" ht="15" hidden="false" customHeight="false" outlineLevel="0" collapsed="false">
      <c r="A532" s="294" t="s">
        <v>1959</v>
      </c>
      <c r="B532" s="295" t="s">
        <v>1960</v>
      </c>
      <c r="C532" s="296" t="s">
        <v>61</v>
      </c>
      <c r="D532" s="297" t="n">
        <v>0.4199</v>
      </c>
      <c r="E532" s="298" t="n">
        <f aca="false">1-D532</f>
        <v>0.5801</v>
      </c>
      <c r="F532" s="299" t="n">
        <v>33.2</v>
      </c>
    </row>
    <row r="533" customFormat="false" ht="15" hidden="false" customHeight="false" outlineLevel="0" collapsed="false">
      <c r="A533" s="294" t="s">
        <v>1961</v>
      </c>
      <c r="B533" s="295" t="s">
        <v>1962</v>
      </c>
      <c r="C533" s="296" t="s">
        <v>61</v>
      </c>
      <c r="D533" s="297" t="n">
        <v>0.4379</v>
      </c>
      <c r="E533" s="298" t="n">
        <f aca="false">1-D533</f>
        <v>0.5621</v>
      </c>
      <c r="F533" s="299" t="n">
        <v>26.4</v>
      </c>
    </row>
    <row r="534" customFormat="false" ht="15" hidden="false" customHeight="false" outlineLevel="0" collapsed="false">
      <c r="A534" s="294" t="s">
        <v>1963</v>
      </c>
      <c r="B534" s="295" t="s">
        <v>1964</v>
      </c>
      <c r="C534" s="296" t="s">
        <v>61</v>
      </c>
      <c r="D534" s="297" t="n">
        <v>0.4107</v>
      </c>
      <c r="E534" s="298" t="n">
        <f aca="false">1-D534</f>
        <v>0.5893</v>
      </c>
      <c r="F534" s="299" t="n">
        <v>5.04</v>
      </c>
    </row>
    <row r="535" customFormat="false" ht="15" hidden="false" customHeight="false" outlineLevel="0" collapsed="false">
      <c r="A535" s="294" t="s">
        <v>1965</v>
      </c>
      <c r="B535" s="295" t="s">
        <v>1966</v>
      </c>
      <c r="C535" s="296" t="s">
        <v>61</v>
      </c>
      <c r="D535" s="297" t="n">
        <v>0.4136</v>
      </c>
      <c r="E535" s="298" t="n">
        <f aca="false">1-D535</f>
        <v>0.5864</v>
      </c>
      <c r="F535" s="299" t="n">
        <v>3.82</v>
      </c>
    </row>
    <row r="536" customFormat="false" ht="15" hidden="false" customHeight="false" outlineLevel="0" collapsed="false">
      <c r="A536" s="294" t="s">
        <v>1967</v>
      </c>
      <c r="B536" s="295" t="s">
        <v>1968</v>
      </c>
      <c r="C536" s="296" t="s">
        <v>61</v>
      </c>
      <c r="D536" s="297" t="n">
        <v>0.4228</v>
      </c>
      <c r="E536" s="298" t="n">
        <f aca="false">1-D536</f>
        <v>0.5772</v>
      </c>
      <c r="F536" s="299" t="n">
        <v>37.51</v>
      </c>
    </row>
    <row r="537" customFormat="false" ht="15" hidden="false" customHeight="false" outlineLevel="0" collapsed="false">
      <c r="A537" s="294" t="s">
        <v>1969</v>
      </c>
      <c r="B537" s="295" t="s">
        <v>1970</v>
      </c>
      <c r="C537" s="296" t="s">
        <v>61</v>
      </c>
      <c r="D537" s="297" t="n">
        <v>0.4412</v>
      </c>
      <c r="E537" s="298" t="n">
        <f aca="false">1-D537</f>
        <v>0.5588</v>
      </c>
      <c r="F537" s="299" t="n">
        <v>29.87</v>
      </c>
    </row>
    <row r="538" customFormat="false" ht="15" hidden="false" customHeight="false" outlineLevel="0" collapsed="false">
      <c r="A538" s="294" t="s">
        <v>1971</v>
      </c>
      <c r="B538" s="295" t="s">
        <v>1972</v>
      </c>
      <c r="C538" s="296" t="s">
        <v>61</v>
      </c>
      <c r="D538" s="297" t="n">
        <v>0.4245</v>
      </c>
      <c r="E538" s="298" t="n">
        <f aca="false">1-D538</f>
        <v>0.5755</v>
      </c>
      <c r="F538" s="299" t="n">
        <v>41.86</v>
      </c>
    </row>
    <row r="539" customFormat="false" ht="15" hidden="false" customHeight="false" outlineLevel="0" collapsed="false">
      <c r="A539" s="294" t="s">
        <v>1973</v>
      </c>
      <c r="B539" s="295" t="s">
        <v>1974</v>
      </c>
      <c r="C539" s="296" t="s">
        <v>61</v>
      </c>
      <c r="D539" s="297" t="n">
        <v>0.4431</v>
      </c>
      <c r="E539" s="298" t="n">
        <f aca="false">1-D539</f>
        <v>0.5569</v>
      </c>
      <c r="F539" s="299" t="n">
        <v>33.38</v>
      </c>
    </row>
    <row r="540" customFormat="false" ht="15" hidden="false" customHeight="false" outlineLevel="0" collapsed="false">
      <c r="A540" s="294" t="s">
        <v>1975</v>
      </c>
      <c r="B540" s="295" t="s">
        <v>1976</v>
      </c>
      <c r="C540" s="296" t="s">
        <v>61</v>
      </c>
      <c r="D540" s="297" t="n">
        <v>0.5902</v>
      </c>
      <c r="E540" s="298" t="n">
        <f aca="false">1-D540</f>
        <v>0.4098</v>
      </c>
      <c r="F540" s="299" t="n">
        <v>4.1</v>
      </c>
    </row>
    <row r="541" customFormat="false" ht="15" hidden="false" customHeight="false" outlineLevel="0" collapsed="false">
      <c r="A541" s="294" t="s">
        <v>1977</v>
      </c>
      <c r="B541" s="295" t="s">
        <v>1978</v>
      </c>
      <c r="C541" s="296" t="s">
        <v>61</v>
      </c>
      <c r="D541" s="297" t="n">
        <v>0.5811</v>
      </c>
      <c r="E541" s="298" t="n">
        <f aca="false">1-D541</f>
        <v>0.4189</v>
      </c>
      <c r="F541" s="299" t="n">
        <v>3.39</v>
      </c>
    </row>
    <row r="542" customFormat="false" ht="15" hidden="false" customHeight="false" outlineLevel="0" collapsed="false">
      <c r="A542" s="294" t="s">
        <v>1979</v>
      </c>
      <c r="B542" s="295" t="s">
        <v>1980</v>
      </c>
      <c r="C542" s="296" t="s">
        <v>61</v>
      </c>
      <c r="D542" s="297" t="n">
        <v>0.5829</v>
      </c>
      <c r="E542" s="298" t="n">
        <f aca="false">1-D542</f>
        <v>0.4171</v>
      </c>
      <c r="F542" s="299" t="n">
        <v>5.37</v>
      </c>
    </row>
    <row r="543" customFormat="false" ht="15" hidden="false" customHeight="false" outlineLevel="0" collapsed="false">
      <c r="A543" s="294" t="s">
        <v>1981</v>
      </c>
      <c r="B543" s="295" t="s">
        <v>1982</v>
      </c>
      <c r="C543" s="296" t="s">
        <v>61</v>
      </c>
      <c r="D543" s="297" t="n">
        <v>0.5721</v>
      </c>
      <c r="E543" s="298" t="n">
        <f aca="false">1-D543</f>
        <v>0.4279</v>
      </c>
      <c r="F543" s="299" t="n">
        <v>4.44</v>
      </c>
    </row>
    <row r="544" customFormat="false" ht="15" hidden="false" customHeight="false" outlineLevel="0" collapsed="false">
      <c r="A544" s="294" t="s">
        <v>1983</v>
      </c>
      <c r="B544" s="295" t="s">
        <v>1984</v>
      </c>
      <c r="C544" s="296" t="s">
        <v>61</v>
      </c>
      <c r="D544" s="297" t="n">
        <v>0.4748</v>
      </c>
      <c r="E544" s="298" t="n">
        <f aca="false">1-D544</f>
        <v>0.5252</v>
      </c>
      <c r="F544" s="299" t="n">
        <v>10.51</v>
      </c>
    </row>
    <row r="545" customFormat="false" ht="15" hidden="false" customHeight="false" outlineLevel="0" collapsed="false">
      <c r="A545" s="294" t="s">
        <v>1985</v>
      </c>
      <c r="B545" s="295" t="s">
        <v>1986</v>
      </c>
      <c r="C545" s="296" t="s">
        <v>61</v>
      </c>
      <c r="D545" s="297" t="n">
        <v>0.4708</v>
      </c>
      <c r="E545" s="298" t="n">
        <f aca="false">1-D545</f>
        <v>0.5292</v>
      </c>
      <c r="F545" s="299" t="n">
        <v>8.05</v>
      </c>
    </row>
    <row r="546" customFormat="false" ht="15" hidden="false" customHeight="false" outlineLevel="0" collapsed="false">
      <c r="A546" s="294" t="s">
        <v>1987</v>
      </c>
      <c r="B546" s="295" t="s">
        <v>1988</v>
      </c>
      <c r="C546" s="296" t="s">
        <v>61</v>
      </c>
      <c r="D546" s="297" t="n">
        <v>0.4747</v>
      </c>
      <c r="E546" s="298" t="n">
        <f aca="false">1-D546</f>
        <v>0.5253</v>
      </c>
      <c r="F546" s="299" t="n">
        <v>12.45</v>
      </c>
    </row>
    <row r="547" customFormat="false" ht="15" hidden="false" customHeight="false" outlineLevel="0" collapsed="false">
      <c r="A547" s="294" t="s">
        <v>1989</v>
      </c>
      <c r="B547" s="295" t="s">
        <v>1990</v>
      </c>
      <c r="C547" s="296" t="s">
        <v>61</v>
      </c>
      <c r="D547" s="297" t="n">
        <v>0.4701</v>
      </c>
      <c r="E547" s="298" t="n">
        <f aca="false">1-D547</f>
        <v>0.5299</v>
      </c>
      <c r="F547" s="299" t="n">
        <v>9.53</v>
      </c>
    </row>
    <row r="548" customFormat="false" ht="15" hidden="false" customHeight="false" outlineLevel="0" collapsed="false">
      <c r="A548" s="294" t="s">
        <v>1991</v>
      </c>
      <c r="B548" s="295" t="s">
        <v>1992</v>
      </c>
      <c r="C548" s="296" t="s">
        <v>61</v>
      </c>
      <c r="D548" s="297" t="n">
        <v>0.474</v>
      </c>
      <c r="E548" s="298" t="n">
        <f aca="false">1-D548</f>
        <v>0.526</v>
      </c>
      <c r="F548" s="299" t="n">
        <v>14.41</v>
      </c>
    </row>
    <row r="549" customFormat="false" ht="15" hidden="false" customHeight="false" outlineLevel="0" collapsed="false">
      <c r="A549" s="294" t="s">
        <v>1993</v>
      </c>
      <c r="B549" s="295" t="s">
        <v>1994</v>
      </c>
      <c r="C549" s="296" t="s">
        <v>61</v>
      </c>
      <c r="D549" s="297" t="n">
        <v>0.4692</v>
      </c>
      <c r="E549" s="298" t="n">
        <f aca="false">1-D549</f>
        <v>0.5308</v>
      </c>
      <c r="F549" s="299" t="n">
        <v>11.04</v>
      </c>
    </row>
    <row r="550" customFormat="false" ht="15" hidden="false" customHeight="false" outlineLevel="0" collapsed="false">
      <c r="A550" s="294" t="s">
        <v>1995</v>
      </c>
      <c r="B550" s="295" t="s">
        <v>1996</v>
      </c>
      <c r="C550" s="296" t="s">
        <v>61</v>
      </c>
      <c r="D550" s="297" t="n">
        <v>0.4737</v>
      </c>
      <c r="E550" s="298" t="n">
        <f aca="false">1-D550</f>
        <v>0.5263</v>
      </c>
      <c r="F550" s="299" t="n">
        <v>16.34</v>
      </c>
    </row>
    <row r="551" customFormat="false" ht="15" hidden="false" customHeight="false" outlineLevel="0" collapsed="false">
      <c r="A551" s="294" t="s">
        <v>1997</v>
      </c>
      <c r="B551" s="295" t="s">
        <v>1998</v>
      </c>
      <c r="C551" s="296" t="s">
        <v>61</v>
      </c>
      <c r="D551" s="297" t="n">
        <v>0.4681</v>
      </c>
      <c r="E551" s="298" t="n">
        <f aca="false">1-D551</f>
        <v>0.5319</v>
      </c>
      <c r="F551" s="299" t="n">
        <v>12.54</v>
      </c>
    </row>
    <row r="552" customFormat="false" ht="15" hidden="false" customHeight="false" outlineLevel="0" collapsed="false">
      <c r="A552" s="294" t="s">
        <v>1999</v>
      </c>
      <c r="B552" s="295" t="s">
        <v>2000</v>
      </c>
      <c r="C552" s="296" t="s">
        <v>61</v>
      </c>
      <c r="D552" s="297" t="n">
        <v>0.473</v>
      </c>
      <c r="E552" s="298" t="n">
        <f aca="false">1-D552</f>
        <v>0.527</v>
      </c>
      <c r="F552" s="299" t="n">
        <v>18.31</v>
      </c>
    </row>
    <row r="553" customFormat="false" ht="15" hidden="false" customHeight="false" outlineLevel="0" collapsed="false">
      <c r="A553" s="294" t="s">
        <v>2001</v>
      </c>
      <c r="B553" s="295" t="s">
        <v>2002</v>
      </c>
      <c r="C553" s="296" t="s">
        <v>61</v>
      </c>
      <c r="D553" s="297" t="n">
        <v>0.4687</v>
      </c>
      <c r="E553" s="298" t="n">
        <f aca="false">1-D553</f>
        <v>0.5313</v>
      </c>
      <c r="F553" s="299" t="n">
        <v>14.04</v>
      </c>
    </row>
    <row r="554" customFormat="false" ht="15" hidden="false" customHeight="false" outlineLevel="0" collapsed="false">
      <c r="A554" s="294" t="s">
        <v>2003</v>
      </c>
      <c r="B554" s="295" t="s">
        <v>2004</v>
      </c>
      <c r="C554" s="296" t="s">
        <v>61</v>
      </c>
      <c r="D554" s="297" t="n">
        <v>0.4732</v>
      </c>
      <c r="E554" s="298" t="n">
        <f aca="false">1-D554</f>
        <v>0.5268</v>
      </c>
      <c r="F554" s="299" t="n">
        <v>22.17</v>
      </c>
    </row>
    <row r="555" customFormat="false" ht="15" hidden="false" customHeight="false" outlineLevel="0" collapsed="false">
      <c r="A555" s="294" t="s">
        <v>2005</v>
      </c>
      <c r="B555" s="295" t="s">
        <v>2006</v>
      </c>
      <c r="C555" s="296" t="s">
        <v>61</v>
      </c>
      <c r="D555" s="297" t="n">
        <v>0.4677</v>
      </c>
      <c r="E555" s="298" t="n">
        <f aca="false">1-D555</f>
        <v>0.5323</v>
      </c>
      <c r="F555" s="299" t="n">
        <v>17.02</v>
      </c>
    </row>
    <row r="556" customFormat="false" ht="15" hidden="false" customHeight="false" outlineLevel="0" collapsed="false">
      <c r="A556" s="294" t="s">
        <v>2007</v>
      </c>
      <c r="B556" s="295" t="s">
        <v>2008</v>
      </c>
      <c r="C556" s="296" t="s">
        <v>61</v>
      </c>
      <c r="D556" s="297" t="n">
        <v>0.595</v>
      </c>
      <c r="E556" s="298" t="n">
        <f aca="false">1-D556</f>
        <v>0.405</v>
      </c>
      <c r="F556" s="299" t="n">
        <v>4.42</v>
      </c>
    </row>
    <row r="557" customFormat="false" ht="15" hidden="false" customHeight="false" outlineLevel="0" collapsed="false">
      <c r="A557" s="294" t="s">
        <v>2009</v>
      </c>
      <c r="B557" s="295" t="s">
        <v>2010</v>
      </c>
      <c r="C557" s="296" t="s">
        <v>61</v>
      </c>
      <c r="D557" s="297" t="n">
        <v>0.5852</v>
      </c>
      <c r="E557" s="298" t="n">
        <f aca="false">1-D557</f>
        <v>0.4148</v>
      </c>
      <c r="F557" s="299" t="n">
        <v>3.64</v>
      </c>
    </row>
    <row r="558" customFormat="false" ht="15" hidden="false" customHeight="false" outlineLevel="0" collapsed="false">
      <c r="A558" s="294" t="s">
        <v>2011</v>
      </c>
      <c r="B558" s="295" t="s">
        <v>2012</v>
      </c>
      <c r="C558" s="296" t="s">
        <v>61</v>
      </c>
      <c r="D558" s="297" t="n">
        <v>0.5824</v>
      </c>
      <c r="E558" s="298" t="n">
        <f aca="false">1-D558</f>
        <v>0.4176</v>
      </c>
      <c r="F558" s="299" t="n">
        <v>5.1</v>
      </c>
    </row>
    <row r="559" customFormat="false" ht="15" hidden="false" customHeight="false" outlineLevel="0" collapsed="false">
      <c r="A559" s="294" t="s">
        <v>2013</v>
      </c>
      <c r="B559" s="295" t="s">
        <v>2014</v>
      </c>
      <c r="C559" s="296" t="s">
        <v>61</v>
      </c>
      <c r="D559" s="297" t="n">
        <v>0.5735</v>
      </c>
      <c r="E559" s="298" t="n">
        <f aca="false">1-D559</f>
        <v>0.4265</v>
      </c>
      <c r="F559" s="299" t="n">
        <v>4.22</v>
      </c>
    </row>
    <row r="560" customFormat="false" ht="15" hidden="false" customHeight="false" outlineLevel="0" collapsed="false">
      <c r="A560" s="294" t="s">
        <v>2015</v>
      </c>
      <c r="B560" s="295" t="s">
        <v>2016</v>
      </c>
      <c r="C560" s="296" t="s">
        <v>61</v>
      </c>
      <c r="D560" s="297" t="n">
        <v>0.5792</v>
      </c>
      <c r="E560" s="298" t="n">
        <f aca="false">1-D560</f>
        <v>0.4208</v>
      </c>
      <c r="F560" s="299" t="n">
        <v>5.49</v>
      </c>
    </row>
    <row r="561" customFormat="false" ht="15" hidden="false" customHeight="false" outlineLevel="0" collapsed="false">
      <c r="A561" s="294" t="s">
        <v>2017</v>
      </c>
      <c r="B561" s="295" t="s">
        <v>2018</v>
      </c>
      <c r="C561" s="296" t="s">
        <v>61</v>
      </c>
      <c r="D561" s="297" t="n">
        <v>0.5683</v>
      </c>
      <c r="E561" s="298" t="n">
        <f aca="false">1-D561</f>
        <v>0.4317</v>
      </c>
      <c r="F561" s="299" t="n">
        <v>4.54</v>
      </c>
    </row>
    <row r="562" customFormat="false" ht="15" hidden="false" customHeight="false" outlineLevel="0" collapsed="false">
      <c r="A562" s="294" t="s">
        <v>2019</v>
      </c>
      <c r="B562" s="295" t="s">
        <v>2020</v>
      </c>
      <c r="C562" s="296" t="s">
        <v>61</v>
      </c>
      <c r="D562" s="297" t="n">
        <v>0.5778</v>
      </c>
      <c r="E562" s="298" t="n">
        <f aca="false">1-D562</f>
        <v>0.4222</v>
      </c>
      <c r="F562" s="299" t="n">
        <v>6.49</v>
      </c>
    </row>
    <row r="563" customFormat="false" ht="15" hidden="false" customHeight="false" outlineLevel="0" collapsed="false">
      <c r="A563" s="294" t="s">
        <v>2021</v>
      </c>
      <c r="B563" s="295" t="s">
        <v>2022</v>
      </c>
      <c r="C563" s="296" t="s">
        <v>61</v>
      </c>
      <c r="D563" s="297" t="n">
        <v>0.5661</v>
      </c>
      <c r="E563" s="298" t="n">
        <f aca="false">1-D563</f>
        <v>0.4339</v>
      </c>
      <c r="F563" s="299" t="n">
        <v>5.37</v>
      </c>
    </row>
    <row r="564" customFormat="false" ht="15" hidden="false" customHeight="false" outlineLevel="0" collapsed="false">
      <c r="A564" s="294" t="s">
        <v>2023</v>
      </c>
      <c r="B564" s="295" t="s">
        <v>2024</v>
      </c>
      <c r="C564" s="296" t="s">
        <v>61</v>
      </c>
      <c r="D564" s="297" t="n">
        <v>0.6076</v>
      </c>
      <c r="E564" s="298" t="n">
        <f aca="false">1-D564</f>
        <v>0.3924</v>
      </c>
      <c r="F564" s="299" t="n">
        <v>3.16</v>
      </c>
    </row>
    <row r="565" customFormat="false" ht="15" hidden="false" customHeight="false" outlineLevel="0" collapsed="false">
      <c r="A565" s="294" t="s">
        <v>2025</v>
      </c>
      <c r="B565" s="295" t="s">
        <v>2026</v>
      </c>
      <c r="C565" s="296" t="s">
        <v>61</v>
      </c>
      <c r="D565" s="297" t="n">
        <v>0.6023</v>
      </c>
      <c r="E565" s="298" t="n">
        <f aca="false">1-D565</f>
        <v>0.3977</v>
      </c>
      <c r="F565" s="299" t="n">
        <v>2.59</v>
      </c>
    </row>
    <row r="566" customFormat="false" ht="15" hidden="false" customHeight="false" outlineLevel="0" collapsed="false">
      <c r="A566" s="294" t="s">
        <v>2027</v>
      </c>
      <c r="B566" s="295" t="s">
        <v>2028</v>
      </c>
      <c r="C566" s="296" t="s">
        <v>61</v>
      </c>
      <c r="D566" s="297" t="n">
        <v>0.5974</v>
      </c>
      <c r="E566" s="298" t="n">
        <f aca="false">1-D566</f>
        <v>0.4026</v>
      </c>
      <c r="F566" s="299" t="n">
        <v>3.8</v>
      </c>
    </row>
    <row r="567" customFormat="false" ht="15" hidden="false" customHeight="false" outlineLevel="0" collapsed="false">
      <c r="A567" s="294" t="s">
        <v>2029</v>
      </c>
      <c r="B567" s="295" t="s">
        <v>2030</v>
      </c>
      <c r="C567" s="296" t="s">
        <v>61</v>
      </c>
      <c r="D567" s="297" t="n">
        <v>0.5929</v>
      </c>
      <c r="E567" s="298" t="n">
        <f aca="false">1-D567</f>
        <v>0.4071</v>
      </c>
      <c r="F567" s="299" t="n">
        <v>3.12</v>
      </c>
    </row>
    <row r="568" customFormat="false" ht="15" hidden="false" customHeight="false" outlineLevel="0" collapsed="false">
      <c r="A568" s="294" t="s">
        <v>2031</v>
      </c>
      <c r="B568" s="295" t="s">
        <v>2032</v>
      </c>
      <c r="C568" s="296" t="s">
        <v>19</v>
      </c>
      <c r="D568" s="297" t="n">
        <v>0.0904</v>
      </c>
      <c r="E568" s="298" t="n">
        <f aca="false">1-D568</f>
        <v>0.9096</v>
      </c>
      <c r="F568" s="299" t="n">
        <v>176.45</v>
      </c>
    </row>
    <row r="569" customFormat="false" ht="15" hidden="false" customHeight="false" outlineLevel="0" collapsed="false">
      <c r="A569" s="294" t="s">
        <v>2033</v>
      </c>
      <c r="B569" s="295" t="s">
        <v>2034</v>
      </c>
      <c r="C569" s="296" t="s">
        <v>19</v>
      </c>
      <c r="D569" s="297" t="n">
        <v>0.0754</v>
      </c>
      <c r="E569" s="298" t="n">
        <f aca="false">1-D569</f>
        <v>0.9246</v>
      </c>
      <c r="F569" s="299" t="n">
        <v>171.71</v>
      </c>
    </row>
    <row r="570" customFormat="false" ht="15" hidden="false" customHeight="false" outlineLevel="0" collapsed="false">
      <c r="A570" s="294" t="s">
        <v>2035</v>
      </c>
      <c r="B570" s="295" t="s">
        <v>2036</v>
      </c>
      <c r="C570" s="296" t="s">
        <v>19</v>
      </c>
      <c r="D570" s="297" t="n">
        <v>0.2257</v>
      </c>
      <c r="E570" s="298" t="n">
        <f aca="false">1-D570</f>
        <v>0.7743</v>
      </c>
      <c r="F570" s="299" t="n">
        <v>51.83</v>
      </c>
    </row>
    <row r="571" customFormat="false" ht="15" hidden="false" customHeight="false" outlineLevel="0" collapsed="false">
      <c r="A571" s="294" t="s">
        <v>2037</v>
      </c>
      <c r="B571" s="295" t="s">
        <v>2038</v>
      </c>
      <c r="C571" s="296" t="s">
        <v>19</v>
      </c>
      <c r="D571" s="297" t="n">
        <v>0.1964</v>
      </c>
      <c r="E571" s="298" t="n">
        <f aca="false">1-D571</f>
        <v>0.8036</v>
      </c>
      <c r="F571" s="299" t="n">
        <v>48.36</v>
      </c>
    </row>
    <row r="572" customFormat="false" ht="15" hidden="false" customHeight="false" outlineLevel="0" collapsed="false">
      <c r="A572" s="294" t="s">
        <v>2039</v>
      </c>
      <c r="B572" s="295" t="s">
        <v>2040</v>
      </c>
      <c r="C572" s="296" t="s">
        <v>19</v>
      </c>
      <c r="D572" s="297" t="n">
        <v>0.1333</v>
      </c>
      <c r="E572" s="298" t="n">
        <f aca="false">1-D572</f>
        <v>0.8667</v>
      </c>
      <c r="F572" s="299" t="n">
        <v>103.7</v>
      </c>
    </row>
    <row r="573" customFormat="false" ht="15" hidden="false" customHeight="false" outlineLevel="0" collapsed="false">
      <c r="A573" s="294" t="s">
        <v>2041</v>
      </c>
      <c r="B573" s="295" t="s">
        <v>2042</v>
      </c>
      <c r="C573" s="296" t="s">
        <v>19</v>
      </c>
      <c r="D573" s="297" t="n">
        <v>0.1126</v>
      </c>
      <c r="E573" s="298" t="n">
        <f aca="false">1-D573</f>
        <v>0.8874</v>
      </c>
      <c r="F573" s="299" t="n">
        <v>99.6</v>
      </c>
    </row>
    <row r="574" customFormat="false" ht="15" hidden="false" customHeight="false" outlineLevel="0" collapsed="false">
      <c r="A574" s="294" t="s">
        <v>2043</v>
      </c>
      <c r="B574" s="295" t="s">
        <v>2044</v>
      </c>
      <c r="C574" s="296" t="s">
        <v>19</v>
      </c>
      <c r="D574" s="297" t="n">
        <v>0.1558</v>
      </c>
      <c r="E574" s="298" t="n">
        <f aca="false">1-D574</f>
        <v>0.8442</v>
      </c>
      <c r="F574" s="299" t="n">
        <v>68.31</v>
      </c>
    </row>
    <row r="575" customFormat="false" ht="15" hidden="false" customHeight="false" outlineLevel="0" collapsed="false">
      <c r="A575" s="294" t="s">
        <v>2045</v>
      </c>
      <c r="B575" s="295" t="s">
        <v>2046</v>
      </c>
      <c r="C575" s="296" t="s">
        <v>19</v>
      </c>
      <c r="D575" s="297" t="n">
        <v>0.1325</v>
      </c>
      <c r="E575" s="298" t="n">
        <f aca="false">1-D575</f>
        <v>0.8675</v>
      </c>
      <c r="F575" s="299" t="n">
        <v>65.15</v>
      </c>
    </row>
    <row r="576" customFormat="false" ht="15" hidden="false" customHeight="false" outlineLevel="0" collapsed="false">
      <c r="A576" s="294" t="s">
        <v>2047</v>
      </c>
      <c r="B576" s="295" t="s">
        <v>2048</v>
      </c>
      <c r="C576" s="296" t="s">
        <v>19</v>
      </c>
      <c r="D576" s="297" t="n">
        <v>0.2497</v>
      </c>
      <c r="E576" s="298" t="n">
        <f aca="false">1-D576</f>
        <v>0.7503</v>
      </c>
      <c r="F576" s="299" t="n">
        <v>31.24</v>
      </c>
    </row>
    <row r="577" customFormat="false" ht="15" hidden="false" customHeight="false" outlineLevel="0" collapsed="false">
      <c r="A577" s="294" t="s">
        <v>2049</v>
      </c>
      <c r="B577" s="295" t="s">
        <v>2050</v>
      </c>
      <c r="C577" s="296" t="s">
        <v>19</v>
      </c>
      <c r="D577" s="297" t="n">
        <v>0.2188</v>
      </c>
      <c r="E577" s="298" t="n">
        <f aca="false">1-D577</f>
        <v>0.7812</v>
      </c>
      <c r="F577" s="299" t="n">
        <v>28.93</v>
      </c>
    </row>
    <row r="578" customFormat="false" ht="15" hidden="false" customHeight="false" outlineLevel="0" collapsed="false">
      <c r="A578" s="294" t="s">
        <v>2051</v>
      </c>
      <c r="B578" s="295" t="s">
        <v>2052</v>
      </c>
      <c r="C578" s="296" t="s">
        <v>19</v>
      </c>
      <c r="D578" s="297" t="n">
        <v>0.1809</v>
      </c>
      <c r="E578" s="298" t="n">
        <f aca="false">1-D578</f>
        <v>0.8191</v>
      </c>
      <c r="F578" s="299" t="n">
        <v>50.96</v>
      </c>
    </row>
    <row r="579" customFormat="false" ht="15" hidden="false" customHeight="false" outlineLevel="0" collapsed="false">
      <c r="A579" s="294" t="s">
        <v>2053</v>
      </c>
      <c r="B579" s="295" t="s">
        <v>2054</v>
      </c>
      <c r="C579" s="296" t="s">
        <v>19</v>
      </c>
      <c r="D579" s="297" t="n">
        <v>0.1549</v>
      </c>
      <c r="E579" s="298" t="n">
        <f aca="false">1-D579</f>
        <v>0.8451</v>
      </c>
      <c r="F579" s="299" t="n">
        <v>48.23</v>
      </c>
    </row>
    <row r="580" customFormat="false" ht="15" hidden="false" customHeight="false" outlineLevel="0" collapsed="false">
      <c r="A580" s="294" t="s">
        <v>2055</v>
      </c>
      <c r="B580" s="295" t="s">
        <v>2056</v>
      </c>
      <c r="C580" s="296" t="s">
        <v>19</v>
      </c>
      <c r="D580" s="297" t="n">
        <v>0.1539</v>
      </c>
      <c r="E580" s="298" t="n">
        <f aca="false">1-D580</f>
        <v>0.8461</v>
      </c>
      <c r="F580" s="299" t="n">
        <v>138.26</v>
      </c>
    </row>
    <row r="581" customFormat="false" ht="15" hidden="false" customHeight="false" outlineLevel="0" collapsed="false">
      <c r="A581" s="294" t="s">
        <v>2057</v>
      </c>
      <c r="B581" s="295" t="s">
        <v>2058</v>
      </c>
      <c r="C581" s="296" t="s">
        <v>19</v>
      </c>
      <c r="D581" s="297" t="n">
        <v>0.1308</v>
      </c>
      <c r="E581" s="298" t="n">
        <f aca="false">1-D581</f>
        <v>0.8692</v>
      </c>
      <c r="F581" s="299" t="n">
        <v>131.95</v>
      </c>
    </row>
    <row r="582" customFormat="false" ht="15" hidden="false" customHeight="false" outlineLevel="0" collapsed="false">
      <c r="A582" s="294" t="s">
        <v>2059</v>
      </c>
      <c r="B582" s="295" t="s">
        <v>2060</v>
      </c>
      <c r="C582" s="296" t="s">
        <v>61</v>
      </c>
      <c r="D582" s="297" t="n">
        <v>0.0424</v>
      </c>
      <c r="E582" s="298" t="n">
        <f aca="false">1-D582</f>
        <v>0.9576</v>
      </c>
      <c r="F582" s="299" t="n">
        <v>57.04</v>
      </c>
    </row>
    <row r="583" customFormat="false" ht="15" hidden="false" customHeight="false" outlineLevel="0" collapsed="false">
      <c r="A583" s="294" t="s">
        <v>2061</v>
      </c>
      <c r="B583" s="295" t="s">
        <v>2062</v>
      </c>
      <c r="C583" s="296" t="s">
        <v>61</v>
      </c>
      <c r="D583" s="297" t="n">
        <v>0.035</v>
      </c>
      <c r="E583" s="298" t="n">
        <f aca="false">1-D583</f>
        <v>0.965</v>
      </c>
      <c r="F583" s="299" t="n">
        <v>56.33</v>
      </c>
    </row>
    <row r="584" customFormat="false" ht="15" hidden="false" customHeight="false" outlineLevel="0" collapsed="false">
      <c r="A584" s="294" t="s">
        <v>2063</v>
      </c>
      <c r="B584" s="295" t="s">
        <v>2064</v>
      </c>
      <c r="C584" s="296" t="s">
        <v>61</v>
      </c>
      <c r="D584" s="297" t="n">
        <v>0.0198</v>
      </c>
      <c r="E584" s="298" t="n">
        <f aca="false">1-D584</f>
        <v>0.9802</v>
      </c>
      <c r="F584" s="299" t="n">
        <v>251.97</v>
      </c>
    </row>
    <row r="585" customFormat="false" ht="15" hidden="false" customHeight="false" outlineLevel="0" collapsed="false">
      <c r="A585" s="294" t="s">
        <v>2065</v>
      </c>
      <c r="B585" s="295" t="s">
        <v>2066</v>
      </c>
      <c r="C585" s="296" t="s">
        <v>61</v>
      </c>
      <c r="D585" s="297" t="n">
        <v>0.0152</v>
      </c>
      <c r="E585" s="298" t="n">
        <f aca="false">1-D585</f>
        <v>0.9848</v>
      </c>
      <c r="F585" s="299" t="n">
        <v>249.51</v>
      </c>
    </row>
    <row r="586" customFormat="false" ht="15" hidden="false" customHeight="false" outlineLevel="0" collapsed="false">
      <c r="A586" s="294" t="s">
        <v>2067</v>
      </c>
      <c r="B586" s="295" t="s">
        <v>2068</v>
      </c>
      <c r="C586" s="296" t="s">
        <v>61</v>
      </c>
      <c r="D586" s="297" t="n">
        <v>0.0156</v>
      </c>
      <c r="E586" s="298" t="n">
        <f aca="false">1-D586</f>
        <v>0.9844</v>
      </c>
      <c r="F586" s="299" t="n">
        <v>380.04</v>
      </c>
    </row>
    <row r="587" customFormat="false" ht="15" hidden="false" customHeight="false" outlineLevel="0" collapsed="false">
      <c r="A587" s="294" t="s">
        <v>2069</v>
      </c>
      <c r="B587" s="295" t="s">
        <v>2070</v>
      </c>
      <c r="C587" s="296" t="s">
        <v>61</v>
      </c>
      <c r="D587" s="297" t="n">
        <v>0.0119</v>
      </c>
      <c r="E587" s="298" t="n">
        <f aca="false">1-D587</f>
        <v>0.9881</v>
      </c>
      <c r="F587" s="299" t="n">
        <v>377.12</v>
      </c>
    </row>
    <row r="588" customFormat="false" ht="15" hidden="false" customHeight="false" outlineLevel="0" collapsed="false">
      <c r="A588" s="294" t="s">
        <v>2071</v>
      </c>
      <c r="B588" s="295" t="s">
        <v>2072</v>
      </c>
      <c r="C588" s="296" t="s">
        <v>61</v>
      </c>
      <c r="D588" s="297" t="n">
        <v>0.0127</v>
      </c>
      <c r="E588" s="298" t="n">
        <f aca="false">1-D588</f>
        <v>0.9873</v>
      </c>
      <c r="F588" s="299" t="n">
        <v>536.4</v>
      </c>
    </row>
    <row r="589" customFormat="false" ht="15" hidden="false" customHeight="false" outlineLevel="0" collapsed="false">
      <c r="A589" s="294" t="s">
        <v>2073</v>
      </c>
      <c r="B589" s="295" t="s">
        <v>2074</v>
      </c>
      <c r="C589" s="296" t="s">
        <v>61</v>
      </c>
      <c r="D589" s="297" t="n">
        <v>0.0097</v>
      </c>
      <c r="E589" s="298" t="n">
        <f aca="false">1-D589</f>
        <v>0.9903</v>
      </c>
      <c r="F589" s="299" t="n">
        <v>533.03</v>
      </c>
    </row>
    <row r="590" customFormat="false" ht="15" hidden="false" customHeight="false" outlineLevel="0" collapsed="false">
      <c r="A590" s="294" t="s">
        <v>2075</v>
      </c>
      <c r="B590" s="295" t="s">
        <v>2076</v>
      </c>
      <c r="C590" s="296" t="s">
        <v>19</v>
      </c>
      <c r="D590" s="297" t="n">
        <v>0.0327</v>
      </c>
      <c r="E590" s="298" t="n">
        <f aca="false">1-D590</f>
        <v>0.9673</v>
      </c>
      <c r="F590" s="299" t="n">
        <v>80.53</v>
      </c>
    </row>
    <row r="591" customFormat="false" ht="15" hidden="false" customHeight="false" outlineLevel="0" collapsed="false">
      <c r="A591" s="294" t="s">
        <v>2077</v>
      </c>
      <c r="B591" s="295" t="s">
        <v>2078</v>
      </c>
      <c r="C591" s="296" t="s">
        <v>19</v>
      </c>
      <c r="D591" s="297" t="n">
        <v>0.0267</v>
      </c>
      <c r="E591" s="298" t="n">
        <f aca="false">1-D591</f>
        <v>0.9733</v>
      </c>
      <c r="F591" s="299" t="n">
        <v>79.75</v>
      </c>
    </row>
    <row r="592" customFormat="false" ht="15" hidden="false" customHeight="false" outlineLevel="0" collapsed="false">
      <c r="A592" s="294" t="s">
        <v>2079</v>
      </c>
      <c r="B592" s="295" t="s">
        <v>2080</v>
      </c>
      <c r="C592" s="296" t="s">
        <v>19</v>
      </c>
      <c r="D592" s="297" t="n">
        <v>0.0729</v>
      </c>
      <c r="E592" s="298" t="n">
        <f aca="false">1-D592</f>
        <v>0.9271</v>
      </c>
      <c r="F592" s="299" t="n">
        <v>26.35</v>
      </c>
    </row>
    <row r="593" customFormat="false" ht="15" hidden="false" customHeight="false" outlineLevel="0" collapsed="false">
      <c r="A593" s="294" t="s">
        <v>2081</v>
      </c>
      <c r="B593" s="295" t="s">
        <v>2082</v>
      </c>
      <c r="C593" s="296" t="s">
        <v>19</v>
      </c>
      <c r="D593" s="297" t="n">
        <v>0.0605</v>
      </c>
      <c r="E593" s="298" t="n">
        <f aca="false">1-D593</f>
        <v>0.9395</v>
      </c>
      <c r="F593" s="299" t="n">
        <v>25.78</v>
      </c>
    </row>
    <row r="594" customFormat="false" ht="15" hidden="false" customHeight="false" outlineLevel="0" collapsed="false">
      <c r="A594" s="294" t="s">
        <v>2083</v>
      </c>
      <c r="B594" s="295" t="s">
        <v>2084</v>
      </c>
      <c r="C594" s="296" t="s">
        <v>19</v>
      </c>
      <c r="D594" s="297" t="n">
        <v>0.046</v>
      </c>
      <c r="E594" s="298" t="n">
        <f aca="false">1-D594</f>
        <v>0.954</v>
      </c>
      <c r="F594" s="299" t="n">
        <v>49.35</v>
      </c>
    </row>
    <row r="595" customFormat="false" ht="15" hidden="false" customHeight="false" outlineLevel="0" collapsed="false">
      <c r="A595" s="294" t="s">
        <v>2085</v>
      </c>
      <c r="B595" s="295" t="s">
        <v>2086</v>
      </c>
      <c r="C595" s="296" t="s">
        <v>19</v>
      </c>
      <c r="D595" s="297" t="n">
        <v>0.038</v>
      </c>
      <c r="E595" s="298" t="n">
        <f aca="false">1-D595</f>
        <v>0.962</v>
      </c>
      <c r="F595" s="299" t="n">
        <v>48.67</v>
      </c>
    </row>
    <row r="596" customFormat="false" ht="15" hidden="false" customHeight="false" outlineLevel="0" collapsed="false">
      <c r="A596" s="294" t="s">
        <v>2087</v>
      </c>
      <c r="B596" s="295" t="s">
        <v>2088</v>
      </c>
      <c r="C596" s="296" t="s">
        <v>19</v>
      </c>
      <c r="D596" s="297" t="n">
        <v>0.1412</v>
      </c>
      <c r="E596" s="298" t="n">
        <f aca="false">1-D596</f>
        <v>0.8588</v>
      </c>
      <c r="F596" s="299" t="n">
        <v>45.55</v>
      </c>
    </row>
    <row r="597" customFormat="false" ht="15" hidden="false" customHeight="false" outlineLevel="0" collapsed="false">
      <c r="A597" s="294" t="s">
        <v>2089</v>
      </c>
      <c r="B597" s="295" t="s">
        <v>2090</v>
      </c>
      <c r="C597" s="296" t="s">
        <v>19</v>
      </c>
      <c r="D597" s="297" t="n">
        <v>0.1177</v>
      </c>
      <c r="E597" s="298" t="n">
        <f aca="false">1-D597</f>
        <v>0.8823</v>
      </c>
      <c r="F597" s="299" t="n">
        <v>41.81</v>
      </c>
    </row>
    <row r="598" customFormat="false" ht="15" hidden="false" customHeight="false" outlineLevel="0" collapsed="false">
      <c r="A598" s="294" t="s">
        <v>2091</v>
      </c>
      <c r="B598" s="295" t="s">
        <v>2092</v>
      </c>
      <c r="C598" s="296" t="s">
        <v>19</v>
      </c>
      <c r="D598" s="297" t="n">
        <v>0.1201</v>
      </c>
      <c r="E598" s="298" t="n">
        <f aca="false">1-D598</f>
        <v>0.8799</v>
      </c>
      <c r="F598" s="299" t="n">
        <v>71.45</v>
      </c>
    </row>
    <row r="599" customFormat="false" ht="15" hidden="false" customHeight="false" outlineLevel="0" collapsed="false">
      <c r="A599" s="294" t="s">
        <v>2093</v>
      </c>
      <c r="B599" s="295" t="s">
        <v>2094</v>
      </c>
      <c r="C599" s="296" t="s">
        <v>19</v>
      </c>
      <c r="D599" s="297" t="n">
        <v>0.0987</v>
      </c>
      <c r="E599" s="298" t="n">
        <f aca="false">1-D599</f>
        <v>0.9013</v>
      </c>
      <c r="F599" s="299" t="n">
        <v>66.46</v>
      </c>
    </row>
    <row r="600" customFormat="false" ht="15" hidden="false" customHeight="false" outlineLevel="0" collapsed="false">
      <c r="A600" s="294" t="s">
        <v>2095</v>
      </c>
      <c r="B600" s="295" t="s">
        <v>2096</v>
      </c>
      <c r="C600" s="296" t="s">
        <v>61</v>
      </c>
      <c r="D600" s="297" t="n">
        <v>0.2405</v>
      </c>
      <c r="E600" s="298" t="n">
        <f aca="false">1-D600</f>
        <v>0.7595</v>
      </c>
      <c r="F600" s="299" t="n">
        <v>93.08</v>
      </c>
    </row>
    <row r="601" customFormat="false" ht="15" hidden="false" customHeight="false" outlineLevel="0" collapsed="false">
      <c r="A601" s="294" t="s">
        <v>2097</v>
      </c>
      <c r="B601" s="295" t="s">
        <v>2098</v>
      </c>
      <c r="C601" s="296" t="s">
        <v>61</v>
      </c>
      <c r="D601" s="297" t="n">
        <v>0.2216</v>
      </c>
      <c r="E601" s="298" t="n">
        <f aca="false">1-D601</f>
        <v>0.7784</v>
      </c>
      <c r="F601" s="299" t="n">
        <v>82.53</v>
      </c>
    </row>
    <row r="602" customFormat="false" ht="15" hidden="false" customHeight="false" outlineLevel="0" collapsed="false">
      <c r="A602" s="294" t="s">
        <v>2099</v>
      </c>
      <c r="B602" s="295" t="s">
        <v>2100</v>
      </c>
      <c r="C602" s="296" t="s">
        <v>61</v>
      </c>
      <c r="D602" s="297" t="n">
        <v>0.2432</v>
      </c>
      <c r="E602" s="298" t="n">
        <f aca="false">1-D602</f>
        <v>0.7568</v>
      </c>
      <c r="F602" s="299" t="n">
        <v>23.03</v>
      </c>
    </row>
    <row r="603" customFormat="false" ht="15" hidden="false" customHeight="false" outlineLevel="0" collapsed="false">
      <c r="A603" s="294" t="s">
        <v>2101</v>
      </c>
      <c r="B603" s="295" t="s">
        <v>2102</v>
      </c>
      <c r="C603" s="296" t="s">
        <v>61</v>
      </c>
      <c r="D603" s="297" t="n">
        <v>0.2247</v>
      </c>
      <c r="E603" s="298" t="n">
        <f aca="false">1-D603</f>
        <v>0.7753</v>
      </c>
      <c r="F603" s="299" t="n">
        <v>20.38</v>
      </c>
    </row>
    <row r="604" customFormat="false" ht="15" hidden="false" customHeight="false" outlineLevel="0" collapsed="false">
      <c r="A604" s="294" t="s">
        <v>2103</v>
      </c>
      <c r="B604" s="295" t="s">
        <v>2104</v>
      </c>
      <c r="C604" s="296" t="s">
        <v>61</v>
      </c>
      <c r="D604" s="297" t="n">
        <v>0.2592</v>
      </c>
      <c r="E604" s="298" t="n">
        <f aca="false">1-D604</f>
        <v>0.7408</v>
      </c>
      <c r="F604" s="299" t="n">
        <v>30.86</v>
      </c>
    </row>
    <row r="605" customFormat="false" ht="15" hidden="false" customHeight="false" outlineLevel="0" collapsed="false">
      <c r="A605" s="294" t="s">
        <v>2105</v>
      </c>
      <c r="B605" s="295" t="s">
        <v>2106</v>
      </c>
      <c r="C605" s="296" t="s">
        <v>61</v>
      </c>
      <c r="D605" s="297" t="n">
        <v>0.2416</v>
      </c>
      <c r="E605" s="298" t="n">
        <f aca="false">1-D605</f>
        <v>0.7584</v>
      </c>
      <c r="F605" s="299" t="n">
        <v>27.07</v>
      </c>
    </row>
    <row r="606" customFormat="false" ht="15" hidden="false" customHeight="false" outlineLevel="0" collapsed="false">
      <c r="A606" s="294" t="s">
        <v>2107</v>
      </c>
      <c r="B606" s="295" t="s">
        <v>2108</v>
      </c>
      <c r="C606" s="296" t="s">
        <v>61</v>
      </c>
      <c r="D606" s="297" t="n">
        <v>0.2665</v>
      </c>
      <c r="E606" s="298" t="n">
        <f aca="false">1-D606</f>
        <v>0.7335</v>
      </c>
      <c r="F606" s="299" t="n">
        <v>39.02</v>
      </c>
    </row>
    <row r="607" customFormat="false" ht="15" hidden="false" customHeight="false" outlineLevel="0" collapsed="false">
      <c r="A607" s="294" t="s">
        <v>2109</v>
      </c>
      <c r="B607" s="295" t="s">
        <v>2110</v>
      </c>
      <c r="C607" s="296" t="s">
        <v>61</v>
      </c>
      <c r="D607" s="297" t="n">
        <v>0.2489</v>
      </c>
      <c r="E607" s="298" t="n">
        <f aca="false">1-D607</f>
        <v>0.7511</v>
      </c>
      <c r="F607" s="299" t="n">
        <v>34.11</v>
      </c>
    </row>
    <row r="608" customFormat="false" ht="15" hidden="false" customHeight="false" outlineLevel="0" collapsed="false">
      <c r="A608" s="294" t="s">
        <v>2111</v>
      </c>
      <c r="B608" s="295" t="s">
        <v>2112</v>
      </c>
      <c r="C608" s="296" t="s">
        <v>61</v>
      </c>
      <c r="D608" s="297" t="n">
        <v>0.2695</v>
      </c>
      <c r="E608" s="298" t="n">
        <f aca="false">1-D608</f>
        <v>0.7305</v>
      </c>
      <c r="F608" s="299" t="n">
        <v>47.46</v>
      </c>
    </row>
    <row r="609" customFormat="false" ht="15" hidden="false" customHeight="false" outlineLevel="0" collapsed="false">
      <c r="A609" s="294" t="s">
        <v>2113</v>
      </c>
      <c r="B609" s="295" t="s">
        <v>2114</v>
      </c>
      <c r="C609" s="296" t="s">
        <v>61</v>
      </c>
      <c r="D609" s="297" t="n">
        <v>0.2522</v>
      </c>
      <c r="E609" s="298" t="n">
        <f aca="false">1-D609</f>
        <v>0.7478</v>
      </c>
      <c r="F609" s="299" t="n">
        <v>41.43</v>
      </c>
    </row>
    <row r="610" customFormat="false" ht="15" hidden="false" customHeight="false" outlineLevel="0" collapsed="false">
      <c r="A610" s="294" t="s">
        <v>2115</v>
      </c>
      <c r="B610" s="295" t="s">
        <v>2116</v>
      </c>
      <c r="C610" s="296" t="s">
        <v>61</v>
      </c>
      <c r="D610" s="297" t="n">
        <v>0.2577</v>
      </c>
      <c r="E610" s="298" t="n">
        <f aca="false">1-D610</f>
        <v>0.7423</v>
      </c>
      <c r="F610" s="299" t="n">
        <v>58.9</v>
      </c>
    </row>
    <row r="611" customFormat="false" ht="15" hidden="false" customHeight="false" outlineLevel="0" collapsed="false">
      <c r="A611" s="294" t="s">
        <v>2117</v>
      </c>
      <c r="B611" s="295" t="s">
        <v>2118</v>
      </c>
      <c r="C611" s="296" t="s">
        <v>61</v>
      </c>
      <c r="D611" s="297" t="n">
        <v>0.2399</v>
      </c>
      <c r="E611" s="298" t="n">
        <f aca="false">1-D611</f>
        <v>0.7601</v>
      </c>
      <c r="F611" s="299" t="n">
        <v>51.73</v>
      </c>
    </row>
    <row r="612" customFormat="false" ht="15" hidden="false" customHeight="false" outlineLevel="0" collapsed="false">
      <c r="A612" s="294" t="s">
        <v>2119</v>
      </c>
      <c r="B612" s="295" t="s">
        <v>2120</v>
      </c>
      <c r="C612" s="296" t="s">
        <v>61</v>
      </c>
      <c r="D612" s="297" t="n">
        <v>0.2525</v>
      </c>
      <c r="E612" s="298" t="n">
        <f aca="false">1-D612</f>
        <v>0.7475</v>
      </c>
      <c r="F612" s="299" t="n">
        <v>69.65</v>
      </c>
    </row>
    <row r="613" customFormat="false" ht="15" hidden="false" customHeight="false" outlineLevel="0" collapsed="false">
      <c r="A613" s="294" t="s">
        <v>2121</v>
      </c>
      <c r="B613" s="295" t="s">
        <v>2122</v>
      </c>
      <c r="C613" s="296" t="s">
        <v>61</v>
      </c>
      <c r="D613" s="297" t="n">
        <v>0.2343</v>
      </c>
      <c r="E613" s="298" t="n">
        <f aca="false">1-D613</f>
        <v>0.7657</v>
      </c>
      <c r="F613" s="299" t="n">
        <v>61.34</v>
      </c>
    </row>
    <row r="614" customFormat="false" ht="15" hidden="false" customHeight="false" outlineLevel="0" collapsed="false">
      <c r="A614" s="294" t="s">
        <v>2123</v>
      </c>
      <c r="B614" s="295" t="s">
        <v>2124</v>
      </c>
      <c r="C614" s="296" t="s">
        <v>61</v>
      </c>
      <c r="D614" s="297" t="n">
        <v>0.2508</v>
      </c>
      <c r="E614" s="298" t="n">
        <f aca="false">1-D614</f>
        <v>0.7492</v>
      </c>
      <c r="F614" s="299" t="n">
        <v>79.72</v>
      </c>
    </row>
    <row r="615" customFormat="false" ht="15" hidden="false" customHeight="false" outlineLevel="0" collapsed="false">
      <c r="A615" s="294" t="s">
        <v>2125</v>
      </c>
      <c r="B615" s="295" t="s">
        <v>2126</v>
      </c>
      <c r="C615" s="296" t="s">
        <v>61</v>
      </c>
      <c r="D615" s="297" t="n">
        <v>0.2325</v>
      </c>
      <c r="E615" s="298" t="n">
        <f aca="false">1-D615</f>
        <v>0.7675</v>
      </c>
      <c r="F615" s="299" t="n">
        <v>70.29</v>
      </c>
    </row>
    <row r="616" customFormat="false" ht="15" hidden="false" customHeight="false" outlineLevel="0" collapsed="false">
      <c r="A616" s="294" t="s">
        <v>2127</v>
      </c>
      <c r="B616" s="295" t="s">
        <v>2128</v>
      </c>
      <c r="C616" s="296" t="s">
        <v>61</v>
      </c>
      <c r="D616" s="297" t="n">
        <v>0.3712</v>
      </c>
      <c r="E616" s="298" t="n">
        <f aca="false">1-D616</f>
        <v>0.6288</v>
      </c>
      <c r="F616" s="299" t="n">
        <v>115.07</v>
      </c>
    </row>
    <row r="617" customFormat="false" ht="15" hidden="false" customHeight="false" outlineLevel="0" collapsed="false">
      <c r="A617" s="294" t="s">
        <v>2129</v>
      </c>
      <c r="B617" s="295" t="s">
        <v>2130</v>
      </c>
      <c r="C617" s="296" t="s">
        <v>61</v>
      </c>
      <c r="D617" s="297" t="n">
        <v>0.3695</v>
      </c>
      <c r="E617" s="298" t="n">
        <f aca="false">1-D617</f>
        <v>0.6305</v>
      </c>
      <c r="F617" s="299" t="n">
        <v>104.51</v>
      </c>
    </row>
    <row r="618" customFormat="false" ht="15" hidden="false" customHeight="false" outlineLevel="0" collapsed="false">
      <c r="A618" s="294" t="s">
        <v>2131</v>
      </c>
      <c r="B618" s="295" t="s">
        <v>2132</v>
      </c>
      <c r="C618" s="296" t="s">
        <v>61</v>
      </c>
      <c r="D618" s="297" t="n">
        <v>0.3679</v>
      </c>
      <c r="E618" s="298" t="n">
        <f aca="false">1-D618</f>
        <v>0.6321</v>
      </c>
      <c r="F618" s="299" t="n">
        <v>142</v>
      </c>
    </row>
    <row r="619" customFormat="false" ht="15" hidden="false" customHeight="false" outlineLevel="0" collapsed="false">
      <c r="A619" s="294" t="s">
        <v>2133</v>
      </c>
      <c r="B619" s="295" t="s">
        <v>2134</v>
      </c>
      <c r="C619" s="296" t="s">
        <v>61</v>
      </c>
      <c r="D619" s="297" t="n">
        <v>0.3659</v>
      </c>
      <c r="E619" s="298" t="n">
        <f aca="false">1-D619</f>
        <v>0.6341</v>
      </c>
      <c r="F619" s="299" t="n">
        <v>129.18</v>
      </c>
    </row>
    <row r="620" customFormat="false" ht="15" hidden="false" customHeight="false" outlineLevel="0" collapsed="false">
      <c r="A620" s="294" t="s">
        <v>2135</v>
      </c>
      <c r="B620" s="295" t="s">
        <v>2136</v>
      </c>
      <c r="C620" s="296" t="s">
        <v>61</v>
      </c>
      <c r="D620" s="297" t="n">
        <v>0.3631</v>
      </c>
      <c r="E620" s="298" t="n">
        <f aca="false">1-D620</f>
        <v>0.6369</v>
      </c>
      <c r="F620" s="299" t="n">
        <v>184.33</v>
      </c>
    </row>
    <row r="621" customFormat="false" ht="15" hidden="false" customHeight="false" outlineLevel="0" collapsed="false">
      <c r="A621" s="294" t="s">
        <v>2137</v>
      </c>
      <c r="B621" s="295" t="s">
        <v>2138</v>
      </c>
      <c r="C621" s="296" t="s">
        <v>61</v>
      </c>
      <c r="D621" s="297" t="n">
        <v>0.3607</v>
      </c>
      <c r="E621" s="298" t="n">
        <f aca="false">1-D621</f>
        <v>0.6393</v>
      </c>
      <c r="F621" s="299" t="n">
        <v>168.13</v>
      </c>
    </row>
    <row r="622" customFormat="false" ht="15" hidden="false" customHeight="false" outlineLevel="0" collapsed="false">
      <c r="A622" s="294" t="s">
        <v>2139</v>
      </c>
      <c r="B622" s="295" t="s">
        <v>2140</v>
      </c>
      <c r="C622" s="296" t="s">
        <v>61</v>
      </c>
      <c r="D622" s="297" t="n">
        <v>0.3841</v>
      </c>
      <c r="E622" s="298" t="n">
        <f aca="false">1-D622</f>
        <v>0.6159</v>
      </c>
      <c r="F622" s="299" t="n">
        <v>29.08</v>
      </c>
    </row>
    <row r="623" customFormat="false" ht="15" hidden="false" customHeight="false" outlineLevel="0" collapsed="false">
      <c r="A623" s="294" t="s">
        <v>2141</v>
      </c>
      <c r="B623" s="295" t="s">
        <v>2142</v>
      </c>
      <c r="C623" s="296" t="s">
        <v>61</v>
      </c>
      <c r="D623" s="297" t="n">
        <v>0.3838</v>
      </c>
      <c r="E623" s="298" t="n">
        <f aca="false">1-D623</f>
        <v>0.6162</v>
      </c>
      <c r="F623" s="299" t="n">
        <v>26.42</v>
      </c>
    </row>
    <row r="624" customFormat="false" ht="15" hidden="false" customHeight="false" outlineLevel="0" collapsed="false">
      <c r="A624" s="294" t="s">
        <v>2143</v>
      </c>
      <c r="B624" s="295" t="s">
        <v>2144</v>
      </c>
      <c r="C624" s="296" t="s">
        <v>61</v>
      </c>
      <c r="D624" s="297" t="n">
        <v>0.3819</v>
      </c>
      <c r="E624" s="298" t="n">
        <f aca="false">1-D624</f>
        <v>0.6181</v>
      </c>
      <c r="F624" s="299" t="n">
        <v>40.53</v>
      </c>
    </row>
    <row r="625" customFormat="false" ht="15" hidden="false" customHeight="false" outlineLevel="0" collapsed="false">
      <c r="A625" s="294" t="s">
        <v>2145</v>
      </c>
      <c r="B625" s="295" t="s">
        <v>2146</v>
      </c>
      <c r="C625" s="296" t="s">
        <v>61</v>
      </c>
      <c r="D625" s="297" t="n">
        <v>0.3814</v>
      </c>
      <c r="E625" s="298" t="n">
        <f aca="false">1-D625</f>
        <v>0.6186</v>
      </c>
      <c r="F625" s="299" t="n">
        <v>36.76</v>
      </c>
    </row>
    <row r="626" customFormat="false" ht="15" hidden="false" customHeight="false" outlineLevel="0" collapsed="false">
      <c r="A626" s="294" t="s">
        <v>2147</v>
      </c>
      <c r="B626" s="295" t="s">
        <v>2148</v>
      </c>
      <c r="C626" s="296" t="s">
        <v>61</v>
      </c>
      <c r="D626" s="297" t="n">
        <v>0.3801</v>
      </c>
      <c r="E626" s="298" t="n">
        <f aca="false">1-D626</f>
        <v>0.6199</v>
      </c>
      <c r="F626" s="299" t="n">
        <v>52.33</v>
      </c>
    </row>
    <row r="627" customFormat="false" ht="15" hidden="false" customHeight="false" outlineLevel="0" collapsed="false">
      <c r="A627" s="294" t="s">
        <v>2149</v>
      </c>
      <c r="B627" s="295" t="s">
        <v>2150</v>
      </c>
      <c r="C627" s="296" t="s">
        <v>61</v>
      </c>
      <c r="D627" s="297" t="n">
        <v>0.3792</v>
      </c>
      <c r="E627" s="298" t="n">
        <f aca="false">1-D627</f>
        <v>0.6208</v>
      </c>
      <c r="F627" s="299" t="n">
        <v>47.42</v>
      </c>
    </row>
    <row r="628" customFormat="false" ht="15" hidden="false" customHeight="false" outlineLevel="0" collapsed="false">
      <c r="A628" s="294" t="s">
        <v>2151</v>
      </c>
      <c r="B628" s="295" t="s">
        <v>2152</v>
      </c>
      <c r="C628" s="296" t="s">
        <v>61</v>
      </c>
      <c r="D628" s="297" t="n">
        <v>0.3784</v>
      </c>
      <c r="E628" s="298" t="n">
        <f aca="false">1-D628</f>
        <v>0.6216</v>
      </c>
      <c r="F628" s="299" t="n">
        <v>64.33</v>
      </c>
    </row>
    <row r="629" customFormat="false" ht="15" hidden="false" customHeight="false" outlineLevel="0" collapsed="false">
      <c r="A629" s="294" t="s">
        <v>2153</v>
      </c>
      <c r="B629" s="295" t="s">
        <v>2154</v>
      </c>
      <c r="C629" s="296" t="s">
        <v>61</v>
      </c>
      <c r="D629" s="297" t="n">
        <v>0.3774</v>
      </c>
      <c r="E629" s="298" t="n">
        <f aca="false">1-D629</f>
        <v>0.6226</v>
      </c>
      <c r="F629" s="299" t="n">
        <v>58.3</v>
      </c>
    </row>
    <row r="630" customFormat="false" ht="15" hidden="false" customHeight="false" outlineLevel="0" collapsed="false">
      <c r="A630" s="294" t="s">
        <v>2155</v>
      </c>
      <c r="B630" s="295" t="s">
        <v>2156</v>
      </c>
      <c r="C630" s="296" t="s">
        <v>61</v>
      </c>
      <c r="D630" s="297" t="n">
        <v>0.3763</v>
      </c>
      <c r="E630" s="298" t="n">
        <f aca="false">1-D630</f>
        <v>0.6237</v>
      </c>
      <c r="F630" s="299" t="n">
        <v>76.61</v>
      </c>
    </row>
    <row r="631" customFormat="false" ht="15" hidden="false" customHeight="false" outlineLevel="0" collapsed="false">
      <c r="A631" s="294" t="s">
        <v>2157</v>
      </c>
      <c r="B631" s="295" t="s">
        <v>2158</v>
      </c>
      <c r="C631" s="296" t="s">
        <v>61</v>
      </c>
      <c r="D631" s="297" t="n">
        <v>0.3752</v>
      </c>
      <c r="E631" s="298" t="n">
        <f aca="false">1-D631</f>
        <v>0.6248</v>
      </c>
      <c r="F631" s="299" t="n">
        <v>69.46</v>
      </c>
    </row>
    <row r="632" customFormat="false" ht="15" hidden="false" customHeight="false" outlineLevel="0" collapsed="false">
      <c r="A632" s="294" t="s">
        <v>2159</v>
      </c>
      <c r="B632" s="295" t="s">
        <v>2160</v>
      </c>
      <c r="C632" s="296" t="s">
        <v>61</v>
      </c>
      <c r="D632" s="297" t="n">
        <v>0.3748</v>
      </c>
      <c r="E632" s="298" t="n">
        <f aca="false">1-D632</f>
        <v>0.6252</v>
      </c>
      <c r="F632" s="299" t="n">
        <v>89.17</v>
      </c>
    </row>
    <row r="633" customFormat="false" ht="15" hidden="false" customHeight="false" outlineLevel="0" collapsed="false">
      <c r="A633" s="294" t="s">
        <v>2161</v>
      </c>
      <c r="B633" s="295" t="s">
        <v>2162</v>
      </c>
      <c r="C633" s="296" t="s">
        <v>61</v>
      </c>
      <c r="D633" s="297" t="n">
        <v>0.3733</v>
      </c>
      <c r="E633" s="298" t="n">
        <f aca="false">1-D633</f>
        <v>0.6267</v>
      </c>
      <c r="F633" s="299" t="n">
        <v>80.9</v>
      </c>
    </row>
    <row r="634" customFormat="false" ht="15" hidden="false" customHeight="false" outlineLevel="0" collapsed="false">
      <c r="A634" s="294" t="s">
        <v>2163</v>
      </c>
      <c r="B634" s="295" t="s">
        <v>2164</v>
      </c>
      <c r="C634" s="296" t="s">
        <v>61</v>
      </c>
      <c r="D634" s="297" t="n">
        <v>0.3728</v>
      </c>
      <c r="E634" s="298" t="n">
        <f aca="false">1-D634</f>
        <v>0.6272</v>
      </c>
      <c r="F634" s="299" t="n">
        <v>102.04</v>
      </c>
    </row>
    <row r="635" customFormat="false" ht="15" hidden="false" customHeight="false" outlineLevel="0" collapsed="false">
      <c r="A635" s="294" t="s">
        <v>2165</v>
      </c>
      <c r="B635" s="295" t="s">
        <v>2166</v>
      </c>
      <c r="C635" s="296" t="s">
        <v>61</v>
      </c>
      <c r="D635" s="297" t="n">
        <v>0.3713</v>
      </c>
      <c r="E635" s="298" t="n">
        <f aca="false">1-D635</f>
        <v>0.6287</v>
      </c>
      <c r="F635" s="299" t="n">
        <v>92.59</v>
      </c>
    </row>
    <row r="636" customFormat="false" ht="15" hidden="false" customHeight="false" outlineLevel="0" collapsed="false">
      <c r="A636" s="294" t="s">
        <v>2167</v>
      </c>
      <c r="B636" s="295" t="s">
        <v>2168</v>
      </c>
      <c r="C636" s="296" t="s">
        <v>61</v>
      </c>
      <c r="D636" s="297" t="n">
        <v>0.1662</v>
      </c>
      <c r="E636" s="298" t="n">
        <f aca="false">1-D636</f>
        <v>0.8338</v>
      </c>
      <c r="F636" s="299" t="n">
        <v>67.19</v>
      </c>
    </row>
    <row r="637" customFormat="false" ht="15" hidden="false" customHeight="false" outlineLevel="0" collapsed="false">
      <c r="A637" s="294" t="s">
        <v>2169</v>
      </c>
      <c r="B637" s="295" t="s">
        <v>2170</v>
      </c>
      <c r="C637" s="296" t="s">
        <v>61</v>
      </c>
      <c r="D637" s="297" t="n">
        <v>0.1571</v>
      </c>
      <c r="E637" s="298" t="n">
        <f aca="false">1-D637</f>
        <v>0.8429</v>
      </c>
      <c r="F637" s="299" t="n">
        <v>64.53</v>
      </c>
    </row>
    <row r="638" customFormat="false" ht="15" hidden="false" customHeight="false" outlineLevel="0" collapsed="false">
      <c r="A638" s="294" t="s">
        <v>2171</v>
      </c>
      <c r="B638" s="295" t="s">
        <v>2172</v>
      </c>
      <c r="C638" s="296" t="s">
        <v>61</v>
      </c>
      <c r="D638" s="297" t="n">
        <v>0.1809</v>
      </c>
      <c r="E638" s="298" t="n">
        <f aca="false">1-D638</f>
        <v>0.8191</v>
      </c>
      <c r="F638" s="299" t="n">
        <v>85.56</v>
      </c>
    </row>
    <row r="639" customFormat="false" ht="15" hidden="false" customHeight="false" outlineLevel="0" collapsed="false">
      <c r="A639" s="294" t="s">
        <v>2173</v>
      </c>
      <c r="B639" s="295" t="s">
        <v>2174</v>
      </c>
      <c r="C639" s="296" t="s">
        <v>61</v>
      </c>
      <c r="D639" s="297" t="n">
        <v>0.1714</v>
      </c>
      <c r="E639" s="298" t="n">
        <f aca="false">1-D639</f>
        <v>0.8286</v>
      </c>
      <c r="F639" s="299" t="n">
        <v>81.79</v>
      </c>
    </row>
    <row r="640" customFormat="false" ht="15" hidden="false" customHeight="false" outlineLevel="0" collapsed="false">
      <c r="A640" s="294" t="s">
        <v>2175</v>
      </c>
      <c r="B640" s="295" t="s">
        <v>2176</v>
      </c>
      <c r="C640" s="296" t="s">
        <v>61</v>
      </c>
      <c r="D640" s="297" t="n">
        <v>0.1667</v>
      </c>
      <c r="E640" s="298" t="n">
        <f aca="false">1-D640</f>
        <v>0.8333</v>
      </c>
      <c r="F640" s="299" t="n">
        <v>119.35</v>
      </c>
    </row>
    <row r="641" customFormat="false" ht="15" hidden="false" customHeight="false" outlineLevel="0" collapsed="false">
      <c r="A641" s="294" t="s">
        <v>2177</v>
      </c>
      <c r="B641" s="295" t="s">
        <v>2178</v>
      </c>
      <c r="C641" s="296" t="s">
        <v>61</v>
      </c>
      <c r="D641" s="297" t="n">
        <v>0.1571</v>
      </c>
      <c r="E641" s="298" t="n">
        <f aca="false">1-D641</f>
        <v>0.8429</v>
      </c>
      <c r="F641" s="299" t="n">
        <v>114.44</v>
      </c>
    </row>
    <row r="642" customFormat="false" ht="15" hidden="false" customHeight="false" outlineLevel="0" collapsed="false">
      <c r="A642" s="294" t="s">
        <v>2179</v>
      </c>
      <c r="B642" s="295" t="s">
        <v>2180</v>
      </c>
      <c r="C642" s="296" t="s">
        <v>61</v>
      </c>
      <c r="D642" s="297" t="n">
        <v>0.0192</v>
      </c>
      <c r="E642" s="298" t="n">
        <f aca="false">1-D642</f>
        <v>0.9808</v>
      </c>
      <c r="F642" s="299" t="n">
        <v>1165.96</v>
      </c>
    </row>
    <row r="643" customFormat="false" ht="15" hidden="false" customHeight="false" outlineLevel="0" collapsed="false">
      <c r="A643" s="294" t="s">
        <v>2181</v>
      </c>
      <c r="B643" s="295" t="s">
        <v>2182</v>
      </c>
      <c r="C643" s="296" t="s">
        <v>61</v>
      </c>
      <c r="D643" s="297" t="n">
        <v>0.0158</v>
      </c>
      <c r="E643" s="298" t="n">
        <f aca="false">1-D643</f>
        <v>0.9842</v>
      </c>
      <c r="F643" s="299" t="n">
        <v>1155.41</v>
      </c>
    </row>
    <row r="644" customFormat="false" ht="15" hidden="false" customHeight="false" outlineLevel="0" collapsed="false">
      <c r="A644" s="294" t="s">
        <v>2183</v>
      </c>
      <c r="B644" s="295" t="s">
        <v>2184</v>
      </c>
      <c r="C644" s="296" t="s">
        <v>61</v>
      </c>
      <c r="D644" s="297" t="n">
        <v>0.0226</v>
      </c>
      <c r="E644" s="298" t="n">
        <f aca="false">1-D644</f>
        <v>0.9774</v>
      </c>
      <c r="F644" s="299" t="n">
        <v>247.5</v>
      </c>
    </row>
    <row r="645" customFormat="false" ht="15" hidden="false" customHeight="false" outlineLevel="0" collapsed="false">
      <c r="A645" s="294" t="s">
        <v>2185</v>
      </c>
      <c r="B645" s="295" t="s">
        <v>2186</v>
      </c>
      <c r="C645" s="296" t="s">
        <v>61</v>
      </c>
      <c r="D645" s="297" t="n">
        <v>0.0187</v>
      </c>
      <c r="E645" s="298" t="n">
        <f aca="false">1-D645</f>
        <v>0.9813</v>
      </c>
      <c r="F645" s="299" t="n">
        <v>244.85</v>
      </c>
    </row>
    <row r="646" customFormat="false" ht="15" hidden="false" customHeight="false" outlineLevel="0" collapsed="false">
      <c r="A646" s="294" t="s">
        <v>2187</v>
      </c>
      <c r="B646" s="295" t="s">
        <v>2188</v>
      </c>
      <c r="C646" s="296" t="s">
        <v>61</v>
      </c>
      <c r="D646" s="297" t="n">
        <v>0.0306</v>
      </c>
      <c r="E646" s="298" t="n">
        <f aca="false">1-D646</f>
        <v>0.9694</v>
      </c>
      <c r="F646" s="299" t="n">
        <v>261.08</v>
      </c>
    </row>
    <row r="647" customFormat="false" ht="15" hidden="false" customHeight="false" outlineLevel="0" collapsed="false">
      <c r="A647" s="294" t="s">
        <v>2189</v>
      </c>
      <c r="B647" s="295" t="s">
        <v>2190</v>
      </c>
      <c r="C647" s="296" t="s">
        <v>61</v>
      </c>
      <c r="D647" s="297" t="n">
        <v>0.0254</v>
      </c>
      <c r="E647" s="298" t="n">
        <f aca="false">1-D647</f>
        <v>0.9746</v>
      </c>
      <c r="F647" s="299" t="n">
        <v>257.29</v>
      </c>
    </row>
    <row r="648" customFormat="false" ht="15" hidden="false" customHeight="false" outlineLevel="0" collapsed="false">
      <c r="A648" s="294" t="s">
        <v>2191</v>
      </c>
      <c r="B648" s="295" t="s">
        <v>2192</v>
      </c>
      <c r="C648" s="296" t="s">
        <v>61</v>
      </c>
      <c r="D648" s="297" t="n">
        <v>0.0224</v>
      </c>
      <c r="E648" s="298" t="n">
        <f aca="false">1-D648</f>
        <v>0.9776</v>
      </c>
      <c r="F648" s="299" t="n">
        <v>464.94</v>
      </c>
    </row>
    <row r="649" customFormat="false" ht="15" hidden="false" customHeight="false" outlineLevel="0" collapsed="false">
      <c r="A649" s="294" t="s">
        <v>2193</v>
      </c>
      <c r="B649" s="295" t="s">
        <v>2194</v>
      </c>
      <c r="C649" s="296" t="s">
        <v>61</v>
      </c>
      <c r="D649" s="297" t="n">
        <v>0.0185</v>
      </c>
      <c r="E649" s="298" t="n">
        <f aca="false">1-D649</f>
        <v>0.9815</v>
      </c>
      <c r="F649" s="299" t="n">
        <v>460.03</v>
      </c>
    </row>
    <row r="650" customFormat="false" ht="15" hidden="false" customHeight="false" outlineLevel="0" collapsed="false">
      <c r="A650" s="294" t="s">
        <v>2195</v>
      </c>
      <c r="B650" s="295" t="s">
        <v>2196</v>
      </c>
      <c r="C650" s="296" t="s">
        <v>61</v>
      </c>
      <c r="D650" s="297" t="n">
        <v>0.0224</v>
      </c>
      <c r="E650" s="298" t="n">
        <f aca="false">1-D650</f>
        <v>0.9776</v>
      </c>
      <c r="F650" s="299" t="n">
        <v>570.09</v>
      </c>
    </row>
    <row r="651" customFormat="false" ht="15" hidden="false" customHeight="false" outlineLevel="0" collapsed="false">
      <c r="A651" s="294" t="s">
        <v>2197</v>
      </c>
      <c r="B651" s="295" t="s">
        <v>2198</v>
      </c>
      <c r="C651" s="296" t="s">
        <v>61</v>
      </c>
      <c r="D651" s="297" t="n">
        <v>0.0185</v>
      </c>
      <c r="E651" s="298" t="n">
        <f aca="false">1-D651</f>
        <v>0.9815</v>
      </c>
      <c r="F651" s="299" t="n">
        <v>564.06</v>
      </c>
    </row>
    <row r="652" customFormat="false" ht="15" hidden="false" customHeight="false" outlineLevel="0" collapsed="false">
      <c r="A652" s="294" t="s">
        <v>2199</v>
      </c>
      <c r="B652" s="295" t="s">
        <v>2200</v>
      </c>
      <c r="C652" s="296" t="s">
        <v>61</v>
      </c>
      <c r="D652" s="297" t="n">
        <v>0.0205</v>
      </c>
      <c r="E652" s="298" t="n">
        <f aca="false">1-D652</f>
        <v>0.9795</v>
      </c>
      <c r="F652" s="299" t="n">
        <v>741.54</v>
      </c>
    </row>
    <row r="653" customFormat="false" ht="15" hidden="false" customHeight="false" outlineLevel="0" collapsed="false">
      <c r="A653" s="294" t="s">
        <v>2201</v>
      </c>
      <c r="B653" s="295" t="s">
        <v>2202</v>
      </c>
      <c r="C653" s="296" t="s">
        <v>61</v>
      </c>
      <c r="D653" s="297" t="n">
        <v>0.0169</v>
      </c>
      <c r="E653" s="298" t="n">
        <f aca="false">1-D653</f>
        <v>0.9831</v>
      </c>
      <c r="F653" s="299" t="n">
        <v>734.37</v>
      </c>
    </row>
    <row r="654" customFormat="false" ht="15" hidden="false" customHeight="false" outlineLevel="0" collapsed="false">
      <c r="A654" s="294" t="s">
        <v>2203</v>
      </c>
      <c r="B654" s="295" t="s">
        <v>2204</v>
      </c>
      <c r="C654" s="296" t="s">
        <v>61</v>
      </c>
      <c r="D654" s="297" t="n">
        <v>0.0229</v>
      </c>
      <c r="E654" s="298" t="n">
        <f aca="false">1-D654</f>
        <v>0.9771</v>
      </c>
      <c r="F654" s="299" t="n">
        <v>767.37</v>
      </c>
    </row>
    <row r="655" customFormat="false" ht="15" hidden="false" customHeight="false" outlineLevel="0" collapsed="false">
      <c r="A655" s="294" t="s">
        <v>2205</v>
      </c>
      <c r="B655" s="295" t="s">
        <v>2206</v>
      </c>
      <c r="C655" s="296" t="s">
        <v>61</v>
      </c>
      <c r="D655" s="297" t="n">
        <v>0.0189</v>
      </c>
      <c r="E655" s="298" t="n">
        <f aca="false">1-D655</f>
        <v>0.9811</v>
      </c>
      <c r="F655" s="299" t="n">
        <v>759.06</v>
      </c>
    </row>
    <row r="656" customFormat="false" ht="15" hidden="false" customHeight="false" outlineLevel="0" collapsed="false">
      <c r="A656" s="294" t="s">
        <v>2207</v>
      </c>
      <c r="B656" s="295" t="s">
        <v>2208</v>
      </c>
      <c r="C656" s="296" t="s">
        <v>61</v>
      </c>
      <c r="D656" s="297" t="n">
        <v>0.0176</v>
      </c>
      <c r="E656" s="298" t="n">
        <f aca="false">1-D656</f>
        <v>0.9824</v>
      </c>
      <c r="F656" s="299" t="n">
        <v>1137.64</v>
      </c>
    </row>
    <row r="657" customFormat="false" ht="15" hidden="false" customHeight="false" outlineLevel="0" collapsed="false">
      <c r="A657" s="294" t="s">
        <v>2209</v>
      </c>
      <c r="B657" s="295" t="s">
        <v>2210</v>
      </c>
      <c r="C657" s="296" t="s">
        <v>61</v>
      </c>
      <c r="D657" s="297" t="n">
        <v>0.0145</v>
      </c>
      <c r="E657" s="298" t="n">
        <f aca="false">1-D657</f>
        <v>0.9855</v>
      </c>
      <c r="F657" s="299" t="n">
        <v>1128.21</v>
      </c>
    </row>
    <row r="658" customFormat="false" ht="15" hidden="false" customHeight="false" outlineLevel="0" collapsed="false">
      <c r="A658" s="294" t="s">
        <v>2211</v>
      </c>
      <c r="B658" s="295" t="s">
        <v>2212</v>
      </c>
      <c r="C658" s="296" t="s">
        <v>61</v>
      </c>
      <c r="D658" s="297" t="n">
        <v>0.0658</v>
      </c>
      <c r="E658" s="298" t="n">
        <f aca="false">1-D658</f>
        <v>0.9342</v>
      </c>
      <c r="F658" s="299" t="n">
        <v>649.2</v>
      </c>
    </row>
    <row r="659" customFormat="false" ht="15" hidden="false" customHeight="false" outlineLevel="0" collapsed="false">
      <c r="A659" s="294" t="s">
        <v>2213</v>
      </c>
      <c r="B659" s="295" t="s">
        <v>2214</v>
      </c>
      <c r="C659" s="296" t="s">
        <v>61</v>
      </c>
      <c r="D659" s="297" t="n">
        <v>0.0605</v>
      </c>
      <c r="E659" s="298" t="n">
        <f aca="false">1-D659</f>
        <v>0.9395</v>
      </c>
      <c r="F659" s="299" t="n">
        <v>638.64</v>
      </c>
    </row>
    <row r="660" customFormat="false" ht="15" hidden="false" customHeight="false" outlineLevel="0" collapsed="false">
      <c r="A660" s="294" t="s">
        <v>2215</v>
      </c>
      <c r="B660" s="295" t="s">
        <v>2216</v>
      </c>
      <c r="C660" s="296" t="s">
        <v>61</v>
      </c>
      <c r="D660" s="297" t="n">
        <v>0.0556</v>
      </c>
      <c r="E660" s="298" t="n">
        <f aca="false">1-D660</f>
        <v>0.9444</v>
      </c>
      <c r="F660" s="299" t="n">
        <v>939.75</v>
      </c>
    </row>
    <row r="661" customFormat="false" ht="15" hidden="false" customHeight="false" outlineLevel="0" collapsed="false">
      <c r="A661" s="294" t="s">
        <v>2217</v>
      </c>
      <c r="B661" s="295" t="s">
        <v>2218</v>
      </c>
      <c r="C661" s="296" t="s">
        <v>61</v>
      </c>
      <c r="D661" s="297" t="n">
        <v>0.051</v>
      </c>
      <c r="E661" s="298" t="n">
        <f aca="false">1-D661</f>
        <v>0.949</v>
      </c>
      <c r="F661" s="299" t="n">
        <v>926.93</v>
      </c>
    </row>
    <row r="662" customFormat="false" ht="15" hidden="false" customHeight="false" outlineLevel="0" collapsed="false">
      <c r="A662" s="294" t="s">
        <v>2219</v>
      </c>
      <c r="B662" s="295" t="s">
        <v>2220</v>
      </c>
      <c r="C662" s="296" t="s">
        <v>61</v>
      </c>
      <c r="D662" s="297" t="n">
        <v>0.0499</v>
      </c>
      <c r="E662" s="298" t="n">
        <f aca="false">1-D662</f>
        <v>0.9501</v>
      </c>
      <c r="F662" s="299" t="n">
        <v>1340.1</v>
      </c>
    </row>
    <row r="663" customFormat="false" ht="15" hidden="false" customHeight="false" outlineLevel="0" collapsed="false">
      <c r="A663" s="294" t="s">
        <v>2221</v>
      </c>
      <c r="B663" s="295" t="s">
        <v>2222</v>
      </c>
      <c r="C663" s="296" t="s">
        <v>61</v>
      </c>
      <c r="D663" s="297" t="n">
        <v>0.0458</v>
      </c>
      <c r="E663" s="298" t="n">
        <f aca="false">1-D663</f>
        <v>0.9542</v>
      </c>
      <c r="F663" s="299" t="n">
        <v>1323.9</v>
      </c>
    </row>
    <row r="664" customFormat="false" ht="15" hidden="false" customHeight="false" outlineLevel="0" collapsed="false">
      <c r="A664" s="294" t="s">
        <v>2223</v>
      </c>
      <c r="B664" s="295" t="s">
        <v>2224</v>
      </c>
      <c r="C664" s="296" t="s">
        <v>61</v>
      </c>
      <c r="D664" s="297" t="n">
        <v>0.0723</v>
      </c>
      <c r="E664" s="298" t="n">
        <f aca="false">1-D664</f>
        <v>0.9277</v>
      </c>
      <c r="F664" s="299" t="n">
        <v>154.55</v>
      </c>
    </row>
    <row r="665" customFormat="false" ht="15" hidden="false" customHeight="false" outlineLevel="0" collapsed="false">
      <c r="A665" s="294" t="s">
        <v>2225</v>
      </c>
      <c r="B665" s="295" t="s">
        <v>2226</v>
      </c>
      <c r="C665" s="296" t="s">
        <v>61</v>
      </c>
      <c r="D665" s="297" t="n">
        <v>0.0668</v>
      </c>
      <c r="E665" s="298" t="n">
        <f aca="false">1-D665</f>
        <v>0.9332</v>
      </c>
      <c r="F665" s="299" t="n">
        <v>151.89</v>
      </c>
    </row>
    <row r="666" customFormat="false" ht="15" hidden="false" customHeight="false" outlineLevel="0" collapsed="false">
      <c r="A666" s="294" t="s">
        <v>2227</v>
      </c>
      <c r="B666" s="295" t="s">
        <v>2228</v>
      </c>
      <c r="C666" s="296" t="s">
        <v>61</v>
      </c>
      <c r="D666" s="297" t="n">
        <v>0.085</v>
      </c>
      <c r="E666" s="298" t="n">
        <f aca="false">1-D666</f>
        <v>0.915</v>
      </c>
      <c r="F666" s="299" t="n">
        <v>182.12</v>
      </c>
    </row>
    <row r="667" customFormat="false" ht="15" hidden="false" customHeight="false" outlineLevel="0" collapsed="false">
      <c r="A667" s="294" t="s">
        <v>2229</v>
      </c>
      <c r="B667" s="295" t="s">
        <v>2230</v>
      </c>
      <c r="C667" s="296" t="s">
        <v>61</v>
      </c>
      <c r="D667" s="297" t="n">
        <v>0.0786</v>
      </c>
      <c r="E667" s="298" t="n">
        <f aca="false">1-D667</f>
        <v>0.9214</v>
      </c>
      <c r="F667" s="299" t="n">
        <v>178.35</v>
      </c>
    </row>
    <row r="668" customFormat="false" ht="15" hidden="false" customHeight="false" outlineLevel="0" collapsed="false">
      <c r="A668" s="294" t="s">
        <v>2231</v>
      </c>
      <c r="B668" s="295" t="s">
        <v>2232</v>
      </c>
      <c r="C668" s="296" t="s">
        <v>61</v>
      </c>
      <c r="D668" s="297" t="n">
        <v>0.0898</v>
      </c>
      <c r="E668" s="298" t="n">
        <f aca="false">1-D668</f>
        <v>0.9102</v>
      </c>
      <c r="F668" s="299" t="n">
        <v>221.54</v>
      </c>
    </row>
    <row r="669" customFormat="false" ht="15" hidden="false" customHeight="false" outlineLevel="0" collapsed="false">
      <c r="A669" s="294" t="s">
        <v>2233</v>
      </c>
      <c r="B669" s="295" t="s">
        <v>2234</v>
      </c>
      <c r="C669" s="296" t="s">
        <v>61</v>
      </c>
      <c r="D669" s="297" t="n">
        <v>0.083</v>
      </c>
      <c r="E669" s="298" t="n">
        <f aca="false">1-D669</f>
        <v>0.917</v>
      </c>
      <c r="F669" s="299" t="n">
        <v>216.63</v>
      </c>
    </row>
    <row r="670" customFormat="false" ht="15" hidden="false" customHeight="false" outlineLevel="0" collapsed="false">
      <c r="A670" s="294" t="s">
        <v>2235</v>
      </c>
      <c r="B670" s="295" t="s">
        <v>2236</v>
      </c>
      <c r="C670" s="296" t="s">
        <v>61</v>
      </c>
      <c r="D670" s="297" t="n">
        <v>0.0719</v>
      </c>
      <c r="E670" s="298" t="n">
        <f aca="false">1-D670</f>
        <v>0.9281</v>
      </c>
      <c r="F670" s="299" t="n">
        <v>338.31</v>
      </c>
    </row>
    <row r="671" customFormat="false" ht="15" hidden="false" customHeight="false" outlineLevel="0" collapsed="false">
      <c r="A671" s="294" t="s">
        <v>2237</v>
      </c>
      <c r="B671" s="295" t="s">
        <v>2238</v>
      </c>
      <c r="C671" s="296" t="s">
        <v>61</v>
      </c>
      <c r="D671" s="297" t="n">
        <v>0.0662</v>
      </c>
      <c r="E671" s="298" t="n">
        <f aca="false">1-D671</f>
        <v>0.9338</v>
      </c>
      <c r="F671" s="299" t="n">
        <v>332.28</v>
      </c>
    </row>
    <row r="672" customFormat="false" ht="15" hidden="false" customHeight="false" outlineLevel="0" collapsed="false">
      <c r="A672" s="294" t="s">
        <v>2239</v>
      </c>
      <c r="B672" s="295" t="s">
        <v>2240</v>
      </c>
      <c r="C672" s="296" t="s">
        <v>61</v>
      </c>
      <c r="D672" s="297" t="n">
        <v>0.0641</v>
      </c>
      <c r="E672" s="298" t="n">
        <f aca="false">1-D672</f>
        <v>0.9359</v>
      </c>
      <c r="F672" s="299" t="n">
        <v>450.04</v>
      </c>
    </row>
    <row r="673" customFormat="false" ht="15" hidden="false" customHeight="false" outlineLevel="0" collapsed="false">
      <c r="A673" s="294" t="s">
        <v>2241</v>
      </c>
      <c r="B673" s="295" t="s">
        <v>2242</v>
      </c>
      <c r="C673" s="296" t="s">
        <v>61</v>
      </c>
      <c r="D673" s="297" t="n">
        <v>0.0588</v>
      </c>
      <c r="E673" s="298" t="n">
        <f aca="false">1-D673</f>
        <v>0.9412</v>
      </c>
      <c r="F673" s="299" t="n">
        <v>442.89</v>
      </c>
    </row>
    <row r="674" customFormat="false" ht="15" hidden="false" customHeight="false" outlineLevel="0" collapsed="false">
      <c r="A674" s="294" t="s">
        <v>2243</v>
      </c>
      <c r="B674" s="295" t="s">
        <v>2244</v>
      </c>
      <c r="C674" s="296" t="s">
        <v>61</v>
      </c>
      <c r="D674" s="297" t="n">
        <v>0.0613</v>
      </c>
      <c r="E674" s="298" t="n">
        <f aca="false">1-D674</f>
        <v>0.9387</v>
      </c>
      <c r="F674" s="299" t="n">
        <v>545.02</v>
      </c>
    </row>
    <row r="675" customFormat="false" ht="15" hidden="false" customHeight="false" outlineLevel="0" collapsed="false">
      <c r="A675" s="294" t="s">
        <v>2245</v>
      </c>
      <c r="B675" s="295" t="s">
        <v>2246</v>
      </c>
      <c r="C675" s="296" t="s">
        <v>61</v>
      </c>
      <c r="D675" s="297" t="n">
        <v>0.0563</v>
      </c>
      <c r="E675" s="298" t="n">
        <f aca="false">1-D675</f>
        <v>0.9437</v>
      </c>
      <c r="F675" s="299" t="n">
        <v>536.75</v>
      </c>
    </row>
    <row r="676" customFormat="false" ht="15" hidden="false" customHeight="false" outlineLevel="0" collapsed="false">
      <c r="A676" s="294" t="s">
        <v>2247</v>
      </c>
      <c r="B676" s="295" t="s">
        <v>2248</v>
      </c>
      <c r="C676" s="296" t="s">
        <v>61</v>
      </c>
      <c r="D676" s="297" t="n">
        <v>0.0608</v>
      </c>
      <c r="E676" s="298" t="n">
        <f aca="false">1-D676</f>
        <v>0.9392</v>
      </c>
      <c r="F676" s="299" t="n">
        <v>625.81</v>
      </c>
    </row>
    <row r="677" customFormat="false" ht="15" hidden="false" customHeight="false" outlineLevel="0" collapsed="false">
      <c r="A677" s="294" t="s">
        <v>2249</v>
      </c>
      <c r="B677" s="295" t="s">
        <v>2250</v>
      </c>
      <c r="C677" s="296" t="s">
        <v>61</v>
      </c>
      <c r="D677" s="297" t="n">
        <v>0.0558</v>
      </c>
      <c r="E677" s="298" t="n">
        <f aca="false">1-D677</f>
        <v>0.9442</v>
      </c>
      <c r="F677" s="299" t="n">
        <v>616.36</v>
      </c>
    </row>
    <row r="678" customFormat="false" ht="15" hidden="false" customHeight="false" outlineLevel="0" collapsed="false">
      <c r="A678" s="294" t="s">
        <v>2251</v>
      </c>
      <c r="B678" s="295" t="s">
        <v>2252</v>
      </c>
      <c r="C678" s="296" t="s">
        <v>72</v>
      </c>
      <c r="D678" s="297" t="n">
        <v>0.1639</v>
      </c>
      <c r="E678" s="298" t="n">
        <f aca="false">1-D678</f>
        <v>0.8361</v>
      </c>
      <c r="F678" s="299" t="n">
        <v>113.41</v>
      </c>
    </row>
    <row r="679" customFormat="false" ht="15" hidden="false" customHeight="false" outlineLevel="0" collapsed="false">
      <c r="A679" s="294" t="s">
        <v>2253</v>
      </c>
      <c r="B679" s="295" t="s">
        <v>2254</v>
      </c>
      <c r="C679" s="296" t="s">
        <v>72</v>
      </c>
      <c r="D679" s="297" t="n">
        <v>0.2199</v>
      </c>
      <c r="E679" s="298" t="n">
        <f aca="false">1-D679</f>
        <v>0.7801</v>
      </c>
      <c r="F679" s="299" t="n">
        <v>84.55</v>
      </c>
    </row>
    <row r="680" customFormat="false" ht="15" hidden="false" customHeight="false" outlineLevel="0" collapsed="false">
      <c r="A680" s="294" t="s">
        <v>2255</v>
      </c>
      <c r="B680" s="295" t="s">
        <v>2256</v>
      </c>
      <c r="C680" s="296" t="s">
        <v>72</v>
      </c>
      <c r="D680" s="297" t="n">
        <v>0.0906</v>
      </c>
      <c r="E680" s="298" t="n">
        <f aca="false">1-D680</f>
        <v>0.9094</v>
      </c>
      <c r="F680" s="299" t="n">
        <v>78.7</v>
      </c>
    </row>
    <row r="681" customFormat="false" ht="15" hidden="false" customHeight="false" outlineLevel="0" collapsed="false">
      <c r="A681" s="294" t="s">
        <v>2257</v>
      </c>
      <c r="B681" s="295" t="s">
        <v>2258</v>
      </c>
      <c r="C681" s="296" t="s">
        <v>72</v>
      </c>
      <c r="D681" s="297" t="n">
        <v>0.0768</v>
      </c>
      <c r="E681" s="298" t="n">
        <f aca="false">1-D681</f>
        <v>0.9232</v>
      </c>
      <c r="F681" s="299" t="n">
        <v>71.75</v>
      </c>
    </row>
    <row r="682" customFormat="false" ht="15" hidden="false" customHeight="false" outlineLevel="0" collapsed="false">
      <c r="A682" s="294" t="s">
        <v>2259</v>
      </c>
      <c r="B682" s="295" t="s">
        <v>2260</v>
      </c>
      <c r="C682" s="296" t="s">
        <v>72</v>
      </c>
      <c r="D682" s="297" t="n">
        <v>0.0663</v>
      </c>
      <c r="E682" s="298" t="n">
        <f aca="false">1-D682</f>
        <v>0.9337</v>
      </c>
      <c r="F682" s="299" t="n">
        <v>107.56</v>
      </c>
    </row>
    <row r="683" customFormat="false" ht="15" hidden="false" customHeight="false" outlineLevel="0" collapsed="false">
      <c r="A683" s="294" t="s">
        <v>2261</v>
      </c>
      <c r="B683" s="295" t="s">
        <v>2262</v>
      </c>
      <c r="C683" s="296" t="s">
        <v>72</v>
      </c>
      <c r="D683" s="297" t="n">
        <v>0.0548</v>
      </c>
      <c r="E683" s="298" t="n">
        <f aca="false">1-D683</f>
        <v>0.9452</v>
      </c>
      <c r="F683" s="299" t="n">
        <v>100.61</v>
      </c>
    </row>
    <row r="684" customFormat="false" ht="15" hidden="false" customHeight="false" outlineLevel="0" collapsed="false">
      <c r="A684" s="294" t="s">
        <v>2263</v>
      </c>
      <c r="B684" s="295" t="s">
        <v>2264</v>
      </c>
      <c r="C684" s="296" t="s">
        <v>72</v>
      </c>
      <c r="D684" s="297" t="n">
        <v>0.0495</v>
      </c>
      <c r="E684" s="298" t="n">
        <f aca="false">1-D684</f>
        <v>0.9505</v>
      </c>
      <c r="F684" s="299" t="n">
        <v>97.46</v>
      </c>
    </row>
    <row r="685" customFormat="false" ht="15" hidden="false" customHeight="false" outlineLevel="0" collapsed="false">
      <c r="A685" s="294" t="s">
        <v>2265</v>
      </c>
      <c r="B685" s="295" t="s">
        <v>2266</v>
      </c>
      <c r="C685" s="296" t="s">
        <v>72</v>
      </c>
      <c r="D685" s="297" t="n">
        <v>0.0703</v>
      </c>
      <c r="E685" s="298" t="n">
        <f aca="false">1-D685</f>
        <v>0.9297</v>
      </c>
      <c r="F685" s="299" t="n">
        <v>68.6</v>
      </c>
    </row>
    <row r="686" customFormat="false" ht="15" hidden="false" customHeight="false" outlineLevel="0" collapsed="false">
      <c r="A686" s="294" t="s">
        <v>2267</v>
      </c>
      <c r="B686" s="295" t="s">
        <v>2268</v>
      </c>
      <c r="C686" s="296" t="s">
        <v>72</v>
      </c>
      <c r="D686" s="297" t="n">
        <v>0.0975</v>
      </c>
      <c r="E686" s="298" t="n">
        <f aca="false">1-D686</f>
        <v>0.9025</v>
      </c>
      <c r="F686" s="299" t="n">
        <v>112.03</v>
      </c>
    </row>
    <row r="687" customFormat="false" ht="15" hidden="false" customHeight="false" outlineLevel="0" collapsed="false">
      <c r="A687" s="294" t="s">
        <v>2269</v>
      </c>
      <c r="B687" s="295" t="s">
        <v>2270</v>
      </c>
      <c r="C687" s="296" t="s">
        <v>72</v>
      </c>
      <c r="D687" s="297" t="n">
        <v>0.1313</v>
      </c>
      <c r="E687" s="298" t="n">
        <f aca="false">1-D687</f>
        <v>0.8687</v>
      </c>
      <c r="F687" s="299" t="n">
        <v>83.17</v>
      </c>
    </row>
    <row r="688" customFormat="false" ht="15" hidden="false" customHeight="false" outlineLevel="0" collapsed="false">
      <c r="A688" s="294" t="s">
        <v>2271</v>
      </c>
      <c r="B688" s="295" t="s">
        <v>2272</v>
      </c>
      <c r="C688" s="296" t="s">
        <v>72</v>
      </c>
      <c r="D688" s="297" t="n">
        <v>0.0997</v>
      </c>
      <c r="E688" s="298" t="n">
        <f aca="false">1-D688</f>
        <v>0.9003</v>
      </c>
      <c r="F688" s="299" t="n">
        <v>73.29</v>
      </c>
    </row>
    <row r="689" customFormat="false" ht="15" hidden="false" customHeight="false" outlineLevel="0" collapsed="false">
      <c r="A689" s="294" t="s">
        <v>2273</v>
      </c>
      <c r="B689" s="295" t="s">
        <v>2274</v>
      </c>
      <c r="C689" s="296" t="s">
        <v>72</v>
      </c>
      <c r="D689" s="297" t="n">
        <v>0.0759</v>
      </c>
      <c r="E689" s="298" t="n">
        <f aca="false">1-D689</f>
        <v>0.9241</v>
      </c>
      <c r="F689" s="299" t="n">
        <v>67.23</v>
      </c>
    </row>
    <row r="690" customFormat="false" ht="15" hidden="false" customHeight="false" outlineLevel="0" collapsed="false">
      <c r="A690" s="294" t="s">
        <v>2275</v>
      </c>
      <c r="B690" s="295" t="s">
        <v>2276</v>
      </c>
      <c r="C690" s="296" t="s">
        <v>72</v>
      </c>
      <c r="D690" s="297" t="n">
        <v>0.0716</v>
      </c>
      <c r="E690" s="298" t="n">
        <f aca="false">1-D690</f>
        <v>0.9284</v>
      </c>
      <c r="F690" s="299" t="n">
        <v>102.15</v>
      </c>
    </row>
    <row r="691" customFormat="false" ht="15" hidden="false" customHeight="false" outlineLevel="0" collapsed="false">
      <c r="A691" s="294" t="s">
        <v>2277</v>
      </c>
      <c r="B691" s="295" t="s">
        <v>2278</v>
      </c>
      <c r="C691" s="296" t="s">
        <v>72</v>
      </c>
      <c r="D691" s="297" t="n">
        <v>0.0531</v>
      </c>
      <c r="E691" s="298" t="n">
        <f aca="false">1-D691</f>
        <v>0.9469</v>
      </c>
      <c r="F691" s="299" t="n">
        <v>96.09</v>
      </c>
    </row>
    <row r="692" customFormat="false" ht="15" hidden="false" customHeight="false" outlineLevel="0" collapsed="false">
      <c r="A692" s="294" t="s">
        <v>2279</v>
      </c>
      <c r="B692" s="295" t="s">
        <v>2280</v>
      </c>
      <c r="C692" s="296" t="s">
        <v>39</v>
      </c>
      <c r="D692" s="297" t="n">
        <v>0.1463</v>
      </c>
      <c r="E692" s="298" t="n">
        <f aca="false">1-D692</f>
        <v>0.8537</v>
      </c>
      <c r="F692" s="299" t="n">
        <v>8.41</v>
      </c>
    </row>
    <row r="693" customFormat="false" ht="15" hidden="false" customHeight="false" outlineLevel="0" collapsed="false">
      <c r="A693" s="294" t="s">
        <v>111</v>
      </c>
      <c r="B693" s="295" t="s">
        <v>2281</v>
      </c>
      <c r="C693" s="296" t="s">
        <v>72</v>
      </c>
      <c r="D693" s="297" t="n">
        <v>0.6051</v>
      </c>
      <c r="E693" s="298" t="n">
        <f aca="false">1-D693</f>
        <v>0.3949</v>
      </c>
      <c r="F693" s="299" t="n">
        <v>30.72</v>
      </c>
    </row>
    <row r="694" customFormat="false" ht="15" hidden="false" customHeight="false" outlineLevel="0" collapsed="false">
      <c r="A694" s="294" t="s">
        <v>2282</v>
      </c>
      <c r="B694" s="295" t="s">
        <v>2283</v>
      </c>
      <c r="C694" s="296" t="s">
        <v>72</v>
      </c>
      <c r="D694" s="297" t="n">
        <v>0.5919</v>
      </c>
      <c r="E694" s="298" t="n">
        <f aca="false">1-D694</f>
        <v>0.4081</v>
      </c>
      <c r="F694" s="299" t="n">
        <v>26.22</v>
      </c>
    </row>
    <row r="695" customFormat="false" ht="15" hidden="false" customHeight="false" outlineLevel="0" collapsed="false">
      <c r="A695" s="294" t="s">
        <v>2284</v>
      </c>
      <c r="B695" s="295" t="s">
        <v>2285</v>
      </c>
      <c r="C695" s="296" t="s">
        <v>72</v>
      </c>
      <c r="D695" s="297" t="n">
        <v>0.3075</v>
      </c>
      <c r="E695" s="298" t="n">
        <f aca="false">1-D695</f>
        <v>0.6925</v>
      </c>
      <c r="F695" s="299" t="n">
        <v>17.92</v>
      </c>
    </row>
    <row r="696" customFormat="false" ht="15" hidden="false" customHeight="false" outlineLevel="0" collapsed="false">
      <c r="A696" s="294" t="s">
        <v>2286</v>
      </c>
      <c r="B696" s="295" t="s">
        <v>2287</v>
      </c>
      <c r="C696" s="296" t="s">
        <v>72</v>
      </c>
      <c r="D696" s="297" t="n">
        <v>0.3263</v>
      </c>
      <c r="E696" s="298" t="n">
        <f aca="false">1-D696</f>
        <v>0.6737</v>
      </c>
      <c r="F696" s="299" t="n">
        <v>14.77</v>
      </c>
    </row>
    <row r="697" customFormat="false" ht="15" hidden="false" customHeight="false" outlineLevel="0" collapsed="false">
      <c r="A697" s="294" t="s">
        <v>75</v>
      </c>
      <c r="B697" s="295" t="s">
        <v>76</v>
      </c>
      <c r="C697" s="296" t="s">
        <v>72</v>
      </c>
      <c r="D697" s="297" t="n">
        <v>0.2933</v>
      </c>
      <c r="E697" s="298" t="n">
        <f aca="false">1-D697</f>
        <v>0.7067</v>
      </c>
      <c r="F697" s="299" t="n">
        <v>21.79</v>
      </c>
    </row>
    <row r="698" customFormat="false" ht="15" hidden="false" customHeight="false" outlineLevel="0" collapsed="false">
      <c r="A698" s="294" t="s">
        <v>2288</v>
      </c>
      <c r="B698" s="295" t="s">
        <v>2289</v>
      </c>
      <c r="C698" s="296" t="s">
        <v>72</v>
      </c>
      <c r="D698" s="297" t="n">
        <v>0.2145</v>
      </c>
      <c r="E698" s="298" t="n">
        <f aca="false">1-D698</f>
        <v>0.7855</v>
      </c>
      <c r="F698" s="299" t="n">
        <v>17.53</v>
      </c>
    </row>
    <row r="699" customFormat="false" ht="15" hidden="false" customHeight="false" outlineLevel="0" collapsed="false">
      <c r="A699" s="294" t="s">
        <v>2290</v>
      </c>
      <c r="B699" s="295" t="s">
        <v>2291</v>
      </c>
      <c r="C699" s="296" t="s">
        <v>72</v>
      </c>
      <c r="D699" s="297" t="n">
        <v>0.3107</v>
      </c>
      <c r="E699" s="298" t="n">
        <f aca="false">1-D699</f>
        <v>0.6893</v>
      </c>
      <c r="F699" s="299" t="n">
        <v>17.22</v>
      </c>
    </row>
    <row r="700" customFormat="false" ht="15" hidden="false" customHeight="false" outlineLevel="0" collapsed="false">
      <c r="A700" s="294" t="s">
        <v>2292</v>
      </c>
      <c r="B700" s="295" t="s">
        <v>2293</v>
      </c>
      <c r="C700" s="296" t="s">
        <v>72</v>
      </c>
      <c r="D700" s="297" t="n">
        <v>0.212</v>
      </c>
      <c r="E700" s="298" t="n">
        <f aca="false">1-D700</f>
        <v>0.788</v>
      </c>
      <c r="F700" s="299" t="n">
        <v>12.97</v>
      </c>
    </row>
    <row r="701" customFormat="false" ht="15" hidden="false" customHeight="false" outlineLevel="0" collapsed="false">
      <c r="A701" s="294" t="s">
        <v>2294</v>
      </c>
      <c r="B701" s="295" t="s">
        <v>2295</v>
      </c>
      <c r="C701" s="296" t="s">
        <v>72</v>
      </c>
      <c r="D701" s="297" t="n">
        <v>0.2867</v>
      </c>
      <c r="E701" s="298" t="n">
        <f aca="false">1-D701</f>
        <v>0.7133</v>
      </c>
      <c r="F701" s="299" t="n">
        <v>24.87</v>
      </c>
    </row>
    <row r="702" customFormat="false" ht="15" hidden="false" customHeight="false" outlineLevel="0" collapsed="false">
      <c r="A702" s="294" t="s">
        <v>2296</v>
      </c>
      <c r="B702" s="295" t="s">
        <v>2297</v>
      </c>
      <c r="C702" s="296" t="s">
        <v>72</v>
      </c>
      <c r="D702" s="297" t="n">
        <v>0.217</v>
      </c>
      <c r="E702" s="298" t="n">
        <f aca="false">1-D702</f>
        <v>0.783</v>
      </c>
      <c r="F702" s="299" t="n">
        <v>20.6</v>
      </c>
    </row>
    <row r="703" customFormat="false" ht="15" hidden="false" customHeight="false" outlineLevel="0" collapsed="false">
      <c r="A703" s="294" t="s">
        <v>2298</v>
      </c>
      <c r="B703" s="295" t="s">
        <v>2299</v>
      </c>
      <c r="C703" s="296" t="s">
        <v>72</v>
      </c>
      <c r="D703" s="297" t="n">
        <v>0.2123</v>
      </c>
      <c r="E703" s="298" t="n">
        <f aca="false">1-D703</f>
        <v>0.7877</v>
      </c>
      <c r="F703" s="299" t="n">
        <v>13.66</v>
      </c>
    </row>
    <row r="704" customFormat="false" ht="15" hidden="false" customHeight="false" outlineLevel="0" collapsed="false">
      <c r="A704" s="294" t="s">
        <v>2300</v>
      </c>
      <c r="B704" s="295" t="s">
        <v>2301</v>
      </c>
      <c r="C704" s="296" t="s">
        <v>72</v>
      </c>
      <c r="D704" s="297" t="n">
        <v>0.2108</v>
      </c>
      <c r="E704" s="298" t="n">
        <f aca="false">1-D704</f>
        <v>0.7892</v>
      </c>
      <c r="F704" s="299" t="n">
        <v>10.53</v>
      </c>
    </row>
    <row r="705" customFormat="false" ht="15" hidden="false" customHeight="false" outlineLevel="0" collapsed="false">
      <c r="A705" s="294" t="s">
        <v>2302</v>
      </c>
      <c r="B705" s="295" t="s">
        <v>2303</v>
      </c>
      <c r="C705" s="296" t="s">
        <v>72</v>
      </c>
      <c r="D705" s="297" t="n">
        <v>0.3722</v>
      </c>
      <c r="E705" s="298" t="n">
        <f aca="false">1-D705</f>
        <v>0.6278</v>
      </c>
      <c r="F705" s="299" t="n">
        <v>29.34</v>
      </c>
    </row>
    <row r="706" customFormat="false" ht="15" hidden="false" customHeight="false" outlineLevel="0" collapsed="false">
      <c r="A706" s="294" t="s">
        <v>2304</v>
      </c>
      <c r="B706" s="295" t="s">
        <v>2305</v>
      </c>
      <c r="C706" s="296" t="s">
        <v>72</v>
      </c>
      <c r="D706" s="297" t="n">
        <v>0.3159</v>
      </c>
      <c r="E706" s="298" t="n">
        <f aca="false">1-D706</f>
        <v>0.6841</v>
      </c>
      <c r="F706" s="299" t="n">
        <v>24.85</v>
      </c>
    </row>
    <row r="707" customFormat="false" ht="15" hidden="false" customHeight="false" outlineLevel="0" collapsed="false">
      <c r="A707" s="294" t="s">
        <v>2306</v>
      </c>
      <c r="B707" s="295" t="s">
        <v>2307</v>
      </c>
      <c r="C707" s="296" t="s">
        <v>72</v>
      </c>
      <c r="D707" s="297" t="n">
        <v>0.3806</v>
      </c>
      <c r="E707" s="298" t="n">
        <f aca="false">1-D707</f>
        <v>0.6194</v>
      </c>
      <c r="F707" s="299" t="n">
        <v>13.4</v>
      </c>
    </row>
    <row r="708" customFormat="false" ht="15" hidden="false" customHeight="false" outlineLevel="0" collapsed="false">
      <c r="A708" s="294" t="s">
        <v>2308</v>
      </c>
      <c r="B708" s="295" t="s">
        <v>2309</v>
      </c>
      <c r="C708" s="296" t="s">
        <v>72</v>
      </c>
      <c r="D708" s="297" t="n">
        <v>0.3756</v>
      </c>
      <c r="E708" s="298" t="n">
        <f aca="false">1-D708</f>
        <v>0.6244</v>
      </c>
      <c r="F708" s="299" t="n">
        <v>19.46</v>
      </c>
    </row>
    <row r="709" customFormat="false" ht="15" hidden="false" customHeight="false" outlineLevel="0" collapsed="false">
      <c r="A709" s="294" t="s">
        <v>2310</v>
      </c>
      <c r="B709" s="295" t="s">
        <v>2311</v>
      </c>
      <c r="C709" s="296" t="s">
        <v>72</v>
      </c>
      <c r="D709" s="297" t="n">
        <v>0.374</v>
      </c>
      <c r="E709" s="298" t="n">
        <f aca="false">1-D709</f>
        <v>0.626</v>
      </c>
      <c r="F709" s="299" t="n">
        <v>16.55</v>
      </c>
    </row>
    <row r="710" customFormat="false" ht="15" hidden="false" customHeight="false" outlineLevel="0" collapsed="false">
      <c r="A710" s="294" t="s">
        <v>2312</v>
      </c>
      <c r="B710" s="295" t="s">
        <v>2313</v>
      </c>
      <c r="C710" s="296" t="s">
        <v>72</v>
      </c>
      <c r="D710" s="297" t="n">
        <v>0.3728</v>
      </c>
      <c r="E710" s="298" t="n">
        <f aca="false">1-D710</f>
        <v>0.6272</v>
      </c>
      <c r="F710" s="299" t="n">
        <v>25.32</v>
      </c>
    </row>
    <row r="711" customFormat="false" ht="15" hidden="false" customHeight="false" outlineLevel="0" collapsed="false">
      <c r="A711" s="294" t="s">
        <v>2314</v>
      </c>
      <c r="B711" s="295" t="s">
        <v>2315</v>
      </c>
      <c r="C711" s="296" t="s">
        <v>72</v>
      </c>
      <c r="D711" s="297" t="n">
        <v>0.3055</v>
      </c>
      <c r="E711" s="298" t="n">
        <f aca="false">1-D711</f>
        <v>0.6945</v>
      </c>
      <c r="F711" s="299" t="n">
        <v>20.82</v>
      </c>
    </row>
    <row r="712" customFormat="false" ht="15" hidden="false" customHeight="false" outlineLevel="0" collapsed="false">
      <c r="A712" s="294" t="s">
        <v>2316</v>
      </c>
      <c r="B712" s="295" t="s">
        <v>2317</v>
      </c>
      <c r="C712" s="296" t="s">
        <v>72</v>
      </c>
      <c r="D712" s="297" t="n">
        <v>0.2841</v>
      </c>
      <c r="E712" s="298" t="n">
        <f aca="false">1-D712</f>
        <v>0.7159</v>
      </c>
      <c r="F712" s="299" t="n">
        <v>12.25</v>
      </c>
    </row>
    <row r="713" customFormat="false" ht="15" hidden="false" customHeight="false" outlineLevel="0" collapsed="false">
      <c r="A713" s="294" t="s">
        <v>2318</v>
      </c>
      <c r="B713" s="295" t="s">
        <v>2319</v>
      </c>
      <c r="C713" s="296" t="s">
        <v>72</v>
      </c>
      <c r="D713" s="297" t="n">
        <v>0.2958</v>
      </c>
      <c r="E713" s="298" t="n">
        <f aca="false">1-D713</f>
        <v>0.7042</v>
      </c>
      <c r="F713" s="299" t="n">
        <v>15.08</v>
      </c>
    </row>
    <row r="714" customFormat="false" ht="15" hidden="false" customHeight="false" outlineLevel="0" collapsed="false">
      <c r="A714" s="294" t="s">
        <v>2320</v>
      </c>
      <c r="B714" s="295" t="s">
        <v>2321</v>
      </c>
      <c r="C714" s="296" t="s">
        <v>72</v>
      </c>
      <c r="D714" s="297" t="n">
        <v>0.271</v>
      </c>
      <c r="E714" s="298" t="n">
        <f aca="false">1-D714</f>
        <v>0.729</v>
      </c>
      <c r="F714" s="299" t="n">
        <v>9.15</v>
      </c>
    </row>
    <row r="715" customFormat="false" ht="15" hidden="false" customHeight="false" outlineLevel="0" collapsed="false">
      <c r="A715" s="294" t="s">
        <v>2322</v>
      </c>
      <c r="B715" s="295" t="s">
        <v>2323</v>
      </c>
      <c r="C715" s="296" t="s">
        <v>72</v>
      </c>
      <c r="D715" s="297" t="n">
        <v>0.0378</v>
      </c>
      <c r="E715" s="298" t="n">
        <f aca="false">1-D715</f>
        <v>0.9622</v>
      </c>
      <c r="F715" s="299" t="n">
        <v>185.1</v>
      </c>
    </row>
    <row r="716" customFormat="false" ht="15" hidden="false" customHeight="false" outlineLevel="0" collapsed="false">
      <c r="A716" s="294" t="s">
        <v>2324</v>
      </c>
      <c r="B716" s="295" t="s">
        <v>2325</v>
      </c>
      <c r="C716" s="296" t="s">
        <v>72</v>
      </c>
      <c r="D716" s="297" t="n">
        <v>0.0323</v>
      </c>
      <c r="E716" s="298" t="n">
        <f aca="false">1-D716</f>
        <v>0.9677</v>
      </c>
      <c r="F716" s="299" t="n">
        <v>180.37</v>
      </c>
    </row>
    <row r="717" customFormat="false" ht="15" hidden="false" customHeight="false" outlineLevel="0" collapsed="false">
      <c r="A717" s="294" t="s">
        <v>2326</v>
      </c>
      <c r="B717" s="295" t="s">
        <v>2327</v>
      </c>
      <c r="C717" s="296" t="s">
        <v>72</v>
      </c>
      <c r="D717" s="297" t="n">
        <v>0.0294</v>
      </c>
      <c r="E717" s="298" t="n">
        <f aca="false">1-D717</f>
        <v>0.9706</v>
      </c>
      <c r="F717" s="299" t="n">
        <v>177.97</v>
      </c>
    </row>
    <row r="718" customFormat="false" ht="15" hidden="false" customHeight="false" outlineLevel="0" collapsed="false">
      <c r="A718" s="294" t="s">
        <v>2328</v>
      </c>
      <c r="B718" s="295" t="s">
        <v>2329</v>
      </c>
      <c r="C718" s="296" t="s">
        <v>72</v>
      </c>
      <c r="D718" s="297" t="n">
        <v>0.0499</v>
      </c>
      <c r="E718" s="298" t="n">
        <f aca="false">1-D718</f>
        <v>0.9501</v>
      </c>
      <c r="F718" s="299" t="n">
        <v>122.34</v>
      </c>
    </row>
    <row r="719" customFormat="false" ht="15" hidden="false" customHeight="false" outlineLevel="0" collapsed="false">
      <c r="A719" s="294" t="s">
        <v>2330</v>
      </c>
      <c r="B719" s="295" t="s">
        <v>2331</v>
      </c>
      <c r="C719" s="296" t="s">
        <v>72</v>
      </c>
      <c r="D719" s="297" t="n">
        <v>0.0439</v>
      </c>
      <c r="E719" s="298" t="n">
        <f aca="false">1-D719</f>
        <v>0.9561</v>
      </c>
      <c r="F719" s="299" t="n">
        <v>118.68</v>
      </c>
    </row>
    <row r="720" customFormat="false" ht="15" hidden="false" customHeight="false" outlineLevel="0" collapsed="false">
      <c r="A720" s="294" t="s">
        <v>2332</v>
      </c>
      <c r="B720" s="295" t="s">
        <v>2333</v>
      </c>
      <c r="C720" s="296" t="s">
        <v>72</v>
      </c>
      <c r="D720" s="297" t="n">
        <v>0.0408</v>
      </c>
      <c r="E720" s="298" t="n">
        <f aca="false">1-D720</f>
        <v>0.9592</v>
      </c>
      <c r="F720" s="299" t="n">
        <v>116.83</v>
      </c>
    </row>
    <row r="721" customFormat="false" ht="15" hidden="false" customHeight="false" outlineLevel="0" collapsed="false">
      <c r="A721" s="294" t="s">
        <v>2334</v>
      </c>
      <c r="B721" s="295" t="s">
        <v>2335</v>
      </c>
      <c r="C721" s="296" t="s">
        <v>72</v>
      </c>
      <c r="D721" s="297" t="n">
        <v>0.0277</v>
      </c>
      <c r="E721" s="298" t="n">
        <f aca="false">1-D721</f>
        <v>0.9723</v>
      </c>
      <c r="F721" s="299" t="n">
        <v>263.43</v>
      </c>
    </row>
    <row r="722" customFormat="false" ht="15" hidden="false" customHeight="false" outlineLevel="0" collapsed="false">
      <c r="A722" s="294" t="s">
        <v>2336</v>
      </c>
      <c r="B722" s="295" t="s">
        <v>2337</v>
      </c>
      <c r="C722" s="296" t="s">
        <v>72</v>
      </c>
      <c r="D722" s="297" t="n">
        <v>0.0246</v>
      </c>
      <c r="E722" s="298" t="n">
        <f aca="false">1-D722</f>
        <v>0.9754</v>
      </c>
      <c r="F722" s="299" t="n">
        <v>259.87</v>
      </c>
    </row>
    <row r="723" customFormat="false" ht="15" hidden="false" customHeight="false" outlineLevel="0" collapsed="false">
      <c r="A723" s="294" t="s">
        <v>2338</v>
      </c>
      <c r="B723" s="295" t="s">
        <v>2339</v>
      </c>
      <c r="C723" s="296" t="s">
        <v>72</v>
      </c>
      <c r="D723" s="297" t="n">
        <v>0.0231</v>
      </c>
      <c r="E723" s="298" t="n">
        <f aca="false">1-D723</f>
        <v>0.9769</v>
      </c>
      <c r="F723" s="299" t="n">
        <v>257.98</v>
      </c>
    </row>
    <row r="724" customFormat="false" ht="15" hidden="false" customHeight="false" outlineLevel="0" collapsed="false">
      <c r="A724" s="294" t="s">
        <v>2340</v>
      </c>
      <c r="B724" s="295" t="s">
        <v>2341</v>
      </c>
      <c r="C724" s="296" t="s">
        <v>72</v>
      </c>
      <c r="D724" s="297" t="n">
        <v>0.0648</v>
      </c>
      <c r="E724" s="298" t="n">
        <f aca="false">1-D724</f>
        <v>0.9352</v>
      </c>
      <c r="F724" s="299" t="n">
        <v>113.91</v>
      </c>
    </row>
    <row r="725" customFormat="false" ht="15" hidden="false" customHeight="false" outlineLevel="0" collapsed="false">
      <c r="A725" s="294" t="s">
        <v>2342</v>
      </c>
      <c r="B725" s="295" t="s">
        <v>2343</v>
      </c>
      <c r="C725" s="296" t="s">
        <v>72</v>
      </c>
      <c r="D725" s="297" t="n">
        <v>0.0623</v>
      </c>
      <c r="E725" s="298" t="n">
        <f aca="false">1-D725</f>
        <v>0.9377</v>
      </c>
      <c r="F725" s="299" t="n">
        <v>111.98</v>
      </c>
    </row>
    <row r="726" customFormat="false" ht="15" hidden="false" customHeight="false" outlineLevel="0" collapsed="false">
      <c r="A726" s="294" t="s">
        <v>2344</v>
      </c>
      <c r="B726" s="295" t="s">
        <v>2345</v>
      </c>
      <c r="C726" s="296" t="s">
        <v>72</v>
      </c>
      <c r="D726" s="297" t="n">
        <v>0.0597</v>
      </c>
      <c r="E726" s="298" t="n">
        <f aca="false">1-D726</f>
        <v>0.9403</v>
      </c>
      <c r="F726" s="299" t="n">
        <v>110.26</v>
      </c>
    </row>
    <row r="727" customFormat="false" ht="15" hidden="false" customHeight="false" outlineLevel="0" collapsed="false">
      <c r="A727" s="294" t="s">
        <v>2346</v>
      </c>
      <c r="B727" s="295" t="s">
        <v>2347</v>
      </c>
      <c r="C727" s="296" t="s">
        <v>72</v>
      </c>
      <c r="D727" s="297" t="n">
        <v>0.0567</v>
      </c>
      <c r="E727" s="298" t="n">
        <f aca="false">1-D727</f>
        <v>0.9433</v>
      </c>
      <c r="F727" s="299" t="n">
        <v>108.64</v>
      </c>
    </row>
    <row r="728" customFormat="false" ht="15" hidden="false" customHeight="false" outlineLevel="0" collapsed="false">
      <c r="A728" s="294" t="s">
        <v>2348</v>
      </c>
      <c r="B728" s="295" t="s">
        <v>2349</v>
      </c>
      <c r="C728" s="296" t="s">
        <v>72</v>
      </c>
      <c r="D728" s="297" t="n">
        <v>0.0599</v>
      </c>
      <c r="E728" s="298" t="n">
        <f aca="false">1-D728</f>
        <v>0.9401</v>
      </c>
      <c r="F728" s="299" t="n">
        <v>85.02</v>
      </c>
    </row>
    <row r="729" customFormat="false" ht="15" hidden="false" customHeight="false" outlineLevel="0" collapsed="false">
      <c r="A729" s="294" t="s">
        <v>2350</v>
      </c>
      <c r="B729" s="295" t="s">
        <v>2351</v>
      </c>
      <c r="C729" s="296" t="s">
        <v>72</v>
      </c>
      <c r="D729" s="297" t="n">
        <v>0.0552</v>
      </c>
      <c r="E729" s="298" t="n">
        <f aca="false">1-D729</f>
        <v>0.9448</v>
      </c>
      <c r="F729" s="299" t="n">
        <v>83.32</v>
      </c>
    </row>
    <row r="730" customFormat="false" ht="15" hidden="false" customHeight="false" outlineLevel="0" collapsed="false">
      <c r="A730" s="294" t="s">
        <v>2352</v>
      </c>
      <c r="B730" s="295" t="s">
        <v>2353</v>
      </c>
      <c r="C730" s="296" t="s">
        <v>72</v>
      </c>
      <c r="D730" s="297" t="n">
        <v>0.0508</v>
      </c>
      <c r="E730" s="298" t="n">
        <f aca="false">1-D730</f>
        <v>0.9492</v>
      </c>
      <c r="F730" s="299" t="n">
        <v>81.62</v>
      </c>
    </row>
    <row r="731" customFormat="false" ht="15" hidden="false" customHeight="false" outlineLevel="0" collapsed="false">
      <c r="A731" s="294" t="s">
        <v>2354</v>
      </c>
      <c r="B731" s="295" t="s">
        <v>2355</v>
      </c>
      <c r="C731" s="296" t="s">
        <v>72</v>
      </c>
      <c r="D731" s="297" t="n">
        <v>0.0459</v>
      </c>
      <c r="E731" s="298" t="n">
        <f aca="false">1-D731</f>
        <v>0.9541</v>
      </c>
      <c r="F731" s="299" t="n">
        <v>79.9</v>
      </c>
    </row>
    <row r="732" customFormat="false" ht="15" hidden="false" customHeight="false" outlineLevel="0" collapsed="false">
      <c r="A732" s="294" t="s">
        <v>2356</v>
      </c>
      <c r="B732" s="295" t="s">
        <v>2357</v>
      </c>
      <c r="C732" s="296" t="s">
        <v>72</v>
      </c>
      <c r="D732" s="297" t="n">
        <v>0.0692</v>
      </c>
      <c r="E732" s="298" t="n">
        <f aca="false">1-D732</f>
        <v>0.9308</v>
      </c>
      <c r="F732" s="299" t="n">
        <v>148.78</v>
      </c>
    </row>
    <row r="733" customFormat="false" ht="15" hidden="false" customHeight="false" outlineLevel="0" collapsed="false">
      <c r="A733" s="294" t="s">
        <v>2358</v>
      </c>
      <c r="B733" s="295" t="s">
        <v>2359</v>
      </c>
      <c r="C733" s="296" t="s">
        <v>72</v>
      </c>
      <c r="D733" s="297" t="n">
        <v>0.0555</v>
      </c>
      <c r="E733" s="298" t="n">
        <f aca="false">1-D733</f>
        <v>0.9445</v>
      </c>
      <c r="F733" s="299" t="n">
        <v>141.15</v>
      </c>
    </row>
    <row r="734" customFormat="false" ht="15" hidden="false" customHeight="false" outlineLevel="0" collapsed="false">
      <c r="A734" s="294" t="s">
        <v>2360</v>
      </c>
      <c r="B734" s="295" t="s">
        <v>2361</v>
      </c>
      <c r="C734" s="296" t="s">
        <v>72</v>
      </c>
      <c r="D734" s="297" t="n">
        <v>0.0481</v>
      </c>
      <c r="E734" s="298" t="n">
        <f aca="false">1-D734</f>
        <v>0.9519</v>
      </c>
      <c r="F734" s="299" t="n">
        <v>137.32</v>
      </c>
    </row>
    <row r="735" customFormat="false" ht="15" hidden="false" customHeight="false" outlineLevel="0" collapsed="false">
      <c r="A735" s="294" t="s">
        <v>2362</v>
      </c>
      <c r="B735" s="295" t="s">
        <v>2363</v>
      </c>
      <c r="C735" s="296" t="s">
        <v>72</v>
      </c>
      <c r="D735" s="297" t="n">
        <v>0.0578</v>
      </c>
      <c r="E735" s="298" t="n">
        <f aca="false">1-D735</f>
        <v>0.9422</v>
      </c>
      <c r="F735" s="299" t="n">
        <v>178.28</v>
      </c>
    </row>
    <row r="736" customFormat="false" ht="15" hidden="false" customHeight="false" outlineLevel="0" collapsed="false">
      <c r="A736" s="294" t="s">
        <v>2364</v>
      </c>
      <c r="B736" s="295" t="s">
        <v>2365</v>
      </c>
      <c r="C736" s="296" t="s">
        <v>72</v>
      </c>
      <c r="D736" s="297" t="n">
        <v>0.0459</v>
      </c>
      <c r="E736" s="298" t="n">
        <f aca="false">1-D736</f>
        <v>0.9541</v>
      </c>
      <c r="F736" s="299" t="n">
        <v>170.65</v>
      </c>
    </row>
    <row r="737" customFormat="false" ht="15" hidden="false" customHeight="false" outlineLevel="0" collapsed="false">
      <c r="A737" s="294" t="s">
        <v>2366</v>
      </c>
      <c r="B737" s="295" t="s">
        <v>2367</v>
      </c>
      <c r="C737" s="296" t="s">
        <v>72</v>
      </c>
      <c r="D737" s="297" t="n">
        <v>0.0396</v>
      </c>
      <c r="E737" s="298" t="n">
        <f aca="false">1-D737</f>
        <v>0.9604</v>
      </c>
      <c r="F737" s="299" t="n">
        <v>166.82</v>
      </c>
    </row>
    <row r="738" customFormat="false" ht="15" hidden="false" customHeight="false" outlineLevel="0" collapsed="false">
      <c r="A738" s="294" t="s">
        <v>2368</v>
      </c>
      <c r="B738" s="295" t="s">
        <v>2369</v>
      </c>
      <c r="C738" s="296" t="s">
        <v>72</v>
      </c>
      <c r="D738" s="297" t="n">
        <v>0.0497</v>
      </c>
      <c r="E738" s="298" t="n">
        <f aca="false">1-D738</f>
        <v>0.9503</v>
      </c>
      <c r="F738" s="299" t="n">
        <v>207.38</v>
      </c>
    </row>
    <row r="739" customFormat="false" ht="15" hidden="false" customHeight="false" outlineLevel="0" collapsed="false">
      <c r="A739" s="294" t="s">
        <v>2370</v>
      </c>
      <c r="B739" s="295" t="s">
        <v>2371</v>
      </c>
      <c r="C739" s="296" t="s">
        <v>72</v>
      </c>
      <c r="D739" s="297" t="n">
        <v>0.0392</v>
      </c>
      <c r="E739" s="298" t="n">
        <f aca="false">1-D739</f>
        <v>0.9608</v>
      </c>
      <c r="F739" s="299" t="n">
        <v>199.75</v>
      </c>
    </row>
    <row r="740" customFormat="false" ht="15" hidden="false" customHeight="false" outlineLevel="0" collapsed="false">
      <c r="A740" s="294" t="s">
        <v>2372</v>
      </c>
      <c r="B740" s="295" t="s">
        <v>2373</v>
      </c>
      <c r="C740" s="296" t="s">
        <v>72</v>
      </c>
      <c r="D740" s="297" t="n">
        <v>0.0337</v>
      </c>
      <c r="E740" s="298" t="n">
        <f aca="false">1-D740</f>
        <v>0.9663</v>
      </c>
      <c r="F740" s="299" t="n">
        <v>195.92</v>
      </c>
    </row>
    <row r="741" customFormat="false" ht="15" hidden="false" customHeight="false" outlineLevel="0" collapsed="false">
      <c r="A741" s="294" t="s">
        <v>2374</v>
      </c>
      <c r="B741" s="295" t="s">
        <v>2375</v>
      </c>
      <c r="C741" s="296" t="s">
        <v>72</v>
      </c>
      <c r="D741" s="297" t="n">
        <v>0.12</v>
      </c>
      <c r="E741" s="298" t="n">
        <f aca="false">1-D741</f>
        <v>0.88</v>
      </c>
      <c r="F741" s="299" t="n">
        <v>85.85</v>
      </c>
    </row>
    <row r="742" customFormat="false" ht="15" hidden="false" customHeight="false" outlineLevel="0" collapsed="false">
      <c r="A742" s="294" t="s">
        <v>2376</v>
      </c>
      <c r="B742" s="295" t="s">
        <v>2377</v>
      </c>
      <c r="C742" s="296" t="s">
        <v>72</v>
      </c>
      <c r="D742" s="297" t="n">
        <v>0.1002</v>
      </c>
      <c r="E742" s="298" t="n">
        <f aca="false">1-D742</f>
        <v>0.8998</v>
      </c>
      <c r="F742" s="299" t="n">
        <v>78.22</v>
      </c>
    </row>
    <row r="743" customFormat="false" ht="15" hidden="false" customHeight="false" outlineLevel="0" collapsed="false">
      <c r="A743" s="294" t="s">
        <v>2378</v>
      </c>
      <c r="B743" s="295" t="s">
        <v>2379</v>
      </c>
      <c r="C743" s="296" t="s">
        <v>72</v>
      </c>
      <c r="D743" s="297" t="n">
        <v>0.0889</v>
      </c>
      <c r="E743" s="298" t="n">
        <f aca="false">1-D743</f>
        <v>0.9111</v>
      </c>
      <c r="F743" s="299" t="n">
        <v>74.39</v>
      </c>
    </row>
    <row r="744" customFormat="false" ht="15" hidden="false" customHeight="false" outlineLevel="0" collapsed="false">
      <c r="A744" s="294" t="s">
        <v>2380</v>
      </c>
      <c r="B744" s="295" t="s">
        <v>2381</v>
      </c>
      <c r="C744" s="296" t="s">
        <v>72</v>
      </c>
      <c r="D744" s="297" t="n">
        <v>0.0734</v>
      </c>
      <c r="E744" s="298" t="n">
        <f aca="false">1-D744</f>
        <v>0.9266</v>
      </c>
      <c r="F744" s="299" t="n">
        <v>140.39</v>
      </c>
    </row>
    <row r="745" customFormat="false" ht="15" hidden="false" customHeight="false" outlineLevel="0" collapsed="false">
      <c r="A745" s="294" t="s">
        <v>2382</v>
      </c>
      <c r="B745" s="295" t="s">
        <v>2383</v>
      </c>
      <c r="C745" s="296" t="s">
        <v>72</v>
      </c>
      <c r="D745" s="297" t="n">
        <v>0.0591</v>
      </c>
      <c r="E745" s="298" t="n">
        <f aca="false">1-D745</f>
        <v>0.9409</v>
      </c>
      <c r="F745" s="299" t="n">
        <v>132.76</v>
      </c>
    </row>
    <row r="746" customFormat="false" ht="15" hidden="false" customHeight="false" outlineLevel="0" collapsed="false">
      <c r="A746" s="294" t="s">
        <v>2384</v>
      </c>
      <c r="B746" s="295" t="s">
        <v>2385</v>
      </c>
      <c r="C746" s="296" t="s">
        <v>72</v>
      </c>
      <c r="D746" s="297" t="n">
        <v>0.0513</v>
      </c>
      <c r="E746" s="298" t="n">
        <f aca="false">1-D746</f>
        <v>0.9487</v>
      </c>
      <c r="F746" s="299" t="n">
        <v>128.93</v>
      </c>
    </row>
    <row r="747" customFormat="false" ht="15" hidden="false" customHeight="false" outlineLevel="0" collapsed="false">
      <c r="A747" s="294" t="s">
        <v>2386</v>
      </c>
      <c r="B747" s="295" t="s">
        <v>2387</v>
      </c>
      <c r="C747" s="296" t="s">
        <v>72</v>
      </c>
      <c r="D747" s="297" t="n">
        <v>0.0606</v>
      </c>
      <c r="E747" s="298" t="n">
        <f aca="false">1-D747</f>
        <v>0.9394</v>
      </c>
      <c r="F747" s="299" t="n">
        <v>170.06</v>
      </c>
    </row>
    <row r="748" customFormat="false" ht="15" hidden="false" customHeight="false" outlineLevel="0" collapsed="false">
      <c r="A748" s="294" t="s">
        <v>2388</v>
      </c>
      <c r="B748" s="295" t="s">
        <v>2389</v>
      </c>
      <c r="C748" s="296" t="s">
        <v>72</v>
      </c>
      <c r="D748" s="297" t="n">
        <v>0.0483</v>
      </c>
      <c r="E748" s="298" t="n">
        <f aca="false">1-D748</f>
        <v>0.9517</v>
      </c>
      <c r="F748" s="299" t="n">
        <v>162.43</v>
      </c>
    </row>
    <row r="749" customFormat="false" ht="15" hidden="false" customHeight="false" outlineLevel="0" collapsed="false">
      <c r="A749" s="294" t="s">
        <v>2390</v>
      </c>
      <c r="B749" s="295" t="s">
        <v>2391</v>
      </c>
      <c r="C749" s="296" t="s">
        <v>72</v>
      </c>
      <c r="D749" s="297" t="n">
        <v>0.0417</v>
      </c>
      <c r="E749" s="298" t="n">
        <f aca="false">1-D749</f>
        <v>0.9583</v>
      </c>
      <c r="F749" s="299" t="n">
        <v>158.6</v>
      </c>
    </row>
    <row r="750" customFormat="false" ht="15" hidden="false" customHeight="false" outlineLevel="0" collapsed="false">
      <c r="A750" s="294" t="s">
        <v>2392</v>
      </c>
      <c r="B750" s="295" t="s">
        <v>2393</v>
      </c>
      <c r="C750" s="296" t="s">
        <v>72</v>
      </c>
      <c r="D750" s="297" t="n">
        <v>0.0517</v>
      </c>
      <c r="E750" s="298" t="n">
        <f aca="false">1-D750</f>
        <v>0.9483</v>
      </c>
      <c r="F750" s="299" t="n">
        <v>199.34</v>
      </c>
    </row>
    <row r="751" customFormat="false" ht="15" hidden="false" customHeight="false" outlineLevel="0" collapsed="false">
      <c r="A751" s="294" t="s">
        <v>2394</v>
      </c>
      <c r="B751" s="295" t="s">
        <v>2395</v>
      </c>
      <c r="C751" s="296" t="s">
        <v>72</v>
      </c>
      <c r="D751" s="297" t="n">
        <v>0.0409</v>
      </c>
      <c r="E751" s="298" t="n">
        <f aca="false">1-D751</f>
        <v>0.9591</v>
      </c>
      <c r="F751" s="299" t="n">
        <v>191.71</v>
      </c>
    </row>
    <row r="752" customFormat="false" ht="15" hidden="false" customHeight="false" outlineLevel="0" collapsed="false">
      <c r="A752" s="294" t="s">
        <v>2396</v>
      </c>
      <c r="B752" s="295" t="s">
        <v>2397</v>
      </c>
      <c r="C752" s="296" t="s">
        <v>72</v>
      </c>
      <c r="D752" s="297" t="n">
        <v>0.0352</v>
      </c>
      <c r="E752" s="298" t="n">
        <f aca="false">1-D752</f>
        <v>0.9648</v>
      </c>
      <c r="F752" s="299" t="n">
        <v>187.88</v>
      </c>
    </row>
    <row r="753" customFormat="false" ht="15" hidden="false" customHeight="false" outlineLevel="0" collapsed="false">
      <c r="A753" s="294" t="s">
        <v>2398</v>
      </c>
      <c r="B753" s="295" t="s">
        <v>2399</v>
      </c>
      <c r="C753" s="296" t="s">
        <v>72</v>
      </c>
      <c r="D753" s="297" t="n">
        <v>0.1336</v>
      </c>
      <c r="E753" s="298" t="n">
        <f aca="false">1-D753</f>
        <v>0.8664</v>
      </c>
      <c r="F753" s="299" t="n">
        <v>77.12</v>
      </c>
    </row>
    <row r="754" customFormat="false" ht="15" hidden="false" customHeight="false" outlineLevel="0" collapsed="false">
      <c r="A754" s="294" t="s">
        <v>2400</v>
      </c>
      <c r="B754" s="295" t="s">
        <v>2401</v>
      </c>
      <c r="C754" s="296" t="s">
        <v>72</v>
      </c>
      <c r="D754" s="297" t="n">
        <v>0.1128</v>
      </c>
      <c r="E754" s="298" t="n">
        <f aca="false">1-D754</f>
        <v>0.8872</v>
      </c>
      <c r="F754" s="299" t="n">
        <v>69.49</v>
      </c>
    </row>
    <row r="755" customFormat="false" ht="15" hidden="false" customHeight="false" outlineLevel="0" collapsed="false">
      <c r="A755" s="294" t="s">
        <v>2402</v>
      </c>
      <c r="B755" s="295" t="s">
        <v>2403</v>
      </c>
      <c r="C755" s="296" t="s">
        <v>72</v>
      </c>
      <c r="D755" s="297" t="n">
        <v>0.1007</v>
      </c>
      <c r="E755" s="298" t="n">
        <f aca="false">1-D755</f>
        <v>0.8993</v>
      </c>
      <c r="F755" s="299" t="n">
        <v>65.66</v>
      </c>
    </row>
    <row r="756" customFormat="false" ht="15" hidden="false" customHeight="false" outlineLevel="0" collapsed="false">
      <c r="A756" s="294" t="s">
        <v>2404</v>
      </c>
      <c r="B756" s="295" t="s">
        <v>2405</v>
      </c>
      <c r="C756" s="296" t="s">
        <v>72</v>
      </c>
      <c r="D756" s="297" t="n">
        <v>0.0505</v>
      </c>
      <c r="E756" s="298" t="n">
        <f aca="false">1-D756</f>
        <v>0.9495</v>
      </c>
      <c r="F756" s="299" t="n">
        <v>116.14</v>
      </c>
    </row>
    <row r="757" customFormat="false" ht="15" hidden="false" customHeight="false" outlineLevel="0" collapsed="false">
      <c r="A757" s="294" t="s">
        <v>2406</v>
      </c>
      <c r="B757" s="295" t="s">
        <v>2407</v>
      </c>
      <c r="C757" s="296" t="s">
        <v>72</v>
      </c>
      <c r="D757" s="297" t="n">
        <v>0.0354</v>
      </c>
      <c r="E757" s="298" t="n">
        <f aca="false">1-D757</f>
        <v>0.9646</v>
      </c>
      <c r="F757" s="299" t="n">
        <v>110.03</v>
      </c>
    </row>
    <row r="758" customFormat="false" ht="15" hidden="false" customHeight="false" outlineLevel="0" collapsed="false">
      <c r="A758" s="294" t="s">
        <v>2408</v>
      </c>
      <c r="B758" s="295" t="s">
        <v>2409</v>
      </c>
      <c r="C758" s="296" t="s">
        <v>72</v>
      </c>
      <c r="D758" s="297" t="n">
        <v>0.0341</v>
      </c>
      <c r="E758" s="298" t="n">
        <f aca="false">1-D758</f>
        <v>0.9659</v>
      </c>
      <c r="F758" s="299" t="n">
        <v>109.05</v>
      </c>
    </row>
    <row r="759" customFormat="false" ht="15" hidden="false" customHeight="false" outlineLevel="0" collapsed="false">
      <c r="A759" s="294" t="s">
        <v>2410</v>
      </c>
      <c r="B759" s="295" t="s">
        <v>2411</v>
      </c>
      <c r="C759" s="296" t="s">
        <v>72</v>
      </c>
      <c r="D759" s="297" t="n">
        <v>0.0401</v>
      </c>
      <c r="E759" s="298" t="n">
        <f aca="false">1-D759</f>
        <v>0.9599</v>
      </c>
      <c r="F759" s="299" t="n">
        <v>146.29</v>
      </c>
    </row>
    <row r="760" customFormat="false" ht="15" hidden="false" customHeight="false" outlineLevel="0" collapsed="false">
      <c r="A760" s="294" t="s">
        <v>2412</v>
      </c>
      <c r="B760" s="295" t="s">
        <v>2413</v>
      </c>
      <c r="C760" s="296" t="s">
        <v>72</v>
      </c>
      <c r="D760" s="297" t="n">
        <v>0.0278</v>
      </c>
      <c r="E760" s="298" t="n">
        <f aca="false">1-D760</f>
        <v>0.9722</v>
      </c>
      <c r="F760" s="299" t="n">
        <v>140.18</v>
      </c>
    </row>
    <row r="761" customFormat="false" ht="15" hidden="false" customHeight="false" outlineLevel="0" collapsed="false">
      <c r="A761" s="294" t="s">
        <v>2414</v>
      </c>
      <c r="B761" s="295" t="s">
        <v>2415</v>
      </c>
      <c r="C761" s="296" t="s">
        <v>72</v>
      </c>
      <c r="D761" s="297" t="n">
        <v>0.0267</v>
      </c>
      <c r="E761" s="298" t="n">
        <f aca="false">1-D761</f>
        <v>0.9733</v>
      </c>
      <c r="F761" s="299" t="n">
        <v>139.2</v>
      </c>
    </row>
    <row r="762" customFormat="false" ht="15" hidden="false" customHeight="false" outlineLevel="0" collapsed="false">
      <c r="A762" s="294" t="s">
        <v>2416</v>
      </c>
      <c r="B762" s="295" t="s">
        <v>2417</v>
      </c>
      <c r="C762" s="296" t="s">
        <v>72</v>
      </c>
      <c r="D762" s="297" t="n">
        <v>0.1083</v>
      </c>
      <c r="E762" s="298" t="n">
        <f aca="false">1-D762</f>
        <v>0.8917</v>
      </c>
      <c r="F762" s="299" t="n">
        <v>54.2</v>
      </c>
    </row>
    <row r="763" customFormat="false" ht="15" hidden="false" customHeight="false" outlineLevel="0" collapsed="false">
      <c r="A763" s="294" t="s">
        <v>2418</v>
      </c>
      <c r="B763" s="295" t="s">
        <v>2419</v>
      </c>
      <c r="C763" s="296" t="s">
        <v>72</v>
      </c>
      <c r="D763" s="297" t="n">
        <v>0.0811</v>
      </c>
      <c r="E763" s="298" t="n">
        <f aca="false">1-D763</f>
        <v>0.9189</v>
      </c>
      <c r="F763" s="299" t="n">
        <v>48.09</v>
      </c>
    </row>
    <row r="764" customFormat="false" ht="15" hidden="false" customHeight="false" outlineLevel="0" collapsed="false">
      <c r="A764" s="294" t="s">
        <v>2420</v>
      </c>
      <c r="B764" s="295" t="s">
        <v>2421</v>
      </c>
      <c r="C764" s="296" t="s">
        <v>72</v>
      </c>
      <c r="D764" s="297" t="n">
        <v>0.079</v>
      </c>
      <c r="E764" s="298" t="n">
        <f aca="false">1-D764</f>
        <v>0.921</v>
      </c>
      <c r="F764" s="299" t="n">
        <v>47.11</v>
      </c>
    </row>
    <row r="765" customFormat="false" ht="15" hidden="false" customHeight="false" outlineLevel="0" collapsed="false">
      <c r="A765" s="294" t="s">
        <v>2422</v>
      </c>
      <c r="B765" s="295" t="s">
        <v>2423</v>
      </c>
      <c r="C765" s="296" t="s">
        <v>72</v>
      </c>
      <c r="D765" s="297" t="n">
        <v>0.0686</v>
      </c>
      <c r="E765" s="298" t="n">
        <f aca="false">1-D765</f>
        <v>0.9314</v>
      </c>
      <c r="F765" s="299" t="n">
        <v>85.59</v>
      </c>
    </row>
    <row r="766" customFormat="false" ht="15" hidden="false" customHeight="false" outlineLevel="0" collapsed="false">
      <c r="A766" s="294" t="s">
        <v>2424</v>
      </c>
      <c r="B766" s="295" t="s">
        <v>2425</v>
      </c>
      <c r="C766" s="296" t="s">
        <v>72</v>
      </c>
      <c r="D766" s="297" t="n">
        <v>0.0491</v>
      </c>
      <c r="E766" s="298" t="n">
        <f aca="false">1-D766</f>
        <v>0.9509</v>
      </c>
      <c r="F766" s="299" t="n">
        <v>79.48</v>
      </c>
    </row>
    <row r="767" customFormat="false" ht="15" hidden="false" customHeight="false" outlineLevel="0" collapsed="false">
      <c r="A767" s="294" t="s">
        <v>2426</v>
      </c>
      <c r="B767" s="295" t="s">
        <v>2427</v>
      </c>
      <c r="C767" s="296" t="s">
        <v>72</v>
      </c>
      <c r="D767" s="297" t="n">
        <v>0.0474</v>
      </c>
      <c r="E767" s="298" t="n">
        <f aca="false">1-D767</f>
        <v>0.9526</v>
      </c>
      <c r="F767" s="299" t="n">
        <v>78.5</v>
      </c>
    </row>
    <row r="768" customFormat="false" ht="15" hidden="false" customHeight="false" outlineLevel="0" collapsed="false">
      <c r="A768" s="294" t="s">
        <v>2428</v>
      </c>
      <c r="B768" s="295" t="s">
        <v>2429</v>
      </c>
      <c r="C768" s="296" t="s">
        <v>72</v>
      </c>
      <c r="D768" s="297" t="n">
        <v>0.1406</v>
      </c>
      <c r="E768" s="298" t="n">
        <f aca="false">1-D768</f>
        <v>0.8594</v>
      </c>
      <c r="F768" s="299" t="n">
        <v>94.36</v>
      </c>
    </row>
    <row r="769" customFormat="false" ht="15" hidden="false" customHeight="false" outlineLevel="0" collapsed="false">
      <c r="A769" s="294" t="s">
        <v>2430</v>
      </c>
      <c r="B769" s="295" t="s">
        <v>2431</v>
      </c>
      <c r="C769" s="296" t="s">
        <v>72</v>
      </c>
      <c r="D769" s="297" t="n">
        <v>0.1169</v>
      </c>
      <c r="E769" s="298" t="n">
        <f aca="false">1-D769</f>
        <v>0.8831</v>
      </c>
      <c r="F769" s="299" t="n">
        <v>83.92</v>
      </c>
    </row>
    <row r="770" customFormat="false" ht="15" hidden="false" customHeight="false" outlineLevel="0" collapsed="false">
      <c r="A770" s="294" t="s">
        <v>2432</v>
      </c>
      <c r="B770" s="295" t="s">
        <v>2433</v>
      </c>
      <c r="C770" s="296" t="s">
        <v>72</v>
      </c>
      <c r="D770" s="297" t="n">
        <v>0.1155</v>
      </c>
      <c r="E770" s="298" t="n">
        <f aca="false">1-D770</f>
        <v>0.8845</v>
      </c>
      <c r="F770" s="299" t="n">
        <v>82.85</v>
      </c>
    </row>
    <row r="771" customFormat="false" ht="15" hidden="false" customHeight="false" outlineLevel="0" collapsed="false">
      <c r="A771" s="294" t="s">
        <v>2434</v>
      </c>
      <c r="B771" s="295" t="s">
        <v>2435</v>
      </c>
      <c r="C771" s="296" t="s">
        <v>72</v>
      </c>
      <c r="D771" s="297" t="n">
        <v>0.155</v>
      </c>
      <c r="E771" s="298" t="n">
        <f aca="false">1-D771</f>
        <v>0.845</v>
      </c>
      <c r="F771" s="299" t="n">
        <v>85.63</v>
      </c>
    </row>
    <row r="772" customFormat="false" ht="15" hidden="false" customHeight="false" outlineLevel="0" collapsed="false">
      <c r="A772" s="294" t="s">
        <v>2436</v>
      </c>
      <c r="B772" s="295" t="s">
        <v>2437</v>
      </c>
      <c r="C772" s="296" t="s">
        <v>72</v>
      </c>
      <c r="D772" s="297" t="n">
        <v>0.1305</v>
      </c>
      <c r="E772" s="298" t="n">
        <f aca="false">1-D772</f>
        <v>0.8695</v>
      </c>
      <c r="F772" s="299" t="n">
        <v>75.19</v>
      </c>
    </row>
    <row r="773" customFormat="false" ht="15" hidden="false" customHeight="false" outlineLevel="0" collapsed="false">
      <c r="A773" s="294" t="s">
        <v>2438</v>
      </c>
      <c r="B773" s="295" t="s">
        <v>2439</v>
      </c>
      <c r="C773" s="296" t="s">
        <v>72</v>
      </c>
      <c r="D773" s="297" t="n">
        <v>0.1291</v>
      </c>
      <c r="E773" s="298" t="n">
        <f aca="false">1-D773</f>
        <v>0.8709</v>
      </c>
      <c r="F773" s="299" t="n">
        <v>74.12</v>
      </c>
    </row>
    <row r="774" customFormat="false" ht="15" hidden="false" customHeight="false" outlineLevel="0" collapsed="false">
      <c r="A774" s="294" t="s">
        <v>2440</v>
      </c>
      <c r="B774" s="295" t="s">
        <v>2441</v>
      </c>
      <c r="C774" s="296" t="s">
        <v>72</v>
      </c>
      <c r="D774" s="297" t="n">
        <v>0.2096</v>
      </c>
      <c r="E774" s="298" t="n">
        <f aca="false">1-D774</f>
        <v>0.7904</v>
      </c>
      <c r="F774" s="299" t="n">
        <v>11.93</v>
      </c>
    </row>
    <row r="775" customFormat="false" ht="15" hidden="false" customHeight="false" outlineLevel="0" collapsed="false">
      <c r="A775" s="294" t="s">
        <v>2442</v>
      </c>
      <c r="B775" s="295" t="s">
        <v>2443</v>
      </c>
      <c r="C775" s="296" t="s">
        <v>72</v>
      </c>
      <c r="D775" s="297" t="n">
        <v>0.2021</v>
      </c>
      <c r="E775" s="298" t="n">
        <f aca="false">1-D775</f>
        <v>0.7979</v>
      </c>
      <c r="F775" s="299" t="n">
        <v>9.55</v>
      </c>
    </row>
    <row r="776" customFormat="false" ht="15" hidden="false" customHeight="false" outlineLevel="0" collapsed="false">
      <c r="A776" s="294" t="s">
        <v>2444</v>
      </c>
      <c r="B776" s="295" t="s">
        <v>2445</v>
      </c>
      <c r="C776" s="296" t="s">
        <v>72</v>
      </c>
      <c r="D776" s="297" t="n">
        <v>0.2</v>
      </c>
      <c r="E776" s="298" t="n">
        <f aca="false">1-D776</f>
        <v>0.8</v>
      </c>
      <c r="F776" s="299" t="n">
        <v>7.9</v>
      </c>
    </row>
    <row r="777" customFormat="false" ht="15" hidden="false" customHeight="false" outlineLevel="0" collapsed="false">
      <c r="A777" s="294" t="s">
        <v>2446</v>
      </c>
      <c r="B777" s="295" t="s">
        <v>2447</v>
      </c>
      <c r="C777" s="296" t="s">
        <v>72</v>
      </c>
      <c r="D777" s="297" t="n">
        <v>0.3083</v>
      </c>
      <c r="E777" s="298" t="n">
        <f aca="false">1-D777</f>
        <v>0.6917</v>
      </c>
      <c r="F777" s="299" t="n">
        <v>31.82</v>
      </c>
    </row>
    <row r="778" customFormat="false" ht="15" hidden="false" customHeight="false" outlineLevel="0" collapsed="false">
      <c r="A778" s="294" t="s">
        <v>2448</v>
      </c>
      <c r="B778" s="295" t="s">
        <v>2449</v>
      </c>
      <c r="C778" s="296" t="s">
        <v>72</v>
      </c>
      <c r="D778" s="297" t="n">
        <v>0.2593</v>
      </c>
      <c r="E778" s="298" t="n">
        <f aca="false">1-D778</f>
        <v>0.7407</v>
      </c>
      <c r="F778" s="299" t="n">
        <v>27.15</v>
      </c>
    </row>
    <row r="779" customFormat="false" ht="15" hidden="false" customHeight="false" outlineLevel="0" collapsed="false">
      <c r="A779" s="294" t="s">
        <v>79</v>
      </c>
      <c r="B779" s="295" t="s">
        <v>2450</v>
      </c>
      <c r="C779" s="296" t="s">
        <v>72</v>
      </c>
      <c r="D779" s="297" t="n">
        <v>0.2518</v>
      </c>
      <c r="E779" s="298" t="n">
        <f aca="false">1-D779</f>
        <v>0.7482</v>
      </c>
      <c r="F779" s="299" t="n">
        <v>1.39</v>
      </c>
    </row>
    <row r="780" customFormat="false" ht="15" hidden="false" customHeight="false" outlineLevel="0" collapsed="false">
      <c r="A780" s="294" t="s">
        <v>2451</v>
      </c>
      <c r="B780" s="295" t="s">
        <v>2452</v>
      </c>
      <c r="C780" s="296" t="s">
        <v>72</v>
      </c>
      <c r="D780" s="297" t="n">
        <v>0.2023</v>
      </c>
      <c r="E780" s="298" t="n">
        <f aca="false">1-D780</f>
        <v>0.7977</v>
      </c>
      <c r="F780" s="299" t="n">
        <v>8.85</v>
      </c>
    </row>
    <row r="781" customFormat="false" ht="15" hidden="false" customHeight="false" outlineLevel="0" collapsed="false">
      <c r="A781" s="294" t="s">
        <v>2453</v>
      </c>
      <c r="B781" s="295" t="s">
        <v>2454</v>
      </c>
      <c r="C781" s="296" t="s">
        <v>72</v>
      </c>
      <c r="D781" s="297" t="n">
        <v>0.195</v>
      </c>
      <c r="E781" s="298" t="n">
        <f aca="false">1-D781</f>
        <v>0.805</v>
      </c>
      <c r="F781" s="299" t="n">
        <v>7.13</v>
      </c>
    </row>
    <row r="782" customFormat="false" ht="15" hidden="false" customHeight="false" outlineLevel="0" collapsed="false">
      <c r="A782" s="294" t="s">
        <v>2455</v>
      </c>
      <c r="B782" s="295" t="s">
        <v>2456</v>
      </c>
      <c r="C782" s="296" t="s">
        <v>72</v>
      </c>
      <c r="D782" s="297" t="n">
        <v>0.1982</v>
      </c>
      <c r="E782" s="298" t="n">
        <f aca="false">1-D782</f>
        <v>0.8018</v>
      </c>
      <c r="F782" s="299" t="n">
        <v>6.61</v>
      </c>
    </row>
    <row r="783" customFormat="false" ht="15" hidden="false" customHeight="false" outlineLevel="0" collapsed="false">
      <c r="A783" s="294" t="s">
        <v>2457</v>
      </c>
      <c r="B783" s="295" t="s">
        <v>2458</v>
      </c>
      <c r="C783" s="296" t="s">
        <v>72</v>
      </c>
      <c r="D783" s="297" t="n">
        <v>0.2535</v>
      </c>
      <c r="E783" s="298" t="n">
        <f aca="false">1-D783</f>
        <v>0.7465</v>
      </c>
      <c r="F783" s="299" t="n">
        <v>17</v>
      </c>
    </row>
    <row r="784" customFormat="false" ht="15" hidden="false" customHeight="false" outlineLevel="0" collapsed="false">
      <c r="A784" s="294" t="s">
        <v>2459</v>
      </c>
      <c r="B784" s="295" t="s">
        <v>2460</v>
      </c>
      <c r="C784" s="296" t="s">
        <v>72</v>
      </c>
      <c r="D784" s="297" t="n">
        <v>0.2527</v>
      </c>
      <c r="E784" s="298" t="n">
        <f aca="false">1-D784</f>
        <v>0.7473</v>
      </c>
      <c r="F784" s="299" t="n">
        <v>14.64</v>
      </c>
    </row>
    <row r="785" customFormat="false" ht="15" hidden="false" customHeight="false" outlineLevel="0" collapsed="false">
      <c r="A785" s="294" t="s">
        <v>2461</v>
      </c>
      <c r="B785" s="295" t="s">
        <v>2462</v>
      </c>
      <c r="C785" s="296" t="s">
        <v>72</v>
      </c>
      <c r="D785" s="297" t="n">
        <v>0.253</v>
      </c>
      <c r="E785" s="298" t="n">
        <f aca="false">1-D785</f>
        <v>0.747</v>
      </c>
      <c r="F785" s="299" t="n">
        <v>13.36</v>
      </c>
    </row>
    <row r="786" customFormat="false" ht="15" hidden="false" customHeight="false" outlineLevel="0" collapsed="false">
      <c r="A786" s="294" t="s">
        <v>2463</v>
      </c>
      <c r="B786" s="295" t="s">
        <v>2464</v>
      </c>
      <c r="C786" s="296" t="s">
        <v>72</v>
      </c>
      <c r="D786" s="297" t="n">
        <v>0.1966</v>
      </c>
      <c r="E786" s="298" t="n">
        <f aca="false">1-D786</f>
        <v>0.8034</v>
      </c>
      <c r="F786" s="299" t="n">
        <v>7.07</v>
      </c>
    </row>
    <row r="787" customFormat="false" ht="15" hidden="false" customHeight="false" outlineLevel="0" collapsed="false">
      <c r="A787" s="294" t="s">
        <v>2465</v>
      </c>
      <c r="B787" s="295" t="s">
        <v>2466</v>
      </c>
      <c r="C787" s="296" t="s">
        <v>72</v>
      </c>
      <c r="D787" s="297" t="n">
        <v>0.1979</v>
      </c>
      <c r="E787" s="298" t="n">
        <f aca="false">1-D787</f>
        <v>0.8021</v>
      </c>
      <c r="F787" s="299" t="n">
        <v>6.57</v>
      </c>
    </row>
    <row r="788" customFormat="false" ht="15" hidden="false" customHeight="false" outlineLevel="0" collapsed="false">
      <c r="A788" s="294" t="s">
        <v>2467</v>
      </c>
      <c r="B788" s="295" t="s">
        <v>2468</v>
      </c>
      <c r="C788" s="296" t="s">
        <v>72</v>
      </c>
      <c r="D788" s="297" t="n">
        <v>0.2062</v>
      </c>
      <c r="E788" s="298" t="n">
        <f aca="false">1-D788</f>
        <v>0.7938</v>
      </c>
      <c r="F788" s="299" t="n">
        <v>8.68</v>
      </c>
    </row>
    <row r="789" customFormat="false" ht="15" hidden="false" customHeight="false" outlineLevel="0" collapsed="false">
      <c r="A789" s="294" t="s">
        <v>2469</v>
      </c>
      <c r="B789" s="295" t="s">
        <v>2470</v>
      </c>
      <c r="C789" s="296" t="s">
        <v>72</v>
      </c>
      <c r="D789" s="297" t="n">
        <v>0.2474</v>
      </c>
      <c r="E789" s="298" t="n">
        <f aca="false">1-D789</f>
        <v>0.7526</v>
      </c>
      <c r="F789" s="299" t="n">
        <v>13.22</v>
      </c>
    </row>
    <row r="790" customFormat="false" ht="15" hidden="false" customHeight="false" outlineLevel="0" collapsed="false">
      <c r="A790" s="294" t="s">
        <v>2471</v>
      </c>
      <c r="B790" s="295" t="s">
        <v>2472</v>
      </c>
      <c r="C790" s="296" t="s">
        <v>72</v>
      </c>
      <c r="D790" s="297" t="n">
        <v>0.249</v>
      </c>
      <c r="E790" s="298" t="n">
        <f aca="false">1-D790</f>
        <v>0.751</v>
      </c>
      <c r="F790" s="299" t="n">
        <v>14.86</v>
      </c>
    </row>
    <row r="791" customFormat="false" ht="15" hidden="false" customHeight="false" outlineLevel="0" collapsed="false">
      <c r="A791" s="294" t="s">
        <v>2473</v>
      </c>
      <c r="B791" s="295" t="s">
        <v>2474</v>
      </c>
      <c r="C791" s="296" t="s">
        <v>72</v>
      </c>
      <c r="D791" s="297" t="n">
        <v>0.2462</v>
      </c>
      <c r="E791" s="298" t="n">
        <f aca="false">1-D791</f>
        <v>0.7538</v>
      </c>
      <c r="F791" s="299" t="n">
        <v>11.21</v>
      </c>
    </row>
    <row r="792" customFormat="false" ht="15" hidden="false" customHeight="false" outlineLevel="0" collapsed="false">
      <c r="A792" s="294" t="s">
        <v>2475</v>
      </c>
      <c r="B792" s="295" t="s">
        <v>2476</v>
      </c>
      <c r="C792" s="296" t="s">
        <v>72</v>
      </c>
      <c r="D792" s="297" t="n">
        <v>0.0485</v>
      </c>
      <c r="E792" s="298" t="n">
        <f aca="false">1-D792</f>
        <v>0.9515</v>
      </c>
      <c r="F792" s="299" t="n">
        <v>193.26</v>
      </c>
    </row>
    <row r="793" customFormat="false" ht="15" hidden="false" customHeight="false" outlineLevel="0" collapsed="false">
      <c r="A793" s="294" t="s">
        <v>2477</v>
      </c>
      <c r="B793" s="295" t="s">
        <v>2478</v>
      </c>
      <c r="C793" s="296" t="s">
        <v>72</v>
      </c>
      <c r="D793" s="297" t="n">
        <v>0.041</v>
      </c>
      <c r="E793" s="298" t="n">
        <f aca="false">1-D793</f>
        <v>0.959</v>
      </c>
      <c r="F793" s="299" t="n">
        <v>186.71</v>
      </c>
    </row>
    <row r="794" customFormat="false" ht="15" hidden="false" customHeight="false" outlineLevel="0" collapsed="false">
      <c r="A794" s="294" t="s">
        <v>2479</v>
      </c>
      <c r="B794" s="295" t="s">
        <v>2480</v>
      </c>
      <c r="C794" s="296" t="s">
        <v>72</v>
      </c>
      <c r="D794" s="297" t="n">
        <v>0.0372</v>
      </c>
      <c r="E794" s="298" t="n">
        <f aca="false">1-D794</f>
        <v>0.9628</v>
      </c>
      <c r="F794" s="299" t="n">
        <v>183.41</v>
      </c>
    </row>
    <row r="795" customFormat="false" ht="15" hidden="false" customHeight="false" outlineLevel="0" collapsed="false">
      <c r="A795" s="294" t="s">
        <v>2481</v>
      </c>
      <c r="B795" s="295" t="s">
        <v>2482</v>
      </c>
      <c r="C795" s="296" t="s">
        <v>72</v>
      </c>
      <c r="D795" s="297" t="n">
        <v>0.0626</v>
      </c>
      <c r="E795" s="298" t="n">
        <f aca="false">1-D795</f>
        <v>0.9374</v>
      </c>
      <c r="F795" s="299" t="n">
        <v>129.14</v>
      </c>
    </row>
    <row r="796" customFormat="false" ht="15" hidden="false" customHeight="false" outlineLevel="0" collapsed="false">
      <c r="A796" s="294" t="s">
        <v>2483</v>
      </c>
      <c r="B796" s="295" t="s">
        <v>2484</v>
      </c>
      <c r="C796" s="296" t="s">
        <v>72</v>
      </c>
      <c r="D796" s="297" t="n">
        <v>0.0548</v>
      </c>
      <c r="E796" s="298" t="n">
        <f aca="false">1-D796</f>
        <v>0.9452</v>
      </c>
      <c r="F796" s="299" t="n">
        <v>124.12</v>
      </c>
    </row>
    <row r="797" customFormat="false" ht="15" hidden="false" customHeight="false" outlineLevel="0" collapsed="false">
      <c r="A797" s="294" t="s">
        <v>2485</v>
      </c>
      <c r="B797" s="295" t="s">
        <v>2486</v>
      </c>
      <c r="C797" s="296" t="s">
        <v>72</v>
      </c>
      <c r="D797" s="297" t="n">
        <v>0.0507</v>
      </c>
      <c r="E797" s="298" t="n">
        <f aca="false">1-D797</f>
        <v>0.9493</v>
      </c>
      <c r="F797" s="299" t="n">
        <v>121.59</v>
      </c>
    </row>
    <row r="798" customFormat="false" ht="15" hidden="false" customHeight="false" outlineLevel="0" collapsed="false">
      <c r="A798" s="294" t="s">
        <v>2487</v>
      </c>
      <c r="B798" s="295" t="s">
        <v>2488</v>
      </c>
      <c r="C798" s="296" t="s">
        <v>72</v>
      </c>
      <c r="D798" s="297" t="n">
        <v>0.0343</v>
      </c>
      <c r="E798" s="298" t="n">
        <f aca="false">1-D798</f>
        <v>0.9657</v>
      </c>
      <c r="F798" s="299" t="n">
        <v>270.24</v>
      </c>
    </row>
    <row r="799" customFormat="false" ht="15" hidden="false" customHeight="false" outlineLevel="0" collapsed="false">
      <c r="A799" s="294" t="s">
        <v>2489</v>
      </c>
      <c r="B799" s="295" t="s">
        <v>2490</v>
      </c>
      <c r="C799" s="296" t="s">
        <v>72</v>
      </c>
      <c r="D799" s="297" t="n">
        <v>0.0301</v>
      </c>
      <c r="E799" s="298" t="n">
        <f aca="false">1-D799</f>
        <v>0.9699</v>
      </c>
      <c r="F799" s="299" t="n">
        <v>265.31</v>
      </c>
    </row>
    <row r="800" customFormat="false" ht="15" hidden="false" customHeight="false" outlineLevel="0" collapsed="false">
      <c r="A800" s="294" t="s">
        <v>2491</v>
      </c>
      <c r="B800" s="295" t="s">
        <v>2492</v>
      </c>
      <c r="C800" s="296" t="s">
        <v>72</v>
      </c>
      <c r="D800" s="297" t="n">
        <v>0.028</v>
      </c>
      <c r="E800" s="298" t="n">
        <f aca="false">1-D800</f>
        <v>0.972</v>
      </c>
      <c r="F800" s="299" t="n">
        <v>262.73</v>
      </c>
    </row>
    <row r="801" customFormat="false" ht="15" hidden="false" customHeight="false" outlineLevel="0" collapsed="false">
      <c r="A801" s="294" t="s">
        <v>2493</v>
      </c>
      <c r="B801" s="295" t="s">
        <v>2494</v>
      </c>
      <c r="C801" s="296" t="s">
        <v>72</v>
      </c>
      <c r="D801" s="297" t="n">
        <v>0.0858</v>
      </c>
      <c r="E801" s="298" t="n">
        <f aca="false">1-D801</f>
        <v>0.9142</v>
      </c>
      <c r="F801" s="299" t="n">
        <v>125.01</v>
      </c>
    </row>
    <row r="802" customFormat="false" ht="15" hidden="false" customHeight="false" outlineLevel="0" collapsed="false">
      <c r="A802" s="294" t="s">
        <v>2495</v>
      </c>
      <c r="B802" s="295" t="s">
        <v>2496</v>
      </c>
      <c r="C802" s="296" t="s">
        <v>72</v>
      </c>
      <c r="D802" s="297" t="n">
        <v>0.0827</v>
      </c>
      <c r="E802" s="298" t="n">
        <f aca="false">1-D802</f>
        <v>0.9173</v>
      </c>
      <c r="F802" s="299" t="n">
        <v>122.46</v>
      </c>
    </row>
    <row r="803" customFormat="false" ht="15" hidden="false" customHeight="false" outlineLevel="0" collapsed="false">
      <c r="A803" s="294" t="s">
        <v>2497</v>
      </c>
      <c r="B803" s="295" t="s">
        <v>2498</v>
      </c>
      <c r="C803" s="296" t="s">
        <v>72</v>
      </c>
      <c r="D803" s="297" t="n">
        <v>0.0794</v>
      </c>
      <c r="E803" s="298" t="n">
        <f aca="false">1-D803</f>
        <v>0.9206</v>
      </c>
      <c r="F803" s="299" t="n">
        <v>120.14</v>
      </c>
    </row>
    <row r="804" customFormat="false" ht="15" hidden="false" customHeight="false" outlineLevel="0" collapsed="false">
      <c r="A804" s="294" t="s">
        <v>2499</v>
      </c>
      <c r="B804" s="295" t="s">
        <v>2500</v>
      </c>
      <c r="C804" s="296" t="s">
        <v>72</v>
      </c>
      <c r="D804" s="297" t="n">
        <v>0.076</v>
      </c>
      <c r="E804" s="298" t="n">
        <f aca="false">1-D804</f>
        <v>0.924</v>
      </c>
      <c r="F804" s="299" t="n">
        <v>117.91</v>
      </c>
    </row>
    <row r="805" customFormat="false" ht="15" hidden="false" customHeight="false" outlineLevel="0" collapsed="false">
      <c r="A805" s="294" t="s">
        <v>2501</v>
      </c>
      <c r="B805" s="295" t="s">
        <v>2502</v>
      </c>
      <c r="C805" s="296" t="s">
        <v>72</v>
      </c>
      <c r="D805" s="297" t="n">
        <v>0.08</v>
      </c>
      <c r="E805" s="298" t="n">
        <f aca="false">1-D805</f>
        <v>0.92</v>
      </c>
      <c r="F805" s="299" t="n">
        <v>92.38</v>
      </c>
    </row>
    <row r="806" customFormat="false" ht="15" hidden="false" customHeight="false" outlineLevel="0" collapsed="false">
      <c r="A806" s="294" t="s">
        <v>2503</v>
      </c>
      <c r="B806" s="295" t="s">
        <v>2504</v>
      </c>
      <c r="C806" s="296" t="s">
        <v>72</v>
      </c>
      <c r="D806" s="297" t="n">
        <v>0.0746</v>
      </c>
      <c r="E806" s="298" t="n">
        <f aca="false">1-D806</f>
        <v>0.9254</v>
      </c>
      <c r="F806" s="299" t="n">
        <v>89.99</v>
      </c>
    </row>
    <row r="807" customFormat="false" ht="15" hidden="false" customHeight="false" outlineLevel="0" collapsed="false">
      <c r="A807" s="294" t="s">
        <v>2505</v>
      </c>
      <c r="B807" s="295" t="s">
        <v>2506</v>
      </c>
      <c r="C807" s="296" t="s">
        <v>72</v>
      </c>
      <c r="D807" s="297" t="n">
        <v>0.0687</v>
      </c>
      <c r="E807" s="298" t="n">
        <f aca="false">1-D807</f>
        <v>0.9313</v>
      </c>
      <c r="F807" s="299" t="n">
        <v>87.61</v>
      </c>
    </row>
    <row r="808" customFormat="false" ht="15" hidden="false" customHeight="false" outlineLevel="0" collapsed="false">
      <c r="A808" s="294" t="s">
        <v>2507</v>
      </c>
      <c r="B808" s="295" t="s">
        <v>2508</v>
      </c>
      <c r="C808" s="296" t="s">
        <v>72</v>
      </c>
      <c r="D808" s="297" t="n">
        <v>0.0627</v>
      </c>
      <c r="E808" s="298" t="n">
        <f aca="false">1-D808</f>
        <v>0.9373</v>
      </c>
      <c r="F808" s="299" t="n">
        <v>85.22</v>
      </c>
    </row>
    <row r="809" customFormat="false" ht="15" hidden="false" customHeight="false" outlineLevel="0" collapsed="false">
      <c r="A809" s="294" t="s">
        <v>2509</v>
      </c>
      <c r="B809" s="295" t="s">
        <v>2510</v>
      </c>
      <c r="C809" s="296" t="s">
        <v>72</v>
      </c>
      <c r="D809" s="297" t="n">
        <v>0.0928</v>
      </c>
      <c r="E809" s="298" t="n">
        <f aca="false">1-D809</f>
        <v>0.9072</v>
      </c>
      <c r="F809" s="299" t="n">
        <v>161.59</v>
      </c>
    </row>
    <row r="810" customFormat="false" ht="15" hidden="false" customHeight="false" outlineLevel="0" collapsed="false">
      <c r="A810" s="294" t="s">
        <v>2511</v>
      </c>
      <c r="B810" s="295" t="s">
        <v>2512</v>
      </c>
      <c r="C810" s="296" t="s">
        <v>72</v>
      </c>
      <c r="D810" s="297" t="n">
        <v>0.0755</v>
      </c>
      <c r="E810" s="298" t="n">
        <f aca="false">1-D810</f>
        <v>0.9245</v>
      </c>
      <c r="F810" s="299" t="n">
        <v>150.93</v>
      </c>
    </row>
    <row r="811" customFormat="false" ht="15" hidden="false" customHeight="false" outlineLevel="0" collapsed="false">
      <c r="A811" s="294" t="s">
        <v>2513</v>
      </c>
      <c r="B811" s="295" t="s">
        <v>2514</v>
      </c>
      <c r="C811" s="296" t="s">
        <v>72</v>
      </c>
      <c r="D811" s="297" t="n">
        <v>0.066</v>
      </c>
      <c r="E811" s="298" t="n">
        <f aca="false">1-D811</f>
        <v>0.934</v>
      </c>
      <c r="F811" s="299" t="n">
        <v>145.56</v>
      </c>
    </row>
    <row r="812" customFormat="false" ht="15" hidden="false" customHeight="false" outlineLevel="0" collapsed="false">
      <c r="A812" s="294" t="s">
        <v>2515</v>
      </c>
      <c r="B812" s="295" t="s">
        <v>2516</v>
      </c>
      <c r="C812" s="296" t="s">
        <v>72</v>
      </c>
      <c r="D812" s="297" t="n">
        <v>0.0784</v>
      </c>
      <c r="E812" s="298" t="n">
        <f aca="false">1-D812</f>
        <v>0.9216</v>
      </c>
      <c r="F812" s="299" t="n">
        <v>191.09</v>
      </c>
    </row>
    <row r="813" customFormat="false" ht="15" hidden="false" customHeight="false" outlineLevel="0" collapsed="false">
      <c r="A813" s="294" t="s">
        <v>2517</v>
      </c>
      <c r="B813" s="295" t="s">
        <v>2518</v>
      </c>
      <c r="C813" s="296" t="s">
        <v>72</v>
      </c>
      <c r="D813" s="297" t="n">
        <v>0.0631</v>
      </c>
      <c r="E813" s="298" t="n">
        <f aca="false">1-D813</f>
        <v>0.9369</v>
      </c>
      <c r="F813" s="299" t="n">
        <v>180.43</v>
      </c>
    </row>
    <row r="814" customFormat="false" ht="15" hidden="false" customHeight="false" outlineLevel="0" collapsed="false">
      <c r="A814" s="294" t="s">
        <v>2519</v>
      </c>
      <c r="B814" s="295" t="s">
        <v>2520</v>
      </c>
      <c r="C814" s="296" t="s">
        <v>72</v>
      </c>
      <c r="D814" s="297" t="n">
        <v>0.0549</v>
      </c>
      <c r="E814" s="298" t="n">
        <f aca="false">1-D814</f>
        <v>0.9451</v>
      </c>
      <c r="F814" s="299" t="n">
        <v>175.06</v>
      </c>
    </row>
    <row r="815" customFormat="false" ht="15" hidden="false" customHeight="false" outlineLevel="0" collapsed="false">
      <c r="A815" s="294" t="s">
        <v>2521</v>
      </c>
      <c r="B815" s="295" t="s">
        <v>2522</v>
      </c>
      <c r="C815" s="296" t="s">
        <v>72</v>
      </c>
      <c r="D815" s="297" t="n">
        <v>0.0681</v>
      </c>
      <c r="E815" s="298" t="n">
        <f aca="false">1-D815</f>
        <v>0.9319</v>
      </c>
      <c r="F815" s="299" t="n">
        <v>220.19</v>
      </c>
    </row>
    <row r="816" customFormat="false" ht="15" hidden="false" customHeight="false" outlineLevel="0" collapsed="false">
      <c r="A816" s="294" t="s">
        <v>2523</v>
      </c>
      <c r="B816" s="295" t="s">
        <v>2524</v>
      </c>
      <c r="C816" s="296" t="s">
        <v>72</v>
      </c>
      <c r="D816" s="297" t="n">
        <v>0.0544</v>
      </c>
      <c r="E816" s="298" t="n">
        <f aca="false">1-D816</f>
        <v>0.9456</v>
      </c>
      <c r="F816" s="299" t="n">
        <v>209.53</v>
      </c>
    </row>
    <row r="817" customFormat="false" ht="15" hidden="false" customHeight="false" outlineLevel="0" collapsed="false">
      <c r="A817" s="294" t="s">
        <v>2525</v>
      </c>
      <c r="B817" s="295" t="s">
        <v>2526</v>
      </c>
      <c r="C817" s="296" t="s">
        <v>72</v>
      </c>
      <c r="D817" s="297" t="n">
        <v>0.0471</v>
      </c>
      <c r="E817" s="298" t="n">
        <f aca="false">1-D817</f>
        <v>0.9529</v>
      </c>
      <c r="F817" s="299" t="n">
        <v>204.16</v>
      </c>
    </row>
    <row r="818" customFormat="false" ht="15" hidden="false" customHeight="false" outlineLevel="0" collapsed="false">
      <c r="A818" s="294" t="s">
        <v>2527</v>
      </c>
      <c r="B818" s="295" t="s">
        <v>2528</v>
      </c>
      <c r="C818" s="296" t="s">
        <v>72</v>
      </c>
      <c r="D818" s="297" t="n">
        <v>0.1519</v>
      </c>
      <c r="E818" s="298" t="n">
        <f aca="false">1-D818</f>
        <v>0.8481</v>
      </c>
      <c r="F818" s="299" t="n">
        <v>98.66</v>
      </c>
    </row>
    <row r="819" customFormat="false" ht="15" hidden="false" customHeight="false" outlineLevel="0" collapsed="false">
      <c r="A819" s="294" t="s">
        <v>2529</v>
      </c>
      <c r="B819" s="295" t="s">
        <v>2530</v>
      </c>
      <c r="C819" s="296" t="s">
        <v>72</v>
      </c>
      <c r="D819" s="297" t="n">
        <v>0.1294</v>
      </c>
      <c r="E819" s="298" t="n">
        <f aca="false">1-D819</f>
        <v>0.8706</v>
      </c>
      <c r="F819" s="299" t="n">
        <v>88</v>
      </c>
    </row>
    <row r="820" customFormat="false" ht="15" hidden="false" customHeight="false" outlineLevel="0" collapsed="false">
      <c r="A820" s="294" t="s">
        <v>2531</v>
      </c>
      <c r="B820" s="295" t="s">
        <v>2532</v>
      </c>
      <c r="C820" s="296" t="s">
        <v>72</v>
      </c>
      <c r="D820" s="297" t="n">
        <v>0.1163</v>
      </c>
      <c r="E820" s="298" t="n">
        <f aca="false">1-D820</f>
        <v>0.8837</v>
      </c>
      <c r="F820" s="299" t="n">
        <v>82.63</v>
      </c>
    </row>
    <row r="821" customFormat="false" ht="15" hidden="false" customHeight="false" outlineLevel="0" collapsed="false">
      <c r="A821" s="294" t="s">
        <v>2533</v>
      </c>
      <c r="B821" s="295" t="s">
        <v>2534</v>
      </c>
      <c r="C821" s="296" t="s">
        <v>72</v>
      </c>
      <c r="D821" s="297" t="n">
        <v>0.0978</v>
      </c>
      <c r="E821" s="298" t="n">
        <f aca="false">1-D821</f>
        <v>0.9022</v>
      </c>
      <c r="F821" s="299" t="n">
        <v>153.2</v>
      </c>
    </row>
    <row r="822" customFormat="false" ht="15" hidden="false" customHeight="false" outlineLevel="0" collapsed="false">
      <c r="A822" s="294" t="s">
        <v>2535</v>
      </c>
      <c r="B822" s="295" t="s">
        <v>2536</v>
      </c>
      <c r="C822" s="296" t="s">
        <v>72</v>
      </c>
      <c r="D822" s="297" t="n">
        <v>0.0799</v>
      </c>
      <c r="E822" s="298" t="n">
        <f aca="false">1-D822</f>
        <v>0.9201</v>
      </c>
      <c r="F822" s="299" t="n">
        <v>142.54</v>
      </c>
    </row>
    <row r="823" customFormat="false" ht="15" hidden="false" customHeight="false" outlineLevel="0" collapsed="false">
      <c r="A823" s="294" t="s">
        <v>2537</v>
      </c>
      <c r="B823" s="295" t="s">
        <v>2538</v>
      </c>
      <c r="C823" s="296" t="s">
        <v>72</v>
      </c>
      <c r="D823" s="297" t="n">
        <v>0.0701</v>
      </c>
      <c r="E823" s="298" t="n">
        <f aca="false">1-D823</f>
        <v>0.9299</v>
      </c>
      <c r="F823" s="299" t="n">
        <v>137.17</v>
      </c>
    </row>
    <row r="824" customFormat="false" ht="15" hidden="false" customHeight="false" outlineLevel="0" collapsed="false">
      <c r="A824" s="294" t="s">
        <v>2539</v>
      </c>
      <c r="B824" s="295" t="s">
        <v>2540</v>
      </c>
      <c r="C824" s="296" t="s">
        <v>72</v>
      </c>
      <c r="D824" s="297" t="n">
        <v>0.082</v>
      </c>
      <c r="E824" s="298" t="n">
        <f aca="false">1-D824</f>
        <v>0.918</v>
      </c>
      <c r="F824" s="299" t="n">
        <v>182.87</v>
      </c>
    </row>
    <row r="825" customFormat="false" ht="15" hidden="false" customHeight="false" outlineLevel="0" collapsed="false">
      <c r="A825" s="294" t="s">
        <v>2541</v>
      </c>
      <c r="B825" s="295" t="s">
        <v>2542</v>
      </c>
      <c r="C825" s="296" t="s">
        <v>72</v>
      </c>
      <c r="D825" s="297" t="n">
        <v>0.0661</v>
      </c>
      <c r="E825" s="298" t="n">
        <f aca="false">1-D825</f>
        <v>0.9339</v>
      </c>
      <c r="F825" s="299" t="n">
        <v>172.21</v>
      </c>
    </row>
    <row r="826" customFormat="false" ht="15" hidden="false" customHeight="false" outlineLevel="0" collapsed="false">
      <c r="A826" s="294" t="s">
        <v>2543</v>
      </c>
      <c r="B826" s="295" t="s">
        <v>2544</v>
      </c>
      <c r="C826" s="296" t="s">
        <v>72</v>
      </c>
      <c r="D826" s="297" t="n">
        <v>0.0576</v>
      </c>
      <c r="E826" s="298" t="n">
        <f aca="false">1-D826</f>
        <v>0.9424</v>
      </c>
      <c r="F826" s="299" t="n">
        <v>166.84</v>
      </c>
    </row>
    <row r="827" customFormat="false" ht="15" hidden="false" customHeight="false" outlineLevel="0" collapsed="false">
      <c r="A827" s="294" t="s">
        <v>2545</v>
      </c>
      <c r="B827" s="295" t="s">
        <v>2546</v>
      </c>
      <c r="C827" s="296" t="s">
        <v>72</v>
      </c>
      <c r="D827" s="297" t="n">
        <v>0.0707</v>
      </c>
      <c r="E827" s="298" t="n">
        <f aca="false">1-D827</f>
        <v>0.9293</v>
      </c>
      <c r="F827" s="299" t="n">
        <v>212.15</v>
      </c>
    </row>
    <row r="828" customFormat="false" ht="15" hidden="false" customHeight="false" outlineLevel="0" collapsed="false">
      <c r="A828" s="294" t="s">
        <v>2547</v>
      </c>
      <c r="B828" s="295" t="s">
        <v>2548</v>
      </c>
      <c r="C828" s="296" t="s">
        <v>72</v>
      </c>
      <c r="D828" s="297" t="n">
        <v>0.0565</v>
      </c>
      <c r="E828" s="298" t="n">
        <f aca="false">1-D828</f>
        <v>0.9435</v>
      </c>
      <c r="F828" s="299" t="n">
        <v>201.49</v>
      </c>
    </row>
    <row r="829" customFormat="false" ht="15" hidden="false" customHeight="false" outlineLevel="0" collapsed="false">
      <c r="A829" s="294" t="s">
        <v>2549</v>
      </c>
      <c r="B829" s="295" t="s">
        <v>2550</v>
      </c>
      <c r="C829" s="296" t="s">
        <v>72</v>
      </c>
      <c r="D829" s="297" t="n">
        <v>0.049</v>
      </c>
      <c r="E829" s="298" t="n">
        <f aca="false">1-D829</f>
        <v>0.951</v>
      </c>
      <c r="F829" s="299" t="n">
        <v>196.12</v>
      </c>
    </row>
    <row r="830" customFormat="false" ht="15" hidden="false" customHeight="false" outlineLevel="0" collapsed="false">
      <c r="A830" s="294" t="s">
        <v>2551</v>
      </c>
      <c r="B830" s="295" t="s">
        <v>2552</v>
      </c>
      <c r="C830" s="296" t="s">
        <v>72</v>
      </c>
      <c r="D830" s="297" t="n">
        <v>0.1667</v>
      </c>
      <c r="E830" s="298" t="n">
        <f aca="false">1-D830</f>
        <v>0.8333</v>
      </c>
      <c r="F830" s="299" t="n">
        <v>89.93</v>
      </c>
    </row>
    <row r="831" customFormat="false" ht="15" hidden="false" customHeight="false" outlineLevel="0" collapsed="false">
      <c r="A831" s="294" t="s">
        <v>2553</v>
      </c>
      <c r="B831" s="295" t="s">
        <v>2554</v>
      </c>
      <c r="C831" s="296" t="s">
        <v>72</v>
      </c>
      <c r="D831" s="297" t="n">
        <v>0.1437</v>
      </c>
      <c r="E831" s="298" t="n">
        <f aca="false">1-D831</f>
        <v>0.8563</v>
      </c>
      <c r="F831" s="299" t="n">
        <v>79.27</v>
      </c>
    </row>
    <row r="832" customFormat="false" ht="15" hidden="false" customHeight="false" outlineLevel="0" collapsed="false">
      <c r="A832" s="294" t="s">
        <v>2555</v>
      </c>
      <c r="B832" s="295" t="s">
        <v>2556</v>
      </c>
      <c r="C832" s="296" t="s">
        <v>72</v>
      </c>
      <c r="D832" s="297" t="n">
        <v>0.13</v>
      </c>
      <c r="E832" s="298" t="n">
        <f aca="false">1-D832</f>
        <v>0.87</v>
      </c>
      <c r="F832" s="299" t="n">
        <v>73.9</v>
      </c>
    </row>
    <row r="833" customFormat="false" ht="15" hidden="false" customHeight="false" outlineLevel="0" collapsed="false">
      <c r="A833" s="294" t="s">
        <v>2557</v>
      </c>
      <c r="B833" s="295" t="s">
        <v>2558</v>
      </c>
      <c r="C833" s="296" t="s">
        <v>72</v>
      </c>
      <c r="D833" s="297" t="n">
        <v>0.0692</v>
      </c>
      <c r="E833" s="298" t="n">
        <f aca="false">1-D833</f>
        <v>0.9308</v>
      </c>
      <c r="F833" s="299" t="n">
        <v>123.48</v>
      </c>
    </row>
    <row r="834" customFormat="false" ht="15" hidden="false" customHeight="false" outlineLevel="0" collapsed="false">
      <c r="A834" s="294" t="s">
        <v>2559</v>
      </c>
      <c r="B834" s="295" t="s">
        <v>2560</v>
      </c>
      <c r="C834" s="296" t="s">
        <v>72</v>
      </c>
      <c r="D834" s="297" t="n">
        <v>0.0493</v>
      </c>
      <c r="E834" s="298" t="n">
        <f aca="false">1-D834</f>
        <v>0.9507</v>
      </c>
      <c r="F834" s="299" t="n">
        <v>114.91</v>
      </c>
    </row>
    <row r="835" customFormat="false" ht="15" hidden="false" customHeight="false" outlineLevel="0" collapsed="false">
      <c r="A835" s="294" t="s">
        <v>2561</v>
      </c>
      <c r="B835" s="295" t="s">
        <v>2562</v>
      </c>
      <c r="C835" s="296" t="s">
        <v>72</v>
      </c>
      <c r="D835" s="297" t="n">
        <v>0.0477</v>
      </c>
      <c r="E835" s="298" t="n">
        <f aca="false">1-D835</f>
        <v>0.9523</v>
      </c>
      <c r="F835" s="299" t="n">
        <v>113.7</v>
      </c>
    </row>
    <row r="836" customFormat="false" ht="15" hidden="false" customHeight="false" outlineLevel="0" collapsed="false">
      <c r="A836" s="294" t="s">
        <v>2563</v>
      </c>
      <c r="B836" s="295" t="s">
        <v>2564</v>
      </c>
      <c r="C836" s="296" t="s">
        <v>72</v>
      </c>
      <c r="D836" s="297" t="n">
        <v>0.0556</v>
      </c>
      <c r="E836" s="298" t="n">
        <f aca="false">1-D836</f>
        <v>0.9444</v>
      </c>
      <c r="F836" s="299" t="n">
        <v>153.63</v>
      </c>
    </row>
    <row r="837" customFormat="false" ht="15" hidden="false" customHeight="false" outlineLevel="0" collapsed="false">
      <c r="A837" s="294" t="s">
        <v>2565</v>
      </c>
      <c r="B837" s="295" t="s">
        <v>2566</v>
      </c>
      <c r="C837" s="296" t="s">
        <v>72</v>
      </c>
      <c r="D837" s="297" t="n">
        <v>0.039</v>
      </c>
      <c r="E837" s="298" t="n">
        <f aca="false">1-D837</f>
        <v>0.961</v>
      </c>
      <c r="F837" s="299" t="n">
        <v>145.06</v>
      </c>
    </row>
    <row r="838" customFormat="false" ht="15" hidden="false" customHeight="false" outlineLevel="0" collapsed="false">
      <c r="A838" s="294" t="s">
        <v>2567</v>
      </c>
      <c r="B838" s="295" t="s">
        <v>2568</v>
      </c>
      <c r="C838" s="296" t="s">
        <v>72</v>
      </c>
      <c r="D838" s="297" t="n">
        <v>0.0377</v>
      </c>
      <c r="E838" s="298" t="n">
        <f aca="false">1-D838</f>
        <v>0.9623</v>
      </c>
      <c r="F838" s="299" t="n">
        <v>143.85</v>
      </c>
    </row>
    <row r="839" customFormat="false" ht="15" hidden="false" customHeight="false" outlineLevel="0" collapsed="false">
      <c r="A839" s="294" t="s">
        <v>2569</v>
      </c>
      <c r="B839" s="295" t="s">
        <v>2570</v>
      </c>
      <c r="C839" s="296" t="s">
        <v>72</v>
      </c>
      <c r="D839" s="297" t="n">
        <v>0.1388</v>
      </c>
      <c r="E839" s="298" t="n">
        <f aca="false">1-D839</f>
        <v>0.8612</v>
      </c>
      <c r="F839" s="299" t="n">
        <v>61.54</v>
      </c>
    </row>
    <row r="840" customFormat="false" ht="15" hidden="false" customHeight="false" outlineLevel="0" collapsed="false">
      <c r="A840" s="294" t="s">
        <v>2571</v>
      </c>
      <c r="B840" s="295" t="s">
        <v>2572</v>
      </c>
      <c r="C840" s="296" t="s">
        <v>72</v>
      </c>
      <c r="D840" s="297" t="n">
        <v>0.1069</v>
      </c>
      <c r="E840" s="298" t="n">
        <f aca="false">1-D840</f>
        <v>0.8931</v>
      </c>
      <c r="F840" s="299" t="n">
        <v>52.97</v>
      </c>
    </row>
    <row r="841" customFormat="false" ht="15" hidden="false" customHeight="false" outlineLevel="0" collapsed="false">
      <c r="A841" s="294" t="s">
        <v>2573</v>
      </c>
      <c r="B841" s="295" t="s">
        <v>2574</v>
      </c>
      <c r="C841" s="296" t="s">
        <v>72</v>
      </c>
      <c r="D841" s="297" t="n">
        <v>0.1047</v>
      </c>
      <c r="E841" s="298" t="n">
        <f aca="false">1-D841</f>
        <v>0.8953</v>
      </c>
      <c r="F841" s="299" t="n">
        <v>51.76</v>
      </c>
    </row>
    <row r="842" customFormat="false" ht="15" hidden="false" customHeight="false" outlineLevel="0" collapsed="false">
      <c r="A842" s="294" t="s">
        <v>2575</v>
      </c>
      <c r="B842" s="295" t="s">
        <v>2576</v>
      </c>
      <c r="C842" s="296" t="s">
        <v>72</v>
      </c>
      <c r="D842" s="297" t="n">
        <v>0.0919</v>
      </c>
      <c r="E842" s="298" t="n">
        <f aca="false">1-D842</f>
        <v>0.9081</v>
      </c>
      <c r="F842" s="299" t="n">
        <v>92.93</v>
      </c>
    </row>
    <row r="843" customFormat="false" ht="15" hidden="false" customHeight="false" outlineLevel="0" collapsed="false">
      <c r="A843" s="294" t="s">
        <v>2577</v>
      </c>
      <c r="B843" s="295" t="s">
        <v>2578</v>
      </c>
      <c r="C843" s="296" t="s">
        <v>72</v>
      </c>
      <c r="D843" s="297" t="n">
        <v>0.0671</v>
      </c>
      <c r="E843" s="298" t="n">
        <f aca="false">1-D843</f>
        <v>0.9329</v>
      </c>
      <c r="F843" s="299" t="n">
        <v>84.36</v>
      </c>
    </row>
    <row r="844" customFormat="false" ht="15" hidden="false" customHeight="false" outlineLevel="0" collapsed="false">
      <c r="A844" s="294" t="s">
        <v>2579</v>
      </c>
      <c r="B844" s="295" t="s">
        <v>2580</v>
      </c>
      <c r="C844" s="296" t="s">
        <v>72</v>
      </c>
      <c r="D844" s="297" t="n">
        <v>0.0652</v>
      </c>
      <c r="E844" s="298" t="n">
        <f aca="false">1-D844</f>
        <v>0.9348</v>
      </c>
      <c r="F844" s="299" t="n">
        <v>83.15</v>
      </c>
    </row>
    <row r="845" customFormat="false" ht="15" hidden="false" customHeight="false" outlineLevel="0" collapsed="false">
      <c r="A845" s="294" t="s">
        <v>2581</v>
      </c>
      <c r="B845" s="295" t="s">
        <v>2582</v>
      </c>
      <c r="C845" s="296" t="s">
        <v>72</v>
      </c>
      <c r="D845" s="297" t="n">
        <v>0.1737</v>
      </c>
      <c r="E845" s="298" t="n">
        <f aca="false">1-D845</f>
        <v>0.8263</v>
      </c>
      <c r="F845" s="299" t="n">
        <v>110.89</v>
      </c>
    </row>
    <row r="846" customFormat="false" ht="15" hidden="false" customHeight="false" outlineLevel="0" collapsed="false">
      <c r="A846" s="294" t="s">
        <v>2583</v>
      </c>
      <c r="B846" s="295" t="s">
        <v>2584</v>
      </c>
      <c r="C846" s="296" t="s">
        <v>72</v>
      </c>
      <c r="D846" s="297" t="n">
        <v>0.1483</v>
      </c>
      <c r="E846" s="298" t="n">
        <f aca="false">1-D846</f>
        <v>0.8517</v>
      </c>
      <c r="F846" s="299" t="n">
        <v>96.16</v>
      </c>
    </row>
    <row r="847" customFormat="false" ht="15" hidden="false" customHeight="false" outlineLevel="0" collapsed="false">
      <c r="A847" s="294" t="s">
        <v>2585</v>
      </c>
      <c r="B847" s="295" t="s">
        <v>2586</v>
      </c>
      <c r="C847" s="296" t="s">
        <v>72</v>
      </c>
      <c r="D847" s="297" t="n">
        <v>0.1466</v>
      </c>
      <c r="E847" s="298" t="n">
        <f aca="false">1-D847</f>
        <v>0.8534</v>
      </c>
      <c r="F847" s="299" t="n">
        <v>94.8</v>
      </c>
    </row>
    <row r="848" customFormat="false" ht="15" hidden="false" customHeight="false" outlineLevel="0" collapsed="false">
      <c r="A848" s="294" t="s">
        <v>2587</v>
      </c>
      <c r="B848" s="295" t="s">
        <v>2588</v>
      </c>
      <c r="C848" s="296" t="s">
        <v>72</v>
      </c>
      <c r="D848" s="297" t="n">
        <v>0.1885</v>
      </c>
      <c r="E848" s="298" t="n">
        <f aca="false">1-D848</f>
        <v>0.8115</v>
      </c>
      <c r="F848" s="299" t="n">
        <v>102.16</v>
      </c>
    </row>
    <row r="849" customFormat="false" ht="15" hidden="false" customHeight="false" outlineLevel="0" collapsed="false">
      <c r="A849" s="294" t="s">
        <v>2589</v>
      </c>
      <c r="B849" s="295" t="s">
        <v>2590</v>
      </c>
      <c r="C849" s="296" t="s">
        <v>72</v>
      </c>
      <c r="D849" s="297" t="n">
        <v>0.1631</v>
      </c>
      <c r="E849" s="298" t="n">
        <f aca="false">1-D849</f>
        <v>0.8369</v>
      </c>
      <c r="F849" s="299" t="n">
        <v>87.43</v>
      </c>
    </row>
    <row r="850" customFormat="false" ht="15" hidden="false" customHeight="false" outlineLevel="0" collapsed="false">
      <c r="A850" s="294" t="s">
        <v>2591</v>
      </c>
      <c r="B850" s="295" t="s">
        <v>2592</v>
      </c>
      <c r="C850" s="296" t="s">
        <v>72</v>
      </c>
      <c r="D850" s="297" t="n">
        <v>0.1615</v>
      </c>
      <c r="E850" s="298" t="n">
        <f aca="false">1-D850</f>
        <v>0.8385</v>
      </c>
      <c r="F850" s="299" t="n">
        <v>86.07</v>
      </c>
    </row>
    <row r="851" customFormat="false" ht="15" hidden="false" customHeight="false" outlineLevel="0" collapsed="false">
      <c r="A851" s="294" t="s">
        <v>2593</v>
      </c>
      <c r="B851" s="295" t="s">
        <v>2594</v>
      </c>
      <c r="C851" s="296" t="s">
        <v>72</v>
      </c>
      <c r="D851" s="297" t="n">
        <v>0.2311</v>
      </c>
      <c r="E851" s="298" t="n">
        <f aca="false">1-D851</f>
        <v>0.7689</v>
      </c>
      <c r="F851" s="299" t="n">
        <v>15.84</v>
      </c>
    </row>
    <row r="852" customFormat="false" ht="15" hidden="false" customHeight="false" outlineLevel="0" collapsed="false">
      <c r="A852" s="294" t="s">
        <v>2595</v>
      </c>
      <c r="B852" s="295" t="s">
        <v>2596</v>
      </c>
      <c r="C852" s="296" t="s">
        <v>72</v>
      </c>
      <c r="D852" s="297" t="n">
        <v>0.2244</v>
      </c>
      <c r="E852" s="298" t="n">
        <f aca="false">1-D852</f>
        <v>0.7756</v>
      </c>
      <c r="F852" s="299" t="n">
        <v>12.61</v>
      </c>
    </row>
    <row r="853" customFormat="false" ht="15" hidden="false" customHeight="false" outlineLevel="0" collapsed="false">
      <c r="A853" s="294" t="s">
        <v>2597</v>
      </c>
      <c r="B853" s="295" t="s">
        <v>2598</v>
      </c>
      <c r="C853" s="296" t="s">
        <v>72</v>
      </c>
      <c r="D853" s="297" t="n">
        <v>0.2216</v>
      </c>
      <c r="E853" s="298" t="n">
        <f aca="false">1-D853</f>
        <v>0.7784</v>
      </c>
      <c r="F853" s="299" t="n">
        <v>10.38</v>
      </c>
    </row>
    <row r="854" customFormat="false" ht="15" hidden="false" customHeight="false" outlineLevel="0" collapsed="false">
      <c r="A854" s="294" t="s">
        <v>2599</v>
      </c>
      <c r="B854" s="295" t="s">
        <v>2600</v>
      </c>
      <c r="C854" s="296" t="s">
        <v>39</v>
      </c>
      <c r="D854" s="297" t="n">
        <v>0.25</v>
      </c>
      <c r="E854" s="298" t="n">
        <f aca="false">1-D854</f>
        <v>0.75</v>
      </c>
      <c r="F854" s="299" t="n">
        <v>0.6</v>
      </c>
    </row>
    <row r="855" customFormat="false" ht="15" hidden="false" customHeight="false" outlineLevel="0" collapsed="false">
      <c r="A855" s="294" t="s">
        <v>2601</v>
      </c>
      <c r="B855" s="295" t="s">
        <v>2602</v>
      </c>
      <c r="C855" s="296" t="s">
        <v>39</v>
      </c>
      <c r="D855" s="297" t="n">
        <v>0.1974</v>
      </c>
      <c r="E855" s="298" t="n">
        <f aca="false">1-D855</f>
        <v>0.8026</v>
      </c>
      <c r="F855" s="299" t="n">
        <v>1.52</v>
      </c>
    </row>
    <row r="856" customFormat="false" ht="15" hidden="false" customHeight="false" outlineLevel="0" collapsed="false">
      <c r="A856" s="294" t="s">
        <v>2603</v>
      </c>
      <c r="B856" s="295" t="s">
        <v>2604</v>
      </c>
      <c r="C856" s="296" t="s">
        <v>39</v>
      </c>
      <c r="D856" s="297" t="n">
        <v>0.2195</v>
      </c>
      <c r="E856" s="298" t="n">
        <f aca="false">1-D856</f>
        <v>0.7805</v>
      </c>
      <c r="F856" s="299" t="n">
        <v>2.05</v>
      </c>
    </row>
    <row r="857" customFormat="false" ht="15" hidden="false" customHeight="false" outlineLevel="0" collapsed="false">
      <c r="A857" s="294" t="s">
        <v>2605</v>
      </c>
      <c r="B857" s="295" t="s">
        <v>2606</v>
      </c>
      <c r="C857" s="296" t="s">
        <v>39</v>
      </c>
      <c r="D857" s="297" t="n">
        <v>0.2517</v>
      </c>
      <c r="E857" s="298" t="n">
        <f aca="false">1-D857</f>
        <v>0.7483</v>
      </c>
      <c r="F857" s="299" t="n">
        <v>3.02</v>
      </c>
    </row>
    <row r="858" customFormat="false" ht="15" hidden="false" customHeight="false" outlineLevel="0" collapsed="false">
      <c r="A858" s="294" t="s">
        <v>2607</v>
      </c>
      <c r="B858" s="295" t="s">
        <v>2608</v>
      </c>
      <c r="C858" s="296" t="s">
        <v>39</v>
      </c>
      <c r="D858" s="297" t="n">
        <v>0.2668</v>
      </c>
      <c r="E858" s="298" t="n">
        <f aca="false">1-D858</f>
        <v>0.7332</v>
      </c>
      <c r="F858" s="299" t="n">
        <v>4.16</v>
      </c>
    </row>
    <row r="859" customFormat="false" ht="15" hidden="false" customHeight="false" outlineLevel="0" collapsed="false">
      <c r="A859" s="294" t="s">
        <v>2609</v>
      </c>
      <c r="B859" s="295" t="s">
        <v>2610</v>
      </c>
      <c r="C859" s="296" t="s">
        <v>103</v>
      </c>
      <c r="D859" s="297" t="n">
        <v>0.1569</v>
      </c>
      <c r="E859" s="298" t="n">
        <f aca="false">1-D859</f>
        <v>0.8431</v>
      </c>
      <c r="F859" s="299" t="n">
        <v>13.19</v>
      </c>
    </row>
    <row r="860" customFormat="false" ht="15" hidden="false" customHeight="false" outlineLevel="0" collapsed="false">
      <c r="A860" s="294" t="s">
        <v>2611</v>
      </c>
      <c r="B860" s="295" t="s">
        <v>2612</v>
      </c>
      <c r="C860" s="296" t="s">
        <v>103</v>
      </c>
      <c r="D860" s="297" t="n">
        <v>0.1321</v>
      </c>
      <c r="E860" s="298" t="n">
        <f aca="false">1-D860</f>
        <v>0.8679</v>
      </c>
      <c r="F860" s="299" t="n">
        <v>11.05</v>
      </c>
    </row>
    <row r="861" customFormat="false" ht="15" hidden="false" customHeight="false" outlineLevel="0" collapsed="false">
      <c r="A861" s="294" t="s">
        <v>2613</v>
      </c>
      <c r="B861" s="295" t="s">
        <v>2614</v>
      </c>
      <c r="C861" s="296" t="s">
        <v>103</v>
      </c>
      <c r="D861" s="297" t="n">
        <v>0.0942</v>
      </c>
      <c r="E861" s="298" t="n">
        <f aca="false">1-D861</f>
        <v>0.9058</v>
      </c>
      <c r="F861" s="299" t="n">
        <v>10.3</v>
      </c>
    </row>
    <row r="862" customFormat="false" ht="15" hidden="false" customHeight="false" outlineLevel="0" collapsed="false">
      <c r="A862" s="294" t="s">
        <v>2615</v>
      </c>
      <c r="B862" s="295" t="s">
        <v>2616</v>
      </c>
      <c r="C862" s="296" t="s">
        <v>103</v>
      </c>
      <c r="D862" s="297" t="n">
        <v>0.0548</v>
      </c>
      <c r="E862" s="298" t="n">
        <f aca="false">1-D862</f>
        <v>0.9452</v>
      </c>
      <c r="F862" s="299" t="n">
        <v>11.32</v>
      </c>
    </row>
    <row r="863" customFormat="false" ht="15" hidden="false" customHeight="false" outlineLevel="0" collapsed="false">
      <c r="A863" s="294" t="s">
        <v>2617</v>
      </c>
      <c r="B863" s="295" t="s">
        <v>2618</v>
      </c>
      <c r="C863" s="296" t="s">
        <v>103</v>
      </c>
      <c r="D863" s="297" t="n">
        <v>0.2537</v>
      </c>
      <c r="E863" s="298" t="n">
        <f aca="false">1-D863</f>
        <v>0.7463</v>
      </c>
      <c r="F863" s="299" t="n">
        <v>16.36</v>
      </c>
    </row>
    <row r="864" customFormat="false" ht="15" hidden="false" customHeight="false" outlineLevel="0" collapsed="false">
      <c r="A864" s="294" t="s">
        <v>2619</v>
      </c>
      <c r="B864" s="295" t="s">
        <v>2620</v>
      </c>
      <c r="C864" s="296" t="s">
        <v>103</v>
      </c>
      <c r="D864" s="297" t="n">
        <v>0.1936</v>
      </c>
      <c r="E864" s="298" t="n">
        <f aca="false">1-D864</f>
        <v>0.8064</v>
      </c>
      <c r="F864" s="299" t="n">
        <v>14.98</v>
      </c>
    </row>
    <row r="865" customFormat="false" ht="15" hidden="false" customHeight="false" outlineLevel="0" collapsed="false">
      <c r="A865" s="294" t="s">
        <v>2621</v>
      </c>
      <c r="B865" s="295" t="s">
        <v>2622</v>
      </c>
      <c r="C865" s="296" t="s">
        <v>103</v>
      </c>
      <c r="D865" s="297" t="n">
        <v>0.2045</v>
      </c>
      <c r="E865" s="298" t="n">
        <f aca="false">1-D865</f>
        <v>0.7955</v>
      </c>
      <c r="F865" s="299" t="n">
        <v>15.16</v>
      </c>
    </row>
    <row r="866" customFormat="false" ht="15" hidden="false" customHeight="false" outlineLevel="0" collapsed="false">
      <c r="A866" s="294" t="s">
        <v>2623</v>
      </c>
      <c r="B866" s="295" t="s">
        <v>2624</v>
      </c>
      <c r="C866" s="296" t="s">
        <v>103</v>
      </c>
      <c r="D866" s="297" t="n">
        <v>0.1498</v>
      </c>
      <c r="E866" s="298" t="n">
        <f aca="false">1-D866</f>
        <v>0.8502</v>
      </c>
      <c r="F866" s="299" t="n">
        <v>13.95</v>
      </c>
    </row>
    <row r="867" customFormat="false" ht="15" hidden="false" customHeight="false" outlineLevel="0" collapsed="false">
      <c r="A867" s="294" t="s">
        <v>2625</v>
      </c>
      <c r="B867" s="295" t="s">
        <v>2626</v>
      </c>
      <c r="C867" s="296" t="s">
        <v>19</v>
      </c>
      <c r="D867" s="297" t="n">
        <v>0.2456</v>
      </c>
      <c r="E867" s="298" t="n">
        <f aca="false">1-D867</f>
        <v>0.7544</v>
      </c>
      <c r="F867" s="299" t="n">
        <v>16432.77</v>
      </c>
    </row>
    <row r="868" customFormat="false" ht="15" hidden="false" customHeight="false" outlineLevel="0" collapsed="false">
      <c r="A868" s="294" t="s">
        <v>2627</v>
      </c>
      <c r="B868" s="295" t="s">
        <v>2628</v>
      </c>
      <c r="C868" s="296" t="s">
        <v>19</v>
      </c>
      <c r="D868" s="297" t="n">
        <v>0.1852</v>
      </c>
      <c r="E868" s="298" t="n">
        <f aca="false">1-D868</f>
        <v>0.8148</v>
      </c>
      <c r="F868" s="299" t="n">
        <v>34278.59</v>
      </c>
    </row>
    <row r="869" customFormat="false" ht="15" hidden="false" customHeight="false" outlineLevel="0" collapsed="false">
      <c r="A869" s="294" t="s">
        <v>2629</v>
      </c>
      <c r="B869" s="295" t="s">
        <v>2630</v>
      </c>
      <c r="C869" s="296" t="s">
        <v>19</v>
      </c>
      <c r="D869" s="297" t="n">
        <v>0.2279</v>
      </c>
      <c r="E869" s="298" t="n">
        <f aca="false">1-D869</f>
        <v>0.7721</v>
      </c>
      <c r="F869" s="299" t="n">
        <v>24719.02</v>
      </c>
    </row>
    <row r="870" customFormat="false" ht="15" hidden="false" customHeight="false" outlineLevel="0" collapsed="false">
      <c r="A870" s="294" t="s">
        <v>2631</v>
      </c>
      <c r="B870" s="295" t="s">
        <v>2632</v>
      </c>
      <c r="C870" s="296" t="s">
        <v>19</v>
      </c>
      <c r="D870" s="297" t="n">
        <v>0.1748</v>
      </c>
      <c r="E870" s="298" t="n">
        <f aca="false">1-D870</f>
        <v>0.8252</v>
      </c>
      <c r="F870" s="299" t="n">
        <v>55213.65</v>
      </c>
    </row>
    <row r="871" customFormat="false" ht="15" hidden="false" customHeight="false" outlineLevel="0" collapsed="false">
      <c r="A871" s="294" t="s">
        <v>2633</v>
      </c>
      <c r="B871" s="295" t="s">
        <v>2634</v>
      </c>
      <c r="C871" s="296" t="s">
        <v>19</v>
      </c>
      <c r="D871" s="297" t="n">
        <v>0.2202</v>
      </c>
      <c r="E871" s="298" t="n">
        <f aca="false">1-D871</f>
        <v>0.7798</v>
      </c>
      <c r="F871" s="299" t="n">
        <v>34619.94</v>
      </c>
    </row>
    <row r="872" customFormat="false" ht="15" hidden="false" customHeight="false" outlineLevel="0" collapsed="false">
      <c r="A872" s="294" t="s">
        <v>2635</v>
      </c>
      <c r="B872" s="295" t="s">
        <v>2636</v>
      </c>
      <c r="C872" s="296" t="s">
        <v>19</v>
      </c>
      <c r="D872" s="297" t="n">
        <v>0.1704</v>
      </c>
      <c r="E872" s="298" t="n">
        <f aca="false">1-D872</f>
        <v>0.8296</v>
      </c>
      <c r="F872" s="299" t="n">
        <v>78368.26</v>
      </c>
    </row>
    <row r="873" customFormat="false" ht="15" hidden="false" customHeight="false" outlineLevel="0" collapsed="false">
      <c r="A873" s="294" t="s">
        <v>2637</v>
      </c>
      <c r="B873" s="295" t="s">
        <v>2638</v>
      </c>
      <c r="C873" s="296" t="s">
        <v>19</v>
      </c>
      <c r="D873" s="297" t="n">
        <v>0.204</v>
      </c>
      <c r="E873" s="298" t="n">
        <f aca="false">1-D873</f>
        <v>0.796</v>
      </c>
      <c r="F873" s="299" t="n">
        <v>48268.75</v>
      </c>
    </row>
    <row r="874" customFormat="false" ht="15" hidden="false" customHeight="false" outlineLevel="0" collapsed="false">
      <c r="A874" s="294" t="s">
        <v>2639</v>
      </c>
      <c r="B874" s="295" t="s">
        <v>2640</v>
      </c>
      <c r="C874" s="296" t="s">
        <v>19</v>
      </c>
      <c r="D874" s="297" t="n">
        <v>0.168</v>
      </c>
      <c r="E874" s="298" t="n">
        <f aca="false">1-D874</f>
        <v>0.832</v>
      </c>
      <c r="F874" s="299" t="n">
        <v>95746.21</v>
      </c>
    </row>
    <row r="875" customFormat="false" ht="15" hidden="false" customHeight="false" outlineLevel="0" collapsed="false">
      <c r="A875" s="294" t="s">
        <v>2641</v>
      </c>
      <c r="B875" s="295" t="s">
        <v>2642</v>
      </c>
      <c r="C875" s="296" t="s">
        <v>19</v>
      </c>
      <c r="D875" s="297" t="n">
        <v>0.2254</v>
      </c>
      <c r="E875" s="298" t="n">
        <f aca="false">1-D875</f>
        <v>0.7746</v>
      </c>
      <c r="F875" s="299" t="n">
        <v>6917.1</v>
      </c>
    </row>
    <row r="876" customFormat="false" ht="15" hidden="false" customHeight="false" outlineLevel="0" collapsed="false">
      <c r="A876" s="294" t="s">
        <v>2643</v>
      </c>
      <c r="B876" s="295" t="s">
        <v>2644</v>
      </c>
      <c r="C876" s="296" t="s">
        <v>19</v>
      </c>
      <c r="D876" s="297" t="n">
        <v>0.2112</v>
      </c>
      <c r="E876" s="298" t="n">
        <f aca="false">1-D876</f>
        <v>0.7888</v>
      </c>
      <c r="F876" s="299" t="n">
        <v>10710.68</v>
      </c>
    </row>
    <row r="877" customFormat="false" ht="15" hidden="false" customHeight="false" outlineLevel="0" collapsed="false">
      <c r="A877" s="294" t="s">
        <v>2645</v>
      </c>
      <c r="B877" s="295" t="s">
        <v>2646</v>
      </c>
      <c r="C877" s="296" t="s">
        <v>19</v>
      </c>
      <c r="D877" s="297" t="n">
        <v>0.189</v>
      </c>
      <c r="E877" s="298" t="n">
        <f aca="false">1-D877</f>
        <v>0.811</v>
      </c>
      <c r="F877" s="299" t="n">
        <v>16703.92</v>
      </c>
    </row>
    <row r="878" customFormat="false" ht="15" hidden="false" customHeight="false" outlineLevel="0" collapsed="false">
      <c r="A878" s="294" t="s">
        <v>2647</v>
      </c>
      <c r="B878" s="295" t="s">
        <v>2648</v>
      </c>
      <c r="C878" s="296" t="s">
        <v>19</v>
      </c>
      <c r="D878" s="297" t="n">
        <v>0.2201</v>
      </c>
      <c r="E878" s="298" t="n">
        <f aca="false">1-D878</f>
        <v>0.7799</v>
      </c>
      <c r="F878" s="299" t="n">
        <v>9716.79</v>
      </c>
    </row>
    <row r="879" customFormat="false" ht="15" hidden="false" customHeight="false" outlineLevel="0" collapsed="false">
      <c r="A879" s="294" t="s">
        <v>2649</v>
      </c>
      <c r="B879" s="295" t="s">
        <v>2650</v>
      </c>
      <c r="C879" s="296" t="s">
        <v>19</v>
      </c>
      <c r="D879" s="297" t="n">
        <v>0.2048</v>
      </c>
      <c r="E879" s="298" t="n">
        <f aca="false">1-D879</f>
        <v>0.7952</v>
      </c>
      <c r="F879" s="299" t="n">
        <v>15895.3</v>
      </c>
    </row>
    <row r="880" customFormat="false" ht="15" hidden="false" customHeight="false" outlineLevel="0" collapsed="false">
      <c r="A880" s="294" t="s">
        <v>2651</v>
      </c>
      <c r="B880" s="295" t="s">
        <v>2652</v>
      </c>
      <c r="C880" s="296" t="s">
        <v>19</v>
      </c>
      <c r="D880" s="297" t="n">
        <v>0.1926</v>
      </c>
      <c r="E880" s="298" t="n">
        <f aca="false">1-D880</f>
        <v>0.8074</v>
      </c>
      <c r="F880" s="299" t="n">
        <v>22059.52</v>
      </c>
    </row>
    <row r="881" customFormat="false" ht="15" hidden="false" customHeight="false" outlineLevel="0" collapsed="false">
      <c r="A881" s="294" t="s">
        <v>2653</v>
      </c>
      <c r="B881" s="295" t="s">
        <v>2654</v>
      </c>
      <c r="C881" s="296" t="s">
        <v>19</v>
      </c>
      <c r="D881" s="297" t="n">
        <v>0.2145</v>
      </c>
      <c r="E881" s="298" t="n">
        <f aca="false">1-D881</f>
        <v>0.7855</v>
      </c>
      <c r="F881" s="299" t="n">
        <v>16840.2</v>
      </c>
    </row>
    <row r="882" customFormat="false" ht="15" hidden="false" customHeight="false" outlineLevel="0" collapsed="false">
      <c r="A882" s="294" t="s">
        <v>2655</v>
      </c>
      <c r="B882" s="295" t="s">
        <v>2656</v>
      </c>
      <c r="C882" s="296" t="s">
        <v>19</v>
      </c>
      <c r="D882" s="297" t="n">
        <v>0.1984</v>
      </c>
      <c r="E882" s="298" t="n">
        <f aca="false">1-D882</f>
        <v>0.8016</v>
      </c>
      <c r="F882" s="299" t="n">
        <v>29568.33</v>
      </c>
    </row>
    <row r="883" customFormat="false" ht="15" hidden="false" customHeight="false" outlineLevel="0" collapsed="false">
      <c r="A883" s="294" t="s">
        <v>2657</v>
      </c>
      <c r="B883" s="295" t="s">
        <v>2658</v>
      </c>
      <c r="C883" s="296" t="s">
        <v>19</v>
      </c>
      <c r="D883" s="297" t="n">
        <v>0.1419</v>
      </c>
      <c r="E883" s="298" t="n">
        <f aca="false">1-D883</f>
        <v>0.8581</v>
      </c>
      <c r="F883" s="299" t="n">
        <v>34483.65</v>
      </c>
    </row>
    <row r="884" customFormat="false" ht="15" hidden="false" customHeight="false" outlineLevel="0" collapsed="false">
      <c r="A884" s="294" t="s">
        <v>2659</v>
      </c>
      <c r="B884" s="295" t="s">
        <v>2660</v>
      </c>
      <c r="C884" s="296" t="s">
        <v>19</v>
      </c>
      <c r="D884" s="297" t="n">
        <v>0.2017</v>
      </c>
      <c r="E884" s="298" t="n">
        <f aca="false">1-D884</f>
        <v>0.7983</v>
      </c>
      <c r="F884" s="299" t="n">
        <v>8847.44</v>
      </c>
    </row>
    <row r="885" customFormat="false" ht="15" hidden="false" customHeight="false" outlineLevel="0" collapsed="false">
      <c r="A885" s="294" t="s">
        <v>2661</v>
      </c>
      <c r="B885" s="295" t="s">
        <v>2662</v>
      </c>
      <c r="C885" s="296" t="s">
        <v>19</v>
      </c>
      <c r="D885" s="297" t="n">
        <v>0.2016</v>
      </c>
      <c r="E885" s="298" t="n">
        <f aca="false">1-D885</f>
        <v>0.7984</v>
      </c>
      <c r="F885" s="299" t="n">
        <v>10188.48</v>
      </c>
    </row>
    <row r="886" customFormat="false" ht="15" hidden="false" customHeight="false" outlineLevel="0" collapsed="false">
      <c r="A886" s="294" t="s">
        <v>2663</v>
      </c>
      <c r="B886" s="295" t="s">
        <v>2664</v>
      </c>
      <c r="C886" s="296" t="s">
        <v>19</v>
      </c>
      <c r="D886" s="297" t="n">
        <v>0.2311</v>
      </c>
      <c r="E886" s="298" t="n">
        <f aca="false">1-D886</f>
        <v>0.7689</v>
      </c>
      <c r="F886" s="299" t="n">
        <v>4620.89</v>
      </c>
    </row>
    <row r="887" customFormat="false" ht="15" hidden="false" customHeight="false" outlineLevel="0" collapsed="false">
      <c r="A887" s="294" t="s">
        <v>2665</v>
      </c>
      <c r="B887" s="295" t="s">
        <v>2666</v>
      </c>
      <c r="C887" s="296" t="s">
        <v>19</v>
      </c>
      <c r="D887" s="297" t="n">
        <v>0.2023</v>
      </c>
      <c r="E887" s="298" t="n">
        <f aca="false">1-D887</f>
        <v>0.7977</v>
      </c>
      <c r="F887" s="299" t="n">
        <v>15008.52</v>
      </c>
    </row>
    <row r="888" customFormat="false" ht="15" hidden="false" customHeight="false" outlineLevel="0" collapsed="false">
      <c r="A888" s="294" t="s">
        <v>2667</v>
      </c>
      <c r="B888" s="295" t="s">
        <v>2668</v>
      </c>
      <c r="C888" s="296" t="s">
        <v>19</v>
      </c>
      <c r="D888" s="297" t="n">
        <v>0.2467</v>
      </c>
      <c r="E888" s="298" t="n">
        <f aca="false">1-D888</f>
        <v>0.7533</v>
      </c>
      <c r="F888" s="299" t="n">
        <v>13201.77</v>
      </c>
    </row>
    <row r="889" customFormat="false" ht="15" hidden="false" customHeight="false" outlineLevel="0" collapsed="false">
      <c r="A889" s="294" t="s">
        <v>2669</v>
      </c>
      <c r="B889" s="295" t="s">
        <v>2670</v>
      </c>
      <c r="C889" s="296" t="s">
        <v>19</v>
      </c>
      <c r="D889" s="297" t="n">
        <v>0.1852</v>
      </c>
      <c r="E889" s="298" t="n">
        <f aca="false">1-D889</f>
        <v>0.8148</v>
      </c>
      <c r="F889" s="299" t="n">
        <v>32063.32</v>
      </c>
    </row>
    <row r="890" customFormat="false" ht="15" hidden="false" customHeight="false" outlineLevel="0" collapsed="false">
      <c r="A890" s="294" t="s">
        <v>2671</v>
      </c>
      <c r="B890" s="295" t="s">
        <v>2672</v>
      </c>
      <c r="C890" s="296" t="s">
        <v>19</v>
      </c>
      <c r="D890" s="297" t="n">
        <v>0.229</v>
      </c>
      <c r="E890" s="298" t="n">
        <f aca="false">1-D890</f>
        <v>0.771</v>
      </c>
      <c r="F890" s="299" t="n">
        <v>20339.43</v>
      </c>
    </row>
    <row r="891" customFormat="false" ht="15" hidden="false" customHeight="false" outlineLevel="0" collapsed="false">
      <c r="A891" s="294" t="s">
        <v>2673</v>
      </c>
      <c r="B891" s="295" t="s">
        <v>2674</v>
      </c>
      <c r="C891" s="296" t="s">
        <v>19</v>
      </c>
      <c r="D891" s="297" t="n">
        <v>0.176</v>
      </c>
      <c r="E891" s="298" t="n">
        <f aca="false">1-D891</f>
        <v>0.824</v>
      </c>
      <c r="F891" s="299" t="n">
        <v>52104.98</v>
      </c>
    </row>
    <row r="892" customFormat="false" ht="15" hidden="false" customHeight="false" outlineLevel="0" collapsed="false">
      <c r="A892" s="294" t="s">
        <v>2675</v>
      </c>
      <c r="B892" s="295" t="s">
        <v>2676</v>
      </c>
      <c r="C892" s="296" t="s">
        <v>19</v>
      </c>
      <c r="D892" s="297" t="n">
        <v>0.2221</v>
      </c>
      <c r="E892" s="298" t="n">
        <f aca="false">1-D892</f>
        <v>0.7779</v>
      </c>
      <c r="F892" s="299" t="n">
        <v>28287.57</v>
      </c>
    </row>
    <row r="893" customFormat="false" ht="15" hidden="false" customHeight="false" outlineLevel="0" collapsed="false">
      <c r="A893" s="294" t="s">
        <v>2677</v>
      </c>
      <c r="B893" s="295" t="s">
        <v>2678</v>
      </c>
      <c r="C893" s="296" t="s">
        <v>19</v>
      </c>
      <c r="D893" s="297" t="n">
        <v>0.165</v>
      </c>
      <c r="E893" s="298" t="n">
        <f aca="false">1-D893</f>
        <v>0.835</v>
      </c>
      <c r="F893" s="299" t="n">
        <v>70204.49</v>
      </c>
    </row>
    <row r="894" customFormat="false" ht="15" hidden="false" customHeight="false" outlineLevel="0" collapsed="false">
      <c r="A894" s="294" t="s">
        <v>2679</v>
      </c>
      <c r="B894" s="295" t="s">
        <v>2680</v>
      </c>
      <c r="C894" s="296" t="s">
        <v>19</v>
      </c>
      <c r="D894" s="297" t="n">
        <v>0.2061</v>
      </c>
      <c r="E894" s="298" t="n">
        <f aca="false">1-D894</f>
        <v>0.7939</v>
      </c>
      <c r="F894" s="299" t="n">
        <v>39796.9</v>
      </c>
    </row>
    <row r="895" customFormat="false" ht="15" hidden="false" customHeight="false" outlineLevel="0" collapsed="false">
      <c r="A895" s="294" t="s">
        <v>2681</v>
      </c>
      <c r="B895" s="295" t="s">
        <v>2682</v>
      </c>
      <c r="C895" s="296" t="s">
        <v>19</v>
      </c>
      <c r="D895" s="297" t="n">
        <v>0.1617</v>
      </c>
      <c r="E895" s="298" t="n">
        <f aca="false">1-D895</f>
        <v>0.8383</v>
      </c>
      <c r="F895" s="299" t="n">
        <v>100318.07</v>
      </c>
    </row>
    <row r="896" customFormat="false" ht="15" hidden="false" customHeight="false" outlineLevel="0" collapsed="false">
      <c r="A896" s="294" t="s">
        <v>2683</v>
      </c>
      <c r="B896" s="295" t="s">
        <v>2684</v>
      </c>
      <c r="C896" s="296" t="s">
        <v>19</v>
      </c>
      <c r="D896" s="297" t="n">
        <v>0.227</v>
      </c>
      <c r="E896" s="298" t="n">
        <f aca="false">1-D896</f>
        <v>0.773</v>
      </c>
      <c r="F896" s="299" t="n">
        <v>5702.68</v>
      </c>
    </row>
    <row r="897" customFormat="false" ht="15" hidden="false" customHeight="false" outlineLevel="0" collapsed="false">
      <c r="A897" s="294" t="s">
        <v>2685</v>
      </c>
      <c r="B897" s="295" t="s">
        <v>2686</v>
      </c>
      <c r="C897" s="296" t="s">
        <v>19</v>
      </c>
      <c r="D897" s="297" t="n">
        <v>0.2165</v>
      </c>
      <c r="E897" s="298" t="n">
        <f aca="false">1-D897</f>
        <v>0.7835</v>
      </c>
      <c r="F897" s="299" t="n">
        <v>7665.54</v>
      </c>
    </row>
    <row r="898" customFormat="false" ht="15" hidden="false" customHeight="false" outlineLevel="0" collapsed="false">
      <c r="A898" s="294" t="s">
        <v>2687</v>
      </c>
      <c r="B898" s="295" t="s">
        <v>2688</v>
      </c>
      <c r="C898" s="296" t="s">
        <v>19</v>
      </c>
      <c r="D898" s="297" t="n">
        <v>0.2024</v>
      </c>
      <c r="E898" s="298" t="n">
        <f aca="false">1-D898</f>
        <v>0.7976</v>
      </c>
      <c r="F898" s="299" t="n">
        <v>13131.92</v>
      </c>
    </row>
    <row r="899" customFormat="false" ht="15" hidden="false" customHeight="false" outlineLevel="0" collapsed="false">
      <c r="A899" s="294" t="s">
        <v>2689</v>
      </c>
      <c r="B899" s="295" t="s">
        <v>2690</v>
      </c>
      <c r="C899" s="296" t="s">
        <v>19</v>
      </c>
      <c r="D899" s="297" t="n">
        <v>0.2219</v>
      </c>
      <c r="E899" s="298" t="n">
        <f aca="false">1-D899</f>
        <v>0.7781</v>
      </c>
      <c r="F899" s="299" t="n">
        <v>8001.03</v>
      </c>
    </row>
    <row r="900" customFormat="false" ht="15" hidden="false" customHeight="false" outlineLevel="0" collapsed="false">
      <c r="A900" s="294" t="s">
        <v>2691</v>
      </c>
      <c r="B900" s="295" t="s">
        <v>2692</v>
      </c>
      <c r="C900" s="296" t="s">
        <v>19</v>
      </c>
      <c r="D900" s="297" t="n">
        <v>0.2101</v>
      </c>
      <c r="E900" s="298" t="n">
        <f aca="false">1-D900</f>
        <v>0.7899</v>
      </c>
      <c r="F900" s="299" t="n">
        <v>11341.12</v>
      </c>
    </row>
    <row r="901" customFormat="false" ht="15" hidden="false" customHeight="false" outlineLevel="0" collapsed="false">
      <c r="A901" s="294" t="s">
        <v>2693</v>
      </c>
      <c r="B901" s="295" t="s">
        <v>2694</v>
      </c>
      <c r="C901" s="296" t="s">
        <v>19</v>
      </c>
      <c r="D901" s="297" t="n">
        <v>0.2027</v>
      </c>
      <c r="E901" s="298" t="n">
        <f aca="false">1-D901</f>
        <v>0.7973</v>
      </c>
      <c r="F901" s="299" t="n">
        <v>19828.56</v>
      </c>
    </row>
    <row r="902" customFormat="false" ht="15" hidden="false" customHeight="false" outlineLevel="0" collapsed="false">
      <c r="A902" s="294" t="s">
        <v>2695</v>
      </c>
      <c r="B902" s="295" t="s">
        <v>2696</v>
      </c>
      <c r="C902" s="296" t="s">
        <v>19</v>
      </c>
      <c r="D902" s="297" t="n">
        <v>0.2165</v>
      </c>
      <c r="E902" s="298" t="n">
        <f aca="false">1-D902</f>
        <v>0.7835</v>
      </c>
      <c r="F902" s="299" t="n">
        <v>13850.71</v>
      </c>
    </row>
    <row r="903" customFormat="false" ht="15" hidden="false" customHeight="false" outlineLevel="0" collapsed="false">
      <c r="A903" s="294" t="s">
        <v>2697</v>
      </c>
      <c r="B903" s="295" t="s">
        <v>2698</v>
      </c>
      <c r="C903" s="296" t="s">
        <v>19</v>
      </c>
      <c r="D903" s="297" t="n">
        <v>0.2037</v>
      </c>
      <c r="E903" s="298" t="n">
        <f aca="false">1-D903</f>
        <v>0.7963</v>
      </c>
      <c r="F903" s="299" t="n">
        <v>21560.15</v>
      </c>
    </row>
    <row r="904" customFormat="false" ht="15" hidden="false" customHeight="false" outlineLevel="0" collapsed="false">
      <c r="A904" s="294" t="s">
        <v>2699</v>
      </c>
      <c r="B904" s="295" t="s">
        <v>2700</v>
      </c>
      <c r="C904" s="296" t="s">
        <v>19</v>
      </c>
      <c r="D904" s="297" t="n">
        <v>0.1555</v>
      </c>
      <c r="E904" s="298" t="n">
        <f aca="false">1-D904</f>
        <v>0.8445</v>
      </c>
      <c r="F904" s="299" t="n">
        <v>29598.62</v>
      </c>
    </row>
    <row r="905" customFormat="false" ht="15" hidden="false" customHeight="false" outlineLevel="0" collapsed="false">
      <c r="A905" s="294" t="s">
        <v>2701</v>
      </c>
      <c r="B905" s="295" t="s">
        <v>2702</v>
      </c>
      <c r="C905" s="296" t="s">
        <v>19</v>
      </c>
      <c r="D905" s="297" t="n">
        <v>0.249</v>
      </c>
      <c r="E905" s="298" t="n">
        <f aca="false">1-D905</f>
        <v>0.751</v>
      </c>
      <c r="F905" s="299" t="n">
        <v>1111.42</v>
      </c>
    </row>
    <row r="906" customFormat="false" ht="15" hidden="false" customHeight="false" outlineLevel="0" collapsed="false">
      <c r="A906" s="294" t="s">
        <v>2703</v>
      </c>
      <c r="B906" s="295" t="s">
        <v>2704</v>
      </c>
      <c r="C906" s="296" t="s">
        <v>19</v>
      </c>
      <c r="D906" s="297" t="n">
        <v>0.2017</v>
      </c>
      <c r="E906" s="298" t="n">
        <f aca="false">1-D906</f>
        <v>0.7983</v>
      </c>
      <c r="F906" s="299" t="n">
        <v>8847.44</v>
      </c>
    </row>
    <row r="907" customFormat="false" ht="15" hidden="false" customHeight="false" outlineLevel="0" collapsed="false">
      <c r="A907" s="294" t="s">
        <v>2705</v>
      </c>
      <c r="B907" s="295" t="s">
        <v>2706</v>
      </c>
      <c r="C907" s="296" t="s">
        <v>19</v>
      </c>
      <c r="D907" s="297" t="n">
        <v>0.238</v>
      </c>
      <c r="E907" s="298" t="n">
        <f aca="false">1-D907</f>
        <v>0.762</v>
      </c>
      <c r="F907" s="299" t="n">
        <v>2275.35</v>
      </c>
    </row>
    <row r="908" customFormat="false" ht="15" hidden="false" customHeight="false" outlineLevel="0" collapsed="false">
      <c r="A908" s="294" t="s">
        <v>2707</v>
      </c>
      <c r="B908" s="295" t="s">
        <v>2708</v>
      </c>
      <c r="C908" s="296" t="s">
        <v>19</v>
      </c>
      <c r="D908" s="297" t="n">
        <v>0.2341</v>
      </c>
      <c r="E908" s="298" t="n">
        <f aca="false">1-D908</f>
        <v>0.7659</v>
      </c>
      <c r="F908" s="299" t="n">
        <v>2773.92</v>
      </c>
    </row>
    <row r="909" customFormat="false" ht="15" hidden="false" customHeight="false" outlineLevel="0" collapsed="false">
      <c r="A909" s="294" t="s">
        <v>2709</v>
      </c>
      <c r="B909" s="295" t="s">
        <v>2710</v>
      </c>
      <c r="C909" s="296" t="s">
        <v>19</v>
      </c>
      <c r="D909" s="297" t="n">
        <v>0.2017</v>
      </c>
      <c r="E909" s="298" t="n">
        <f aca="false">1-D909</f>
        <v>0.7983</v>
      </c>
      <c r="F909" s="299" t="n">
        <v>8847.44</v>
      </c>
    </row>
    <row r="910" customFormat="false" ht="15" hidden="false" customHeight="false" outlineLevel="0" collapsed="false">
      <c r="A910" s="294" t="s">
        <v>2711</v>
      </c>
      <c r="B910" s="295" t="s">
        <v>2712</v>
      </c>
      <c r="C910" s="296" t="s">
        <v>19</v>
      </c>
      <c r="D910" s="297" t="n">
        <v>0.2324</v>
      </c>
      <c r="E910" s="298" t="n">
        <f aca="false">1-D910</f>
        <v>0.7676</v>
      </c>
      <c r="F910" s="299" t="n">
        <v>3806.74</v>
      </c>
    </row>
    <row r="911" customFormat="false" ht="15" hidden="false" customHeight="false" outlineLevel="0" collapsed="false">
      <c r="A911" s="294" t="s">
        <v>2713</v>
      </c>
      <c r="B911" s="295" t="s">
        <v>2714</v>
      </c>
      <c r="C911" s="296" t="s">
        <v>19</v>
      </c>
      <c r="D911" s="297" t="n">
        <v>0.224</v>
      </c>
      <c r="E911" s="298" t="n">
        <f aca="false">1-D911</f>
        <v>0.776</v>
      </c>
      <c r="F911" s="299" t="n">
        <v>4814.64</v>
      </c>
    </row>
    <row r="912" customFormat="false" ht="15" hidden="false" customHeight="false" outlineLevel="0" collapsed="false">
      <c r="A912" s="294" t="s">
        <v>2715</v>
      </c>
      <c r="B912" s="295" t="s">
        <v>2716</v>
      </c>
      <c r="C912" s="296" t="s">
        <v>19</v>
      </c>
      <c r="D912" s="297" t="n">
        <v>0.2024</v>
      </c>
      <c r="E912" s="298" t="n">
        <f aca="false">1-D912</f>
        <v>0.7976</v>
      </c>
      <c r="F912" s="299" t="n">
        <v>13131.92</v>
      </c>
    </row>
    <row r="913" customFormat="false" ht="15" hidden="false" customHeight="false" outlineLevel="0" collapsed="false">
      <c r="A913" s="294" t="s">
        <v>2717</v>
      </c>
      <c r="B913" s="295" t="s">
        <v>2718</v>
      </c>
      <c r="C913" s="296" t="s">
        <v>19</v>
      </c>
      <c r="D913" s="297" t="n">
        <v>0.2403</v>
      </c>
      <c r="E913" s="298" t="n">
        <f aca="false">1-D913</f>
        <v>0.7597</v>
      </c>
      <c r="F913" s="299" t="n">
        <v>19010.64</v>
      </c>
    </row>
    <row r="914" customFormat="false" ht="15" hidden="false" customHeight="false" outlineLevel="0" collapsed="false">
      <c r="A914" s="294" t="s">
        <v>2719</v>
      </c>
      <c r="B914" s="295" t="s">
        <v>2720</v>
      </c>
      <c r="C914" s="296" t="s">
        <v>19</v>
      </c>
      <c r="D914" s="297" t="n">
        <v>0.1856</v>
      </c>
      <c r="E914" s="298" t="n">
        <f aca="false">1-D914</f>
        <v>0.8144</v>
      </c>
      <c r="F914" s="299" t="n">
        <v>34992.67</v>
      </c>
    </row>
    <row r="915" customFormat="false" ht="15" hidden="false" customHeight="false" outlineLevel="0" collapsed="false">
      <c r="A915" s="294" t="s">
        <v>2721</v>
      </c>
      <c r="B915" s="295" t="s">
        <v>2722</v>
      </c>
      <c r="C915" s="296" t="s">
        <v>19</v>
      </c>
      <c r="D915" s="297" t="n">
        <v>0.2269</v>
      </c>
      <c r="E915" s="298" t="n">
        <f aca="false">1-D915</f>
        <v>0.7731</v>
      </c>
      <c r="F915" s="299" t="n">
        <v>29154.55</v>
      </c>
    </row>
    <row r="916" customFormat="false" ht="15" hidden="false" customHeight="false" outlineLevel="0" collapsed="false">
      <c r="A916" s="294" t="s">
        <v>2723</v>
      </c>
      <c r="B916" s="295" t="s">
        <v>2724</v>
      </c>
      <c r="C916" s="296" t="s">
        <v>19</v>
      </c>
      <c r="D916" s="297" t="n">
        <v>0.1753</v>
      </c>
      <c r="E916" s="298" t="n">
        <f aca="false">1-D916</f>
        <v>0.8247</v>
      </c>
      <c r="F916" s="299" t="n">
        <v>60665.73</v>
      </c>
    </row>
    <row r="917" customFormat="false" ht="15" hidden="false" customHeight="false" outlineLevel="0" collapsed="false">
      <c r="A917" s="294" t="s">
        <v>2725</v>
      </c>
      <c r="B917" s="295" t="s">
        <v>2726</v>
      </c>
      <c r="C917" s="296" t="s">
        <v>19</v>
      </c>
      <c r="D917" s="297" t="n">
        <v>0.2192</v>
      </c>
      <c r="E917" s="298" t="n">
        <f aca="false">1-D917</f>
        <v>0.7808</v>
      </c>
      <c r="F917" s="299" t="n">
        <v>40812.57</v>
      </c>
    </row>
    <row r="918" customFormat="false" ht="15" hidden="false" customHeight="false" outlineLevel="0" collapsed="false">
      <c r="A918" s="294" t="s">
        <v>2727</v>
      </c>
      <c r="B918" s="295" t="s">
        <v>2728</v>
      </c>
      <c r="C918" s="296" t="s">
        <v>19</v>
      </c>
      <c r="D918" s="297" t="n">
        <v>0.1695</v>
      </c>
      <c r="E918" s="298" t="n">
        <f aca="false">1-D918</f>
        <v>0.8305</v>
      </c>
      <c r="F918" s="299" t="n">
        <v>85025.48</v>
      </c>
    </row>
    <row r="919" customFormat="false" ht="15" hidden="false" customHeight="false" outlineLevel="0" collapsed="false">
      <c r="A919" s="294" t="s">
        <v>2729</v>
      </c>
      <c r="B919" s="295" t="s">
        <v>2730</v>
      </c>
      <c r="C919" s="296" t="s">
        <v>19</v>
      </c>
      <c r="D919" s="297" t="n">
        <v>0.2018</v>
      </c>
      <c r="E919" s="298" t="n">
        <f aca="false">1-D919</f>
        <v>0.7982</v>
      </c>
      <c r="F919" s="299" t="n">
        <v>57322.81</v>
      </c>
    </row>
    <row r="920" customFormat="false" ht="15" hidden="false" customHeight="false" outlineLevel="0" collapsed="false">
      <c r="A920" s="294" t="s">
        <v>2731</v>
      </c>
      <c r="B920" s="295" t="s">
        <v>2732</v>
      </c>
      <c r="C920" s="296" t="s">
        <v>19</v>
      </c>
      <c r="D920" s="297" t="n">
        <v>0.1682</v>
      </c>
      <c r="E920" s="298" t="n">
        <f aca="false">1-D920</f>
        <v>0.8318</v>
      </c>
      <c r="F920" s="299" t="n">
        <v>101875.63</v>
      </c>
    </row>
    <row r="921" customFormat="false" ht="15" hidden="false" customHeight="false" outlineLevel="0" collapsed="false">
      <c r="A921" s="294" t="s">
        <v>2733</v>
      </c>
      <c r="B921" s="295" t="s">
        <v>2734</v>
      </c>
      <c r="C921" s="296" t="s">
        <v>19</v>
      </c>
      <c r="D921" s="297" t="n">
        <v>0.2225</v>
      </c>
      <c r="E921" s="298" t="n">
        <f aca="false">1-D921</f>
        <v>0.7775</v>
      </c>
      <c r="F921" s="299" t="n">
        <v>8594.1</v>
      </c>
    </row>
    <row r="922" customFormat="false" ht="15" hidden="false" customHeight="false" outlineLevel="0" collapsed="false">
      <c r="A922" s="294" t="s">
        <v>2735</v>
      </c>
      <c r="B922" s="295" t="s">
        <v>2736</v>
      </c>
      <c r="C922" s="296" t="s">
        <v>19</v>
      </c>
      <c r="D922" s="297" t="n">
        <v>0.2083</v>
      </c>
      <c r="E922" s="298" t="n">
        <f aca="false">1-D922</f>
        <v>0.7917</v>
      </c>
      <c r="F922" s="299" t="n">
        <v>13771.11</v>
      </c>
    </row>
    <row r="923" customFormat="false" ht="15" hidden="false" customHeight="false" outlineLevel="0" collapsed="false">
      <c r="A923" s="294" t="s">
        <v>2737</v>
      </c>
      <c r="B923" s="295" t="s">
        <v>2738</v>
      </c>
      <c r="C923" s="296" t="s">
        <v>19</v>
      </c>
      <c r="D923" s="297" t="n">
        <v>0.1758</v>
      </c>
      <c r="E923" s="298" t="n">
        <f aca="false">1-D923</f>
        <v>0.8242</v>
      </c>
      <c r="F923" s="299" t="n">
        <v>18365.34</v>
      </c>
    </row>
    <row r="924" customFormat="false" ht="15" hidden="false" customHeight="false" outlineLevel="0" collapsed="false">
      <c r="A924" s="294" t="s">
        <v>2739</v>
      </c>
      <c r="B924" s="295" t="s">
        <v>2740</v>
      </c>
      <c r="C924" s="296" t="s">
        <v>19</v>
      </c>
      <c r="D924" s="297" t="n">
        <v>0.2174</v>
      </c>
      <c r="E924" s="298" t="n">
        <f aca="false">1-D924</f>
        <v>0.7826</v>
      </c>
      <c r="F924" s="299" t="n">
        <v>12019.89</v>
      </c>
    </row>
    <row r="925" customFormat="false" ht="15" hidden="false" customHeight="false" outlineLevel="0" collapsed="false">
      <c r="A925" s="294" t="s">
        <v>2741</v>
      </c>
      <c r="B925" s="295" t="s">
        <v>2742</v>
      </c>
      <c r="C925" s="296" t="s">
        <v>19</v>
      </c>
      <c r="D925" s="297" t="n">
        <v>0.2019</v>
      </c>
      <c r="E925" s="298" t="n">
        <f aca="false">1-D925</f>
        <v>0.7981</v>
      </c>
      <c r="F925" s="299" t="n">
        <v>20472.76</v>
      </c>
    </row>
    <row r="926" customFormat="false" ht="15" hidden="false" customHeight="false" outlineLevel="0" collapsed="false">
      <c r="A926" s="294" t="s">
        <v>2743</v>
      </c>
      <c r="B926" s="295" t="s">
        <v>2744</v>
      </c>
      <c r="C926" s="296" t="s">
        <v>19</v>
      </c>
      <c r="D926" s="297" t="n">
        <v>0.1739</v>
      </c>
      <c r="E926" s="298" t="n">
        <f aca="false">1-D926</f>
        <v>0.8261</v>
      </c>
      <c r="F926" s="299" t="n">
        <v>24086.63</v>
      </c>
    </row>
    <row r="927" customFormat="false" ht="15" hidden="false" customHeight="false" outlineLevel="0" collapsed="false">
      <c r="A927" s="294" t="s">
        <v>2745</v>
      </c>
      <c r="B927" s="295" t="s">
        <v>2746</v>
      </c>
      <c r="C927" s="296" t="s">
        <v>19</v>
      </c>
      <c r="D927" s="297" t="n">
        <v>0.2118</v>
      </c>
      <c r="E927" s="298" t="n">
        <f aca="false">1-D927</f>
        <v>0.7882</v>
      </c>
      <c r="F927" s="299" t="n">
        <v>20632.51</v>
      </c>
    </row>
    <row r="928" customFormat="false" ht="15" hidden="false" customHeight="false" outlineLevel="0" collapsed="false">
      <c r="A928" s="294" t="s">
        <v>2747</v>
      </c>
      <c r="B928" s="295" t="s">
        <v>2748</v>
      </c>
      <c r="C928" s="296" t="s">
        <v>19</v>
      </c>
      <c r="D928" s="297" t="n">
        <v>0.1956</v>
      </c>
      <c r="E928" s="298" t="n">
        <f aca="false">1-D928</f>
        <v>0.8044</v>
      </c>
      <c r="F928" s="299" t="n">
        <v>37731.24</v>
      </c>
    </row>
    <row r="929" customFormat="false" ht="15" hidden="false" customHeight="false" outlineLevel="0" collapsed="false">
      <c r="A929" s="294" t="s">
        <v>2749</v>
      </c>
      <c r="B929" s="295" t="s">
        <v>2750</v>
      </c>
      <c r="C929" s="296" t="s">
        <v>19</v>
      </c>
      <c r="D929" s="297" t="n">
        <v>0.1501</v>
      </c>
      <c r="E929" s="298" t="n">
        <f aca="false">1-D929</f>
        <v>0.8499</v>
      </c>
      <c r="F929" s="299" t="n">
        <v>39934.93</v>
      </c>
    </row>
    <row r="930" customFormat="false" ht="15" hidden="false" customHeight="false" outlineLevel="0" collapsed="false">
      <c r="A930" s="294" t="s">
        <v>2751</v>
      </c>
      <c r="B930" s="295" t="s">
        <v>2752</v>
      </c>
      <c r="C930" s="296" t="s">
        <v>19</v>
      </c>
      <c r="D930" s="297" t="n">
        <v>0.2016</v>
      </c>
      <c r="E930" s="298" t="n">
        <f aca="false">1-D930</f>
        <v>0.7984</v>
      </c>
      <c r="F930" s="299" t="n">
        <v>10188.48</v>
      </c>
    </row>
    <row r="931" customFormat="false" ht="15" hidden="false" customHeight="false" outlineLevel="0" collapsed="false">
      <c r="A931" s="294" t="s">
        <v>2753</v>
      </c>
      <c r="B931" s="295" t="s">
        <v>2754</v>
      </c>
      <c r="C931" s="296" t="s">
        <v>19</v>
      </c>
      <c r="D931" s="297" t="n">
        <v>0.1819</v>
      </c>
      <c r="E931" s="298" t="n">
        <f aca="false">1-D931</f>
        <v>0.8181</v>
      </c>
      <c r="F931" s="299" t="n">
        <v>11348.32</v>
      </c>
    </row>
    <row r="932" customFormat="false" ht="15" hidden="false" customHeight="false" outlineLevel="0" collapsed="false">
      <c r="A932" s="294" t="s">
        <v>2755</v>
      </c>
      <c r="B932" s="295" t="s">
        <v>2756</v>
      </c>
      <c r="C932" s="296" t="s">
        <v>19</v>
      </c>
      <c r="D932" s="297" t="n">
        <v>0.189</v>
      </c>
      <c r="E932" s="298" t="n">
        <f aca="false">1-D932</f>
        <v>0.811</v>
      </c>
      <c r="F932" s="299" t="n">
        <v>16703.92</v>
      </c>
    </row>
    <row r="933" customFormat="false" ht="15" hidden="false" customHeight="false" outlineLevel="0" collapsed="false">
      <c r="A933" s="294" t="s">
        <v>2757</v>
      </c>
      <c r="B933" s="295" t="s">
        <v>2758</v>
      </c>
      <c r="C933" s="296" t="s">
        <v>72</v>
      </c>
      <c r="D933" s="297" t="n">
        <v>0.0679</v>
      </c>
      <c r="E933" s="298" t="n">
        <f aca="false">1-D933</f>
        <v>0.9321</v>
      </c>
      <c r="F933" s="299" t="n">
        <v>578.8</v>
      </c>
    </row>
    <row r="934" customFormat="false" ht="15" hidden="false" customHeight="false" outlineLevel="0" collapsed="false">
      <c r="A934" s="294" t="s">
        <v>2759</v>
      </c>
      <c r="B934" s="295" t="s">
        <v>2760</v>
      </c>
      <c r="C934" s="296" t="s">
        <v>39</v>
      </c>
      <c r="D934" s="297" t="n">
        <v>0.4026</v>
      </c>
      <c r="E934" s="298" t="n">
        <f aca="false">1-D934</f>
        <v>0.5974</v>
      </c>
      <c r="F934" s="299" t="n">
        <v>99.81</v>
      </c>
    </row>
    <row r="935" customFormat="false" ht="15" hidden="false" customHeight="false" outlineLevel="0" collapsed="false">
      <c r="A935" s="294" t="s">
        <v>2761</v>
      </c>
      <c r="B935" s="295" t="s">
        <v>2762</v>
      </c>
      <c r="C935" s="296" t="s">
        <v>19</v>
      </c>
      <c r="D935" s="297" t="n">
        <v>0.6814</v>
      </c>
      <c r="E935" s="298" t="n">
        <f aca="false">1-D935</f>
        <v>0.3186</v>
      </c>
      <c r="F935" s="299" t="n">
        <v>171.49</v>
      </c>
    </row>
    <row r="936" customFormat="false" ht="15" hidden="false" customHeight="false" outlineLevel="0" collapsed="false">
      <c r="A936" s="294" t="s">
        <v>2763</v>
      </c>
      <c r="B936" s="295" t="s">
        <v>2764</v>
      </c>
      <c r="C936" s="296" t="s">
        <v>19</v>
      </c>
      <c r="D936" s="297" t="n">
        <v>0.1148</v>
      </c>
      <c r="E936" s="298" t="n">
        <f aca="false">1-D936</f>
        <v>0.8852</v>
      </c>
      <c r="F936" s="299" t="n">
        <v>1018.21</v>
      </c>
    </row>
    <row r="937" customFormat="false" ht="15" hidden="false" customHeight="false" outlineLevel="0" collapsed="false">
      <c r="A937" s="294" t="s">
        <v>2765</v>
      </c>
      <c r="B937" s="295" t="s">
        <v>2766</v>
      </c>
      <c r="C937" s="296" t="s">
        <v>19</v>
      </c>
      <c r="D937" s="297" t="n">
        <v>0.6823</v>
      </c>
      <c r="E937" s="298" t="n">
        <f aca="false">1-D937</f>
        <v>0.3177</v>
      </c>
      <c r="F937" s="299" t="n">
        <v>175.88</v>
      </c>
    </row>
    <row r="938" customFormat="false" ht="15" hidden="false" customHeight="false" outlineLevel="0" collapsed="false">
      <c r="A938" s="294" t="s">
        <v>2767</v>
      </c>
      <c r="B938" s="295" t="s">
        <v>2768</v>
      </c>
      <c r="C938" s="296" t="s">
        <v>19</v>
      </c>
      <c r="D938" s="297" t="n">
        <v>0.0749</v>
      </c>
      <c r="E938" s="298" t="n">
        <f aca="false">1-D938</f>
        <v>0.9251</v>
      </c>
      <c r="F938" s="299" t="n">
        <v>1603.17</v>
      </c>
    </row>
    <row r="939" customFormat="false" ht="15" hidden="false" customHeight="false" outlineLevel="0" collapsed="false">
      <c r="A939" s="294" t="s">
        <v>2769</v>
      </c>
      <c r="B939" s="295" t="s">
        <v>2770</v>
      </c>
      <c r="C939" s="296" t="s">
        <v>19</v>
      </c>
      <c r="D939" s="297" t="n">
        <v>0.6832</v>
      </c>
      <c r="E939" s="298" t="n">
        <f aca="false">1-D939</f>
        <v>0.3168</v>
      </c>
      <c r="F939" s="299" t="n">
        <v>181.18</v>
      </c>
    </row>
    <row r="940" customFormat="false" ht="15" hidden="false" customHeight="false" outlineLevel="0" collapsed="false">
      <c r="A940" s="294" t="s">
        <v>2771</v>
      </c>
      <c r="B940" s="295" t="s">
        <v>2772</v>
      </c>
      <c r="C940" s="296" t="s">
        <v>19</v>
      </c>
      <c r="D940" s="297" t="n">
        <v>0.0723</v>
      </c>
      <c r="E940" s="298" t="n">
        <f aca="false">1-D940</f>
        <v>0.9277</v>
      </c>
      <c r="F940" s="299" t="n">
        <v>1711.24</v>
      </c>
    </row>
    <row r="941" customFormat="false" ht="15" hidden="false" customHeight="false" outlineLevel="0" collapsed="false">
      <c r="A941" s="294" t="s">
        <v>2773</v>
      </c>
      <c r="B941" s="295" t="s">
        <v>2774</v>
      </c>
      <c r="C941" s="296" t="s">
        <v>19</v>
      </c>
      <c r="D941" s="297" t="n">
        <v>0.0614</v>
      </c>
      <c r="E941" s="298" t="n">
        <f aca="false">1-D941</f>
        <v>0.9386</v>
      </c>
      <c r="F941" s="299" t="n">
        <v>2786.3</v>
      </c>
    </row>
    <row r="942" customFormat="false" ht="15" hidden="false" customHeight="false" outlineLevel="0" collapsed="false">
      <c r="A942" s="294" t="s">
        <v>2775</v>
      </c>
      <c r="B942" s="295" t="s">
        <v>2776</v>
      </c>
      <c r="C942" s="296" t="s">
        <v>19</v>
      </c>
      <c r="D942" s="297" t="n">
        <v>0.692</v>
      </c>
      <c r="E942" s="298" t="n">
        <f aca="false">1-D942</f>
        <v>0.308</v>
      </c>
      <c r="F942" s="299" t="n">
        <v>247.22</v>
      </c>
    </row>
    <row r="943" customFormat="false" ht="15" hidden="false" customHeight="false" outlineLevel="0" collapsed="false">
      <c r="A943" s="294" t="s">
        <v>2777</v>
      </c>
      <c r="B943" s="295" t="s">
        <v>2778</v>
      </c>
      <c r="C943" s="296" t="s">
        <v>19</v>
      </c>
      <c r="D943" s="297" t="n">
        <v>0.022</v>
      </c>
      <c r="E943" s="298" t="n">
        <f aca="false">1-D943</f>
        <v>0.978</v>
      </c>
      <c r="F943" s="299" t="n">
        <v>7776.74</v>
      </c>
    </row>
    <row r="944" customFormat="false" ht="15" hidden="false" customHeight="false" outlineLevel="0" collapsed="false">
      <c r="A944" s="294" t="s">
        <v>2779</v>
      </c>
      <c r="B944" s="295" t="s">
        <v>2780</v>
      </c>
      <c r="C944" s="296" t="s">
        <v>19</v>
      </c>
      <c r="D944" s="297" t="n">
        <v>0.6841</v>
      </c>
      <c r="E944" s="298" t="n">
        <f aca="false">1-D944</f>
        <v>0.3159</v>
      </c>
      <c r="F944" s="299" t="n">
        <v>185.76</v>
      </c>
    </row>
    <row r="945" customFormat="false" ht="15" hidden="false" customHeight="false" outlineLevel="0" collapsed="false">
      <c r="A945" s="294" t="s">
        <v>2781</v>
      </c>
      <c r="B945" s="295" t="s">
        <v>2782</v>
      </c>
      <c r="C945" s="296" t="s">
        <v>19</v>
      </c>
      <c r="D945" s="297" t="n">
        <v>0.0548</v>
      </c>
      <c r="E945" s="298" t="n">
        <f aca="false">1-D945</f>
        <v>0.9452</v>
      </c>
      <c r="F945" s="299" t="n">
        <v>2320.67</v>
      </c>
    </row>
    <row r="946" customFormat="false" ht="15" hidden="false" customHeight="false" outlineLevel="0" collapsed="false">
      <c r="A946" s="294" t="s">
        <v>2783</v>
      </c>
      <c r="B946" s="295" t="s">
        <v>2784</v>
      </c>
      <c r="C946" s="296" t="s">
        <v>19</v>
      </c>
      <c r="D946" s="297" t="n">
        <v>0.2677</v>
      </c>
      <c r="E946" s="298" t="n">
        <f aca="false">1-D946</f>
        <v>0.7323</v>
      </c>
      <c r="F946" s="299" t="n">
        <v>759.31</v>
      </c>
    </row>
    <row r="947" customFormat="false" ht="15" hidden="false" customHeight="false" outlineLevel="0" collapsed="false">
      <c r="A947" s="294" t="s">
        <v>2785</v>
      </c>
      <c r="B947" s="295" t="s">
        <v>2786</v>
      </c>
      <c r="C947" s="296" t="s">
        <v>19</v>
      </c>
      <c r="D947" s="297" t="n">
        <v>0.0171</v>
      </c>
      <c r="E947" s="298" t="n">
        <f aca="false">1-D947</f>
        <v>0.9829</v>
      </c>
      <c r="F947" s="299" t="n">
        <v>11900.56</v>
      </c>
    </row>
    <row r="948" customFormat="false" ht="15" hidden="false" customHeight="false" outlineLevel="0" collapsed="false">
      <c r="A948" s="294" t="s">
        <v>2787</v>
      </c>
      <c r="B948" s="295" t="s">
        <v>2788</v>
      </c>
      <c r="C948" s="296" t="s">
        <v>19</v>
      </c>
      <c r="D948" s="297" t="n">
        <v>0.3042</v>
      </c>
      <c r="E948" s="298" t="n">
        <f aca="false">1-D948</f>
        <v>0.6958</v>
      </c>
      <c r="F948" s="299" t="n">
        <v>92.18</v>
      </c>
    </row>
    <row r="949" customFormat="false" ht="15" hidden="false" customHeight="false" outlineLevel="0" collapsed="false">
      <c r="A949" s="294" t="s">
        <v>2789</v>
      </c>
      <c r="B949" s="295" t="s">
        <v>2790</v>
      </c>
      <c r="C949" s="296" t="s">
        <v>19</v>
      </c>
      <c r="D949" s="297" t="n">
        <v>0.6984</v>
      </c>
      <c r="E949" s="298" t="n">
        <f aca="false">1-D949</f>
        <v>0.3016</v>
      </c>
      <c r="F949" s="299" t="n">
        <v>89.06</v>
      </c>
    </row>
    <row r="950" customFormat="false" ht="15" hidden="false" customHeight="false" outlineLevel="0" collapsed="false">
      <c r="A950" s="294" t="s">
        <v>2791</v>
      </c>
      <c r="B950" s="295" t="s">
        <v>2792</v>
      </c>
      <c r="C950" s="296" t="s">
        <v>19</v>
      </c>
      <c r="D950" s="297" t="n">
        <v>0.6906</v>
      </c>
      <c r="E950" s="298" t="n">
        <f aca="false">1-D950</f>
        <v>0.3094</v>
      </c>
      <c r="F950" s="299" t="n">
        <v>233.59</v>
      </c>
    </row>
    <row r="951" customFormat="false" ht="15" hidden="false" customHeight="false" outlineLevel="0" collapsed="false">
      <c r="A951" s="294" t="s">
        <v>2793</v>
      </c>
      <c r="B951" s="295" t="s">
        <v>2794</v>
      </c>
      <c r="C951" s="296" t="s">
        <v>19</v>
      </c>
      <c r="D951" s="297" t="n">
        <v>0.6939</v>
      </c>
      <c r="E951" s="298" t="n">
        <f aca="false">1-D951</f>
        <v>0.3061</v>
      </c>
      <c r="F951" s="299" t="n">
        <v>269.4</v>
      </c>
    </row>
    <row r="952" customFormat="false" ht="15" hidden="false" customHeight="false" outlineLevel="0" collapsed="false">
      <c r="A952" s="294" t="s">
        <v>2795</v>
      </c>
      <c r="B952" s="295" t="s">
        <v>2796</v>
      </c>
      <c r="C952" s="296" t="s">
        <v>19</v>
      </c>
      <c r="D952" s="297" t="n">
        <v>0.2457</v>
      </c>
      <c r="E952" s="298" t="n">
        <f aca="false">1-D952</f>
        <v>0.7543</v>
      </c>
      <c r="F952" s="299" t="n">
        <v>1233.07</v>
      </c>
    </row>
    <row r="953" customFormat="false" ht="15" hidden="false" customHeight="false" outlineLevel="0" collapsed="false">
      <c r="A953" s="294" t="s">
        <v>2797</v>
      </c>
      <c r="B953" s="295" t="s">
        <v>2798</v>
      </c>
      <c r="C953" s="296" t="s">
        <v>19</v>
      </c>
      <c r="D953" s="297" t="n">
        <v>0.2457</v>
      </c>
      <c r="E953" s="298" t="n">
        <f aca="false">1-D953</f>
        <v>0.7543</v>
      </c>
      <c r="F953" s="299" t="n">
        <v>1233.07</v>
      </c>
    </row>
    <row r="954" customFormat="false" ht="15" hidden="false" customHeight="false" outlineLevel="0" collapsed="false">
      <c r="A954" s="294" t="s">
        <v>2799</v>
      </c>
      <c r="B954" s="295" t="s">
        <v>2800</v>
      </c>
      <c r="C954" s="296" t="s">
        <v>19</v>
      </c>
      <c r="D954" s="297" t="n">
        <v>0.2276</v>
      </c>
      <c r="E954" s="298" t="n">
        <f aca="false">1-D954</f>
        <v>0.7724</v>
      </c>
      <c r="F954" s="299" t="n">
        <v>1216.3</v>
      </c>
    </row>
    <row r="955" customFormat="false" ht="15" hidden="false" customHeight="false" outlineLevel="0" collapsed="false">
      <c r="A955" s="294" t="s">
        <v>2801</v>
      </c>
      <c r="B955" s="295" t="s">
        <v>2802</v>
      </c>
      <c r="C955" s="296" t="s">
        <v>19</v>
      </c>
      <c r="D955" s="297" t="n">
        <v>0.2704</v>
      </c>
      <c r="E955" s="298" t="n">
        <f aca="false">1-D955</f>
        <v>0.7296</v>
      </c>
      <c r="F955" s="299" t="n">
        <v>1649.28</v>
      </c>
    </row>
    <row r="956" customFormat="false" ht="15" hidden="false" customHeight="false" outlineLevel="0" collapsed="false">
      <c r="A956" s="294" t="s">
        <v>2803</v>
      </c>
      <c r="B956" s="295" t="s">
        <v>2804</v>
      </c>
      <c r="C956" s="296" t="s">
        <v>19</v>
      </c>
      <c r="D956" s="297" t="n">
        <v>0.4581</v>
      </c>
      <c r="E956" s="298" t="n">
        <f aca="false">1-D956</f>
        <v>0.5419</v>
      </c>
      <c r="F956" s="299" t="n">
        <v>536.64</v>
      </c>
    </row>
    <row r="957" customFormat="false" ht="15" hidden="false" customHeight="false" outlineLevel="0" collapsed="false">
      <c r="A957" s="294" t="s">
        <v>2805</v>
      </c>
      <c r="B957" s="295" t="s">
        <v>2806</v>
      </c>
      <c r="C957" s="296" t="s">
        <v>19</v>
      </c>
      <c r="D957" s="297" t="n">
        <v>0.4636</v>
      </c>
      <c r="E957" s="298" t="n">
        <f aca="false">1-D957</f>
        <v>0.5364</v>
      </c>
      <c r="F957" s="299" t="n">
        <v>698.5</v>
      </c>
    </row>
    <row r="958" customFormat="false" ht="15" hidden="false" customHeight="false" outlineLevel="0" collapsed="false">
      <c r="A958" s="294" t="s">
        <v>2807</v>
      </c>
      <c r="B958" s="295" t="s">
        <v>2808</v>
      </c>
      <c r="C958" s="296" t="s">
        <v>19</v>
      </c>
      <c r="D958" s="297" t="n">
        <v>0.456</v>
      </c>
      <c r="E958" s="298" t="n">
        <f aca="false">1-D958</f>
        <v>0.544</v>
      </c>
      <c r="F958" s="299" t="n">
        <v>870.17</v>
      </c>
    </row>
    <row r="959" customFormat="false" ht="15" hidden="false" customHeight="false" outlineLevel="0" collapsed="false">
      <c r="A959" s="294" t="s">
        <v>2809</v>
      </c>
      <c r="B959" s="295" t="s">
        <v>2810</v>
      </c>
      <c r="C959" s="296" t="s">
        <v>19</v>
      </c>
      <c r="D959" s="297" t="n">
        <v>0.4619</v>
      </c>
      <c r="E959" s="298" t="n">
        <f aca="false">1-D959</f>
        <v>0.5381</v>
      </c>
      <c r="F959" s="299" t="n">
        <v>1150.61</v>
      </c>
    </row>
    <row r="960" customFormat="false" ht="15" hidden="false" customHeight="false" outlineLevel="0" collapsed="false">
      <c r="A960" s="294" t="s">
        <v>2811</v>
      </c>
      <c r="B960" s="295" t="s">
        <v>2812</v>
      </c>
      <c r="C960" s="296" t="s">
        <v>19</v>
      </c>
      <c r="D960" s="297" t="n">
        <v>0.0319</v>
      </c>
      <c r="E960" s="298" t="n">
        <f aca="false">1-D960</f>
        <v>0.9681</v>
      </c>
      <c r="F960" s="299" t="n">
        <v>388.11</v>
      </c>
    </row>
    <row r="961" customFormat="false" ht="15" hidden="false" customHeight="false" outlineLevel="0" collapsed="false">
      <c r="A961" s="294" t="s">
        <v>2813</v>
      </c>
      <c r="B961" s="295" t="s">
        <v>2814</v>
      </c>
      <c r="C961" s="296" t="s">
        <v>19</v>
      </c>
      <c r="D961" s="297" t="n">
        <v>0.4516</v>
      </c>
      <c r="E961" s="298" t="n">
        <f aca="false">1-D961</f>
        <v>0.5484</v>
      </c>
      <c r="F961" s="299" t="n">
        <v>299.76</v>
      </c>
    </row>
    <row r="962" customFormat="false" ht="15" hidden="false" customHeight="false" outlineLevel="0" collapsed="false">
      <c r="A962" s="294" t="s">
        <v>2815</v>
      </c>
      <c r="B962" s="295" t="s">
        <v>2816</v>
      </c>
      <c r="C962" s="296" t="s">
        <v>19</v>
      </c>
      <c r="D962" s="297" t="n">
        <v>0.4594</v>
      </c>
      <c r="E962" s="298" t="n">
        <f aca="false">1-D962</f>
        <v>0.5406</v>
      </c>
      <c r="F962" s="299" t="n">
        <v>400</v>
      </c>
    </row>
    <row r="963" customFormat="false" ht="15" hidden="false" customHeight="false" outlineLevel="0" collapsed="false">
      <c r="A963" s="294" t="s">
        <v>2817</v>
      </c>
      <c r="B963" s="295" t="s">
        <v>2818</v>
      </c>
      <c r="C963" s="296" t="s">
        <v>19</v>
      </c>
      <c r="D963" s="297" t="n">
        <v>0.0236</v>
      </c>
      <c r="E963" s="298" t="n">
        <f aca="false">1-D963</f>
        <v>0.9764</v>
      </c>
      <c r="F963" s="299" t="n">
        <v>202.28</v>
      </c>
    </row>
    <row r="964" customFormat="false" ht="15" hidden="false" customHeight="false" outlineLevel="0" collapsed="false">
      <c r="A964" s="294" t="s">
        <v>474</v>
      </c>
      <c r="B964" s="295" t="s">
        <v>475</v>
      </c>
      <c r="C964" s="296" t="s">
        <v>19</v>
      </c>
      <c r="D964" s="297" t="n">
        <v>0.1256</v>
      </c>
      <c r="E964" s="298" t="n">
        <f aca="false">1-D964</f>
        <v>0.8744</v>
      </c>
      <c r="F964" s="299" t="n">
        <v>54.05</v>
      </c>
    </row>
    <row r="965" customFormat="false" ht="15" hidden="false" customHeight="false" outlineLevel="0" collapsed="false">
      <c r="A965" s="294" t="s">
        <v>2819</v>
      </c>
      <c r="B965" s="295" t="s">
        <v>2820</v>
      </c>
      <c r="C965" s="296" t="s">
        <v>19</v>
      </c>
      <c r="D965" s="297" t="n">
        <v>0.477</v>
      </c>
      <c r="E965" s="298" t="n">
        <f aca="false">1-D965</f>
        <v>0.523</v>
      </c>
      <c r="F965" s="299" t="n">
        <v>222.02</v>
      </c>
    </row>
    <row r="966" customFormat="false" ht="15" hidden="false" customHeight="false" outlineLevel="0" collapsed="false">
      <c r="A966" s="294" t="s">
        <v>2821</v>
      </c>
      <c r="B966" s="295" t="s">
        <v>2822</v>
      </c>
      <c r="C966" s="296" t="s">
        <v>19</v>
      </c>
      <c r="D966" s="297" t="n">
        <v>0.4584</v>
      </c>
      <c r="E966" s="298" t="n">
        <f aca="false">1-D966</f>
        <v>0.5416</v>
      </c>
      <c r="F966" s="299" t="n">
        <v>414.56</v>
      </c>
    </row>
    <row r="967" customFormat="false" ht="15" hidden="false" customHeight="false" outlineLevel="0" collapsed="false">
      <c r="A967" s="294" t="s">
        <v>2823</v>
      </c>
      <c r="B967" s="295" t="s">
        <v>2824</v>
      </c>
      <c r="C967" s="296" t="s">
        <v>19</v>
      </c>
      <c r="D967" s="297" t="n">
        <v>0.4604</v>
      </c>
      <c r="E967" s="298" t="n">
        <f aca="false">1-D967</f>
        <v>0.5396</v>
      </c>
      <c r="F967" s="299" t="n">
        <v>573.12</v>
      </c>
    </row>
    <row r="968" customFormat="false" ht="15" hidden="false" customHeight="false" outlineLevel="0" collapsed="false">
      <c r="A968" s="294" t="s">
        <v>2825</v>
      </c>
      <c r="B968" s="295" t="s">
        <v>2826</v>
      </c>
      <c r="C968" s="296" t="s">
        <v>19</v>
      </c>
      <c r="D968" s="297" t="n">
        <v>0.4058</v>
      </c>
      <c r="E968" s="298" t="n">
        <f aca="false">1-D968</f>
        <v>0.5942</v>
      </c>
      <c r="F968" s="299" t="n">
        <v>625.03</v>
      </c>
    </row>
    <row r="969" customFormat="false" ht="15" hidden="false" customHeight="false" outlineLevel="0" collapsed="false">
      <c r="A969" s="294" t="s">
        <v>2827</v>
      </c>
      <c r="B969" s="295" t="s">
        <v>2828</v>
      </c>
      <c r="C969" s="296" t="s">
        <v>19</v>
      </c>
      <c r="D969" s="297" t="n">
        <v>0.4792</v>
      </c>
      <c r="E969" s="298" t="n">
        <f aca="false">1-D969</f>
        <v>0.5208</v>
      </c>
      <c r="F969" s="299" t="n">
        <v>180.61</v>
      </c>
    </row>
    <row r="970" customFormat="false" ht="15" hidden="false" customHeight="false" outlineLevel="0" collapsed="false">
      <c r="A970" s="294" t="s">
        <v>2829</v>
      </c>
      <c r="B970" s="295" t="s">
        <v>2830</v>
      </c>
      <c r="C970" s="296" t="s">
        <v>19</v>
      </c>
      <c r="D970" s="297" t="n">
        <v>0.4777</v>
      </c>
      <c r="E970" s="298" t="n">
        <f aca="false">1-D970</f>
        <v>0.5223</v>
      </c>
      <c r="F970" s="299" t="n">
        <v>284.64</v>
      </c>
    </row>
    <row r="971" customFormat="false" ht="15" hidden="false" customHeight="false" outlineLevel="0" collapsed="false">
      <c r="A971" s="294" t="s">
        <v>2831</v>
      </c>
      <c r="B971" s="295" t="s">
        <v>2832</v>
      </c>
      <c r="C971" s="296" t="s">
        <v>19</v>
      </c>
      <c r="D971" s="297" t="n">
        <v>0.4638</v>
      </c>
      <c r="E971" s="298" t="n">
        <f aca="false">1-D971</f>
        <v>0.5362</v>
      </c>
      <c r="F971" s="299" t="n">
        <v>546.96</v>
      </c>
    </row>
    <row r="972" customFormat="false" ht="15" hidden="false" customHeight="false" outlineLevel="0" collapsed="false">
      <c r="A972" s="294" t="s">
        <v>2833</v>
      </c>
      <c r="B972" s="295" t="s">
        <v>2834</v>
      </c>
      <c r="C972" s="296" t="s">
        <v>19</v>
      </c>
      <c r="D972" s="297" t="n">
        <v>0.4649</v>
      </c>
      <c r="E972" s="298" t="n">
        <f aca="false">1-D972</f>
        <v>0.5351</v>
      </c>
      <c r="F972" s="299" t="n">
        <v>741.97</v>
      </c>
    </row>
    <row r="973" customFormat="false" ht="15" hidden="false" customHeight="false" outlineLevel="0" collapsed="false">
      <c r="A973" s="294" t="s">
        <v>2835</v>
      </c>
      <c r="B973" s="295" t="s">
        <v>2836</v>
      </c>
      <c r="C973" s="296" t="s">
        <v>19</v>
      </c>
      <c r="D973" s="297" t="n">
        <v>0.4242</v>
      </c>
      <c r="E973" s="298" t="n">
        <f aca="false">1-D973</f>
        <v>0.5758</v>
      </c>
      <c r="F973" s="299" t="n">
        <v>829.62</v>
      </c>
    </row>
    <row r="974" customFormat="false" ht="15" hidden="false" customHeight="false" outlineLevel="0" collapsed="false">
      <c r="A974" s="294" t="s">
        <v>2837</v>
      </c>
      <c r="B974" s="295" t="s">
        <v>2838</v>
      </c>
      <c r="C974" s="296" t="s">
        <v>19</v>
      </c>
      <c r="D974" s="297" t="n">
        <v>0.1526</v>
      </c>
      <c r="E974" s="298" t="n">
        <f aca="false">1-D974</f>
        <v>0.8474</v>
      </c>
      <c r="F974" s="299" t="n">
        <v>152.68</v>
      </c>
    </row>
    <row r="975" customFormat="false" ht="15" hidden="false" customHeight="false" outlineLevel="0" collapsed="false">
      <c r="A975" s="294" t="s">
        <v>2839</v>
      </c>
      <c r="B975" s="295" t="s">
        <v>2840</v>
      </c>
      <c r="C975" s="296" t="s">
        <v>19</v>
      </c>
      <c r="D975" s="297" t="n">
        <v>0.1374</v>
      </c>
      <c r="E975" s="298" t="n">
        <f aca="false">1-D975</f>
        <v>0.8626</v>
      </c>
      <c r="F975" s="299" t="n">
        <v>242.06</v>
      </c>
    </row>
    <row r="976" customFormat="false" ht="15" hidden="false" customHeight="false" outlineLevel="0" collapsed="false">
      <c r="A976" s="294" t="s">
        <v>2841</v>
      </c>
      <c r="B976" s="295" t="s">
        <v>2842</v>
      </c>
      <c r="C976" s="296" t="s">
        <v>19</v>
      </c>
      <c r="D976" s="297" t="n">
        <v>0.1233</v>
      </c>
      <c r="E976" s="298" t="n">
        <f aca="false">1-D976</f>
        <v>0.8767</v>
      </c>
      <c r="F976" s="299" t="n">
        <v>466.92</v>
      </c>
    </row>
    <row r="977" customFormat="false" ht="15" hidden="false" customHeight="false" outlineLevel="0" collapsed="false">
      <c r="A977" s="294" t="s">
        <v>2843</v>
      </c>
      <c r="B977" s="295" t="s">
        <v>2844</v>
      </c>
      <c r="C977" s="296" t="s">
        <v>19</v>
      </c>
      <c r="D977" s="297" t="n">
        <v>0.1048</v>
      </c>
      <c r="E977" s="298" t="n">
        <f aca="false">1-D977</f>
        <v>0.8952</v>
      </c>
      <c r="F977" s="299" t="n">
        <v>920.27</v>
      </c>
    </row>
    <row r="978" customFormat="false" ht="15" hidden="false" customHeight="false" outlineLevel="0" collapsed="false">
      <c r="A978" s="294" t="s">
        <v>2845</v>
      </c>
      <c r="B978" s="295" t="s">
        <v>2846</v>
      </c>
      <c r="C978" s="296" t="s">
        <v>19</v>
      </c>
      <c r="D978" s="297" t="n">
        <v>0.0921</v>
      </c>
      <c r="E978" s="298" t="n">
        <f aca="false">1-D978</f>
        <v>0.9079</v>
      </c>
      <c r="F978" s="299" t="n">
        <v>1417.23</v>
      </c>
    </row>
    <row r="979" customFormat="false" ht="15" hidden="false" customHeight="false" outlineLevel="0" collapsed="false">
      <c r="A979" s="294" t="s">
        <v>2847</v>
      </c>
      <c r="B979" s="295" t="s">
        <v>2848</v>
      </c>
      <c r="C979" s="296" t="s">
        <v>19</v>
      </c>
      <c r="D979" s="297" t="n">
        <v>0.4602</v>
      </c>
      <c r="E979" s="298" t="n">
        <f aca="false">1-D979</f>
        <v>0.5398</v>
      </c>
      <c r="F979" s="299" t="n">
        <v>199.06</v>
      </c>
    </row>
    <row r="980" customFormat="false" ht="15" hidden="false" customHeight="false" outlineLevel="0" collapsed="false">
      <c r="A980" s="294" t="s">
        <v>251</v>
      </c>
      <c r="B980" s="295" t="s">
        <v>252</v>
      </c>
      <c r="C980" s="296" t="s">
        <v>19</v>
      </c>
      <c r="D980" s="297" t="n">
        <v>0.4516</v>
      </c>
      <c r="E980" s="298" t="n">
        <f aca="false">1-D980</f>
        <v>0.5484</v>
      </c>
      <c r="F980" s="299" t="n">
        <v>203.33</v>
      </c>
    </row>
    <row r="981" customFormat="false" ht="15" hidden="false" customHeight="false" outlineLevel="0" collapsed="false">
      <c r="A981" s="294" t="s">
        <v>2849</v>
      </c>
      <c r="B981" s="295" t="s">
        <v>2850</v>
      </c>
      <c r="C981" s="296" t="s">
        <v>19</v>
      </c>
      <c r="D981" s="297" t="n">
        <v>0.4642</v>
      </c>
      <c r="E981" s="298" t="n">
        <f aca="false">1-D981</f>
        <v>0.5358</v>
      </c>
      <c r="F981" s="299" t="n">
        <v>311.66</v>
      </c>
    </row>
    <row r="982" customFormat="false" ht="15" hidden="false" customHeight="false" outlineLevel="0" collapsed="false">
      <c r="A982" s="294" t="s">
        <v>2851</v>
      </c>
      <c r="B982" s="295" t="s">
        <v>2852</v>
      </c>
      <c r="C982" s="296" t="s">
        <v>19</v>
      </c>
      <c r="D982" s="297" t="n">
        <v>0.4547</v>
      </c>
      <c r="E982" s="298" t="n">
        <f aca="false">1-D982</f>
        <v>0.5453</v>
      </c>
      <c r="F982" s="299" t="n">
        <v>318.98</v>
      </c>
    </row>
    <row r="983" customFormat="false" ht="15" hidden="false" customHeight="false" outlineLevel="0" collapsed="false">
      <c r="A983" s="294" t="s">
        <v>2853</v>
      </c>
      <c r="B983" s="295" t="s">
        <v>2854</v>
      </c>
      <c r="C983" s="296" t="s">
        <v>19</v>
      </c>
      <c r="D983" s="297" t="n">
        <v>0.4568</v>
      </c>
      <c r="E983" s="298" t="n">
        <f aca="false">1-D983</f>
        <v>0.5432</v>
      </c>
      <c r="F983" s="299" t="n">
        <v>599.75</v>
      </c>
    </row>
    <row r="984" customFormat="false" ht="15" hidden="false" customHeight="false" outlineLevel="0" collapsed="false">
      <c r="A984" s="294" t="s">
        <v>2855</v>
      </c>
      <c r="B984" s="295" t="s">
        <v>2856</v>
      </c>
      <c r="C984" s="296" t="s">
        <v>19</v>
      </c>
      <c r="D984" s="297" t="n">
        <v>0.446</v>
      </c>
      <c r="E984" s="298" t="n">
        <f aca="false">1-D984</f>
        <v>0.554</v>
      </c>
      <c r="F984" s="299" t="n">
        <v>616.18</v>
      </c>
    </row>
    <row r="985" customFormat="false" ht="15" hidden="false" customHeight="false" outlineLevel="0" collapsed="false">
      <c r="A985" s="294" t="s">
        <v>2857</v>
      </c>
      <c r="B985" s="295" t="s">
        <v>2858</v>
      </c>
      <c r="C985" s="296" t="s">
        <v>19</v>
      </c>
      <c r="D985" s="297" t="n">
        <v>0.4569</v>
      </c>
      <c r="E985" s="298" t="n">
        <f aca="false">1-D985</f>
        <v>0.5431</v>
      </c>
      <c r="F985" s="299" t="n">
        <v>835.38</v>
      </c>
    </row>
    <row r="986" customFormat="false" ht="15" hidden="false" customHeight="false" outlineLevel="0" collapsed="false">
      <c r="A986" s="294" t="s">
        <v>2859</v>
      </c>
      <c r="B986" s="295" t="s">
        <v>2860</v>
      </c>
      <c r="C986" s="296" t="s">
        <v>19</v>
      </c>
      <c r="D986" s="297" t="n">
        <v>0.4463</v>
      </c>
      <c r="E986" s="298" t="n">
        <f aca="false">1-D986</f>
        <v>0.5537</v>
      </c>
      <c r="F986" s="299" t="n">
        <v>857.91</v>
      </c>
    </row>
    <row r="987" customFormat="false" ht="15" hidden="false" customHeight="false" outlineLevel="0" collapsed="false">
      <c r="A987" s="294" t="s">
        <v>2861</v>
      </c>
      <c r="B987" s="295" t="s">
        <v>2862</v>
      </c>
      <c r="C987" s="296" t="s">
        <v>19</v>
      </c>
      <c r="D987" s="297" t="n">
        <v>0.4254</v>
      </c>
      <c r="E987" s="298" t="n">
        <f aca="false">1-D987</f>
        <v>0.5746</v>
      </c>
      <c r="F987" s="299" t="n">
        <v>971.68</v>
      </c>
    </row>
    <row r="988" customFormat="false" ht="15" hidden="false" customHeight="false" outlineLevel="0" collapsed="false">
      <c r="A988" s="294" t="s">
        <v>2863</v>
      </c>
      <c r="B988" s="295" t="s">
        <v>2864</v>
      </c>
      <c r="C988" s="296" t="s">
        <v>19</v>
      </c>
      <c r="D988" s="297" t="n">
        <v>0.4146</v>
      </c>
      <c r="E988" s="298" t="n">
        <f aca="false">1-D988</f>
        <v>0.5854</v>
      </c>
      <c r="F988" s="299" t="n">
        <v>1000.81</v>
      </c>
    </row>
    <row r="989" customFormat="false" ht="15" hidden="false" customHeight="false" outlineLevel="0" collapsed="false">
      <c r="A989" s="294" t="s">
        <v>2865</v>
      </c>
      <c r="B989" s="295" t="s">
        <v>2866</v>
      </c>
      <c r="C989" s="296" t="s">
        <v>19</v>
      </c>
      <c r="D989" s="297" t="n">
        <v>0.4558</v>
      </c>
      <c r="E989" s="298" t="n">
        <f aca="false">1-D989</f>
        <v>0.5442</v>
      </c>
      <c r="F989" s="299" t="n">
        <v>258.81</v>
      </c>
    </row>
    <row r="990" customFormat="false" ht="15" hidden="false" customHeight="false" outlineLevel="0" collapsed="false">
      <c r="A990" s="294" t="s">
        <v>2867</v>
      </c>
      <c r="B990" s="295" t="s">
        <v>2868</v>
      </c>
      <c r="C990" s="296" t="s">
        <v>19</v>
      </c>
      <c r="D990" s="297" t="n">
        <v>0.4487</v>
      </c>
      <c r="E990" s="298" t="n">
        <f aca="false">1-D990</f>
        <v>0.5513</v>
      </c>
      <c r="F990" s="299" t="n">
        <v>263.46</v>
      </c>
    </row>
    <row r="991" customFormat="false" ht="15" hidden="false" customHeight="false" outlineLevel="0" collapsed="false">
      <c r="A991" s="294" t="s">
        <v>2869</v>
      </c>
      <c r="B991" s="295" t="s">
        <v>2870</v>
      </c>
      <c r="C991" s="296" t="s">
        <v>19</v>
      </c>
      <c r="D991" s="297" t="n">
        <v>0.4452</v>
      </c>
      <c r="E991" s="298" t="n">
        <f aca="false">1-D991</f>
        <v>0.5548</v>
      </c>
      <c r="F991" s="299" t="n">
        <v>476.31</v>
      </c>
    </row>
    <row r="992" customFormat="false" ht="15" hidden="false" customHeight="false" outlineLevel="0" collapsed="false">
      <c r="A992" s="294" t="s">
        <v>2871</v>
      </c>
      <c r="B992" s="295" t="s">
        <v>2872</v>
      </c>
      <c r="C992" s="296" t="s">
        <v>19</v>
      </c>
      <c r="D992" s="297" t="n">
        <v>0.4368</v>
      </c>
      <c r="E992" s="298" t="n">
        <f aca="false">1-D992</f>
        <v>0.5632</v>
      </c>
      <c r="F992" s="299" t="n">
        <v>486.66</v>
      </c>
    </row>
    <row r="993" customFormat="false" ht="15" hidden="false" customHeight="false" outlineLevel="0" collapsed="false">
      <c r="A993" s="294" t="s">
        <v>2873</v>
      </c>
      <c r="B993" s="295" t="s">
        <v>2874</v>
      </c>
      <c r="C993" s="296" t="s">
        <v>19</v>
      </c>
      <c r="D993" s="297" t="n">
        <v>0.4466</v>
      </c>
      <c r="E993" s="298" t="n">
        <f aca="false">1-D993</f>
        <v>0.5534</v>
      </c>
      <c r="F993" s="299" t="n">
        <v>677.88</v>
      </c>
    </row>
    <row r="994" customFormat="false" ht="15" hidden="false" customHeight="false" outlineLevel="0" collapsed="false">
      <c r="A994" s="294" t="s">
        <v>2875</v>
      </c>
      <c r="B994" s="295" t="s">
        <v>2876</v>
      </c>
      <c r="C994" s="296" t="s">
        <v>19</v>
      </c>
      <c r="D994" s="297" t="n">
        <v>0.4381</v>
      </c>
      <c r="E994" s="298" t="n">
        <f aca="false">1-D994</f>
        <v>0.5619</v>
      </c>
      <c r="F994" s="299" t="n">
        <v>692.64</v>
      </c>
    </row>
    <row r="995" customFormat="false" ht="15" hidden="false" customHeight="false" outlineLevel="0" collapsed="false">
      <c r="A995" s="294" t="s">
        <v>2877</v>
      </c>
      <c r="B995" s="295" t="s">
        <v>2878</v>
      </c>
      <c r="C995" s="296" t="s">
        <v>19</v>
      </c>
      <c r="D995" s="297" t="n">
        <v>0.4074</v>
      </c>
      <c r="E995" s="298" t="n">
        <f aca="false">1-D995</f>
        <v>0.5926</v>
      </c>
      <c r="F995" s="299" t="n">
        <v>785.29</v>
      </c>
    </row>
    <row r="996" customFormat="false" ht="15" hidden="false" customHeight="false" outlineLevel="0" collapsed="false">
      <c r="A996" s="294" t="s">
        <v>2879</v>
      </c>
      <c r="B996" s="295" t="s">
        <v>2880</v>
      </c>
      <c r="C996" s="296" t="s">
        <v>19</v>
      </c>
      <c r="D996" s="297" t="n">
        <v>0.3986</v>
      </c>
      <c r="E996" s="298" t="n">
        <f aca="false">1-D996</f>
        <v>0.6014</v>
      </c>
      <c r="F996" s="299" t="n">
        <v>805.24</v>
      </c>
    </row>
    <row r="997" customFormat="false" ht="15" hidden="false" customHeight="false" outlineLevel="0" collapsed="false">
      <c r="A997" s="294" t="s">
        <v>2881</v>
      </c>
      <c r="B997" s="295" t="s">
        <v>2882</v>
      </c>
      <c r="C997" s="296" t="s">
        <v>19</v>
      </c>
      <c r="D997" s="297" t="n">
        <v>0.0135</v>
      </c>
      <c r="E997" s="298" t="n">
        <f aca="false">1-D997</f>
        <v>0.9865</v>
      </c>
      <c r="F997" s="299" t="n">
        <v>213.32</v>
      </c>
    </row>
    <row r="998" customFormat="false" ht="15" hidden="false" customHeight="false" outlineLevel="0" collapsed="false">
      <c r="A998" s="294" t="s">
        <v>2883</v>
      </c>
      <c r="B998" s="295" t="s">
        <v>2884</v>
      </c>
      <c r="C998" s="296" t="s">
        <v>19</v>
      </c>
      <c r="D998" s="297" t="n">
        <v>0.0149</v>
      </c>
      <c r="E998" s="298" t="n">
        <f aca="false">1-D998</f>
        <v>0.9851</v>
      </c>
      <c r="F998" s="299" t="n">
        <v>394.97</v>
      </c>
    </row>
    <row r="999" customFormat="false" ht="15" hidden="false" customHeight="false" outlineLevel="0" collapsed="false">
      <c r="A999" s="294" t="s">
        <v>2885</v>
      </c>
      <c r="B999" s="295" t="s">
        <v>2886</v>
      </c>
      <c r="C999" s="296" t="s">
        <v>19</v>
      </c>
      <c r="D999" s="297" t="n">
        <v>0.0213</v>
      </c>
      <c r="E999" s="298" t="n">
        <f aca="false">1-D999</f>
        <v>0.9787</v>
      </c>
      <c r="F999" s="299" t="n">
        <v>511.89</v>
      </c>
    </row>
    <row r="1000" customFormat="false" ht="15" hidden="false" customHeight="false" outlineLevel="0" collapsed="false">
      <c r="A1000" s="294" t="s">
        <v>2887</v>
      </c>
      <c r="B1000" s="295" t="s">
        <v>2888</v>
      </c>
      <c r="C1000" s="296" t="s">
        <v>19</v>
      </c>
      <c r="D1000" s="297" t="n">
        <v>0.093</v>
      </c>
      <c r="E1000" s="298" t="n">
        <f aca="false">1-D1000</f>
        <v>0.907</v>
      </c>
      <c r="F1000" s="299" t="n">
        <v>980.41</v>
      </c>
    </row>
    <row r="1001" customFormat="false" ht="15" hidden="false" customHeight="false" outlineLevel="0" collapsed="false">
      <c r="A1001" s="294" t="s">
        <v>2889</v>
      </c>
      <c r="B1001" s="295" t="s">
        <v>2890</v>
      </c>
      <c r="C1001" s="296" t="s">
        <v>19</v>
      </c>
      <c r="D1001" s="297" t="n">
        <v>0.3822</v>
      </c>
      <c r="E1001" s="298" t="n">
        <f aca="false">1-D1001</f>
        <v>0.6178</v>
      </c>
      <c r="F1001" s="299" t="n">
        <v>622.11</v>
      </c>
    </row>
    <row r="1002" customFormat="false" ht="15" hidden="false" customHeight="false" outlineLevel="0" collapsed="false">
      <c r="A1002" s="294" t="s">
        <v>2891</v>
      </c>
      <c r="B1002" s="295" t="s">
        <v>2892</v>
      </c>
      <c r="C1002" s="296" t="s">
        <v>19</v>
      </c>
      <c r="D1002" s="297" t="n">
        <v>0.3642</v>
      </c>
      <c r="E1002" s="298" t="n">
        <f aca="false">1-D1002</f>
        <v>0.6358</v>
      </c>
      <c r="F1002" s="299" t="n">
        <v>1808.39</v>
      </c>
    </row>
    <row r="1003" customFormat="false" ht="15" hidden="false" customHeight="false" outlineLevel="0" collapsed="false">
      <c r="A1003" s="294" t="s">
        <v>2893</v>
      </c>
      <c r="B1003" s="295" t="s">
        <v>2894</v>
      </c>
      <c r="C1003" s="296" t="s">
        <v>19</v>
      </c>
      <c r="D1003" s="297" t="n">
        <v>0.3945</v>
      </c>
      <c r="E1003" s="298" t="n">
        <f aca="false">1-D1003</f>
        <v>0.6055</v>
      </c>
      <c r="F1003" s="299" t="n">
        <v>1164.61</v>
      </c>
    </row>
    <row r="1004" customFormat="false" ht="15" hidden="false" customHeight="false" outlineLevel="0" collapsed="false">
      <c r="A1004" s="294" t="s">
        <v>2895</v>
      </c>
      <c r="B1004" s="295" t="s">
        <v>2896</v>
      </c>
      <c r="C1004" s="296" t="s">
        <v>19</v>
      </c>
      <c r="D1004" s="297" t="n">
        <v>0.372</v>
      </c>
      <c r="E1004" s="298" t="n">
        <f aca="false">1-D1004</f>
        <v>0.628</v>
      </c>
      <c r="F1004" s="299" t="n">
        <v>1454.08</v>
      </c>
    </row>
    <row r="1005" customFormat="false" ht="15" hidden="false" customHeight="false" outlineLevel="0" collapsed="false">
      <c r="A1005" s="294" t="s">
        <v>2897</v>
      </c>
      <c r="B1005" s="295" t="s">
        <v>2898</v>
      </c>
      <c r="C1005" s="296" t="s">
        <v>19</v>
      </c>
      <c r="D1005" s="297" t="n">
        <v>0.3724</v>
      </c>
      <c r="E1005" s="298" t="n">
        <f aca="false">1-D1005</f>
        <v>0.6276</v>
      </c>
      <c r="F1005" s="299" t="n">
        <v>1851.67</v>
      </c>
    </row>
    <row r="1006" customFormat="false" ht="15" hidden="false" customHeight="false" outlineLevel="0" collapsed="false">
      <c r="A1006" s="294" t="s">
        <v>2899</v>
      </c>
      <c r="B1006" s="295" t="s">
        <v>2900</v>
      </c>
      <c r="C1006" s="296" t="s">
        <v>19</v>
      </c>
      <c r="D1006" s="297" t="n">
        <v>0.4908</v>
      </c>
      <c r="E1006" s="298" t="n">
        <f aca="false">1-D1006</f>
        <v>0.5092</v>
      </c>
      <c r="F1006" s="299" t="n">
        <v>109.69</v>
      </c>
    </row>
    <row r="1007" customFormat="false" ht="15" hidden="false" customHeight="false" outlineLevel="0" collapsed="false">
      <c r="A1007" s="294" t="s">
        <v>2901</v>
      </c>
      <c r="B1007" s="295" t="s">
        <v>2902</v>
      </c>
      <c r="C1007" s="296" t="s">
        <v>19</v>
      </c>
      <c r="D1007" s="297" t="n">
        <v>0.0543</v>
      </c>
      <c r="E1007" s="298" t="n">
        <f aca="false">1-D1007</f>
        <v>0.9457</v>
      </c>
      <c r="F1007" s="299" t="n">
        <v>845.23</v>
      </c>
    </row>
    <row r="1008" customFormat="false" ht="15" hidden="false" customHeight="false" outlineLevel="0" collapsed="false">
      <c r="A1008" s="294" t="s">
        <v>2903</v>
      </c>
      <c r="B1008" s="295" t="s">
        <v>2904</v>
      </c>
      <c r="C1008" s="296" t="s">
        <v>19</v>
      </c>
      <c r="D1008" s="297" t="n">
        <v>0.1932</v>
      </c>
      <c r="E1008" s="298" t="n">
        <f aca="false">1-D1008</f>
        <v>0.8068</v>
      </c>
      <c r="F1008" s="299" t="n">
        <v>97.95</v>
      </c>
    </row>
    <row r="1009" customFormat="false" ht="15" hidden="false" customHeight="false" outlineLevel="0" collapsed="false">
      <c r="A1009" s="294" t="s">
        <v>2905</v>
      </c>
      <c r="B1009" s="295" t="s">
        <v>2906</v>
      </c>
      <c r="C1009" s="296" t="s">
        <v>19</v>
      </c>
      <c r="D1009" s="297" t="n">
        <v>0.0178</v>
      </c>
      <c r="E1009" s="298" t="n">
        <f aca="false">1-D1009</f>
        <v>0.9822</v>
      </c>
      <c r="F1009" s="299" t="n">
        <v>1518</v>
      </c>
    </row>
    <row r="1010" customFormat="false" ht="15" hidden="false" customHeight="false" outlineLevel="0" collapsed="false">
      <c r="A1010" s="294" t="s">
        <v>2907</v>
      </c>
      <c r="B1010" s="295" t="s">
        <v>2908</v>
      </c>
      <c r="C1010" s="296" t="s">
        <v>19</v>
      </c>
      <c r="D1010" s="297" t="n">
        <v>0.104</v>
      </c>
      <c r="E1010" s="298" t="n">
        <f aca="false">1-D1010</f>
        <v>0.896</v>
      </c>
      <c r="F1010" s="299" t="n">
        <v>880.01</v>
      </c>
    </row>
    <row r="1011" customFormat="false" ht="15" hidden="false" customHeight="false" outlineLevel="0" collapsed="false">
      <c r="A1011" s="294" t="s">
        <v>2909</v>
      </c>
      <c r="B1011" s="295" t="s">
        <v>2910</v>
      </c>
      <c r="C1011" s="296" t="s">
        <v>19</v>
      </c>
      <c r="D1011" s="297" t="n">
        <v>0.0129</v>
      </c>
      <c r="E1011" s="298" t="n">
        <f aca="false">1-D1011</f>
        <v>0.9871</v>
      </c>
      <c r="F1011" s="299" t="n">
        <v>508.97</v>
      </c>
    </row>
    <row r="1012" customFormat="false" ht="15" hidden="false" customHeight="false" outlineLevel="0" collapsed="false">
      <c r="A1012" s="294" t="s">
        <v>2911</v>
      </c>
      <c r="B1012" s="295" t="s">
        <v>2912</v>
      </c>
      <c r="C1012" s="296" t="s">
        <v>19</v>
      </c>
      <c r="D1012" s="297" t="n">
        <v>0.0075</v>
      </c>
      <c r="E1012" s="298" t="n">
        <f aca="false">1-D1012</f>
        <v>0.9925</v>
      </c>
      <c r="F1012" s="299" t="n">
        <v>1165.81</v>
      </c>
    </row>
    <row r="1013" customFormat="false" ht="15" hidden="false" customHeight="false" outlineLevel="0" collapsed="false">
      <c r="A1013" s="294" t="s">
        <v>2913</v>
      </c>
      <c r="B1013" s="295" t="s">
        <v>2914</v>
      </c>
      <c r="C1013" s="296" t="s">
        <v>19</v>
      </c>
      <c r="D1013" s="297" t="n">
        <v>0.0088</v>
      </c>
      <c r="E1013" s="298" t="n">
        <f aca="false">1-D1013</f>
        <v>0.9912</v>
      </c>
      <c r="F1013" s="299" t="n">
        <v>1324.92</v>
      </c>
    </row>
    <row r="1014" customFormat="false" ht="15" hidden="false" customHeight="false" outlineLevel="0" collapsed="false">
      <c r="A1014" s="294" t="s">
        <v>2915</v>
      </c>
      <c r="B1014" s="295" t="s">
        <v>2916</v>
      </c>
      <c r="C1014" s="296" t="s">
        <v>19</v>
      </c>
      <c r="D1014" s="297" t="n">
        <v>0.0064</v>
      </c>
      <c r="E1014" s="298" t="n">
        <f aca="false">1-D1014</f>
        <v>0.9936</v>
      </c>
      <c r="F1014" s="299" t="n">
        <v>2276.42</v>
      </c>
    </row>
    <row r="1015" customFormat="false" ht="15" hidden="false" customHeight="false" outlineLevel="0" collapsed="false">
      <c r="A1015" s="294" t="s">
        <v>327</v>
      </c>
      <c r="B1015" s="295" t="s">
        <v>328</v>
      </c>
      <c r="C1015" s="296" t="s">
        <v>19</v>
      </c>
      <c r="D1015" s="297" t="n">
        <v>0.1316</v>
      </c>
      <c r="E1015" s="298" t="n">
        <f aca="false">1-D1015</f>
        <v>0.8684</v>
      </c>
      <c r="F1015" s="299" t="n">
        <v>629.55</v>
      </c>
    </row>
    <row r="1016" customFormat="false" ht="15" hidden="false" customHeight="false" outlineLevel="0" collapsed="false">
      <c r="A1016" s="294" t="s">
        <v>2917</v>
      </c>
      <c r="B1016" s="295" t="s">
        <v>2918</v>
      </c>
      <c r="C1016" s="296" t="s">
        <v>19</v>
      </c>
      <c r="D1016" s="297" t="n">
        <v>0.0148</v>
      </c>
      <c r="E1016" s="298" t="n">
        <f aca="false">1-D1016</f>
        <v>0.9852</v>
      </c>
      <c r="F1016" s="299" t="n">
        <v>308.63</v>
      </c>
    </row>
    <row r="1017" customFormat="false" ht="15" hidden="false" customHeight="false" outlineLevel="0" collapsed="false">
      <c r="A1017" s="294" t="s">
        <v>2919</v>
      </c>
      <c r="B1017" s="295" t="s">
        <v>2920</v>
      </c>
      <c r="C1017" s="296" t="s">
        <v>19</v>
      </c>
      <c r="D1017" s="297" t="n">
        <v>0.0118</v>
      </c>
      <c r="E1017" s="298" t="n">
        <f aca="false">1-D1017</f>
        <v>0.9882</v>
      </c>
      <c r="F1017" s="299" t="n">
        <v>475.4</v>
      </c>
    </row>
    <row r="1018" customFormat="false" ht="15" hidden="false" customHeight="false" outlineLevel="0" collapsed="false">
      <c r="A1018" s="294" t="s">
        <v>2921</v>
      </c>
      <c r="B1018" s="295" t="s">
        <v>2922</v>
      </c>
      <c r="C1018" s="296" t="s">
        <v>19</v>
      </c>
      <c r="D1018" s="297" t="n">
        <v>0.0094</v>
      </c>
      <c r="E1018" s="298" t="n">
        <f aca="false">1-D1018</f>
        <v>0.9906</v>
      </c>
      <c r="F1018" s="299" t="n">
        <v>713.14</v>
      </c>
    </row>
    <row r="1019" customFormat="false" ht="15" hidden="false" customHeight="false" outlineLevel="0" collapsed="false">
      <c r="A1019" s="294" t="s">
        <v>2923</v>
      </c>
      <c r="B1019" s="295" t="s">
        <v>2924</v>
      </c>
      <c r="C1019" s="296" t="s">
        <v>19</v>
      </c>
      <c r="D1019" s="297" t="n">
        <v>0.0248</v>
      </c>
      <c r="E1019" s="298" t="n">
        <f aca="false">1-D1019</f>
        <v>0.9752</v>
      </c>
      <c r="F1019" s="299" t="n">
        <v>6054.19</v>
      </c>
    </row>
    <row r="1020" customFormat="false" ht="15" hidden="false" customHeight="false" outlineLevel="0" collapsed="false">
      <c r="A1020" s="294" t="s">
        <v>2925</v>
      </c>
      <c r="B1020" s="295" t="s">
        <v>2926</v>
      </c>
      <c r="C1020" s="296" t="s">
        <v>19</v>
      </c>
      <c r="D1020" s="297" t="n">
        <v>0.0078</v>
      </c>
      <c r="E1020" s="298" t="n">
        <f aca="false">1-D1020</f>
        <v>0.9922</v>
      </c>
      <c r="F1020" s="299" t="n">
        <v>1096.32</v>
      </c>
    </row>
    <row r="1021" customFormat="false" ht="15" hidden="false" customHeight="false" outlineLevel="0" collapsed="false">
      <c r="A1021" s="294" t="s">
        <v>2927</v>
      </c>
      <c r="B1021" s="295" t="s">
        <v>2928</v>
      </c>
      <c r="C1021" s="296" t="s">
        <v>19</v>
      </c>
      <c r="D1021" s="297" t="n">
        <v>0.0171</v>
      </c>
      <c r="E1021" s="298" t="n">
        <f aca="false">1-D1021</f>
        <v>0.9829</v>
      </c>
      <c r="F1021" s="299" t="n">
        <v>8802.95</v>
      </c>
    </row>
    <row r="1022" customFormat="false" ht="15" hidden="false" customHeight="false" outlineLevel="0" collapsed="false">
      <c r="A1022" s="294" t="s">
        <v>2929</v>
      </c>
      <c r="B1022" s="295" t="s">
        <v>2930</v>
      </c>
      <c r="C1022" s="296" t="s">
        <v>19</v>
      </c>
      <c r="D1022" s="297" t="n">
        <v>0.0078</v>
      </c>
      <c r="E1022" s="298" t="n">
        <f aca="false">1-D1022</f>
        <v>0.9922</v>
      </c>
      <c r="F1022" s="299" t="n">
        <v>1375.88</v>
      </c>
    </row>
    <row r="1023" customFormat="false" ht="15" hidden="false" customHeight="false" outlineLevel="0" collapsed="false">
      <c r="A1023" s="294" t="s">
        <v>2931</v>
      </c>
      <c r="B1023" s="295" t="s">
        <v>2932</v>
      </c>
      <c r="C1023" s="296" t="s">
        <v>19</v>
      </c>
      <c r="D1023" s="297" t="n">
        <v>0.0111</v>
      </c>
      <c r="E1023" s="298" t="n">
        <f aca="false">1-D1023</f>
        <v>0.9889</v>
      </c>
      <c r="F1023" s="299" t="n">
        <v>13539.77</v>
      </c>
    </row>
    <row r="1024" customFormat="false" ht="15" hidden="false" customHeight="false" outlineLevel="0" collapsed="false">
      <c r="A1024" s="294" t="s">
        <v>2933</v>
      </c>
      <c r="B1024" s="295" t="s">
        <v>2934</v>
      </c>
      <c r="C1024" s="296" t="s">
        <v>19</v>
      </c>
      <c r="D1024" s="297" t="n">
        <v>0.0069</v>
      </c>
      <c r="E1024" s="298" t="n">
        <f aca="false">1-D1024</f>
        <v>0.9931</v>
      </c>
      <c r="F1024" s="299" t="n">
        <v>2036.51</v>
      </c>
    </row>
    <row r="1025" customFormat="false" ht="15" hidden="false" customHeight="false" outlineLevel="0" collapsed="false">
      <c r="A1025" s="294" t="s">
        <v>2935</v>
      </c>
      <c r="B1025" s="295" t="s">
        <v>2936</v>
      </c>
      <c r="C1025" s="296" t="s">
        <v>19</v>
      </c>
      <c r="D1025" s="297" t="n">
        <v>0.0098</v>
      </c>
      <c r="E1025" s="298" t="n">
        <f aca="false">1-D1025</f>
        <v>0.9902</v>
      </c>
      <c r="F1025" s="299" t="n">
        <v>512.44</v>
      </c>
    </row>
    <row r="1026" customFormat="false" ht="15" hidden="false" customHeight="false" outlineLevel="0" collapsed="false">
      <c r="A1026" s="294" t="s">
        <v>2937</v>
      </c>
      <c r="B1026" s="295" t="s">
        <v>2938</v>
      </c>
      <c r="C1026" s="296" t="s">
        <v>19</v>
      </c>
      <c r="D1026" s="297" t="n">
        <v>0.0401</v>
      </c>
      <c r="E1026" s="298" t="n">
        <f aca="false">1-D1026</f>
        <v>0.9599</v>
      </c>
      <c r="F1026" s="299" t="n">
        <v>3742.59</v>
      </c>
    </row>
    <row r="1027" customFormat="false" ht="15" hidden="false" customHeight="false" outlineLevel="0" collapsed="false">
      <c r="A1027" s="294" t="s">
        <v>2939</v>
      </c>
      <c r="B1027" s="295" t="s">
        <v>2940</v>
      </c>
      <c r="C1027" s="296" t="s">
        <v>19</v>
      </c>
      <c r="D1027" s="297" t="n">
        <v>0.0333</v>
      </c>
      <c r="E1027" s="298" t="n">
        <f aca="false">1-D1027</f>
        <v>0.9667</v>
      </c>
      <c r="F1027" s="299" t="n">
        <v>4505.79</v>
      </c>
    </row>
    <row r="1028" customFormat="false" ht="15" hidden="false" customHeight="false" outlineLevel="0" collapsed="false">
      <c r="A1028" s="294" t="s">
        <v>2941</v>
      </c>
      <c r="B1028" s="295" t="s">
        <v>2942</v>
      </c>
      <c r="C1028" s="296" t="s">
        <v>19</v>
      </c>
      <c r="D1028" s="297" t="n">
        <v>0.0075</v>
      </c>
      <c r="E1028" s="298" t="n">
        <f aca="false">1-D1028</f>
        <v>0.9925</v>
      </c>
      <c r="F1028" s="299" t="n">
        <v>735.51</v>
      </c>
    </row>
    <row r="1029" customFormat="false" ht="15" hidden="false" customHeight="false" outlineLevel="0" collapsed="false">
      <c r="A1029" s="294" t="s">
        <v>2943</v>
      </c>
      <c r="B1029" s="295" t="s">
        <v>2944</v>
      </c>
      <c r="C1029" s="296" t="s">
        <v>19</v>
      </c>
      <c r="D1029" s="297" t="n">
        <v>0.7157</v>
      </c>
      <c r="E1029" s="298" t="n">
        <f aca="false">1-D1029</f>
        <v>0.2843</v>
      </c>
      <c r="F1029" s="299" t="n">
        <v>12.38</v>
      </c>
    </row>
    <row r="1030" customFormat="false" ht="15" hidden="false" customHeight="false" outlineLevel="0" collapsed="false">
      <c r="A1030" s="294" t="s">
        <v>2945</v>
      </c>
      <c r="B1030" s="295" t="s">
        <v>2946</v>
      </c>
      <c r="C1030" s="296" t="s">
        <v>19</v>
      </c>
      <c r="D1030" s="297" t="n">
        <v>0.717</v>
      </c>
      <c r="E1030" s="298" t="n">
        <f aca="false">1-D1030</f>
        <v>0.283</v>
      </c>
      <c r="F1030" s="299" t="n">
        <v>4.24</v>
      </c>
    </row>
    <row r="1031" customFormat="false" ht="15" hidden="false" customHeight="false" outlineLevel="0" collapsed="false">
      <c r="A1031" s="294" t="s">
        <v>2947</v>
      </c>
      <c r="B1031" s="295" t="s">
        <v>2948</v>
      </c>
      <c r="C1031" s="296" t="s">
        <v>19</v>
      </c>
      <c r="D1031" s="297" t="n">
        <v>0.7155</v>
      </c>
      <c r="E1031" s="298" t="n">
        <f aca="false">1-D1031</f>
        <v>0.2845</v>
      </c>
      <c r="F1031" s="299" t="n">
        <v>4.71</v>
      </c>
    </row>
    <row r="1032" customFormat="false" ht="15" hidden="false" customHeight="false" outlineLevel="0" collapsed="false">
      <c r="A1032" s="294" t="s">
        <v>2949</v>
      </c>
      <c r="B1032" s="295" t="s">
        <v>2950</v>
      </c>
      <c r="C1032" s="296" t="s">
        <v>19</v>
      </c>
      <c r="D1032" s="297" t="n">
        <v>0.7154</v>
      </c>
      <c r="E1032" s="298" t="n">
        <f aca="false">1-D1032</f>
        <v>0.2846</v>
      </c>
      <c r="F1032" s="299" t="n">
        <v>5.2</v>
      </c>
    </row>
    <row r="1033" customFormat="false" ht="15" hidden="false" customHeight="false" outlineLevel="0" collapsed="false">
      <c r="A1033" s="294" t="s">
        <v>2951</v>
      </c>
      <c r="B1033" s="295" t="s">
        <v>2952</v>
      </c>
      <c r="C1033" s="296" t="s">
        <v>19</v>
      </c>
      <c r="D1033" s="297" t="n">
        <v>0.7167</v>
      </c>
      <c r="E1033" s="298" t="n">
        <f aca="false">1-D1033</f>
        <v>0.2833</v>
      </c>
      <c r="F1033" s="299" t="n">
        <v>5.86</v>
      </c>
    </row>
    <row r="1034" customFormat="false" ht="15" hidden="false" customHeight="false" outlineLevel="0" collapsed="false">
      <c r="A1034" s="294" t="s">
        <v>2953</v>
      </c>
      <c r="B1034" s="295" t="s">
        <v>2954</v>
      </c>
      <c r="C1034" s="296" t="s">
        <v>19</v>
      </c>
      <c r="D1034" s="297" t="n">
        <v>0.7164</v>
      </c>
      <c r="E1034" s="298" t="n">
        <f aca="false">1-D1034</f>
        <v>0.2836</v>
      </c>
      <c r="F1034" s="299" t="n">
        <v>6.63</v>
      </c>
    </row>
    <row r="1035" customFormat="false" ht="15" hidden="false" customHeight="false" outlineLevel="0" collapsed="false">
      <c r="A1035" s="294" t="s">
        <v>2955</v>
      </c>
      <c r="B1035" s="295" t="s">
        <v>2956</v>
      </c>
      <c r="C1035" s="296" t="s">
        <v>19</v>
      </c>
      <c r="D1035" s="297" t="n">
        <v>0.7154</v>
      </c>
      <c r="E1035" s="298" t="n">
        <f aca="false">1-D1035</f>
        <v>0.2846</v>
      </c>
      <c r="F1035" s="299" t="n">
        <v>7.59</v>
      </c>
    </row>
    <row r="1036" customFormat="false" ht="15" hidden="false" customHeight="false" outlineLevel="0" collapsed="false">
      <c r="A1036" s="294" t="s">
        <v>2957</v>
      </c>
      <c r="B1036" s="295" t="s">
        <v>2958</v>
      </c>
      <c r="C1036" s="296" t="s">
        <v>19</v>
      </c>
      <c r="D1036" s="297" t="n">
        <v>0.7146</v>
      </c>
      <c r="E1036" s="298" t="n">
        <f aca="false">1-D1036</f>
        <v>0.2854</v>
      </c>
      <c r="F1036" s="299" t="n">
        <v>8.55</v>
      </c>
    </row>
    <row r="1037" customFormat="false" ht="15" hidden="false" customHeight="false" outlineLevel="0" collapsed="false">
      <c r="A1037" s="294" t="s">
        <v>2959</v>
      </c>
      <c r="B1037" s="295" t="s">
        <v>2960</v>
      </c>
      <c r="C1037" s="296" t="s">
        <v>19</v>
      </c>
      <c r="D1037" s="297" t="n">
        <v>0.7157</v>
      </c>
      <c r="E1037" s="298" t="n">
        <f aca="false">1-D1037</f>
        <v>0.2843</v>
      </c>
      <c r="F1037" s="299" t="n">
        <v>9.99</v>
      </c>
    </row>
    <row r="1038" customFormat="false" ht="15" hidden="false" customHeight="false" outlineLevel="0" collapsed="false">
      <c r="A1038" s="294" t="s">
        <v>2961</v>
      </c>
      <c r="B1038" s="295" t="s">
        <v>2962</v>
      </c>
      <c r="C1038" s="296" t="s">
        <v>19</v>
      </c>
      <c r="D1038" s="297" t="n">
        <v>0.7162</v>
      </c>
      <c r="E1038" s="298" t="n">
        <f aca="false">1-D1038</f>
        <v>0.2838</v>
      </c>
      <c r="F1038" s="299" t="n">
        <v>14.27</v>
      </c>
    </row>
    <row r="1039" customFormat="false" ht="15" hidden="false" customHeight="false" outlineLevel="0" collapsed="false">
      <c r="A1039" s="294" t="s">
        <v>2963</v>
      </c>
      <c r="B1039" s="295" t="s">
        <v>2964</v>
      </c>
      <c r="C1039" s="296" t="s">
        <v>19</v>
      </c>
      <c r="D1039" s="297" t="n">
        <v>0.715</v>
      </c>
      <c r="E1039" s="298" t="n">
        <f aca="false">1-D1039</f>
        <v>0.285</v>
      </c>
      <c r="F1039" s="299" t="n">
        <v>6.14</v>
      </c>
    </row>
    <row r="1040" customFormat="false" ht="15" hidden="false" customHeight="false" outlineLevel="0" collapsed="false">
      <c r="A1040" s="294" t="s">
        <v>2965</v>
      </c>
      <c r="B1040" s="295" t="s">
        <v>2966</v>
      </c>
      <c r="C1040" s="296" t="s">
        <v>19</v>
      </c>
      <c r="D1040" s="297" t="n">
        <v>0.7156</v>
      </c>
      <c r="E1040" s="298" t="n">
        <f aca="false">1-D1040</f>
        <v>0.2844</v>
      </c>
      <c r="F1040" s="299" t="n">
        <v>6.61</v>
      </c>
    </row>
    <row r="1041" customFormat="false" ht="15" hidden="false" customHeight="false" outlineLevel="0" collapsed="false">
      <c r="A1041" s="294" t="s">
        <v>2967</v>
      </c>
      <c r="B1041" s="295" t="s">
        <v>2968</v>
      </c>
      <c r="C1041" s="296" t="s">
        <v>19</v>
      </c>
      <c r="D1041" s="297" t="n">
        <v>0.7151</v>
      </c>
      <c r="E1041" s="298" t="n">
        <f aca="false">1-D1041</f>
        <v>0.2849</v>
      </c>
      <c r="F1041" s="299" t="n">
        <v>7.09</v>
      </c>
    </row>
    <row r="1042" customFormat="false" ht="15" hidden="false" customHeight="false" outlineLevel="0" collapsed="false">
      <c r="A1042" s="294" t="s">
        <v>2969</v>
      </c>
      <c r="B1042" s="295" t="s">
        <v>2970</v>
      </c>
      <c r="C1042" s="296" t="s">
        <v>19</v>
      </c>
      <c r="D1042" s="297" t="n">
        <v>0.7165</v>
      </c>
      <c r="E1042" s="298" t="n">
        <f aca="false">1-D1042</f>
        <v>0.2835</v>
      </c>
      <c r="F1042" s="299" t="n">
        <v>7.76</v>
      </c>
    </row>
    <row r="1043" customFormat="false" ht="15" hidden="false" customHeight="false" outlineLevel="0" collapsed="false">
      <c r="A1043" s="294" t="s">
        <v>2971</v>
      </c>
      <c r="B1043" s="295" t="s">
        <v>2972</v>
      </c>
      <c r="C1043" s="296" t="s">
        <v>19</v>
      </c>
      <c r="D1043" s="297" t="n">
        <v>0.7163</v>
      </c>
      <c r="E1043" s="298" t="n">
        <f aca="false">1-D1043</f>
        <v>0.2837</v>
      </c>
      <c r="F1043" s="299" t="n">
        <v>8.53</v>
      </c>
    </row>
    <row r="1044" customFormat="false" ht="15" hidden="false" customHeight="false" outlineLevel="0" collapsed="false">
      <c r="A1044" s="294" t="s">
        <v>2973</v>
      </c>
      <c r="B1044" s="295" t="s">
        <v>2974</v>
      </c>
      <c r="C1044" s="296" t="s">
        <v>19</v>
      </c>
      <c r="D1044" s="297" t="n">
        <v>0.7152</v>
      </c>
      <c r="E1044" s="298" t="n">
        <f aca="false">1-D1044</f>
        <v>0.2848</v>
      </c>
      <c r="F1044" s="299" t="n">
        <v>9.48</v>
      </c>
    </row>
    <row r="1045" customFormat="false" ht="15" hidden="false" customHeight="false" outlineLevel="0" collapsed="false">
      <c r="A1045" s="294" t="s">
        <v>2975</v>
      </c>
      <c r="B1045" s="295" t="s">
        <v>2976</v>
      </c>
      <c r="C1045" s="296" t="s">
        <v>19</v>
      </c>
      <c r="D1045" s="297" t="n">
        <v>0.7148</v>
      </c>
      <c r="E1045" s="298" t="n">
        <f aca="false">1-D1045</f>
        <v>0.2852</v>
      </c>
      <c r="F1045" s="299" t="n">
        <v>10.45</v>
      </c>
    </row>
    <row r="1046" customFormat="false" ht="15" hidden="false" customHeight="false" outlineLevel="0" collapsed="false">
      <c r="A1046" s="294" t="s">
        <v>2977</v>
      </c>
      <c r="B1046" s="295" t="s">
        <v>2978</v>
      </c>
      <c r="C1046" s="296" t="s">
        <v>19</v>
      </c>
      <c r="D1046" s="297" t="n">
        <v>0.7169</v>
      </c>
      <c r="E1046" s="298" t="n">
        <f aca="false">1-D1046</f>
        <v>0.2831</v>
      </c>
      <c r="F1046" s="299" t="n">
        <v>11.87</v>
      </c>
    </row>
    <row r="1047" customFormat="false" ht="15" hidden="false" customHeight="false" outlineLevel="0" collapsed="false">
      <c r="A1047" s="294" t="s">
        <v>2979</v>
      </c>
      <c r="B1047" s="295" t="s">
        <v>2980</v>
      </c>
      <c r="C1047" s="296" t="s">
        <v>19</v>
      </c>
      <c r="D1047" s="297" t="n">
        <v>0.2415</v>
      </c>
      <c r="E1047" s="298" t="n">
        <f aca="false">1-D1047</f>
        <v>0.7585</v>
      </c>
      <c r="F1047" s="299" t="n">
        <v>708.98</v>
      </c>
    </row>
    <row r="1048" customFormat="false" ht="15" hidden="false" customHeight="false" outlineLevel="0" collapsed="false">
      <c r="A1048" s="294" t="s">
        <v>2981</v>
      </c>
      <c r="B1048" s="295" t="s">
        <v>2982</v>
      </c>
      <c r="C1048" s="296" t="s">
        <v>19</v>
      </c>
      <c r="D1048" s="297" t="n">
        <v>0.2413</v>
      </c>
      <c r="E1048" s="298" t="n">
        <f aca="false">1-D1048</f>
        <v>0.7587</v>
      </c>
      <c r="F1048" s="299" t="n">
        <v>899.25</v>
      </c>
    </row>
    <row r="1049" customFormat="false" ht="15" hidden="false" customHeight="false" outlineLevel="0" collapsed="false">
      <c r="A1049" s="294" t="s">
        <v>2983</v>
      </c>
      <c r="B1049" s="295" t="s">
        <v>2984</v>
      </c>
      <c r="C1049" s="296" t="s">
        <v>19</v>
      </c>
      <c r="D1049" s="297" t="n">
        <v>0.2318</v>
      </c>
      <c r="E1049" s="298" t="n">
        <f aca="false">1-D1049</f>
        <v>0.7682</v>
      </c>
      <c r="F1049" s="299" t="n">
        <v>1198.11</v>
      </c>
    </row>
    <row r="1050" customFormat="false" ht="15" hidden="false" customHeight="false" outlineLevel="0" collapsed="false">
      <c r="A1050" s="294" t="s">
        <v>2985</v>
      </c>
      <c r="B1050" s="295" t="s">
        <v>2986</v>
      </c>
      <c r="C1050" s="296" t="s">
        <v>61</v>
      </c>
      <c r="D1050" s="297" t="n">
        <v>0.3368</v>
      </c>
      <c r="E1050" s="298" t="n">
        <f aca="false">1-D1050</f>
        <v>0.6632</v>
      </c>
      <c r="F1050" s="299" t="n">
        <v>31.12</v>
      </c>
    </row>
    <row r="1051" customFormat="false" ht="15" hidden="false" customHeight="false" outlineLevel="0" collapsed="false">
      <c r="A1051" s="294" t="s">
        <v>2987</v>
      </c>
      <c r="B1051" s="295" t="s">
        <v>2988</v>
      </c>
      <c r="C1051" s="296" t="s">
        <v>61</v>
      </c>
      <c r="D1051" s="297" t="n">
        <v>0.3471</v>
      </c>
      <c r="E1051" s="298" t="n">
        <f aca="false">1-D1051</f>
        <v>0.6529</v>
      </c>
      <c r="F1051" s="299" t="n">
        <v>39.58</v>
      </c>
    </row>
    <row r="1052" customFormat="false" ht="15" hidden="false" customHeight="false" outlineLevel="0" collapsed="false">
      <c r="A1052" s="294" t="s">
        <v>2989</v>
      </c>
      <c r="B1052" s="295" t="s">
        <v>2990</v>
      </c>
      <c r="C1052" s="296" t="s">
        <v>61</v>
      </c>
      <c r="D1052" s="297" t="n">
        <v>0.3494</v>
      </c>
      <c r="E1052" s="298" t="n">
        <f aca="false">1-D1052</f>
        <v>0.6506</v>
      </c>
      <c r="F1052" s="299" t="n">
        <v>52.23</v>
      </c>
    </row>
    <row r="1053" customFormat="false" ht="15" hidden="false" customHeight="false" outlineLevel="0" collapsed="false">
      <c r="A1053" s="294" t="s">
        <v>2991</v>
      </c>
      <c r="B1053" s="295" t="s">
        <v>2992</v>
      </c>
      <c r="C1053" s="296" t="s">
        <v>61</v>
      </c>
      <c r="D1053" s="297" t="n">
        <v>0.167</v>
      </c>
      <c r="E1053" s="298" t="n">
        <f aca="false">1-D1053</f>
        <v>0.833</v>
      </c>
      <c r="F1053" s="299" t="n">
        <v>72.81</v>
      </c>
    </row>
    <row r="1054" customFormat="false" ht="15" hidden="false" customHeight="false" outlineLevel="0" collapsed="false">
      <c r="A1054" s="294" t="s">
        <v>2993</v>
      </c>
      <c r="B1054" s="295" t="s">
        <v>2994</v>
      </c>
      <c r="C1054" s="296" t="s">
        <v>61</v>
      </c>
      <c r="D1054" s="297" t="n">
        <v>0.1688</v>
      </c>
      <c r="E1054" s="298" t="n">
        <f aca="false">1-D1054</f>
        <v>0.8312</v>
      </c>
      <c r="F1054" s="299" t="n">
        <v>94.92</v>
      </c>
    </row>
    <row r="1055" customFormat="false" ht="15" hidden="false" customHeight="false" outlineLevel="0" collapsed="false">
      <c r="A1055" s="294" t="s">
        <v>2995</v>
      </c>
      <c r="B1055" s="295" t="s">
        <v>2996</v>
      </c>
      <c r="C1055" s="296" t="s">
        <v>61</v>
      </c>
      <c r="D1055" s="297" t="n">
        <v>0.1693</v>
      </c>
      <c r="E1055" s="298" t="n">
        <f aca="false">1-D1055</f>
        <v>0.8307</v>
      </c>
      <c r="F1055" s="299" t="n">
        <v>177.18</v>
      </c>
    </row>
    <row r="1056" customFormat="false" ht="15" hidden="false" customHeight="false" outlineLevel="0" collapsed="false">
      <c r="A1056" s="294" t="s">
        <v>2997</v>
      </c>
      <c r="B1056" s="295" t="s">
        <v>2998</v>
      </c>
      <c r="C1056" s="296" t="s">
        <v>72</v>
      </c>
      <c r="D1056" s="297" t="n">
        <v>0.3073</v>
      </c>
      <c r="E1056" s="298" t="n">
        <f aca="false">1-D1056</f>
        <v>0.6927</v>
      </c>
      <c r="F1056" s="299" t="n">
        <v>795.02</v>
      </c>
    </row>
    <row r="1057" customFormat="false" ht="15" hidden="false" customHeight="false" outlineLevel="0" collapsed="false">
      <c r="A1057" s="294" t="s">
        <v>2999</v>
      </c>
      <c r="B1057" s="295" t="s">
        <v>3000</v>
      </c>
      <c r="C1057" s="296" t="s">
        <v>61</v>
      </c>
      <c r="D1057" s="297" t="n">
        <v>0.4007</v>
      </c>
      <c r="E1057" s="298" t="n">
        <f aca="false">1-D1057</f>
        <v>0.5993</v>
      </c>
      <c r="F1057" s="299" t="n">
        <v>186.69</v>
      </c>
    </row>
    <row r="1058" customFormat="false" ht="15" hidden="false" customHeight="false" outlineLevel="0" collapsed="false">
      <c r="A1058" s="294" t="s">
        <v>3001</v>
      </c>
      <c r="B1058" s="295" t="s">
        <v>3002</v>
      </c>
      <c r="C1058" s="296" t="s">
        <v>61</v>
      </c>
      <c r="D1058" s="297" t="n">
        <v>0.4015</v>
      </c>
      <c r="E1058" s="298" t="n">
        <f aca="false">1-D1058</f>
        <v>0.5985</v>
      </c>
      <c r="F1058" s="299" t="n">
        <v>220.56</v>
      </c>
    </row>
    <row r="1059" customFormat="false" ht="15" hidden="false" customHeight="false" outlineLevel="0" collapsed="false">
      <c r="A1059" s="294" t="s">
        <v>3003</v>
      </c>
      <c r="B1059" s="295" t="s">
        <v>3004</v>
      </c>
      <c r="C1059" s="296" t="s">
        <v>61</v>
      </c>
      <c r="D1059" s="297" t="n">
        <v>0.4007</v>
      </c>
      <c r="E1059" s="298" t="n">
        <f aca="false">1-D1059</f>
        <v>0.5993</v>
      </c>
      <c r="F1059" s="299" t="n">
        <v>263.32</v>
      </c>
    </row>
    <row r="1060" customFormat="false" ht="15" hidden="false" customHeight="false" outlineLevel="0" collapsed="false">
      <c r="A1060" s="294" t="s">
        <v>3005</v>
      </c>
      <c r="B1060" s="295" t="s">
        <v>3006</v>
      </c>
      <c r="C1060" s="296" t="s">
        <v>61</v>
      </c>
      <c r="D1060" s="297" t="n">
        <v>0.4009</v>
      </c>
      <c r="E1060" s="298" t="n">
        <f aca="false">1-D1060</f>
        <v>0.5991</v>
      </c>
      <c r="F1060" s="299" t="n">
        <v>300.17</v>
      </c>
    </row>
    <row r="1061" customFormat="false" ht="15" hidden="false" customHeight="false" outlineLevel="0" collapsed="false">
      <c r="A1061" s="294" t="s">
        <v>3007</v>
      </c>
      <c r="B1061" s="295" t="s">
        <v>3008</v>
      </c>
      <c r="C1061" s="296" t="s">
        <v>61</v>
      </c>
      <c r="D1061" s="297" t="n">
        <v>0.401</v>
      </c>
      <c r="E1061" s="298" t="n">
        <f aca="false">1-D1061</f>
        <v>0.599</v>
      </c>
      <c r="F1061" s="299" t="n">
        <v>337.01</v>
      </c>
    </row>
    <row r="1062" customFormat="false" ht="15" hidden="false" customHeight="false" outlineLevel="0" collapsed="false">
      <c r="A1062" s="294" t="s">
        <v>3009</v>
      </c>
      <c r="B1062" s="295" t="s">
        <v>3010</v>
      </c>
      <c r="C1062" s="296" t="s">
        <v>61</v>
      </c>
      <c r="D1062" s="297" t="n">
        <v>0.4007</v>
      </c>
      <c r="E1062" s="298" t="n">
        <f aca="false">1-D1062</f>
        <v>0.5993</v>
      </c>
      <c r="F1062" s="299" t="n">
        <v>416.61</v>
      </c>
    </row>
    <row r="1063" customFormat="false" ht="15" hidden="false" customHeight="false" outlineLevel="0" collapsed="false">
      <c r="A1063" s="294" t="s">
        <v>3011</v>
      </c>
      <c r="B1063" s="295" t="s">
        <v>3012</v>
      </c>
      <c r="C1063" s="296" t="s">
        <v>61</v>
      </c>
      <c r="D1063" s="297" t="n">
        <v>0.4012</v>
      </c>
      <c r="E1063" s="298" t="n">
        <f aca="false">1-D1063</f>
        <v>0.5988</v>
      </c>
      <c r="F1063" s="299" t="n">
        <v>487.33</v>
      </c>
    </row>
    <row r="1064" customFormat="false" ht="15" hidden="false" customHeight="false" outlineLevel="0" collapsed="false">
      <c r="A1064" s="294" t="s">
        <v>3013</v>
      </c>
      <c r="B1064" s="295" t="s">
        <v>3014</v>
      </c>
      <c r="C1064" s="296" t="s">
        <v>61</v>
      </c>
      <c r="D1064" s="297" t="n">
        <v>0.3135</v>
      </c>
      <c r="E1064" s="298" t="n">
        <f aca="false">1-D1064</f>
        <v>0.6865</v>
      </c>
      <c r="F1064" s="299" t="n">
        <v>897.37</v>
      </c>
    </row>
    <row r="1065" customFormat="false" ht="15" hidden="false" customHeight="false" outlineLevel="0" collapsed="false">
      <c r="A1065" s="294" t="s">
        <v>3015</v>
      </c>
      <c r="B1065" s="295" t="s">
        <v>3016</v>
      </c>
      <c r="C1065" s="296" t="s">
        <v>61</v>
      </c>
      <c r="D1065" s="297" t="n">
        <v>0.3171</v>
      </c>
      <c r="E1065" s="298" t="n">
        <f aca="false">1-D1065</f>
        <v>0.6829</v>
      </c>
      <c r="F1065" s="299" t="n">
        <v>1118.9</v>
      </c>
    </row>
    <row r="1066" customFormat="false" ht="15" hidden="false" customHeight="false" outlineLevel="0" collapsed="false">
      <c r="A1066" s="294" t="s">
        <v>3017</v>
      </c>
      <c r="B1066" s="295" t="s">
        <v>3018</v>
      </c>
      <c r="C1066" s="296" t="s">
        <v>61</v>
      </c>
      <c r="D1066" s="297" t="n">
        <v>0.3078</v>
      </c>
      <c r="E1066" s="298" t="n">
        <f aca="false">1-D1066</f>
        <v>0.6922</v>
      </c>
      <c r="F1066" s="299" t="n">
        <v>992.24</v>
      </c>
    </row>
    <row r="1067" customFormat="false" ht="15" hidden="false" customHeight="false" outlineLevel="0" collapsed="false">
      <c r="A1067" s="294" t="s">
        <v>3019</v>
      </c>
      <c r="B1067" s="295" t="s">
        <v>3020</v>
      </c>
      <c r="C1067" s="296" t="s">
        <v>61</v>
      </c>
      <c r="D1067" s="297" t="n">
        <v>0.2795</v>
      </c>
      <c r="E1067" s="298" t="n">
        <f aca="false">1-D1067</f>
        <v>0.7205</v>
      </c>
      <c r="F1067" s="299" t="n">
        <v>1305.13</v>
      </c>
    </row>
    <row r="1068" customFormat="false" ht="15" hidden="false" customHeight="false" outlineLevel="0" collapsed="false">
      <c r="A1068" s="294" t="s">
        <v>3021</v>
      </c>
      <c r="B1068" s="295" t="s">
        <v>3022</v>
      </c>
      <c r="C1068" s="296" t="s">
        <v>61</v>
      </c>
      <c r="D1068" s="297" t="n">
        <v>0.2917</v>
      </c>
      <c r="E1068" s="298" t="n">
        <f aca="false">1-D1068</f>
        <v>0.7083</v>
      </c>
      <c r="F1068" s="299" t="n">
        <v>1544.42</v>
      </c>
    </row>
    <row r="1069" customFormat="false" ht="15" hidden="false" customHeight="false" outlineLevel="0" collapsed="false">
      <c r="A1069" s="294" t="s">
        <v>3023</v>
      </c>
      <c r="B1069" s="295" t="s">
        <v>3024</v>
      </c>
      <c r="C1069" s="296" t="s">
        <v>61</v>
      </c>
      <c r="D1069" s="297" t="n">
        <v>0.2998</v>
      </c>
      <c r="E1069" s="298" t="n">
        <f aca="false">1-D1069</f>
        <v>0.7002</v>
      </c>
      <c r="F1069" s="299" t="n">
        <v>1800.27</v>
      </c>
    </row>
    <row r="1070" customFormat="false" ht="15" hidden="false" customHeight="false" outlineLevel="0" collapsed="false">
      <c r="A1070" s="294" t="s">
        <v>3025</v>
      </c>
      <c r="B1070" s="295" t="s">
        <v>3026</v>
      </c>
      <c r="C1070" s="296" t="s">
        <v>61</v>
      </c>
      <c r="D1070" s="297" t="n">
        <v>0.2482</v>
      </c>
      <c r="E1070" s="298" t="n">
        <f aca="false">1-D1070</f>
        <v>0.7518</v>
      </c>
      <c r="F1070" s="299" t="n">
        <v>180.71</v>
      </c>
    </row>
    <row r="1071" customFormat="false" ht="15" hidden="false" customHeight="false" outlineLevel="0" collapsed="false">
      <c r="A1071" s="294" t="s">
        <v>3027</v>
      </c>
      <c r="B1071" s="295" t="s">
        <v>3028</v>
      </c>
      <c r="C1071" s="296" t="s">
        <v>61</v>
      </c>
      <c r="D1071" s="297" t="n">
        <v>0.2499</v>
      </c>
      <c r="E1071" s="298" t="n">
        <f aca="false">1-D1071</f>
        <v>0.7501</v>
      </c>
      <c r="F1071" s="299" t="n">
        <v>98.85</v>
      </c>
    </row>
    <row r="1072" customFormat="false" ht="15" hidden="false" customHeight="false" outlineLevel="0" collapsed="false">
      <c r="A1072" s="294" t="s">
        <v>3029</v>
      </c>
      <c r="B1072" s="295" t="s">
        <v>3030</v>
      </c>
      <c r="C1072" s="296" t="s">
        <v>61</v>
      </c>
      <c r="D1072" s="297" t="n">
        <v>0.2495</v>
      </c>
      <c r="E1072" s="298" t="n">
        <f aca="false">1-D1072</f>
        <v>0.7505</v>
      </c>
      <c r="F1072" s="299" t="n">
        <v>109.55</v>
      </c>
    </row>
    <row r="1073" customFormat="false" ht="15" hidden="false" customHeight="false" outlineLevel="0" collapsed="false">
      <c r="A1073" s="294" t="s">
        <v>3031</v>
      </c>
      <c r="B1073" s="295" t="s">
        <v>3032</v>
      </c>
      <c r="C1073" s="296" t="s">
        <v>61</v>
      </c>
      <c r="D1073" s="297" t="n">
        <v>0.2491</v>
      </c>
      <c r="E1073" s="298" t="n">
        <f aca="false">1-D1073</f>
        <v>0.7509</v>
      </c>
      <c r="F1073" s="299" t="n">
        <v>124.67</v>
      </c>
    </row>
    <row r="1074" customFormat="false" ht="15" hidden="false" customHeight="false" outlineLevel="0" collapsed="false">
      <c r="A1074" s="294" t="s">
        <v>3033</v>
      </c>
      <c r="B1074" s="295" t="s">
        <v>3034</v>
      </c>
      <c r="C1074" s="296" t="s">
        <v>61</v>
      </c>
      <c r="D1074" s="297" t="n">
        <v>0.2487</v>
      </c>
      <c r="E1074" s="298" t="n">
        <f aca="false">1-D1074</f>
        <v>0.7513</v>
      </c>
      <c r="F1074" s="299" t="n">
        <v>139.78</v>
      </c>
    </row>
    <row r="1075" customFormat="false" ht="15" hidden="false" customHeight="false" outlineLevel="0" collapsed="false">
      <c r="A1075" s="294" t="s">
        <v>3035</v>
      </c>
      <c r="B1075" s="295" t="s">
        <v>3036</v>
      </c>
      <c r="C1075" s="296" t="s">
        <v>61</v>
      </c>
      <c r="D1075" s="297" t="n">
        <v>0.2486</v>
      </c>
      <c r="E1075" s="298" t="n">
        <f aca="false">1-D1075</f>
        <v>0.7514</v>
      </c>
      <c r="F1075" s="299" t="n">
        <v>150.48</v>
      </c>
    </row>
    <row r="1076" customFormat="false" ht="15" hidden="false" customHeight="false" outlineLevel="0" collapsed="false">
      <c r="A1076" s="294" t="s">
        <v>3037</v>
      </c>
      <c r="B1076" s="295" t="s">
        <v>3038</v>
      </c>
      <c r="C1076" s="296" t="s">
        <v>61</v>
      </c>
      <c r="D1076" s="297" t="n">
        <v>0.2484</v>
      </c>
      <c r="E1076" s="298" t="n">
        <f aca="false">1-D1076</f>
        <v>0.7516</v>
      </c>
      <c r="F1076" s="299" t="n">
        <v>165.6</v>
      </c>
    </row>
    <row r="1077" customFormat="false" ht="15" hidden="false" customHeight="false" outlineLevel="0" collapsed="false">
      <c r="A1077" s="294" t="s">
        <v>3039</v>
      </c>
      <c r="B1077" s="295" t="s">
        <v>3040</v>
      </c>
      <c r="C1077" s="296" t="s">
        <v>61</v>
      </c>
      <c r="D1077" s="297" t="n">
        <v>0.3374</v>
      </c>
      <c r="E1077" s="298" t="n">
        <f aca="false">1-D1077</f>
        <v>0.6626</v>
      </c>
      <c r="F1077" s="299" t="n">
        <v>102.25</v>
      </c>
    </row>
    <row r="1078" customFormat="false" ht="15" hidden="false" customHeight="false" outlineLevel="0" collapsed="false">
      <c r="A1078" s="294" t="s">
        <v>3041</v>
      </c>
      <c r="B1078" s="295" t="s">
        <v>3042</v>
      </c>
      <c r="C1078" s="296" t="s">
        <v>61</v>
      </c>
      <c r="D1078" s="297" t="n">
        <v>0.337</v>
      </c>
      <c r="E1078" s="298" t="n">
        <f aca="false">1-D1078</f>
        <v>0.663</v>
      </c>
      <c r="F1078" s="299" t="n">
        <v>122.7</v>
      </c>
    </row>
    <row r="1079" customFormat="false" ht="15" hidden="false" customHeight="false" outlineLevel="0" collapsed="false">
      <c r="A1079" s="294" t="s">
        <v>3043</v>
      </c>
      <c r="B1079" s="295" t="s">
        <v>3044</v>
      </c>
      <c r="C1079" s="296" t="s">
        <v>61</v>
      </c>
      <c r="D1079" s="297" t="n">
        <v>0.3366</v>
      </c>
      <c r="E1079" s="298" t="n">
        <f aca="false">1-D1079</f>
        <v>0.6634</v>
      </c>
      <c r="F1079" s="299" t="n">
        <v>150.39</v>
      </c>
    </row>
    <row r="1080" customFormat="false" ht="15" hidden="false" customHeight="false" outlineLevel="0" collapsed="false">
      <c r="A1080" s="294" t="s">
        <v>3045</v>
      </c>
      <c r="B1080" s="295" t="s">
        <v>3046</v>
      </c>
      <c r="C1080" s="296" t="s">
        <v>61</v>
      </c>
      <c r="D1080" s="297" t="n">
        <v>0.3363</v>
      </c>
      <c r="E1080" s="298" t="n">
        <f aca="false">1-D1080</f>
        <v>0.6637</v>
      </c>
      <c r="F1080" s="299" t="n">
        <v>178.16</v>
      </c>
    </row>
    <row r="1081" customFormat="false" ht="15" hidden="false" customHeight="false" outlineLevel="0" collapsed="false">
      <c r="A1081" s="294" t="s">
        <v>3047</v>
      </c>
      <c r="B1081" s="295" t="s">
        <v>3048</v>
      </c>
      <c r="C1081" s="296" t="s">
        <v>61</v>
      </c>
      <c r="D1081" s="297" t="n">
        <v>0.3362</v>
      </c>
      <c r="E1081" s="298" t="n">
        <f aca="false">1-D1081</f>
        <v>0.6638</v>
      </c>
      <c r="F1081" s="299" t="n">
        <v>192.64</v>
      </c>
    </row>
    <row r="1082" customFormat="false" ht="15" hidden="false" customHeight="false" outlineLevel="0" collapsed="false">
      <c r="A1082" s="294" t="s">
        <v>3049</v>
      </c>
      <c r="B1082" s="295" t="s">
        <v>3050</v>
      </c>
      <c r="C1082" s="296" t="s">
        <v>61</v>
      </c>
      <c r="D1082" s="297" t="n">
        <v>0.3387</v>
      </c>
      <c r="E1082" s="298" t="n">
        <f aca="false">1-D1082</f>
        <v>0.6613</v>
      </c>
      <c r="F1082" s="299" t="n">
        <v>67.32</v>
      </c>
    </row>
    <row r="1083" customFormat="false" ht="15" hidden="false" customHeight="false" outlineLevel="0" collapsed="false">
      <c r="A1083" s="294" t="s">
        <v>3051</v>
      </c>
      <c r="B1083" s="295" t="s">
        <v>3052</v>
      </c>
      <c r="C1083" s="296" t="s">
        <v>61</v>
      </c>
      <c r="D1083" s="297" t="n">
        <v>0.3383</v>
      </c>
      <c r="E1083" s="298" t="n">
        <f aca="false">1-D1083</f>
        <v>0.6617</v>
      </c>
      <c r="F1083" s="299" t="n">
        <v>74.56</v>
      </c>
    </row>
    <row r="1084" customFormat="false" ht="15" hidden="false" customHeight="false" outlineLevel="0" collapsed="false">
      <c r="A1084" s="294" t="s">
        <v>3053</v>
      </c>
      <c r="B1084" s="295" t="s">
        <v>3054</v>
      </c>
      <c r="C1084" s="296" t="s">
        <v>61</v>
      </c>
      <c r="D1084" s="297" t="n">
        <v>0.3379</v>
      </c>
      <c r="E1084" s="298" t="n">
        <f aca="false">1-D1084</f>
        <v>0.6621</v>
      </c>
      <c r="F1084" s="299" t="n">
        <v>84.79</v>
      </c>
    </row>
    <row r="1085" customFormat="false" ht="15" hidden="false" customHeight="false" outlineLevel="0" collapsed="false">
      <c r="A1085" s="294" t="s">
        <v>3055</v>
      </c>
      <c r="B1085" s="295" t="s">
        <v>3056</v>
      </c>
      <c r="C1085" s="296" t="s">
        <v>61</v>
      </c>
      <c r="D1085" s="297" t="n">
        <v>0.3375</v>
      </c>
      <c r="E1085" s="298" t="n">
        <f aca="false">1-D1085</f>
        <v>0.6625</v>
      </c>
      <c r="F1085" s="299" t="n">
        <v>95.01</v>
      </c>
    </row>
    <row r="1086" customFormat="false" ht="15" hidden="false" customHeight="false" outlineLevel="0" collapsed="false">
      <c r="A1086" s="294" t="s">
        <v>3057</v>
      </c>
      <c r="B1086" s="295" t="s">
        <v>3058</v>
      </c>
      <c r="C1086" s="296" t="s">
        <v>61</v>
      </c>
      <c r="D1086" s="297" t="n">
        <v>0.337</v>
      </c>
      <c r="E1086" s="298" t="n">
        <f aca="false">1-D1086</f>
        <v>0.663</v>
      </c>
      <c r="F1086" s="299" t="n">
        <v>116.72</v>
      </c>
    </row>
    <row r="1087" customFormat="false" ht="15" hidden="false" customHeight="false" outlineLevel="0" collapsed="false">
      <c r="A1087" s="294" t="s">
        <v>3059</v>
      </c>
      <c r="B1087" s="295" t="s">
        <v>3060</v>
      </c>
      <c r="C1087" s="296" t="s">
        <v>61</v>
      </c>
      <c r="D1087" s="297" t="n">
        <v>0.3367</v>
      </c>
      <c r="E1087" s="298" t="n">
        <f aca="false">1-D1087</f>
        <v>0.6633</v>
      </c>
      <c r="F1087" s="299" t="n">
        <v>145.68</v>
      </c>
    </row>
    <row r="1088" customFormat="false" ht="15" hidden="false" customHeight="false" outlineLevel="0" collapsed="false">
      <c r="A1088" s="294" t="s">
        <v>3061</v>
      </c>
      <c r="B1088" s="295" t="s">
        <v>3062</v>
      </c>
      <c r="C1088" s="296" t="s">
        <v>19</v>
      </c>
      <c r="D1088" s="297" t="n">
        <v>0.0401</v>
      </c>
      <c r="E1088" s="298" t="n">
        <f aca="false">1-D1088</f>
        <v>0.9599</v>
      </c>
      <c r="F1088" s="299" t="n">
        <v>278.57</v>
      </c>
    </row>
    <row r="1089" customFormat="false" ht="15" hidden="false" customHeight="false" outlineLevel="0" collapsed="false">
      <c r="A1089" s="294" t="s">
        <v>3063</v>
      </c>
      <c r="B1089" s="295" t="s">
        <v>3064</v>
      </c>
      <c r="C1089" s="296" t="s">
        <v>19</v>
      </c>
      <c r="D1089" s="297" t="n">
        <v>0.0332</v>
      </c>
      <c r="E1089" s="298" t="n">
        <f aca="false">1-D1089</f>
        <v>0.9668</v>
      </c>
      <c r="F1089" s="299" t="n">
        <v>349.79</v>
      </c>
    </row>
    <row r="1090" customFormat="false" ht="15" hidden="false" customHeight="false" outlineLevel="0" collapsed="false">
      <c r="A1090" s="294" t="s">
        <v>3065</v>
      </c>
      <c r="B1090" s="295" t="s">
        <v>3066</v>
      </c>
      <c r="C1090" s="296" t="s">
        <v>19</v>
      </c>
      <c r="D1090" s="297" t="n">
        <v>0.0255</v>
      </c>
      <c r="E1090" s="298" t="n">
        <f aca="false">1-D1090</f>
        <v>0.9745</v>
      </c>
      <c r="F1090" s="299" t="n">
        <v>492.2</v>
      </c>
    </row>
    <row r="1091" customFormat="false" ht="15" hidden="false" customHeight="false" outlineLevel="0" collapsed="false">
      <c r="A1091" s="294" t="s">
        <v>3067</v>
      </c>
      <c r="B1091" s="295" t="s">
        <v>3068</v>
      </c>
      <c r="C1091" s="296" t="s">
        <v>39</v>
      </c>
      <c r="D1091" s="297" t="n">
        <v>0.5349</v>
      </c>
      <c r="E1091" s="298" t="n">
        <f aca="false">1-D1091</f>
        <v>0.4651</v>
      </c>
      <c r="F1091" s="299" t="n">
        <v>8.75</v>
      </c>
    </row>
    <row r="1092" customFormat="false" ht="15" hidden="false" customHeight="false" outlineLevel="0" collapsed="false">
      <c r="A1092" s="294" t="s">
        <v>3069</v>
      </c>
      <c r="B1092" s="295" t="s">
        <v>3070</v>
      </c>
      <c r="C1092" s="296" t="s">
        <v>61</v>
      </c>
      <c r="D1092" s="297" t="n">
        <v>0.2707</v>
      </c>
      <c r="E1092" s="298" t="n">
        <f aca="false">1-D1092</f>
        <v>0.7293</v>
      </c>
      <c r="F1092" s="299" t="n">
        <v>180.78</v>
      </c>
    </row>
    <row r="1093" customFormat="false" ht="15" hidden="false" customHeight="false" outlineLevel="0" collapsed="false">
      <c r="A1093" s="294" t="s">
        <v>3071</v>
      </c>
      <c r="B1093" s="295" t="s">
        <v>3072</v>
      </c>
      <c r="C1093" s="296" t="s">
        <v>39</v>
      </c>
      <c r="D1093" s="297" t="n">
        <v>0.196</v>
      </c>
      <c r="E1093" s="298" t="n">
        <f aca="false">1-D1093</f>
        <v>0.804</v>
      </c>
      <c r="F1093" s="299" t="n">
        <v>210.68</v>
      </c>
    </row>
    <row r="1094" customFormat="false" ht="15" hidden="false" customHeight="false" outlineLevel="0" collapsed="false">
      <c r="A1094" s="294" t="s">
        <v>3073</v>
      </c>
      <c r="B1094" s="295" t="s">
        <v>3074</v>
      </c>
      <c r="C1094" s="296" t="s">
        <v>39</v>
      </c>
      <c r="D1094" s="297" t="n">
        <v>0.2201</v>
      </c>
      <c r="E1094" s="298" t="n">
        <f aca="false">1-D1094</f>
        <v>0.7799</v>
      </c>
      <c r="F1094" s="299" t="n">
        <v>187.68</v>
      </c>
    </row>
    <row r="1095" customFormat="false" ht="15" hidden="false" customHeight="false" outlineLevel="0" collapsed="false">
      <c r="A1095" s="294" t="s">
        <v>3075</v>
      </c>
      <c r="B1095" s="295" t="s">
        <v>3076</v>
      </c>
      <c r="C1095" s="296" t="s">
        <v>39</v>
      </c>
      <c r="D1095" s="297" t="n">
        <v>0.2377</v>
      </c>
      <c r="E1095" s="298" t="n">
        <f aca="false">1-D1095</f>
        <v>0.7623</v>
      </c>
      <c r="F1095" s="299" t="n">
        <v>175.21</v>
      </c>
    </row>
    <row r="1096" customFormat="false" ht="15" hidden="false" customHeight="false" outlineLevel="0" collapsed="false">
      <c r="A1096" s="294" t="s">
        <v>3077</v>
      </c>
      <c r="B1096" s="295" t="s">
        <v>3078</v>
      </c>
      <c r="C1096" s="296" t="s">
        <v>61</v>
      </c>
      <c r="D1096" s="297" t="n">
        <v>0.3357</v>
      </c>
      <c r="E1096" s="298" t="n">
        <f aca="false">1-D1096</f>
        <v>0.6643</v>
      </c>
      <c r="F1096" s="299" t="n">
        <v>68.25</v>
      </c>
    </row>
    <row r="1097" customFormat="false" ht="15" hidden="false" customHeight="false" outlineLevel="0" collapsed="false">
      <c r="A1097" s="294" t="s">
        <v>3079</v>
      </c>
      <c r="B1097" s="295" t="s">
        <v>3080</v>
      </c>
      <c r="C1097" s="296" t="s">
        <v>61</v>
      </c>
      <c r="D1097" s="297" t="n">
        <v>0.3013</v>
      </c>
      <c r="E1097" s="298" t="n">
        <f aca="false">1-D1097</f>
        <v>0.6987</v>
      </c>
      <c r="F1097" s="299" t="n">
        <v>76.03</v>
      </c>
    </row>
    <row r="1098" customFormat="false" ht="15" hidden="false" customHeight="false" outlineLevel="0" collapsed="false">
      <c r="A1098" s="294" t="s">
        <v>3081</v>
      </c>
      <c r="B1098" s="295" t="s">
        <v>3082</v>
      </c>
      <c r="C1098" s="296" t="s">
        <v>61</v>
      </c>
      <c r="D1098" s="297" t="n">
        <v>0.3337</v>
      </c>
      <c r="E1098" s="298" t="n">
        <f aca="false">1-D1098</f>
        <v>0.6663</v>
      </c>
      <c r="F1098" s="299" t="n">
        <v>68.66</v>
      </c>
    </row>
    <row r="1099" customFormat="false" ht="15" hidden="false" customHeight="false" outlineLevel="0" collapsed="false">
      <c r="A1099" s="294" t="s">
        <v>3083</v>
      </c>
      <c r="B1099" s="295" t="s">
        <v>3084</v>
      </c>
      <c r="C1099" s="296" t="s">
        <v>61</v>
      </c>
      <c r="D1099" s="297" t="n">
        <v>0.3094</v>
      </c>
      <c r="E1099" s="298" t="n">
        <f aca="false">1-D1099</f>
        <v>0.6906</v>
      </c>
      <c r="F1099" s="299" t="n">
        <v>74.04</v>
      </c>
    </row>
    <row r="1100" customFormat="false" ht="15" hidden="false" customHeight="false" outlineLevel="0" collapsed="false">
      <c r="A1100" s="294" t="s">
        <v>3085</v>
      </c>
      <c r="B1100" s="295" t="s">
        <v>3086</v>
      </c>
      <c r="C1100" s="296" t="s">
        <v>61</v>
      </c>
      <c r="D1100" s="297" t="n">
        <v>0.306</v>
      </c>
      <c r="E1100" s="298" t="n">
        <f aca="false">1-D1100</f>
        <v>0.694</v>
      </c>
      <c r="F1100" s="299" t="n">
        <v>74.87</v>
      </c>
    </row>
    <row r="1101" customFormat="false" ht="15" hidden="false" customHeight="false" outlineLevel="0" collapsed="false">
      <c r="A1101" s="294" t="s">
        <v>3087</v>
      </c>
      <c r="B1101" s="295" t="s">
        <v>3088</v>
      </c>
      <c r="C1101" s="296" t="s">
        <v>61</v>
      </c>
      <c r="D1101" s="297" t="n">
        <v>0.3077</v>
      </c>
      <c r="E1101" s="298" t="n">
        <f aca="false">1-D1101</f>
        <v>0.6923</v>
      </c>
      <c r="F1101" s="299" t="n">
        <v>74.45</v>
      </c>
    </row>
    <row r="1102" customFormat="false" ht="15" hidden="false" customHeight="false" outlineLevel="0" collapsed="false">
      <c r="A1102" s="294" t="s">
        <v>3089</v>
      </c>
      <c r="B1102" s="295" t="s">
        <v>3090</v>
      </c>
      <c r="C1102" s="296" t="s">
        <v>61</v>
      </c>
      <c r="D1102" s="297" t="n">
        <v>0.3508</v>
      </c>
      <c r="E1102" s="298" t="n">
        <f aca="false">1-D1102</f>
        <v>0.6492</v>
      </c>
      <c r="F1102" s="299" t="n">
        <v>104.29</v>
      </c>
    </row>
    <row r="1103" customFormat="false" ht="15" hidden="false" customHeight="false" outlineLevel="0" collapsed="false">
      <c r="A1103" s="294" t="s">
        <v>3091</v>
      </c>
      <c r="B1103" s="295" t="s">
        <v>3092</v>
      </c>
      <c r="C1103" s="296" t="s">
        <v>61</v>
      </c>
      <c r="D1103" s="297" t="n">
        <v>0.3077</v>
      </c>
      <c r="E1103" s="298" t="n">
        <f aca="false">1-D1103</f>
        <v>0.6923</v>
      </c>
      <c r="F1103" s="299" t="n">
        <v>138.36</v>
      </c>
    </row>
    <row r="1104" customFormat="false" ht="15" hidden="false" customHeight="false" outlineLevel="0" collapsed="false">
      <c r="A1104" s="294" t="s">
        <v>3093</v>
      </c>
      <c r="B1104" s="295" t="s">
        <v>3094</v>
      </c>
      <c r="C1104" s="296" t="s">
        <v>61</v>
      </c>
      <c r="D1104" s="297" t="n">
        <v>0.3473</v>
      </c>
      <c r="E1104" s="298" t="n">
        <f aca="false">1-D1104</f>
        <v>0.6527</v>
      </c>
      <c r="F1104" s="299" t="n">
        <v>105.32</v>
      </c>
    </row>
    <row r="1105" customFormat="false" ht="15" hidden="false" customHeight="false" outlineLevel="0" collapsed="false">
      <c r="A1105" s="294" t="s">
        <v>3095</v>
      </c>
      <c r="B1105" s="295" t="s">
        <v>3096</v>
      </c>
      <c r="C1105" s="296" t="s">
        <v>61</v>
      </c>
      <c r="D1105" s="297" t="n">
        <v>0.4407</v>
      </c>
      <c r="E1105" s="298" t="n">
        <f aca="false">1-D1105</f>
        <v>0.5593</v>
      </c>
      <c r="F1105" s="299" t="n">
        <v>52.08</v>
      </c>
    </row>
    <row r="1106" customFormat="false" ht="15" hidden="false" customHeight="false" outlineLevel="0" collapsed="false">
      <c r="A1106" s="294" t="s">
        <v>3097</v>
      </c>
      <c r="B1106" s="295" t="s">
        <v>3098</v>
      </c>
      <c r="C1106" s="296" t="s">
        <v>61</v>
      </c>
      <c r="D1106" s="297" t="n">
        <v>0.432</v>
      </c>
      <c r="E1106" s="298" t="n">
        <f aca="false">1-D1106</f>
        <v>0.568</v>
      </c>
      <c r="F1106" s="299" t="n">
        <v>53.12</v>
      </c>
    </row>
    <row r="1107" customFormat="false" ht="15" hidden="false" customHeight="false" outlineLevel="0" collapsed="false">
      <c r="A1107" s="294" t="s">
        <v>3099</v>
      </c>
      <c r="B1107" s="295" t="s">
        <v>3100</v>
      </c>
      <c r="C1107" s="296" t="s">
        <v>61</v>
      </c>
      <c r="D1107" s="297" t="n">
        <v>0.4371</v>
      </c>
      <c r="E1107" s="298" t="n">
        <f aca="false">1-D1107</f>
        <v>0.5629</v>
      </c>
      <c r="F1107" s="299" t="n">
        <v>52.5</v>
      </c>
    </row>
    <row r="1108" customFormat="false" ht="15" hidden="false" customHeight="false" outlineLevel="0" collapsed="false">
      <c r="A1108" s="294" t="s">
        <v>3101</v>
      </c>
      <c r="B1108" s="295" t="s">
        <v>3102</v>
      </c>
      <c r="C1108" s="296" t="s">
        <v>61</v>
      </c>
      <c r="D1108" s="297" t="n">
        <v>0.3126</v>
      </c>
      <c r="E1108" s="298" t="n">
        <f aca="false">1-D1108</f>
        <v>0.6874</v>
      </c>
      <c r="F1108" s="299" t="n">
        <v>68.32</v>
      </c>
    </row>
    <row r="1109" customFormat="false" ht="15" hidden="false" customHeight="false" outlineLevel="0" collapsed="false">
      <c r="A1109" s="294" t="s">
        <v>3103</v>
      </c>
      <c r="B1109" s="295" t="s">
        <v>3104</v>
      </c>
      <c r="C1109" s="296" t="s">
        <v>61</v>
      </c>
      <c r="D1109" s="297" t="n">
        <v>0.3299</v>
      </c>
      <c r="E1109" s="298" t="n">
        <f aca="false">1-D1109</f>
        <v>0.6701</v>
      </c>
      <c r="F1109" s="299" t="n">
        <v>84.05</v>
      </c>
    </row>
    <row r="1110" customFormat="false" ht="15" hidden="false" customHeight="false" outlineLevel="0" collapsed="false">
      <c r="A1110" s="294" t="s">
        <v>3105</v>
      </c>
      <c r="B1110" s="295" t="s">
        <v>3106</v>
      </c>
      <c r="C1110" s="296" t="s">
        <v>61</v>
      </c>
      <c r="D1110" s="297" t="n">
        <v>0.432</v>
      </c>
      <c r="E1110" s="298" t="n">
        <f aca="false">1-D1110</f>
        <v>0.568</v>
      </c>
      <c r="F1110" s="299" t="n">
        <v>53.12</v>
      </c>
    </row>
    <row r="1111" customFormat="false" ht="15" hidden="false" customHeight="false" outlineLevel="0" collapsed="false">
      <c r="A1111" s="294" t="s">
        <v>3107</v>
      </c>
      <c r="B1111" s="295" t="s">
        <v>3108</v>
      </c>
      <c r="C1111" s="296" t="s">
        <v>61</v>
      </c>
      <c r="D1111" s="297" t="n">
        <v>0.5236</v>
      </c>
      <c r="E1111" s="298" t="n">
        <f aca="false">1-D1111</f>
        <v>0.4764</v>
      </c>
      <c r="F1111" s="299" t="n">
        <v>7.43</v>
      </c>
    </row>
    <row r="1112" customFormat="false" ht="15" hidden="false" customHeight="false" outlineLevel="0" collapsed="false">
      <c r="A1112" s="294" t="s">
        <v>3109</v>
      </c>
      <c r="B1112" s="295" t="s">
        <v>3110</v>
      </c>
      <c r="C1112" s="296" t="s">
        <v>39</v>
      </c>
      <c r="D1112" s="297" t="n">
        <v>0.5968</v>
      </c>
      <c r="E1112" s="298" t="n">
        <f aca="false">1-D1112</f>
        <v>0.4032</v>
      </c>
      <c r="F1112" s="299" t="n">
        <v>9.4</v>
      </c>
    </row>
    <row r="1113" customFormat="false" ht="15" hidden="false" customHeight="false" outlineLevel="0" collapsed="false">
      <c r="A1113" s="294" t="s">
        <v>3111</v>
      </c>
      <c r="B1113" s="295" t="s">
        <v>3112</v>
      </c>
      <c r="C1113" s="296" t="s">
        <v>39</v>
      </c>
      <c r="D1113" s="297" t="n">
        <v>0.5982</v>
      </c>
      <c r="E1113" s="298" t="n">
        <f aca="false">1-D1113</f>
        <v>0.4018</v>
      </c>
      <c r="F1113" s="299" t="n">
        <v>9.98</v>
      </c>
    </row>
    <row r="1114" customFormat="false" ht="15" hidden="false" customHeight="false" outlineLevel="0" collapsed="false">
      <c r="A1114" s="294" t="s">
        <v>3113</v>
      </c>
      <c r="B1114" s="295" t="s">
        <v>3114</v>
      </c>
      <c r="C1114" s="296" t="s">
        <v>39</v>
      </c>
      <c r="D1114" s="297" t="n">
        <v>0.4676</v>
      </c>
      <c r="E1114" s="298" t="n">
        <f aca="false">1-D1114</f>
        <v>0.5324</v>
      </c>
      <c r="F1114" s="299" t="n">
        <v>6.95</v>
      </c>
    </row>
    <row r="1115" customFormat="false" ht="15" hidden="false" customHeight="false" outlineLevel="0" collapsed="false">
      <c r="A1115" s="294" t="s">
        <v>3115</v>
      </c>
      <c r="B1115" s="295" t="s">
        <v>3116</v>
      </c>
      <c r="C1115" s="296" t="s">
        <v>39</v>
      </c>
      <c r="D1115" s="297" t="n">
        <v>0.4794</v>
      </c>
      <c r="E1115" s="298" t="n">
        <f aca="false">1-D1115</f>
        <v>0.5206</v>
      </c>
      <c r="F1115" s="299" t="n">
        <v>7.53</v>
      </c>
    </row>
    <row r="1116" customFormat="false" ht="15" hidden="false" customHeight="false" outlineLevel="0" collapsed="false">
      <c r="A1116" s="294" t="s">
        <v>3117</v>
      </c>
      <c r="B1116" s="295" t="s">
        <v>3118</v>
      </c>
      <c r="C1116" s="296" t="s">
        <v>39</v>
      </c>
      <c r="D1116" s="297" t="n">
        <v>0.2799</v>
      </c>
      <c r="E1116" s="298" t="n">
        <f aca="false">1-D1116</f>
        <v>0.7201</v>
      </c>
      <c r="F1116" s="299" t="n">
        <v>12.22</v>
      </c>
    </row>
    <row r="1117" customFormat="false" ht="15" hidden="false" customHeight="false" outlineLevel="0" collapsed="false">
      <c r="A1117" s="294" t="s">
        <v>3119</v>
      </c>
      <c r="B1117" s="295" t="s">
        <v>3120</v>
      </c>
      <c r="C1117" s="296" t="s">
        <v>39</v>
      </c>
      <c r="D1117" s="297" t="n">
        <v>0.2902</v>
      </c>
      <c r="E1117" s="298" t="n">
        <f aca="false">1-D1117</f>
        <v>0.7098</v>
      </c>
      <c r="F1117" s="299" t="n">
        <v>12.68</v>
      </c>
    </row>
    <row r="1118" customFormat="false" ht="15" hidden="false" customHeight="false" outlineLevel="0" collapsed="false">
      <c r="A1118" s="294" t="s">
        <v>3121</v>
      </c>
      <c r="B1118" s="295" t="s">
        <v>3122</v>
      </c>
      <c r="C1118" s="296" t="s">
        <v>39</v>
      </c>
      <c r="D1118" s="297" t="n">
        <v>0.3504</v>
      </c>
      <c r="E1118" s="298" t="n">
        <f aca="false">1-D1118</f>
        <v>0.6496</v>
      </c>
      <c r="F1118" s="299" t="n">
        <v>9.76</v>
      </c>
    </row>
    <row r="1119" customFormat="false" ht="15" hidden="false" customHeight="false" outlineLevel="0" collapsed="false">
      <c r="A1119" s="294" t="s">
        <v>3123</v>
      </c>
      <c r="B1119" s="295" t="s">
        <v>3124</v>
      </c>
      <c r="C1119" s="296" t="s">
        <v>39</v>
      </c>
      <c r="D1119" s="297" t="n">
        <v>0.3558</v>
      </c>
      <c r="E1119" s="298" t="n">
        <f aca="false">1-D1119</f>
        <v>0.6442</v>
      </c>
      <c r="F1119" s="299" t="n">
        <v>9.95</v>
      </c>
    </row>
    <row r="1120" customFormat="false" ht="15" hidden="false" customHeight="false" outlineLevel="0" collapsed="false">
      <c r="A1120" s="294" t="s">
        <v>3125</v>
      </c>
      <c r="B1120" s="295" t="s">
        <v>3126</v>
      </c>
      <c r="C1120" s="296" t="s">
        <v>39</v>
      </c>
      <c r="D1120" s="297" t="n">
        <v>0.5764</v>
      </c>
      <c r="E1120" s="298" t="n">
        <f aca="false">1-D1120</f>
        <v>0.4236</v>
      </c>
      <c r="F1120" s="299" t="n">
        <v>7.98</v>
      </c>
    </row>
    <row r="1121" customFormat="false" ht="15" hidden="false" customHeight="false" outlineLevel="0" collapsed="false">
      <c r="A1121" s="294" t="s">
        <v>3127</v>
      </c>
      <c r="B1121" s="295" t="s">
        <v>3128</v>
      </c>
      <c r="C1121" s="296" t="s">
        <v>39</v>
      </c>
      <c r="D1121" s="297" t="n">
        <v>0.5794</v>
      </c>
      <c r="E1121" s="298" t="n">
        <f aca="false">1-D1121</f>
        <v>0.4206</v>
      </c>
      <c r="F1121" s="299" t="n">
        <v>8.56</v>
      </c>
    </row>
    <row r="1122" customFormat="false" ht="15" hidden="false" customHeight="false" outlineLevel="0" collapsed="false">
      <c r="A1122" s="294" t="s">
        <v>3129</v>
      </c>
      <c r="B1122" s="295" t="s">
        <v>3130</v>
      </c>
      <c r="C1122" s="296" t="s">
        <v>39</v>
      </c>
      <c r="D1122" s="297" t="n">
        <v>0.4417</v>
      </c>
      <c r="E1122" s="298" t="n">
        <f aca="false">1-D1122</f>
        <v>0.5583</v>
      </c>
      <c r="F1122" s="299" t="n">
        <v>5.66</v>
      </c>
    </row>
    <row r="1123" customFormat="false" ht="15" hidden="false" customHeight="false" outlineLevel="0" collapsed="false">
      <c r="A1123" s="294" t="s">
        <v>3131</v>
      </c>
      <c r="B1123" s="295" t="s">
        <v>3132</v>
      </c>
      <c r="C1123" s="296" t="s">
        <v>39</v>
      </c>
      <c r="D1123" s="297" t="n">
        <v>0.4583</v>
      </c>
      <c r="E1123" s="298" t="n">
        <f aca="false">1-D1123</f>
        <v>0.5417</v>
      </c>
      <c r="F1123" s="299" t="n">
        <v>6.24</v>
      </c>
    </row>
    <row r="1124" customFormat="false" ht="15" hidden="false" customHeight="false" outlineLevel="0" collapsed="false">
      <c r="A1124" s="294" t="s">
        <v>3133</v>
      </c>
      <c r="B1124" s="295" t="s">
        <v>3134</v>
      </c>
      <c r="C1124" s="296" t="s">
        <v>39</v>
      </c>
      <c r="D1124" s="297" t="n">
        <v>0.246</v>
      </c>
      <c r="E1124" s="298" t="n">
        <f aca="false">1-D1124</f>
        <v>0.754</v>
      </c>
      <c r="F1124" s="299" t="n">
        <v>11.34</v>
      </c>
    </row>
    <row r="1125" customFormat="false" ht="15" hidden="false" customHeight="false" outlineLevel="0" collapsed="false">
      <c r="A1125" s="294" t="s">
        <v>3135</v>
      </c>
      <c r="B1125" s="295" t="s">
        <v>3136</v>
      </c>
      <c r="C1125" s="296" t="s">
        <v>39</v>
      </c>
      <c r="D1125" s="297" t="n">
        <v>0.2585</v>
      </c>
      <c r="E1125" s="298" t="n">
        <f aca="false">1-D1125</f>
        <v>0.7415</v>
      </c>
      <c r="F1125" s="299" t="n">
        <v>11.8</v>
      </c>
    </row>
    <row r="1126" customFormat="false" ht="15" hidden="false" customHeight="false" outlineLevel="0" collapsed="false">
      <c r="A1126" s="294" t="s">
        <v>3137</v>
      </c>
      <c r="B1126" s="295" t="s">
        <v>3138</v>
      </c>
      <c r="C1126" s="296" t="s">
        <v>39</v>
      </c>
      <c r="D1126" s="297" t="n">
        <v>0.3142</v>
      </c>
      <c r="E1126" s="298" t="n">
        <f aca="false">1-D1126</f>
        <v>0.6858</v>
      </c>
      <c r="F1126" s="299" t="n">
        <v>8.88</v>
      </c>
    </row>
    <row r="1127" customFormat="false" ht="15" hidden="false" customHeight="false" outlineLevel="0" collapsed="false">
      <c r="A1127" s="294" t="s">
        <v>3139</v>
      </c>
      <c r="B1127" s="295" t="s">
        <v>3140</v>
      </c>
      <c r="C1127" s="296" t="s">
        <v>39</v>
      </c>
      <c r="D1127" s="297" t="n">
        <v>0.3208</v>
      </c>
      <c r="E1127" s="298" t="n">
        <f aca="false">1-D1127</f>
        <v>0.6792</v>
      </c>
      <c r="F1127" s="299" t="n">
        <v>9.07</v>
      </c>
    </row>
    <row r="1128" customFormat="false" ht="15" hidden="false" customHeight="false" outlineLevel="0" collapsed="false">
      <c r="A1128" s="294" t="s">
        <v>3141</v>
      </c>
      <c r="B1128" s="295" t="s">
        <v>3142</v>
      </c>
      <c r="C1128" s="296" t="s">
        <v>39</v>
      </c>
      <c r="D1128" s="297" t="n">
        <v>0.4233</v>
      </c>
      <c r="E1128" s="298" t="n">
        <f aca="false">1-D1128</f>
        <v>0.5767</v>
      </c>
      <c r="F1128" s="299" t="n">
        <v>5.67</v>
      </c>
    </row>
    <row r="1129" customFormat="false" ht="15" hidden="false" customHeight="false" outlineLevel="0" collapsed="false">
      <c r="A1129" s="294" t="s">
        <v>3143</v>
      </c>
      <c r="B1129" s="295" t="s">
        <v>3144</v>
      </c>
      <c r="C1129" s="296" t="s">
        <v>39</v>
      </c>
      <c r="D1129" s="297" t="n">
        <v>0.4233</v>
      </c>
      <c r="E1129" s="298" t="n">
        <f aca="false">1-D1129</f>
        <v>0.5767</v>
      </c>
      <c r="F1129" s="299" t="n">
        <v>5.67</v>
      </c>
    </row>
    <row r="1130" customFormat="false" ht="15" hidden="false" customHeight="false" outlineLevel="0" collapsed="false">
      <c r="A1130" s="294" t="s">
        <v>534</v>
      </c>
      <c r="B1130" s="295" t="s">
        <v>3145</v>
      </c>
      <c r="C1130" s="296" t="s">
        <v>39</v>
      </c>
      <c r="D1130" s="297" t="n">
        <v>0.494</v>
      </c>
      <c r="E1130" s="298" t="n">
        <f aca="false">1-D1130</f>
        <v>0.506</v>
      </c>
      <c r="F1130" s="299" t="n">
        <v>5</v>
      </c>
    </row>
    <row r="1131" customFormat="false" ht="15" hidden="false" customHeight="false" outlineLevel="0" collapsed="false">
      <c r="A1131" s="294" t="s">
        <v>3146</v>
      </c>
      <c r="B1131" s="295" t="s">
        <v>3147</v>
      </c>
      <c r="C1131" s="296" t="s">
        <v>39</v>
      </c>
      <c r="D1131" s="297" t="n">
        <v>0.5072</v>
      </c>
      <c r="E1131" s="298" t="n">
        <f aca="false">1-D1131</f>
        <v>0.4928</v>
      </c>
      <c r="F1131" s="299" t="n">
        <v>5.58</v>
      </c>
    </row>
    <row r="1132" customFormat="false" ht="15" hidden="false" customHeight="false" outlineLevel="0" collapsed="false">
      <c r="A1132" s="294" t="s">
        <v>3148</v>
      </c>
      <c r="B1132" s="295" t="s">
        <v>3149</v>
      </c>
      <c r="C1132" s="296" t="s">
        <v>39</v>
      </c>
      <c r="D1132" s="297" t="n">
        <v>0.1459</v>
      </c>
      <c r="E1132" s="298" t="n">
        <f aca="false">1-D1132</f>
        <v>0.8541</v>
      </c>
      <c r="F1132" s="299" t="n">
        <v>9.32</v>
      </c>
    </row>
    <row r="1133" customFormat="false" ht="15" hidden="false" customHeight="false" outlineLevel="0" collapsed="false">
      <c r="A1133" s="294" t="s">
        <v>3150</v>
      </c>
      <c r="B1133" s="295" t="s">
        <v>3151</v>
      </c>
      <c r="C1133" s="296" t="s">
        <v>39</v>
      </c>
      <c r="D1133" s="297" t="n">
        <v>0.1656</v>
      </c>
      <c r="E1133" s="298" t="n">
        <f aca="false">1-D1133</f>
        <v>0.8344</v>
      </c>
      <c r="F1133" s="299" t="n">
        <v>9.78</v>
      </c>
    </row>
    <row r="1134" customFormat="false" ht="15" hidden="false" customHeight="false" outlineLevel="0" collapsed="false">
      <c r="A1134" s="294" t="s">
        <v>3152</v>
      </c>
      <c r="B1134" s="295" t="s">
        <v>3153</v>
      </c>
      <c r="C1134" s="296" t="s">
        <v>39</v>
      </c>
      <c r="D1134" s="297" t="n">
        <v>0.1983</v>
      </c>
      <c r="E1134" s="298" t="n">
        <f aca="false">1-D1134</f>
        <v>0.8017</v>
      </c>
      <c r="F1134" s="299" t="n">
        <v>6.86</v>
      </c>
    </row>
    <row r="1135" customFormat="false" ht="15" hidden="false" customHeight="false" outlineLevel="0" collapsed="false">
      <c r="A1135" s="294" t="s">
        <v>3154</v>
      </c>
      <c r="B1135" s="295" t="s">
        <v>3155</v>
      </c>
      <c r="C1135" s="296" t="s">
        <v>39</v>
      </c>
      <c r="D1135" s="297" t="n">
        <v>0.2099</v>
      </c>
      <c r="E1135" s="298" t="n">
        <f aca="false">1-D1135</f>
        <v>0.7901</v>
      </c>
      <c r="F1135" s="299" t="n">
        <v>7.05</v>
      </c>
    </row>
    <row r="1136" customFormat="false" ht="15" hidden="false" customHeight="false" outlineLevel="0" collapsed="false">
      <c r="A1136" s="294" t="s">
        <v>3156</v>
      </c>
      <c r="B1136" s="295" t="s">
        <v>3157</v>
      </c>
      <c r="C1136" s="296" t="s">
        <v>39</v>
      </c>
      <c r="D1136" s="297" t="n">
        <v>0.2632</v>
      </c>
      <c r="E1136" s="298" t="n">
        <f aca="false">1-D1136</f>
        <v>0.7368</v>
      </c>
      <c r="F1136" s="299" t="n">
        <v>16.64</v>
      </c>
    </row>
    <row r="1137" customFormat="false" ht="15" hidden="false" customHeight="false" outlineLevel="0" collapsed="false">
      <c r="A1137" s="294" t="s">
        <v>3158</v>
      </c>
      <c r="B1137" s="295" t="s">
        <v>3159</v>
      </c>
      <c r="C1137" s="296" t="s">
        <v>39</v>
      </c>
      <c r="D1137" s="297" t="n">
        <v>0.2813</v>
      </c>
      <c r="E1137" s="298" t="n">
        <f aca="false">1-D1137</f>
        <v>0.7187</v>
      </c>
      <c r="F1137" s="299" t="n">
        <v>17.63</v>
      </c>
    </row>
    <row r="1138" customFormat="false" ht="15" hidden="false" customHeight="false" outlineLevel="0" collapsed="false">
      <c r="A1138" s="294" t="s">
        <v>3160</v>
      </c>
      <c r="B1138" s="295" t="s">
        <v>3161</v>
      </c>
      <c r="C1138" s="296" t="s">
        <v>39</v>
      </c>
      <c r="D1138" s="297" t="n">
        <v>0.3931</v>
      </c>
      <c r="E1138" s="298" t="n">
        <f aca="false">1-D1138</f>
        <v>0.6069</v>
      </c>
      <c r="F1138" s="299" t="n">
        <v>23.33</v>
      </c>
    </row>
    <row r="1139" customFormat="false" ht="15" hidden="false" customHeight="false" outlineLevel="0" collapsed="false">
      <c r="A1139" s="294" t="s">
        <v>3162</v>
      </c>
      <c r="B1139" s="295" t="s">
        <v>3163</v>
      </c>
      <c r="C1139" s="296" t="s">
        <v>39</v>
      </c>
      <c r="D1139" s="297" t="n">
        <v>0.4009</v>
      </c>
      <c r="E1139" s="298" t="n">
        <f aca="false">1-D1139</f>
        <v>0.5991</v>
      </c>
      <c r="F1139" s="299" t="n">
        <v>24.32</v>
      </c>
    </row>
    <row r="1140" customFormat="false" ht="15" hidden="false" customHeight="false" outlineLevel="0" collapsed="false">
      <c r="A1140" s="294" t="s">
        <v>3164</v>
      </c>
      <c r="B1140" s="295" t="s">
        <v>3165</v>
      </c>
      <c r="C1140" s="296" t="s">
        <v>72</v>
      </c>
      <c r="D1140" s="297" t="n">
        <v>0.1407</v>
      </c>
      <c r="E1140" s="298" t="n">
        <f aca="false">1-D1140</f>
        <v>0.8593</v>
      </c>
      <c r="F1140" s="299" t="n">
        <v>670.48</v>
      </c>
    </row>
    <row r="1141" customFormat="false" ht="15" hidden="false" customHeight="false" outlineLevel="0" collapsed="false">
      <c r="A1141" s="294" t="s">
        <v>3166</v>
      </c>
      <c r="B1141" s="295" t="s">
        <v>3167</v>
      </c>
      <c r="C1141" s="296" t="s">
        <v>72</v>
      </c>
      <c r="D1141" s="297" t="n">
        <v>0.0673</v>
      </c>
      <c r="E1141" s="298" t="n">
        <f aca="false">1-D1141</f>
        <v>0.9327</v>
      </c>
      <c r="F1141" s="299" t="n">
        <v>596.18</v>
      </c>
    </row>
    <row r="1142" customFormat="false" ht="15" hidden="false" customHeight="false" outlineLevel="0" collapsed="false">
      <c r="A1142" s="294" t="s">
        <v>3168</v>
      </c>
      <c r="B1142" s="295" t="s">
        <v>3169</v>
      </c>
      <c r="C1142" s="296" t="s">
        <v>72</v>
      </c>
      <c r="D1142" s="297" t="n">
        <v>0.2668</v>
      </c>
      <c r="E1142" s="298" t="n">
        <f aca="false">1-D1142</f>
        <v>0.7332</v>
      </c>
      <c r="F1142" s="299" t="n">
        <v>936.09</v>
      </c>
    </row>
    <row r="1143" customFormat="false" ht="15" hidden="false" customHeight="false" outlineLevel="0" collapsed="false">
      <c r="A1143" s="294" t="s">
        <v>169</v>
      </c>
      <c r="B1143" s="295" t="s">
        <v>170</v>
      </c>
      <c r="C1143" s="296" t="s">
        <v>72</v>
      </c>
      <c r="D1143" s="297" t="n">
        <v>0.0585</v>
      </c>
      <c r="E1143" s="298" t="n">
        <f aca="false">1-D1143</f>
        <v>0.9415</v>
      </c>
      <c r="F1143" s="299" t="n">
        <v>589.66</v>
      </c>
    </row>
    <row r="1144" customFormat="false" ht="15" hidden="false" customHeight="false" outlineLevel="0" collapsed="false">
      <c r="A1144" s="294" t="s">
        <v>3170</v>
      </c>
      <c r="B1144" s="295" t="s">
        <v>3171</v>
      </c>
      <c r="C1144" s="296" t="s">
        <v>72</v>
      </c>
      <c r="D1144" s="297" t="n">
        <v>0.0642</v>
      </c>
      <c r="E1144" s="298" t="n">
        <f aca="false">1-D1144</f>
        <v>0.9358</v>
      </c>
      <c r="F1144" s="299" t="n">
        <v>630.55</v>
      </c>
    </row>
    <row r="1145" customFormat="false" ht="15" hidden="false" customHeight="false" outlineLevel="0" collapsed="false">
      <c r="A1145" s="294" t="s">
        <v>3172</v>
      </c>
      <c r="B1145" s="295" t="s">
        <v>3173</v>
      </c>
      <c r="C1145" s="296" t="s">
        <v>72</v>
      </c>
      <c r="D1145" s="297" t="n">
        <v>0.1874</v>
      </c>
      <c r="E1145" s="298" t="n">
        <f aca="false">1-D1145</f>
        <v>0.8126</v>
      </c>
      <c r="F1145" s="299" t="n">
        <v>788.28</v>
      </c>
    </row>
    <row r="1146" customFormat="false" ht="15" hidden="false" customHeight="false" outlineLevel="0" collapsed="false">
      <c r="A1146" s="294" t="s">
        <v>3174</v>
      </c>
      <c r="B1146" s="295" t="s">
        <v>3175</v>
      </c>
      <c r="C1146" s="296" t="s">
        <v>72</v>
      </c>
      <c r="D1146" s="297" t="n">
        <v>0.3246</v>
      </c>
      <c r="E1146" s="298" t="n">
        <f aca="false">1-D1146</f>
        <v>0.6754</v>
      </c>
      <c r="F1146" s="299" t="n">
        <v>1087.84</v>
      </c>
    </row>
    <row r="1147" customFormat="false" ht="15" hidden="false" customHeight="false" outlineLevel="0" collapsed="false">
      <c r="A1147" s="294" t="s">
        <v>3176</v>
      </c>
      <c r="B1147" s="295" t="s">
        <v>3177</v>
      </c>
      <c r="C1147" s="296" t="s">
        <v>72</v>
      </c>
      <c r="D1147" s="297" t="n">
        <v>0.0829</v>
      </c>
      <c r="E1147" s="298" t="n">
        <f aca="false">1-D1147</f>
        <v>0.9171</v>
      </c>
      <c r="F1147" s="299" t="n">
        <v>611.6</v>
      </c>
    </row>
    <row r="1148" customFormat="false" ht="15" hidden="false" customHeight="false" outlineLevel="0" collapsed="false">
      <c r="A1148" s="294" t="s">
        <v>3178</v>
      </c>
      <c r="B1148" s="295" t="s">
        <v>3179</v>
      </c>
      <c r="C1148" s="296" t="s">
        <v>72</v>
      </c>
      <c r="D1148" s="297" t="n">
        <v>0.0966</v>
      </c>
      <c r="E1148" s="298" t="n">
        <f aca="false">1-D1148</f>
        <v>0.9034</v>
      </c>
      <c r="F1148" s="299" t="n">
        <v>662.75</v>
      </c>
    </row>
    <row r="1149" customFormat="false" ht="15" hidden="false" customHeight="false" outlineLevel="0" collapsed="false">
      <c r="A1149" s="294" t="s">
        <v>3180</v>
      </c>
      <c r="B1149" s="295" t="s">
        <v>3181</v>
      </c>
      <c r="C1149" s="296" t="s">
        <v>72</v>
      </c>
      <c r="D1149" s="297" t="n">
        <v>0.157</v>
      </c>
      <c r="E1149" s="298" t="n">
        <f aca="false">1-D1149</f>
        <v>0.843</v>
      </c>
      <c r="F1149" s="299" t="n">
        <v>744.24</v>
      </c>
    </row>
    <row r="1150" customFormat="false" ht="15" hidden="false" customHeight="false" outlineLevel="0" collapsed="false">
      <c r="A1150" s="294" t="s">
        <v>3182</v>
      </c>
      <c r="B1150" s="295" t="s">
        <v>3183</v>
      </c>
      <c r="C1150" s="296" t="s">
        <v>72</v>
      </c>
      <c r="D1150" s="297" t="n">
        <v>0.1918</v>
      </c>
      <c r="E1150" s="298" t="n">
        <f aca="false">1-D1150</f>
        <v>0.8082</v>
      </c>
      <c r="F1150" s="299" t="n">
        <v>796.22</v>
      </c>
    </row>
    <row r="1151" customFormat="false" ht="15" hidden="false" customHeight="false" outlineLevel="0" collapsed="false">
      <c r="A1151" s="294" t="s">
        <v>3184</v>
      </c>
      <c r="B1151" s="295" t="s">
        <v>3185</v>
      </c>
      <c r="C1151" s="296" t="s">
        <v>72</v>
      </c>
      <c r="D1151" s="297" t="n">
        <v>0.0611</v>
      </c>
      <c r="E1151" s="298" t="n">
        <f aca="false">1-D1151</f>
        <v>0.9389</v>
      </c>
      <c r="F1151" s="299" t="n">
        <v>590.52</v>
      </c>
    </row>
    <row r="1152" customFormat="false" ht="15" hidden="false" customHeight="false" outlineLevel="0" collapsed="false">
      <c r="A1152" s="294" t="s">
        <v>3186</v>
      </c>
      <c r="B1152" s="295" t="s">
        <v>3187</v>
      </c>
      <c r="C1152" s="296" t="s">
        <v>72</v>
      </c>
      <c r="D1152" s="297" t="n">
        <v>0.2025</v>
      </c>
      <c r="E1152" s="298" t="n">
        <f aca="false">1-D1152</f>
        <v>0.7975</v>
      </c>
      <c r="F1152" s="299" t="n">
        <v>803.42</v>
      </c>
    </row>
    <row r="1153" customFormat="false" ht="15" hidden="false" customHeight="false" outlineLevel="0" collapsed="false">
      <c r="A1153" s="294" t="s">
        <v>3188</v>
      </c>
      <c r="B1153" s="295" t="s">
        <v>3189</v>
      </c>
      <c r="C1153" s="296" t="s">
        <v>72</v>
      </c>
      <c r="D1153" s="297" t="n">
        <v>0.2411</v>
      </c>
      <c r="E1153" s="298" t="n">
        <f aca="false">1-D1153</f>
        <v>0.7589</v>
      </c>
      <c r="F1153" s="299" t="n">
        <v>888.04</v>
      </c>
    </row>
    <row r="1154" customFormat="false" ht="15" hidden="false" customHeight="false" outlineLevel="0" collapsed="false">
      <c r="A1154" s="294" t="s">
        <v>3190</v>
      </c>
      <c r="B1154" s="295" t="s">
        <v>3191</v>
      </c>
      <c r="C1154" s="296" t="s">
        <v>72</v>
      </c>
      <c r="D1154" s="297" t="n">
        <v>0.2932</v>
      </c>
      <c r="E1154" s="298" t="n">
        <f aca="false">1-D1154</f>
        <v>0.7068</v>
      </c>
      <c r="F1154" s="299" t="n">
        <v>1005.11</v>
      </c>
    </row>
    <row r="1155" customFormat="false" ht="15" hidden="false" customHeight="false" outlineLevel="0" collapsed="false">
      <c r="A1155" s="294" t="s">
        <v>180</v>
      </c>
      <c r="B1155" s="295" t="s">
        <v>3192</v>
      </c>
      <c r="C1155" s="296" t="s">
        <v>72</v>
      </c>
      <c r="D1155" s="297" t="n">
        <v>0.0862</v>
      </c>
      <c r="E1155" s="298" t="n">
        <f aca="false">1-D1155</f>
        <v>0.9138</v>
      </c>
      <c r="F1155" s="299" t="n">
        <v>614.87</v>
      </c>
    </row>
    <row r="1156" customFormat="false" ht="15" hidden="false" customHeight="false" outlineLevel="0" collapsed="false">
      <c r="A1156" s="294" t="s">
        <v>3193</v>
      </c>
      <c r="B1156" s="295" t="s">
        <v>3194</v>
      </c>
      <c r="C1156" s="296" t="s">
        <v>72</v>
      </c>
      <c r="D1156" s="297" t="n">
        <v>0.3857</v>
      </c>
      <c r="E1156" s="298" t="n">
        <f aca="false">1-D1156</f>
        <v>0.6143</v>
      </c>
      <c r="F1156" s="299" t="n">
        <v>1311.97</v>
      </c>
    </row>
    <row r="1157" customFormat="false" ht="15" hidden="false" customHeight="false" outlineLevel="0" collapsed="false">
      <c r="A1157" s="294" t="s">
        <v>3195</v>
      </c>
      <c r="B1157" s="295" t="s">
        <v>3196</v>
      </c>
      <c r="C1157" s="296" t="s">
        <v>72</v>
      </c>
      <c r="D1157" s="297" t="n">
        <v>0.2757</v>
      </c>
      <c r="E1157" s="298" t="n">
        <f aca="false">1-D1157</f>
        <v>0.7243</v>
      </c>
      <c r="F1157" s="299" t="n">
        <v>958.02</v>
      </c>
    </row>
    <row r="1158" customFormat="false" ht="15" hidden="false" customHeight="false" outlineLevel="0" collapsed="false">
      <c r="A1158" s="294" t="s">
        <v>3197</v>
      </c>
      <c r="B1158" s="295" t="s">
        <v>3198</v>
      </c>
      <c r="C1158" s="296" t="s">
        <v>72</v>
      </c>
      <c r="D1158" s="297" t="n">
        <v>0.6848</v>
      </c>
      <c r="E1158" s="298" t="n">
        <f aca="false">1-D1158</f>
        <v>0.3152</v>
      </c>
      <c r="F1158" s="299" t="n">
        <v>364.67</v>
      </c>
    </row>
    <row r="1159" customFormat="false" ht="15" hidden="false" customHeight="false" outlineLevel="0" collapsed="false">
      <c r="A1159" s="294" t="s">
        <v>3199</v>
      </c>
      <c r="B1159" s="295" t="s">
        <v>3200</v>
      </c>
      <c r="C1159" s="296" t="s">
        <v>72</v>
      </c>
      <c r="D1159" s="297" t="n">
        <v>0.6744</v>
      </c>
      <c r="E1159" s="298" t="n">
        <f aca="false">1-D1159</f>
        <v>0.3256</v>
      </c>
      <c r="F1159" s="299" t="n">
        <v>51.14</v>
      </c>
    </row>
    <row r="1160" customFormat="false" ht="15" hidden="false" customHeight="false" outlineLevel="0" collapsed="false">
      <c r="A1160" s="294" t="s">
        <v>3201</v>
      </c>
      <c r="B1160" s="295" t="s">
        <v>3202</v>
      </c>
      <c r="C1160" s="296" t="s">
        <v>39</v>
      </c>
      <c r="D1160" s="297" t="n">
        <v>0.3624</v>
      </c>
      <c r="E1160" s="298" t="n">
        <f aca="false">1-D1160</f>
        <v>0.6376</v>
      </c>
      <c r="F1160" s="299" t="n">
        <v>279.77</v>
      </c>
    </row>
    <row r="1161" customFormat="false" ht="15" hidden="false" customHeight="false" outlineLevel="0" collapsed="false">
      <c r="A1161" s="294" t="s">
        <v>3203</v>
      </c>
      <c r="B1161" s="295" t="s">
        <v>3204</v>
      </c>
      <c r="C1161" s="296" t="s">
        <v>39</v>
      </c>
      <c r="D1161" s="297" t="n">
        <v>0.2858</v>
      </c>
      <c r="E1161" s="298" t="n">
        <f aca="false">1-D1161</f>
        <v>0.7142</v>
      </c>
      <c r="F1161" s="299" t="n">
        <v>217.44</v>
      </c>
    </row>
    <row r="1162" customFormat="false" ht="15" hidden="false" customHeight="false" outlineLevel="0" collapsed="false">
      <c r="A1162" s="294" t="s">
        <v>3205</v>
      </c>
      <c r="B1162" s="295" t="s">
        <v>3206</v>
      </c>
      <c r="C1162" s="296" t="s">
        <v>39</v>
      </c>
      <c r="D1162" s="297" t="n">
        <v>0.3422</v>
      </c>
      <c r="E1162" s="298" t="n">
        <f aca="false">1-D1162</f>
        <v>0.6578</v>
      </c>
      <c r="F1162" s="299" t="n">
        <v>258.86</v>
      </c>
    </row>
    <row r="1163" customFormat="false" ht="15" hidden="false" customHeight="false" outlineLevel="0" collapsed="false">
      <c r="A1163" s="294" t="s">
        <v>3207</v>
      </c>
      <c r="B1163" s="295" t="s">
        <v>3208</v>
      </c>
      <c r="C1163" s="296" t="s">
        <v>39</v>
      </c>
      <c r="D1163" s="297" t="n">
        <v>0.273</v>
      </c>
      <c r="E1163" s="298" t="n">
        <f aca="false">1-D1163</f>
        <v>0.727</v>
      </c>
      <c r="F1163" s="299" t="n">
        <v>209.55</v>
      </c>
    </row>
    <row r="1164" customFormat="false" ht="15" hidden="false" customHeight="false" outlineLevel="0" collapsed="false">
      <c r="A1164" s="294" t="s">
        <v>3209</v>
      </c>
      <c r="B1164" s="295" t="s">
        <v>3210</v>
      </c>
      <c r="C1164" s="296" t="s">
        <v>39</v>
      </c>
      <c r="D1164" s="297" t="n">
        <v>0.3271</v>
      </c>
      <c r="E1164" s="298" t="n">
        <f aca="false">1-D1164</f>
        <v>0.6729</v>
      </c>
      <c r="F1164" s="299" t="n">
        <v>250.02</v>
      </c>
    </row>
    <row r="1165" customFormat="false" ht="15" hidden="false" customHeight="false" outlineLevel="0" collapsed="false">
      <c r="A1165" s="294" t="s">
        <v>3211</v>
      </c>
      <c r="B1165" s="295" t="s">
        <v>3212</v>
      </c>
      <c r="C1165" s="296" t="s">
        <v>39</v>
      </c>
      <c r="D1165" s="297" t="n">
        <v>0.2596</v>
      </c>
      <c r="E1165" s="298" t="n">
        <f aca="false">1-D1165</f>
        <v>0.7404</v>
      </c>
      <c r="F1165" s="299" t="n">
        <v>203.59</v>
      </c>
    </row>
    <row r="1166" customFormat="false" ht="15" hidden="false" customHeight="false" outlineLevel="0" collapsed="false">
      <c r="A1166" s="294" t="s">
        <v>3213</v>
      </c>
      <c r="B1166" s="295" t="s">
        <v>3214</v>
      </c>
      <c r="C1166" s="296" t="s">
        <v>39</v>
      </c>
      <c r="D1166" s="297" t="n">
        <v>0.3088</v>
      </c>
      <c r="E1166" s="298" t="n">
        <f aca="false">1-D1166</f>
        <v>0.6912</v>
      </c>
      <c r="F1166" s="299" t="n">
        <v>235.33</v>
      </c>
    </row>
    <row r="1167" customFormat="false" ht="15" hidden="false" customHeight="false" outlineLevel="0" collapsed="false">
      <c r="A1167" s="294" t="s">
        <v>3215</v>
      </c>
      <c r="B1167" s="295" t="s">
        <v>3216</v>
      </c>
      <c r="C1167" s="296" t="s">
        <v>39</v>
      </c>
      <c r="D1167" s="297" t="n">
        <v>0.2483</v>
      </c>
      <c r="E1167" s="298" t="n">
        <f aca="false">1-D1167</f>
        <v>0.7517</v>
      </c>
      <c r="F1167" s="299" t="n">
        <v>197.38</v>
      </c>
    </row>
    <row r="1168" customFormat="false" ht="15" hidden="false" customHeight="false" outlineLevel="0" collapsed="false">
      <c r="A1168" s="294" t="s">
        <v>3217</v>
      </c>
      <c r="B1168" s="295" t="s">
        <v>3218</v>
      </c>
      <c r="C1168" s="296" t="s">
        <v>39</v>
      </c>
      <c r="D1168" s="297" t="n">
        <v>0.5833</v>
      </c>
      <c r="E1168" s="298" t="n">
        <f aca="false">1-D1168</f>
        <v>0.4167</v>
      </c>
      <c r="F1168" s="299" t="n">
        <v>398.12</v>
      </c>
    </row>
    <row r="1169" customFormat="false" ht="15" hidden="false" customHeight="false" outlineLevel="0" collapsed="false">
      <c r="A1169" s="294" t="s">
        <v>3219</v>
      </c>
      <c r="B1169" s="295" t="s">
        <v>3220</v>
      </c>
      <c r="C1169" s="296" t="s">
        <v>39</v>
      </c>
      <c r="D1169" s="297" t="n">
        <v>0.5766</v>
      </c>
      <c r="E1169" s="298" t="n">
        <f aca="false">1-D1169</f>
        <v>0.4234</v>
      </c>
      <c r="F1169" s="299" t="n">
        <v>348.83</v>
      </c>
    </row>
    <row r="1170" customFormat="false" ht="15" hidden="false" customHeight="false" outlineLevel="0" collapsed="false">
      <c r="A1170" s="294" t="s">
        <v>3221</v>
      </c>
      <c r="B1170" s="295" t="s">
        <v>3222</v>
      </c>
      <c r="C1170" s="296" t="s">
        <v>39</v>
      </c>
      <c r="D1170" s="297" t="n">
        <v>0.5991</v>
      </c>
      <c r="E1170" s="298" t="n">
        <f aca="false">1-D1170</f>
        <v>0.4009</v>
      </c>
      <c r="F1170" s="299" t="n">
        <v>414.98</v>
      </c>
    </row>
    <row r="1171" customFormat="false" ht="15" hidden="false" customHeight="false" outlineLevel="0" collapsed="false">
      <c r="A1171" s="294" t="s">
        <v>3223</v>
      </c>
      <c r="B1171" s="295" t="s">
        <v>3224</v>
      </c>
      <c r="C1171" s="296" t="s">
        <v>39</v>
      </c>
      <c r="D1171" s="297" t="n">
        <v>0.5956</v>
      </c>
      <c r="E1171" s="298" t="n">
        <f aca="false">1-D1171</f>
        <v>0.4044</v>
      </c>
      <c r="F1171" s="299" t="n">
        <v>374.67</v>
      </c>
    </row>
    <row r="1172" customFormat="false" ht="15" hidden="false" customHeight="false" outlineLevel="0" collapsed="false">
      <c r="A1172" s="294" t="s">
        <v>3225</v>
      </c>
      <c r="B1172" s="295" t="s">
        <v>3226</v>
      </c>
      <c r="C1172" s="296" t="s">
        <v>39</v>
      </c>
      <c r="D1172" s="297" t="n">
        <v>0.4612</v>
      </c>
      <c r="E1172" s="298" t="n">
        <f aca="false">1-D1172</f>
        <v>0.5388</v>
      </c>
      <c r="F1172" s="299" t="n">
        <v>251.98</v>
      </c>
    </row>
    <row r="1173" customFormat="false" ht="15" hidden="false" customHeight="false" outlineLevel="0" collapsed="false">
      <c r="A1173" s="294" t="s">
        <v>3227</v>
      </c>
      <c r="B1173" s="295" t="s">
        <v>3228</v>
      </c>
      <c r="C1173" s="296" t="s">
        <v>39</v>
      </c>
      <c r="D1173" s="297" t="n">
        <v>0.4327</v>
      </c>
      <c r="E1173" s="298" t="n">
        <f aca="false">1-D1173</f>
        <v>0.5673</v>
      </c>
      <c r="F1173" s="299" t="n">
        <v>214.39</v>
      </c>
    </row>
    <row r="1174" customFormat="false" ht="15" hidden="false" customHeight="false" outlineLevel="0" collapsed="false">
      <c r="A1174" s="294" t="s">
        <v>3229</v>
      </c>
      <c r="B1174" s="295" t="s">
        <v>3230</v>
      </c>
      <c r="C1174" s="296" t="s">
        <v>39</v>
      </c>
      <c r="D1174" s="297" t="n">
        <v>0.493</v>
      </c>
      <c r="E1174" s="298" t="n">
        <f aca="false">1-D1174</f>
        <v>0.507</v>
      </c>
      <c r="F1174" s="299" t="n">
        <v>270.05</v>
      </c>
    </row>
    <row r="1175" customFormat="false" ht="15" hidden="false" customHeight="false" outlineLevel="0" collapsed="false">
      <c r="A1175" s="294" t="s">
        <v>3231</v>
      </c>
      <c r="B1175" s="295" t="s">
        <v>3232</v>
      </c>
      <c r="C1175" s="296" t="s">
        <v>39</v>
      </c>
      <c r="D1175" s="297" t="n">
        <v>0.4758</v>
      </c>
      <c r="E1175" s="298" t="n">
        <f aca="false">1-D1175</f>
        <v>0.5242</v>
      </c>
      <c r="F1175" s="299" t="n">
        <v>238.69</v>
      </c>
    </row>
    <row r="1176" customFormat="false" ht="15" hidden="false" customHeight="false" outlineLevel="0" collapsed="false">
      <c r="A1176" s="294" t="s">
        <v>3233</v>
      </c>
      <c r="B1176" s="295" t="s">
        <v>3234</v>
      </c>
      <c r="C1176" s="296" t="s">
        <v>39</v>
      </c>
      <c r="D1176" s="297" t="n">
        <v>0.4474</v>
      </c>
      <c r="E1176" s="298" t="n">
        <f aca="false">1-D1176</f>
        <v>0.5526</v>
      </c>
      <c r="F1176" s="299" t="n">
        <v>351.1</v>
      </c>
    </row>
    <row r="1177" customFormat="false" ht="15" hidden="false" customHeight="false" outlineLevel="0" collapsed="false">
      <c r="A1177" s="294" t="s">
        <v>3235</v>
      </c>
      <c r="B1177" s="295" t="s">
        <v>3236</v>
      </c>
      <c r="C1177" s="296" t="s">
        <v>39</v>
      </c>
      <c r="D1177" s="297" t="n">
        <v>0.3179</v>
      </c>
      <c r="E1177" s="298" t="n">
        <f aca="false">1-D1177</f>
        <v>0.6821</v>
      </c>
      <c r="F1177" s="299" t="n">
        <v>204.86</v>
      </c>
    </row>
    <row r="1178" customFormat="false" ht="15" hidden="false" customHeight="false" outlineLevel="0" collapsed="false">
      <c r="A1178" s="294" t="s">
        <v>3237</v>
      </c>
      <c r="B1178" s="295" t="s">
        <v>3238</v>
      </c>
      <c r="C1178" s="296" t="s">
        <v>39</v>
      </c>
      <c r="D1178" s="297" t="n">
        <v>0.4092</v>
      </c>
      <c r="E1178" s="298" t="n">
        <f aca="false">1-D1178</f>
        <v>0.5908</v>
      </c>
      <c r="F1178" s="299" t="n">
        <v>289.73</v>
      </c>
    </row>
    <row r="1179" customFormat="false" ht="15" hidden="false" customHeight="false" outlineLevel="0" collapsed="false">
      <c r="A1179" s="294" t="s">
        <v>3239</v>
      </c>
      <c r="B1179" s="295" t="s">
        <v>3240</v>
      </c>
      <c r="C1179" s="296" t="s">
        <v>39</v>
      </c>
      <c r="D1179" s="297" t="n">
        <v>0.2989</v>
      </c>
      <c r="E1179" s="298" t="n">
        <f aca="false">1-D1179</f>
        <v>0.7011</v>
      </c>
      <c r="F1179" s="299" t="n">
        <v>192.97</v>
      </c>
    </row>
    <row r="1180" customFormat="false" ht="15" hidden="false" customHeight="false" outlineLevel="0" collapsed="false">
      <c r="A1180" s="294" t="s">
        <v>3241</v>
      </c>
      <c r="B1180" s="295" t="s">
        <v>3242</v>
      </c>
      <c r="C1180" s="296" t="s">
        <v>39</v>
      </c>
      <c r="D1180" s="297" t="n">
        <v>0.3948</v>
      </c>
      <c r="E1180" s="298" t="n">
        <f aca="false">1-D1180</f>
        <v>0.6052</v>
      </c>
      <c r="F1180" s="299" t="n">
        <v>277.28</v>
      </c>
    </row>
    <row r="1181" customFormat="false" ht="15" hidden="false" customHeight="false" outlineLevel="0" collapsed="false">
      <c r="A1181" s="294" t="s">
        <v>3243</v>
      </c>
      <c r="B1181" s="295" t="s">
        <v>3244</v>
      </c>
      <c r="C1181" s="296" t="s">
        <v>39</v>
      </c>
      <c r="D1181" s="297" t="n">
        <v>0.2851</v>
      </c>
      <c r="E1181" s="298" t="n">
        <f aca="false">1-D1181</f>
        <v>0.7149</v>
      </c>
      <c r="F1181" s="299" t="n">
        <v>186.99</v>
      </c>
    </row>
    <row r="1182" customFormat="false" ht="15" hidden="false" customHeight="false" outlineLevel="0" collapsed="false">
      <c r="A1182" s="294" t="s">
        <v>3245</v>
      </c>
      <c r="B1182" s="295" t="s">
        <v>3246</v>
      </c>
      <c r="C1182" s="296" t="s">
        <v>39</v>
      </c>
      <c r="D1182" s="297" t="n">
        <v>0.3628</v>
      </c>
      <c r="E1182" s="298" t="n">
        <f aca="false">1-D1182</f>
        <v>0.6372</v>
      </c>
      <c r="F1182" s="299" t="n">
        <v>242.82</v>
      </c>
    </row>
    <row r="1183" customFormat="false" ht="15" hidden="false" customHeight="false" outlineLevel="0" collapsed="false">
      <c r="A1183" s="294" t="s">
        <v>3247</v>
      </c>
      <c r="B1183" s="295" t="s">
        <v>3248</v>
      </c>
      <c r="C1183" s="296" t="s">
        <v>39</v>
      </c>
      <c r="D1183" s="297" t="n">
        <v>0.2686</v>
      </c>
      <c r="E1183" s="298" t="n">
        <f aca="false">1-D1183</f>
        <v>0.7314</v>
      </c>
      <c r="F1183" s="299" t="n">
        <v>178.23</v>
      </c>
    </row>
    <row r="1184" customFormat="false" ht="15" hidden="false" customHeight="false" outlineLevel="0" collapsed="false">
      <c r="A1184" s="294" t="s">
        <v>3249</v>
      </c>
      <c r="B1184" s="295" t="s">
        <v>3250</v>
      </c>
      <c r="C1184" s="296" t="s">
        <v>39</v>
      </c>
      <c r="D1184" s="297" t="n">
        <v>0.5993</v>
      </c>
      <c r="E1184" s="298" t="n">
        <f aca="false">1-D1184</f>
        <v>0.4007</v>
      </c>
      <c r="F1184" s="299" t="n">
        <v>436.1</v>
      </c>
    </row>
    <row r="1185" customFormat="false" ht="15" hidden="false" customHeight="false" outlineLevel="0" collapsed="false">
      <c r="A1185" s="294" t="s">
        <v>3251</v>
      </c>
      <c r="B1185" s="295" t="s">
        <v>3252</v>
      </c>
      <c r="C1185" s="296" t="s">
        <v>39</v>
      </c>
      <c r="D1185" s="297" t="n">
        <v>0.591</v>
      </c>
      <c r="E1185" s="298" t="n">
        <f aca="false">1-D1185</f>
        <v>0.409</v>
      </c>
      <c r="F1185" s="299" t="n">
        <v>341.01</v>
      </c>
    </row>
    <row r="1186" customFormat="false" ht="15" hidden="false" customHeight="false" outlineLevel="0" collapsed="false">
      <c r="A1186" s="294" t="s">
        <v>3253</v>
      </c>
      <c r="B1186" s="295" t="s">
        <v>3254</v>
      </c>
      <c r="C1186" s="296" t="s">
        <v>39</v>
      </c>
      <c r="D1186" s="297" t="n">
        <v>0.6125</v>
      </c>
      <c r="E1186" s="298" t="n">
        <f aca="false">1-D1186</f>
        <v>0.3875</v>
      </c>
      <c r="F1186" s="299" t="n">
        <v>432.41</v>
      </c>
    </row>
    <row r="1187" customFormat="false" ht="15" hidden="false" customHeight="false" outlineLevel="0" collapsed="false">
      <c r="A1187" s="294" t="s">
        <v>3255</v>
      </c>
      <c r="B1187" s="295" t="s">
        <v>3256</v>
      </c>
      <c r="C1187" s="296" t="s">
        <v>39</v>
      </c>
      <c r="D1187" s="297" t="n">
        <v>0.6092</v>
      </c>
      <c r="E1187" s="298" t="n">
        <f aca="false">1-D1187</f>
        <v>0.3908</v>
      </c>
      <c r="F1187" s="299" t="n">
        <v>364.2</v>
      </c>
    </row>
    <row r="1188" customFormat="false" ht="15" hidden="false" customHeight="false" outlineLevel="0" collapsed="false">
      <c r="A1188" s="294" t="s">
        <v>3257</v>
      </c>
      <c r="B1188" s="295" t="s">
        <v>3258</v>
      </c>
      <c r="C1188" s="296" t="s">
        <v>39</v>
      </c>
      <c r="D1188" s="297" t="n">
        <v>0.4901</v>
      </c>
      <c r="E1188" s="298" t="n">
        <f aca="false">1-D1188</f>
        <v>0.5099</v>
      </c>
      <c r="F1188" s="299" t="n">
        <v>267.72</v>
      </c>
    </row>
    <row r="1189" customFormat="false" ht="15" hidden="false" customHeight="false" outlineLevel="0" collapsed="false">
      <c r="A1189" s="294" t="s">
        <v>3259</v>
      </c>
      <c r="B1189" s="295" t="s">
        <v>3260</v>
      </c>
      <c r="C1189" s="296" t="s">
        <v>39</v>
      </c>
      <c r="D1189" s="297" t="n">
        <v>0.4488</v>
      </c>
      <c r="E1189" s="298" t="n">
        <f aca="false">1-D1189</f>
        <v>0.5512</v>
      </c>
      <c r="F1189" s="299" t="n">
        <v>204.08</v>
      </c>
    </row>
    <row r="1190" customFormat="false" ht="15" hidden="false" customHeight="false" outlineLevel="0" collapsed="false">
      <c r="A1190" s="294" t="s">
        <v>3261</v>
      </c>
      <c r="B1190" s="295" t="s">
        <v>3262</v>
      </c>
      <c r="C1190" s="296" t="s">
        <v>39</v>
      </c>
      <c r="D1190" s="297" t="n">
        <v>0.5141</v>
      </c>
      <c r="E1190" s="298" t="n">
        <f aca="false">1-D1190</f>
        <v>0.4859</v>
      </c>
      <c r="F1190" s="299" t="n">
        <v>274.75</v>
      </c>
    </row>
    <row r="1191" customFormat="false" ht="15" hidden="false" customHeight="false" outlineLevel="0" collapsed="false">
      <c r="A1191" s="294" t="s">
        <v>3263</v>
      </c>
      <c r="B1191" s="295" t="s">
        <v>3264</v>
      </c>
      <c r="C1191" s="296" t="s">
        <v>39</v>
      </c>
      <c r="D1191" s="297" t="n">
        <v>0.4912</v>
      </c>
      <c r="E1191" s="298" t="n">
        <f aca="false">1-D1191</f>
        <v>0.5088</v>
      </c>
      <c r="F1191" s="299" t="n">
        <v>226.67</v>
      </c>
    </row>
    <row r="1192" customFormat="false" ht="15" hidden="false" customHeight="false" outlineLevel="0" collapsed="false">
      <c r="A1192" s="294" t="s">
        <v>3265</v>
      </c>
      <c r="B1192" s="295" t="s">
        <v>3266</v>
      </c>
      <c r="C1192" s="296" t="s">
        <v>39</v>
      </c>
      <c r="D1192" s="297" t="n">
        <v>0.1679</v>
      </c>
      <c r="E1192" s="298" t="n">
        <f aca="false">1-D1192</f>
        <v>0.8321</v>
      </c>
      <c r="F1192" s="299" t="n">
        <v>192.86</v>
      </c>
    </row>
    <row r="1193" customFormat="false" ht="15" hidden="false" customHeight="false" outlineLevel="0" collapsed="false">
      <c r="A1193" s="294" t="s">
        <v>3267</v>
      </c>
      <c r="B1193" s="295" t="s">
        <v>3268</v>
      </c>
      <c r="C1193" s="296" t="s">
        <v>39</v>
      </c>
      <c r="D1193" s="297" t="n">
        <v>0.1649</v>
      </c>
      <c r="E1193" s="298" t="n">
        <f aca="false">1-D1193</f>
        <v>0.8351</v>
      </c>
      <c r="F1193" s="299" t="n">
        <v>178.91</v>
      </c>
    </row>
    <row r="1194" customFormat="false" ht="15" hidden="false" customHeight="false" outlineLevel="0" collapsed="false">
      <c r="A1194" s="294" t="s">
        <v>3269</v>
      </c>
      <c r="B1194" s="295" t="s">
        <v>3270</v>
      </c>
      <c r="C1194" s="296" t="s">
        <v>39</v>
      </c>
      <c r="D1194" s="297" t="n">
        <v>0.1724</v>
      </c>
      <c r="E1194" s="298" t="n">
        <f aca="false">1-D1194</f>
        <v>0.8276</v>
      </c>
      <c r="F1194" s="299" t="n">
        <v>218.41</v>
      </c>
    </row>
    <row r="1195" customFormat="false" ht="15" hidden="false" customHeight="false" outlineLevel="0" collapsed="false">
      <c r="A1195" s="294" t="s">
        <v>3271</v>
      </c>
      <c r="B1195" s="295" t="s">
        <v>3272</v>
      </c>
      <c r="C1195" s="296" t="s">
        <v>39</v>
      </c>
      <c r="D1195" s="297" t="n">
        <v>0.1262</v>
      </c>
      <c r="E1195" s="298" t="n">
        <f aca="false">1-D1195</f>
        <v>0.8738</v>
      </c>
      <c r="F1195" s="299" t="n">
        <v>163.26</v>
      </c>
    </row>
    <row r="1196" customFormat="false" ht="15" hidden="false" customHeight="false" outlineLevel="0" collapsed="false">
      <c r="A1196" s="294" t="s">
        <v>3273</v>
      </c>
      <c r="B1196" s="295" t="s">
        <v>3274</v>
      </c>
      <c r="C1196" s="296" t="s">
        <v>39</v>
      </c>
      <c r="D1196" s="297" t="n">
        <v>0.1292</v>
      </c>
      <c r="E1196" s="298" t="n">
        <f aca="false">1-D1196</f>
        <v>0.8708</v>
      </c>
      <c r="F1196" s="299" t="n">
        <v>175.82</v>
      </c>
    </row>
    <row r="1197" customFormat="false" ht="15" hidden="false" customHeight="false" outlineLevel="0" collapsed="false">
      <c r="A1197" s="294" t="s">
        <v>3275</v>
      </c>
      <c r="B1197" s="295" t="s">
        <v>3276</v>
      </c>
      <c r="C1197" s="296" t="s">
        <v>39</v>
      </c>
      <c r="D1197" s="297" t="n">
        <v>0.1334</v>
      </c>
      <c r="E1197" s="298" t="n">
        <f aca="false">1-D1197</f>
        <v>0.8666</v>
      </c>
      <c r="F1197" s="299" t="n">
        <v>198.81</v>
      </c>
    </row>
    <row r="1198" customFormat="false" ht="15" hidden="false" customHeight="false" outlineLevel="0" collapsed="false">
      <c r="A1198" s="294" t="s">
        <v>3277</v>
      </c>
      <c r="B1198" s="295" t="s">
        <v>3278</v>
      </c>
      <c r="C1198" s="296" t="s">
        <v>39</v>
      </c>
      <c r="D1198" s="297" t="n">
        <v>0.2839</v>
      </c>
      <c r="E1198" s="298" t="n">
        <f aca="false">1-D1198</f>
        <v>0.7161</v>
      </c>
      <c r="F1198" s="299" t="n">
        <v>94.55</v>
      </c>
    </row>
    <row r="1199" customFormat="false" ht="15" hidden="false" customHeight="false" outlineLevel="0" collapsed="false">
      <c r="A1199" s="294" t="s">
        <v>3279</v>
      </c>
      <c r="B1199" s="295" t="s">
        <v>3280</v>
      </c>
      <c r="C1199" s="296" t="s">
        <v>39</v>
      </c>
      <c r="D1199" s="297" t="n">
        <v>0.292</v>
      </c>
      <c r="E1199" s="298" t="n">
        <f aca="false">1-D1199</f>
        <v>0.708</v>
      </c>
      <c r="F1199" s="299" t="n">
        <v>101</v>
      </c>
    </row>
    <row r="1200" customFormat="false" ht="15" hidden="false" customHeight="false" outlineLevel="0" collapsed="false">
      <c r="A1200" s="294" t="s">
        <v>3281</v>
      </c>
      <c r="B1200" s="295" t="s">
        <v>3282</v>
      </c>
      <c r="C1200" s="296" t="s">
        <v>39</v>
      </c>
      <c r="D1200" s="297" t="n">
        <v>0.3043</v>
      </c>
      <c r="E1200" s="298" t="n">
        <f aca="false">1-D1200</f>
        <v>0.6957</v>
      </c>
      <c r="F1200" s="299" t="n">
        <v>112.78</v>
      </c>
    </row>
    <row r="1201" customFormat="false" ht="15" hidden="false" customHeight="false" outlineLevel="0" collapsed="false">
      <c r="A1201" s="294" t="s">
        <v>3283</v>
      </c>
      <c r="B1201" s="295" t="s">
        <v>3284</v>
      </c>
      <c r="C1201" s="296" t="s">
        <v>39</v>
      </c>
      <c r="D1201" s="297" t="n">
        <v>0.2523</v>
      </c>
      <c r="E1201" s="298" t="n">
        <f aca="false">1-D1201</f>
        <v>0.7477</v>
      </c>
      <c r="F1201" s="299" t="n">
        <v>86.17</v>
      </c>
    </row>
    <row r="1202" customFormat="false" ht="15" hidden="false" customHeight="false" outlineLevel="0" collapsed="false">
      <c r="A1202" s="294" t="s">
        <v>3285</v>
      </c>
      <c r="B1202" s="295" t="s">
        <v>3286</v>
      </c>
      <c r="C1202" s="296" t="s">
        <v>39</v>
      </c>
      <c r="D1202" s="297" t="n">
        <v>0.2605</v>
      </c>
      <c r="E1202" s="298" t="n">
        <f aca="false">1-D1202</f>
        <v>0.7395</v>
      </c>
      <c r="F1202" s="299" t="n">
        <v>91.87</v>
      </c>
    </row>
    <row r="1203" customFormat="false" ht="15" hidden="false" customHeight="false" outlineLevel="0" collapsed="false">
      <c r="A1203" s="294" t="s">
        <v>3287</v>
      </c>
      <c r="B1203" s="295" t="s">
        <v>3288</v>
      </c>
      <c r="C1203" s="296" t="s">
        <v>39</v>
      </c>
      <c r="D1203" s="297" t="n">
        <v>0.273</v>
      </c>
      <c r="E1203" s="298" t="n">
        <f aca="false">1-D1203</f>
        <v>0.727</v>
      </c>
      <c r="F1203" s="299" t="n">
        <v>102.29</v>
      </c>
    </row>
    <row r="1204" customFormat="false" ht="15" hidden="false" customHeight="false" outlineLevel="0" collapsed="false">
      <c r="A1204" s="294" t="s">
        <v>3289</v>
      </c>
      <c r="B1204" s="295" t="s">
        <v>3290</v>
      </c>
      <c r="C1204" s="296" t="s">
        <v>39</v>
      </c>
      <c r="D1204" s="297" t="n">
        <v>0.0847</v>
      </c>
      <c r="E1204" s="298" t="n">
        <f aca="false">1-D1204</f>
        <v>0.9153</v>
      </c>
      <c r="F1204" s="299" t="n">
        <v>20.65</v>
      </c>
    </row>
    <row r="1205" customFormat="false" ht="15" hidden="false" customHeight="false" outlineLevel="0" collapsed="false">
      <c r="A1205" s="294" t="s">
        <v>3291</v>
      </c>
      <c r="B1205" s="295" t="s">
        <v>3292</v>
      </c>
      <c r="C1205" s="296" t="s">
        <v>39</v>
      </c>
      <c r="D1205" s="297" t="n">
        <v>0.1167</v>
      </c>
      <c r="E1205" s="298" t="n">
        <f aca="false">1-D1205</f>
        <v>0.8833</v>
      </c>
      <c r="F1205" s="299" t="n">
        <v>28.62</v>
      </c>
    </row>
    <row r="1206" customFormat="false" ht="15" hidden="false" customHeight="false" outlineLevel="0" collapsed="false">
      <c r="A1206" s="294" t="s">
        <v>3293</v>
      </c>
      <c r="B1206" s="295" t="s">
        <v>3294</v>
      </c>
      <c r="C1206" s="296" t="s">
        <v>39</v>
      </c>
      <c r="D1206" s="297" t="n">
        <v>0.1307</v>
      </c>
      <c r="E1206" s="298" t="n">
        <f aca="false">1-D1206</f>
        <v>0.8693</v>
      </c>
      <c r="F1206" s="299" t="n">
        <v>35.2</v>
      </c>
    </row>
    <row r="1207" customFormat="false" ht="15" hidden="false" customHeight="false" outlineLevel="0" collapsed="false">
      <c r="A1207" s="294" t="s">
        <v>3295</v>
      </c>
      <c r="B1207" s="295" t="s">
        <v>3296</v>
      </c>
      <c r="C1207" s="296" t="s">
        <v>39</v>
      </c>
      <c r="D1207" s="297" t="n">
        <v>0.1135</v>
      </c>
      <c r="E1207" s="298" t="n">
        <f aca="false">1-D1207</f>
        <v>0.8865</v>
      </c>
      <c r="F1207" s="299" t="n">
        <v>24.49</v>
      </c>
    </row>
    <row r="1208" customFormat="false" ht="15" hidden="false" customHeight="false" outlineLevel="0" collapsed="false">
      <c r="A1208" s="294" t="s">
        <v>3297</v>
      </c>
      <c r="B1208" s="295" t="s">
        <v>3298</v>
      </c>
      <c r="C1208" s="296" t="s">
        <v>39</v>
      </c>
      <c r="D1208" s="297" t="n">
        <v>0.1251</v>
      </c>
      <c r="E1208" s="298" t="n">
        <f aca="false">1-D1208</f>
        <v>0.8749</v>
      </c>
      <c r="F1208" s="299" t="n">
        <v>30.78</v>
      </c>
    </row>
    <row r="1209" customFormat="false" ht="15" hidden="false" customHeight="false" outlineLevel="0" collapsed="false">
      <c r="A1209" s="294" t="s">
        <v>3299</v>
      </c>
      <c r="B1209" s="295" t="s">
        <v>3300</v>
      </c>
      <c r="C1209" s="296" t="s">
        <v>39</v>
      </c>
      <c r="D1209" s="297" t="n">
        <v>0.1305</v>
      </c>
      <c r="E1209" s="298" t="n">
        <f aca="false">1-D1209</f>
        <v>0.8695</v>
      </c>
      <c r="F1209" s="299" t="n">
        <v>35.78</v>
      </c>
    </row>
    <row r="1210" customFormat="false" ht="15" hidden="false" customHeight="false" outlineLevel="0" collapsed="false">
      <c r="A1210" s="294" t="s">
        <v>3301</v>
      </c>
      <c r="B1210" s="295" t="s">
        <v>3302</v>
      </c>
      <c r="C1210" s="296" t="s">
        <v>39</v>
      </c>
      <c r="D1210" s="297" t="n">
        <v>0.246</v>
      </c>
      <c r="E1210" s="298" t="n">
        <f aca="false">1-D1210</f>
        <v>0.754</v>
      </c>
      <c r="F1210" s="299" t="n">
        <v>121.39</v>
      </c>
    </row>
    <row r="1211" customFormat="false" ht="15" hidden="false" customHeight="false" outlineLevel="0" collapsed="false">
      <c r="A1211" s="294" t="s">
        <v>3303</v>
      </c>
      <c r="B1211" s="295" t="s">
        <v>3304</v>
      </c>
      <c r="C1211" s="296" t="s">
        <v>39</v>
      </c>
      <c r="D1211" s="297" t="n">
        <v>0.2298</v>
      </c>
      <c r="E1211" s="298" t="n">
        <f aca="false">1-D1211</f>
        <v>0.7702</v>
      </c>
      <c r="F1211" s="299" t="n">
        <v>144.08</v>
      </c>
    </row>
    <row r="1212" customFormat="false" ht="15" hidden="false" customHeight="false" outlineLevel="0" collapsed="false">
      <c r="A1212" s="294" t="s">
        <v>3305</v>
      </c>
      <c r="B1212" s="295" t="s">
        <v>3306</v>
      </c>
      <c r="C1212" s="296" t="s">
        <v>39</v>
      </c>
      <c r="D1212" s="297" t="n">
        <v>0.2612</v>
      </c>
      <c r="E1212" s="298" t="n">
        <f aca="false">1-D1212</f>
        <v>0.7388</v>
      </c>
      <c r="F1212" s="299" t="n">
        <v>95.76</v>
      </c>
    </row>
    <row r="1213" customFormat="false" ht="15" hidden="false" customHeight="false" outlineLevel="0" collapsed="false">
      <c r="A1213" s="294" t="s">
        <v>3307</v>
      </c>
      <c r="B1213" s="295" t="s">
        <v>3308</v>
      </c>
      <c r="C1213" s="296" t="s">
        <v>39</v>
      </c>
      <c r="D1213" s="297" t="n">
        <v>0.2344</v>
      </c>
      <c r="E1213" s="298" t="n">
        <f aca="false">1-D1213</f>
        <v>0.7656</v>
      </c>
      <c r="F1213" s="299" t="n">
        <v>123.4</v>
      </c>
    </row>
    <row r="1214" customFormat="false" ht="15" hidden="false" customHeight="false" outlineLevel="0" collapsed="false">
      <c r="A1214" s="294" t="s">
        <v>3309</v>
      </c>
      <c r="B1214" s="295" t="s">
        <v>3310</v>
      </c>
      <c r="C1214" s="296" t="s">
        <v>39</v>
      </c>
      <c r="D1214" s="297" t="n">
        <v>0.1789</v>
      </c>
      <c r="E1214" s="298" t="n">
        <f aca="false">1-D1214</f>
        <v>0.8211</v>
      </c>
      <c r="F1214" s="299" t="n">
        <v>80.84</v>
      </c>
    </row>
    <row r="1215" customFormat="false" ht="15" hidden="false" customHeight="false" outlineLevel="0" collapsed="false">
      <c r="A1215" s="294" t="s">
        <v>3311</v>
      </c>
      <c r="B1215" s="295" t="s">
        <v>3312</v>
      </c>
      <c r="C1215" s="296" t="s">
        <v>39</v>
      </c>
      <c r="D1215" s="297" t="n">
        <v>0.1694</v>
      </c>
      <c r="E1215" s="298" t="n">
        <f aca="false">1-D1215</f>
        <v>0.8306</v>
      </c>
      <c r="F1215" s="299" t="n">
        <v>108.47</v>
      </c>
    </row>
    <row r="1216" customFormat="false" ht="15" hidden="false" customHeight="false" outlineLevel="0" collapsed="false">
      <c r="A1216" s="294" t="s">
        <v>3313</v>
      </c>
      <c r="B1216" s="295" t="s">
        <v>3314</v>
      </c>
      <c r="C1216" s="296" t="s">
        <v>39</v>
      </c>
      <c r="D1216" s="297" t="n">
        <v>0.1646</v>
      </c>
      <c r="E1216" s="298" t="n">
        <f aca="false">1-D1216</f>
        <v>0.8354</v>
      </c>
      <c r="F1216" s="299" t="n">
        <v>131.12</v>
      </c>
    </row>
    <row r="1217" customFormat="false" ht="15" hidden="false" customHeight="false" outlineLevel="0" collapsed="false">
      <c r="A1217" s="294" t="s">
        <v>3315</v>
      </c>
      <c r="B1217" s="295" t="s">
        <v>3316</v>
      </c>
      <c r="C1217" s="296" t="s">
        <v>39</v>
      </c>
      <c r="D1217" s="297" t="n">
        <v>0.1647</v>
      </c>
      <c r="E1217" s="298" t="n">
        <f aca="false">1-D1217</f>
        <v>0.8353</v>
      </c>
      <c r="F1217" s="299" t="n">
        <v>126.32</v>
      </c>
    </row>
    <row r="1218" customFormat="false" ht="15" hidden="false" customHeight="false" outlineLevel="0" collapsed="false">
      <c r="A1218" s="294" t="s">
        <v>3317</v>
      </c>
      <c r="B1218" s="295" t="s">
        <v>3318</v>
      </c>
      <c r="C1218" s="296" t="s">
        <v>39</v>
      </c>
      <c r="D1218" s="297" t="n">
        <v>0.1647</v>
      </c>
      <c r="E1218" s="298" t="n">
        <f aca="false">1-D1218</f>
        <v>0.8353</v>
      </c>
      <c r="F1218" s="299" t="n">
        <v>144.71</v>
      </c>
    </row>
    <row r="1219" customFormat="false" ht="15" hidden="false" customHeight="false" outlineLevel="0" collapsed="false">
      <c r="A1219" s="294" t="s">
        <v>3319</v>
      </c>
      <c r="B1219" s="295" t="s">
        <v>3320</v>
      </c>
      <c r="C1219" s="296" t="s">
        <v>39</v>
      </c>
      <c r="D1219" s="297" t="n">
        <v>0.1629</v>
      </c>
      <c r="E1219" s="298" t="n">
        <f aca="false">1-D1219</f>
        <v>0.8371</v>
      </c>
      <c r="F1219" s="299" t="n">
        <v>157.06</v>
      </c>
    </row>
    <row r="1220" customFormat="false" ht="15" hidden="false" customHeight="false" outlineLevel="0" collapsed="false">
      <c r="A1220" s="294" t="s">
        <v>3321</v>
      </c>
      <c r="B1220" s="295" t="s">
        <v>3322</v>
      </c>
      <c r="C1220" s="296" t="s">
        <v>39</v>
      </c>
      <c r="D1220" s="297" t="n">
        <v>0.2135</v>
      </c>
      <c r="E1220" s="298" t="n">
        <f aca="false">1-D1220</f>
        <v>0.7865</v>
      </c>
      <c r="F1220" s="299" t="n">
        <v>110.28</v>
      </c>
    </row>
    <row r="1221" customFormat="false" ht="15" hidden="false" customHeight="false" outlineLevel="0" collapsed="false">
      <c r="A1221" s="294" t="s">
        <v>3323</v>
      </c>
      <c r="B1221" s="295" t="s">
        <v>3324</v>
      </c>
      <c r="C1221" s="296" t="s">
        <v>39</v>
      </c>
      <c r="D1221" s="297" t="n">
        <v>0.1943</v>
      </c>
      <c r="E1221" s="298" t="n">
        <f aca="false">1-D1221</f>
        <v>0.8057</v>
      </c>
      <c r="F1221" s="299" t="n">
        <v>130.42</v>
      </c>
    </row>
    <row r="1222" customFormat="false" ht="15" hidden="false" customHeight="false" outlineLevel="0" collapsed="false">
      <c r="A1222" s="294" t="s">
        <v>3325</v>
      </c>
      <c r="B1222" s="295" t="s">
        <v>3326</v>
      </c>
      <c r="C1222" s="296" t="s">
        <v>39</v>
      </c>
      <c r="D1222" s="297" t="n">
        <v>0.2332</v>
      </c>
      <c r="E1222" s="298" t="n">
        <f aca="false">1-D1222</f>
        <v>0.7668</v>
      </c>
      <c r="F1222" s="299" t="n">
        <v>87.77</v>
      </c>
    </row>
    <row r="1223" customFormat="false" ht="15" hidden="false" customHeight="false" outlineLevel="0" collapsed="false">
      <c r="A1223" s="294" t="s">
        <v>3327</v>
      </c>
      <c r="B1223" s="295" t="s">
        <v>3328</v>
      </c>
      <c r="C1223" s="296" t="s">
        <v>39</v>
      </c>
      <c r="D1223" s="297" t="n">
        <v>0.2013</v>
      </c>
      <c r="E1223" s="298" t="n">
        <f aca="false">1-D1223</f>
        <v>0.7987</v>
      </c>
      <c r="F1223" s="299" t="n">
        <v>112.29</v>
      </c>
    </row>
    <row r="1224" customFormat="false" ht="15" hidden="false" customHeight="false" outlineLevel="0" collapsed="false">
      <c r="A1224" s="294" t="s">
        <v>3329</v>
      </c>
      <c r="B1224" s="295" t="s">
        <v>3330</v>
      </c>
      <c r="C1224" s="296" t="s">
        <v>39</v>
      </c>
      <c r="D1224" s="297" t="n">
        <v>0.1362</v>
      </c>
      <c r="E1224" s="298" t="n">
        <f aca="false">1-D1224</f>
        <v>0.8638</v>
      </c>
      <c r="F1224" s="299" t="n">
        <v>72.85</v>
      </c>
    </row>
    <row r="1225" customFormat="false" ht="15" hidden="false" customHeight="false" outlineLevel="0" collapsed="false">
      <c r="A1225" s="294" t="s">
        <v>3331</v>
      </c>
      <c r="B1225" s="295" t="s">
        <v>3332</v>
      </c>
      <c r="C1225" s="296" t="s">
        <v>39</v>
      </c>
      <c r="D1225" s="297" t="n">
        <v>0.1238</v>
      </c>
      <c r="E1225" s="298" t="n">
        <f aca="false">1-D1225</f>
        <v>0.8762</v>
      </c>
      <c r="F1225" s="299" t="n">
        <v>97.36</v>
      </c>
    </row>
    <row r="1226" customFormat="false" ht="15" hidden="false" customHeight="false" outlineLevel="0" collapsed="false">
      <c r="A1226" s="294" t="s">
        <v>3333</v>
      </c>
      <c r="B1226" s="295" t="s">
        <v>3334</v>
      </c>
      <c r="C1226" s="296" t="s">
        <v>39</v>
      </c>
      <c r="D1226" s="297" t="n">
        <v>0.1176</v>
      </c>
      <c r="E1226" s="298" t="n">
        <f aca="false">1-D1226</f>
        <v>0.8824</v>
      </c>
      <c r="F1226" s="299" t="n">
        <v>117.46</v>
      </c>
    </row>
    <row r="1227" customFormat="false" ht="15" hidden="false" customHeight="false" outlineLevel="0" collapsed="false">
      <c r="A1227" s="294" t="s">
        <v>3335</v>
      </c>
      <c r="B1227" s="295" t="s">
        <v>3336</v>
      </c>
      <c r="C1227" s="296" t="s">
        <v>39</v>
      </c>
      <c r="D1227" s="297" t="n">
        <v>0.1157</v>
      </c>
      <c r="E1227" s="298" t="n">
        <f aca="false">1-D1227</f>
        <v>0.8843</v>
      </c>
      <c r="F1227" s="299" t="n">
        <v>112.66</v>
      </c>
    </row>
    <row r="1228" customFormat="false" ht="15" hidden="false" customHeight="false" outlineLevel="0" collapsed="false">
      <c r="A1228" s="294" t="s">
        <v>3337</v>
      </c>
      <c r="B1228" s="295" t="s">
        <v>3338</v>
      </c>
      <c r="C1228" s="296" t="s">
        <v>39</v>
      </c>
      <c r="D1228" s="297" t="n">
        <v>0.1136</v>
      </c>
      <c r="E1228" s="298" t="n">
        <f aca="false">1-D1228</f>
        <v>0.8864</v>
      </c>
      <c r="F1228" s="299" t="n">
        <v>140.02</v>
      </c>
    </row>
    <row r="1229" customFormat="false" ht="15" hidden="false" customHeight="false" outlineLevel="0" collapsed="false">
      <c r="A1229" s="294" t="s">
        <v>3339</v>
      </c>
      <c r="B1229" s="295" t="s">
        <v>3340</v>
      </c>
      <c r="C1229" s="296" t="s">
        <v>39</v>
      </c>
      <c r="D1229" s="297" t="n">
        <v>0.1158</v>
      </c>
      <c r="E1229" s="298" t="n">
        <f aca="false">1-D1229</f>
        <v>0.8842</v>
      </c>
      <c r="F1229" s="299" t="n">
        <v>129.06</v>
      </c>
    </row>
    <row r="1230" customFormat="false" ht="15" hidden="false" customHeight="false" outlineLevel="0" collapsed="false">
      <c r="A1230" s="294" t="s">
        <v>3341</v>
      </c>
      <c r="B1230" s="295" t="s">
        <v>3342</v>
      </c>
      <c r="C1230" s="296" t="s">
        <v>39</v>
      </c>
      <c r="D1230" s="297" t="n">
        <v>0.4548</v>
      </c>
      <c r="E1230" s="298" t="n">
        <f aca="false">1-D1230</f>
        <v>0.5452</v>
      </c>
      <c r="F1230" s="299" t="n">
        <v>61.5</v>
      </c>
    </row>
    <row r="1231" customFormat="false" ht="15" hidden="false" customHeight="false" outlineLevel="0" collapsed="false">
      <c r="A1231" s="294" t="s">
        <v>3343</v>
      </c>
      <c r="B1231" s="295" t="s">
        <v>3344</v>
      </c>
      <c r="C1231" s="296" t="s">
        <v>39</v>
      </c>
      <c r="D1231" s="297" t="n">
        <v>0.4371</v>
      </c>
      <c r="E1231" s="298" t="n">
        <f aca="false">1-D1231</f>
        <v>0.5629</v>
      </c>
      <c r="F1231" s="299" t="n">
        <v>70.42</v>
      </c>
    </row>
    <row r="1232" customFormat="false" ht="15" hidden="false" customHeight="false" outlineLevel="0" collapsed="false">
      <c r="A1232" s="294" t="s">
        <v>3345</v>
      </c>
      <c r="B1232" s="295" t="s">
        <v>3346</v>
      </c>
      <c r="C1232" s="296" t="s">
        <v>39</v>
      </c>
      <c r="D1232" s="297" t="n">
        <v>0.4489</v>
      </c>
      <c r="E1232" s="298" t="n">
        <f aca="false">1-D1232</f>
        <v>0.5511</v>
      </c>
      <c r="F1232" s="299" t="n">
        <v>52.68</v>
      </c>
    </row>
    <row r="1233" customFormat="false" ht="15" hidden="false" customHeight="false" outlineLevel="0" collapsed="false">
      <c r="A1233" s="294" t="s">
        <v>3347</v>
      </c>
      <c r="B1233" s="295" t="s">
        <v>3348</v>
      </c>
      <c r="C1233" s="296" t="s">
        <v>39</v>
      </c>
      <c r="D1233" s="297" t="n">
        <v>0.4256</v>
      </c>
      <c r="E1233" s="298" t="n">
        <f aca="false">1-D1233</f>
        <v>0.5744</v>
      </c>
      <c r="F1233" s="299" t="n">
        <v>63.51</v>
      </c>
    </row>
    <row r="1234" customFormat="false" ht="15" hidden="false" customHeight="false" outlineLevel="0" collapsed="false">
      <c r="A1234" s="294" t="s">
        <v>3349</v>
      </c>
      <c r="B1234" s="295" t="s">
        <v>3350</v>
      </c>
      <c r="C1234" s="296" t="s">
        <v>39</v>
      </c>
      <c r="D1234" s="297" t="n">
        <v>0.3469</v>
      </c>
      <c r="E1234" s="298" t="n">
        <f aca="false">1-D1234</f>
        <v>0.6531</v>
      </c>
      <c r="F1234" s="299" t="n">
        <v>37.76</v>
      </c>
    </row>
    <row r="1235" customFormat="false" ht="15" hidden="false" customHeight="false" outlineLevel="0" collapsed="false">
      <c r="A1235" s="294" t="s">
        <v>3351</v>
      </c>
      <c r="B1235" s="295" t="s">
        <v>3352</v>
      </c>
      <c r="C1235" s="296" t="s">
        <v>39</v>
      </c>
      <c r="D1235" s="297" t="n">
        <v>0.3392</v>
      </c>
      <c r="E1235" s="298" t="n">
        <f aca="false">1-D1235</f>
        <v>0.6608</v>
      </c>
      <c r="F1235" s="299" t="n">
        <v>48.58</v>
      </c>
    </row>
    <row r="1236" customFormat="false" ht="15" hidden="false" customHeight="false" outlineLevel="0" collapsed="false">
      <c r="A1236" s="294" t="s">
        <v>3353</v>
      </c>
      <c r="B1236" s="295" t="s">
        <v>3354</v>
      </c>
      <c r="C1236" s="296" t="s">
        <v>39</v>
      </c>
      <c r="D1236" s="297" t="n">
        <v>0.335</v>
      </c>
      <c r="E1236" s="298" t="n">
        <f aca="false">1-D1236</f>
        <v>0.665</v>
      </c>
      <c r="F1236" s="299" t="n">
        <v>57.46</v>
      </c>
    </row>
    <row r="1237" customFormat="false" ht="15" hidden="false" customHeight="false" outlineLevel="0" collapsed="false">
      <c r="A1237" s="294" t="s">
        <v>3355</v>
      </c>
      <c r="B1237" s="295" t="s">
        <v>3356</v>
      </c>
      <c r="C1237" s="296" t="s">
        <v>39</v>
      </c>
      <c r="D1237" s="297" t="n">
        <v>0.3507</v>
      </c>
      <c r="E1237" s="298" t="n">
        <f aca="false">1-D1237</f>
        <v>0.6493</v>
      </c>
      <c r="F1237" s="299" t="n">
        <v>52.66</v>
      </c>
    </row>
    <row r="1238" customFormat="false" ht="15" hidden="false" customHeight="false" outlineLevel="0" collapsed="false">
      <c r="A1238" s="294" t="s">
        <v>3357</v>
      </c>
      <c r="B1238" s="295" t="s">
        <v>3358</v>
      </c>
      <c r="C1238" s="296" t="s">
        <v>39</v>
      </c>
      <c r="D1238" s="297" t="n">
        <v>0.351</v>
      </c>
      <c r="E1238" s="298" t="n">
        <f aca="false">1-D1238</f>
        <v>0.649</v>
      </c>
      <c r="F1238" s="299" t="n">
        <v>60.35</v>
      </c>
    </row>
    <row r="1239" customFormat="false" ht="15" hidden="false" customHeight="false" outlineLevel="0" collapsed="false">
      <c r="A1239" s="294" t="s">
        <v>3359</v>
      </c>
      <c r="B1239" s="295" t="s">
        <v>3360</v>
      </c>
      <c r="C1239" s="296" t="s">
        <v>39</v>
      </c>
      <c r="D1239" s="297" t="n">
        <v>0.348</v>
      </c>
      <c r="E1239" s="298" t="n">
        <f aca="false">1-D1239</f>
        <v>0.652</v>
      </c>
      <c r="F1239" s="299" t="n">
        <v>65.2</v>
      </c>
    </row>
    <row r="1240" customFormat="false" ht="15" hidden="false" customHeight="false" outlineLevel="0" collapsed="false">
      <c r="A1240" s="294" t="s">
        <v>3361</v>
      </c>
      <c r="B1240" s="295" t="s">
        <v>3362</v>
      </c>
      <c r="C1240" s="296" t="s">
        <v>39</v>
      </c>
      <c r="D1240" s="297" t="n">
        <v>0.4382</v>
      </c>
      <c r="E1240" s="298" t="n">
        <f aca="false">1-D1240</f>
        <v>0.5618</v>
      </c>
      <c r="F1240" s="299" t="n">
        <v>55.54</v>
      </c>
    </row>
    <row r="1241" customFormat="false" ht="15" hidden="false" customHeight="false" outlineLevel="0" collapsed="false">
      <c r="A1241" s="294" t="s">
        <v>3363</v>
      </c>
      <c r="B1241" s="295" t="s">
        <v>3364</v>
      </c>
      <c r="C1241" s="296" t="s">
        <v>39</v>
      </c>
      <c r="D1241" s="297" t="n">
        <v>0.417</v>
      </c>
      <c r="E1241" s="298" t="n">
        <f aca="false">1-D1241</f>
        <v>0.583</v>
      </c>
      <c r="F1241" s="299" t="n">
        <v>63.11</v>
      </c>
    </row>
    <row r="1242" customFormat="false" ht="15" hidden="false" customHeight="false" outlineLevel="0" collapsed="false">
      <c r="A1242" s="294" t="s">
        <v>3365</v>
      </c>
      <c r="B1242" s="295" t="s">
        <v>3366</v>
      </c>
      <c r="C1242" s="296" t="s">
        <v>39</v>
      </c>
      <c r="D1242" s="297" t="n">
        <v>0.4347</v>
      </c>
      <c r="E1242" s="298" t="n">
        <f aca="false">1-D1242</f>
        <v>0.5653</v>
      </c>
      <c r="F1242" s="299" t="n">
        <v>48.4</v>
      </c>
    </row>
    <row r="1243" customFormat="false" ht="15" hidden="false" customHeight="false" outlineLevel="0" collapsed="false">
      <c r="A1243" s="294" t="s">
        <v>3367</v>
      </c>
      <c r="B1243" s="295" t="s">
        <v>3368</v>
      </c>
      <c r="C1243" s="296" t="s">
        <v>39</v>
      </c>
      <c r="D1243" s="297" t="n">
        <v>0.4066</v>
      </c>
      <c r="E1243" s="298" t="n">
        <f aca="false">1-D1243</f>
        <v>0.5934</v>
      </c>
      <c r="F1243" s="299" t="n">
        <v>57.55</v>
      </c>
    </row>
    <row r="1244" customFormat="false" ht="15" hidden="false" customHeight="false" outlineLevel="0" collapsed="false">
      <c r="A1244" s="294" t="s">
        <v>563</v>
      </c>
      <c r="B1244" s="295" t="s">
        <v>564</v>
      </c>
      <c r="C1244" s="296" t="s">
        <v>39</v>
      </c>
      <c r="D1244" s="297" t="n">
        <v>0.3133</v>
      </c>
      <c r="E1244" s="298" t="n">
        <f aca="false">1-D1244</f>
        <v>0.6867</v>
      </c>
      <c r="F1244" s="299" t="n">
        <v>33.48</v>
      </c>
    </row>
    <row r="1245" customFormat="false" ht="15" hidden="false" customHeight="false" outlineLevel="0" collapsed="false">
      <c r="A1245" s="294" t="s">
        <v>3369</v>
      </c>
      <c r="B1245" s="295" t="s">
        <v>3370</v>
      </c>
      <c r="C1245" s="296" t="s">
        <v>39</v>
      </c>
      <c r="D1245" s="297" t="n">
        <v>0.3015</v>
      </c>
      <c r="E1245" s="298" t="n">
        <f aca="false">1-D1245</f>
        <v>0.6985</v>
      </c>
      <c r="F1245" s="299" t="n">
        <v>42.62</v>
      </c>
    </row>
    <row r="1246" customFormat="false" ht="15" hidden="false" customHeight="false" outlineLevel="0" collapsed="false">
      <c r="A1246" s="294" t="s">
        <v>3371</v>
      </c>
      <c r="B1246" s="295" t="s">
        <v>3372</v>
      </c>
      <c r="C1246" s="296" t="s">
        <v>39</v>
      </c>
      <c r="D1246" s="297" t="n">
        <v>0.2949</v>
      </c>
      <c r="E1246" s="298" t="n">
        <f aca="false">1-D1246</f>
        <v>0.7051</v>
      </c>
      <c r="F1246" s="299" t="n">
        <v>50.15</v>
      </c>
    </row>
    <row r="1247" customFormat="false" ht="15" hidden="false" customHeight="false" outlineLevel="0" collapsed="false">
      <c r="A1247" s="294" t="s">
        <v>3373</v>
      </c>
      <c r="B1247" s="295" t="s">
        <v>3374</v>
      </c>
      <c r="C1247" s="296" t="s">
        <v>39</v>
      </c>
      <c r="D1247" s="297" t="n">
        <v>0.3089</v>
      </c>
      <c r="E1247" s="298" t="n">
        <f aca="false">1-D1247</f>
        <v>0.6911</v>
      </c>
      <c r="F1247" s="299" t="n">
        <v>45.35</v>
      </c>
    </row>
    <row r="1248" customFormat="false" ht="15" hidden="false" customHeight="false" outlineLevel="0" collapsed="false">
      <c r="A1248" s="294" t="s">
        <v>3375</v>
      </c>
      <c r="B1248" s="295" t="s">
        <v>3376</v>
      </c>
      <c r="C1248" s="296" t="s">
        <v>39</v>
      </c>
      <c r="D1248" s="297" t="n">
        <v>0.3094</v>
      </c>
      <c r="E1248" s="298" t="n">
        <f aca="false">1-D1248</f>
        <v>0.6906</v>
      </c>
      <c r="F1248" s="299" t="n">
        <v>51.97</v>
      </c>
    </row>
    <row r="1249" customFormat="false" ht="15" hidden="false" customHeight="false" outlineLevel="0" collapsed="false">
      <c r="A1249" s="294" t="s">
        <v>3377</v>
      </c>
      <c r="B1249" s="295" t="s">
        <v>3378</v>
      </c>
      <c r="C1249" s="296" t="s">
        <v>39</v>
      </c>
      <c r="D1249" s="297" t="n">
        <v>0.3055</v>
      </c>
      <c r="E1249" s="298" t="n">
        <f aca="false">1-D1249</f>
        <v>0.6945</v>
      </c>
      <c r="F1249" s="299" t="n">
        <v>56.07</v>
      </c>
    </row>
    <row r="1250" customFormat="false" ht="15" hidden="false" customHeight="false" outlineLevel="0" collapsed="false">
      <c r="A1250" s="294" t="s">
        <v>3379</v>
      </c>
      <c r="B1250" s="295" t="s">
        <v>3380</v>
      </c>
      <c r="C1250" s="296" t="s">
        <v>39</v>
      </c>
      <c r="D1250" s="297" t="n">
        <v>0.6179</v>
      </c>
      <c r="E1250" s="298" t="n">
        <f aca="false">1-D1250</f>
        <v>0.3821</v>
      </c>
      <c r="F1250" s="299" t="n">
        <v>2.8</v>
      </c>
    </row>
    <row r="1251" customFormat="false" ht="15" hidden="false" customHeight="false" outlineLevel="0" collapsed="false">
      <c r="A1251" s="294" t="s">
        <v>3381</v>
      </c>
      <c r="B1251" s="295" t="s">
        <v>3382</v>
      </c>
      <c r="C1251" s="296" t="s">
        <v>812</v>
      </c>
      <c r="D1251" s="297" t="n">
        <v>0</v>
      </c>
      <c r="E1251" s="298" t="n">
        <f aca="false">1-D1251</f>
        <v>1</v>
      </c>
      <c r="F1251" s="299" t="n">
        <v>0.28</v>
      </c>
    </row>
    <row r="1252" customFormat="false" ht="15" hidden="false" customHeight="false" outlineLevel="0" collapsed="false">
      <c r="A1252" s="294" t="s">
        <v>3383</v>
      </c>
      <c r="B1252" s="295" t="s">
        <v>3384</v>
      </c>
      <c r="C1252" s="296" t="s">
        <v>3385</v>
      </c>
      <c r="D1252" s="297" t="n">
        <v>0</v>
      </c>
      <c r="E1252" s="298" t="n">
        <f aca="false">1-D1252</f>
        <v>1</v>
      </c>
      <c r="F1252" s="299" t="n">
        <v>104.87</v>
      </c>
    </row>
    <row r="1253" customFormat="false" ht="15" hidden="false" customHeight="false" outlineLevel="0" collapsed="false">
      <c r="A1253" s="294" t="s">
        <v>3386</v>
      </c>
      <c r="B1253" s="295" t="s">
        <v>3387</v>
      </c>
      <c r="C1253" s="296" t="s">
        <v>812</v>
      </c>
      <c r="D1253" s="297" t="n">
        <v>0.4709</v>
      </c>
      <c r="E1253" s="298" t="n">
        <f aca="false">1-D1253</f>
        <v>0.5291</v>
      </c>
      <c r="F1253" s="299" t="n">
        <v>104.18</v>
      </c>
    </row>
    <row r="1254" customFormat="false" ht="15" hidden="false" customHeight="false" outlineLevel="0" collapsed="false">
      <c r="A1254" s="294" t="s">
        <v>3388</v>
      </c>
      <c r="B1254" s="295" t="s">
        <v>3389</v>
      </c>
      <c r="C1254" s="296" t="s">
        <v>3385</v>
      </c>
      <c r="D1254" s="297" t="n">
        <v>0.2204</v>
      </c>
      <c r="E1254" s="298" t="n">
        <f aca="false">1-D1254</f>
        <v>0.7796</v>
      </c>
      <c r="F1254" s="299" t="n">
        <v>222.6</v>
      </c>
    </row>
    <row r="1255" customFormat="false" ht="15" hidden="false" customHeight="false" outlineLevel="0" collapsed="false">
      <c r="A1255" s="294" t="s">
        <v>3390</v>
      </c>
      <c r="B1255" s="295" t="s">
        <v>3391</v>
      </c>
      <c r="C1255" s="296" t="s">
        <v>812</v>
      </c>
      <c r="D1255" s="297" t="n">
        <v>0</v>
      </c>
      <c r="E1255" s="298" t="n">
        <f aca="false">1-D1255</f>
        <v>1</v>
      </c>
      <c r="F1255" s="299" t="n">
        <v>0.51</v>
      </c>
    </row>
    <row r="1256" customFormat="false" ht="15" hidden="false" customHeight="false" outlineLevel="0" collapsed="false">
      <c r="A1256" s="294" t="s">
        <v>3392</v>
      </c>
      <c r="B1256" s="295" t="s">
        <v>3393</v>
      </c>
      <c r="C1256" s="296" t="s">
        <v>3385</v>
      </c>
      <c r="D1256" s="297" t="n">
        <v>0</v>
      </c>
      <c r="E1256" s="298" t="n">
        <f aca="false">1-D1256</f>
        <v>1</v>
      </c>
      <c r="F1256" s="299" t="n">
        <v>5.12</v>
      </c>
    </row>
    <row r="1257" customFormat="false" ht="15" hidden="false" customHeight="false" outlineLevel="0" collapsed="false">
      <c r="A1257" s="294" t="s">
        <v>3394</v>
      </c>
      <c r="B1257" s="295" t="s">
        <v>3395</v>
      </c>
      <c r="C1257" s="296" t="s">
        <v>812</v>
      </c>
      <c r="D1257" s="297" t="n">
        <v>0</v>
      </c>
      <c r="E1257" s="298" t="n">
        <f aca="false">1-D1257</f>
        <v>1</v>
      </c>
      <c r="F1257" s="299" t="n">
        <v>0.48</v>
      </c>
    </row>
    <row r="1258" customFormat="false" ht="15" hidden="false" customHeight="false" outlineLevel="0" collapsed="false">
      <c r="A1258" s="294" t="s">
        <v>3396</v>
      </c>
      <c r="B1258" s="295" t="s">
        <v>3397</v>
      </c>
      <c r="C1258" s="296" t="s">
        <v>3385</v>
      </c>
      <c r="D1258" s="297" t="n">
        <v>0</v>
      </c>
      <c r="E1258" s="298" t="n">
        <f aca="false">1-D1258</f>
        <v>1</v>
      </c>
      <c r="F1258" s="299" t="n">
        <v>5.99</v>
      </c>
    </row>
    <row r="1259" customFormat="false" ht="15" hidden="false" customHeight="false" outlineLevel="0" collapsed="false">
      <c r="A1259" s="294" t="s">
        <v>3398</v>
      </c>
      <c r="B1259" s="295" t="s">
        <v>3399</v>
      </c>
      <c r="C1259" s="296" t="s">
        <v>812</v>
      </c>
      <c r="D1259" s="297" t="n">
        <v>0</v>
      </c>
      <c r="E1259" s="298" t="n">
        <f aca="false">1-D1259</f>
        <v>1</v>
      </c>
      <c r="F1259" s="299" t="n">
        <v>0.38</v>
      </c>
    </row>
    <row r="1260" customFormat="false" ht="15" hidden="false" customHeight="false" outlineLevel="0" collapsed="false">
      <c r="A1260" s="294" t="s">
        <v>3400</v>
      </c>
      <c r="B1260" s="295" t="s">
        <v>3401</v>
      </c>
      <c r="C1260" s="296" t="s">
        <v>3385</v>
      </c>
      <c r="D1260" s="297" t="n">
        <v>0</v>
      </c>
      <c r="E1260" s="298" t="n">
        <f aca="false">1-D1260</f>
        <v>1</v>
      </c>
      <c r="F1260" s="299" t="n">
        <v>1.6</v>
      </c>
    </row>
    <row r="1261" customFormat="false" ht="15" hidden="false" customHeight="false" outlineLevel="0" collapsed="false">
      <c r="A1261" s="294" t="s">
        <v>3402</v>
      </c>
      <c r="B1261" s="295" t="s">
        <v>3403</v>
      </c>
      <c r="C1261" s="296" t="s">
        <v>812</v>
      </c>
      <c r="D1261" s="297" t="n">
        <v>0</v>
      </c>
      <c r="E1261" s="298" t="n">
        <f aca="false">1-D1261</f>
        <v>1</v>
      </c>
      <c r="F1261" s="299" t="n">
        <v>1.56</v>
      </c>
    </row>
    <row r="1262" customFormat="false" ht="15" hidden="false" customHeight="false" outlineLevel="0" collapsed="false">
      <c r="A1262" s="294" t="s">
        <v>3404</v>
      </c>
      <c r="B1262" s="295" t="s">
        <v>3405</v>
      </c>
      <c r="C1262" s="296" t="s">
        <v>3385</v>
      </c>
      <c r="D1262" s="297" t="n">
        <v>0</v>
      </c>
      <c r="E1262" s="298" t="n">
        <f aca="false">1-D1262</f>
        <v>1</v>
      </c>
      <c r="F1262" s="299" t="n">
        <v>4.72</v>
      </c>
    </row>
    <row r="1263" customFormat="false" ht="15" hidden="false" customHeight="false" outlineLevel="0" collapsed="false">
      <c r="A1263" s="294" t="s">
        <v>3406</v>
      </c>
      <c r="B1263" s="295" t="s">
        <v>3407</v>
      </c>
      <c r="C1263" s="296" t="s">
        <v>812</v>
      </c>
      <c r="D1263" s="297" t="n">
        <v>0</v>
      </c>
      <c r="E1263" s="298" t="n">
        <f aca="false">1-D1263</f>
        <v>1</v>
      </c>
      <c r="F1263" s="299" t="n">
        <v>1.9</v>
      </c>
    </row>
    <row r="1264" customFormat="false" ht="15" hidden="false" customHeight="false" outlineLevel="0" collapsed="false">
      <c r="A1264" s="294" t="s">
        <v>3408</v>
      </c>
      <c r="B1264" s="295" t="s">
        <v>3409</v>
      </c>
      <c r="C1264" s="296" t="s">
        <v>3385</v>
      </c>
      <c r="D1264" s="297" t="n">
        <v>0</v>
      </c>
      <c r="E1264" s="298" t="n">
        <f aca="false">1-D1264</f>
        <v>1</v>
      </c>
      <c r="F1264" s="299" t="n">
        <v>11.99</v>
      </c>
    </row>
    <row r="1265" customFormat="false" ht="15" hidden="false" customHeight="false" outlineLevel="0" collapsed="false">
      <c r="A1265" s="294" t="s">
        <v>3410</v>
      </c>
      <c r="B1265" s="295" t="s">
        <v>3411</v>
      </c>
      <c r="C1265" s="296" t="s">
        <v>812</v>
      </c>
      <c r="D1265" s="297" t="n">
        <v>0</v>
      </c>
      <c r="E1265" s="298" t="n">
        <f aca="false">1-D1265</f>
        <v>1</v>
      </c>
      <c r="F1265" s="299" t="n">
        <v>0.98</v>
      </c>
    </row>
    <row r="1266" customFormat="false" ht="15" hidden="false" customHeight="false" outlineLevel="0" collapsed="false">
      <c r="A1266" s="294" t="s">
        <v>3412</v>
      </c>
      <c r="B1266" s="295" t="s">
        <v>3413</v>
      </c>
      <c r="C1266" s="296" t="s">
        <v>3385</v>
      </c>
      <c r="D1266" s="297" t="n">
        <v>0</v>
      </c>
      <c r="E1266" s="298" t="n">
        <f aca="false">1-D1266</f>
        <v>1</v>
      </c>
      <c r="F1266" s="299" t="n">
        <v>8.79</v>
      </c>
    </row>
    <row r="1267" customFormat="false" ht="15" hidden="false" customHeight="false" outlineLevel="0" collapsed="false">
      <c r="A1267" s="294" t="s">
        <v>3414</v>
      </c>
      <c r="B1267" s="295" t="s">
        <v>3415</v>
      </c>
      <c r="C1267" s="296" t="s">
        <v>812</v>
      </c>
      <c r="D1267" s="297" t="n">
        <v>0</v>
      </c>
      <c r="E1267" s="298" t="n">
        <f aca="false">1-D1267</f>
        <v>1</v>
      </c>
      <c r="F1267" s="299" t="n">
        <v>4.7</v>
      </c>
    </row>
    <row r="1268" customFormat="false" ht="15" hidden="false" customHeight="false" outlineLevel="0" collapsed="false">
      <c r="A1268" s="294" t="s">
        <v>3416</v>
      </c>
      <c r="B1268" s="295" t="s">
        <v>3417</v>
      </c>
      <c r="C1268" s="296" t="s">
        <v>3385</v>
      </c>
      <c r="D1268" s="297" t="n">
        <v>0</v>
      </c>
      <c r="E1268" s="298" t="n">
        <f aca="false">1-D1268</f>
        <v>1</v>
      </c>
      <c r="F1268" s="299" t="n">
        <v>13.44</v>
      </c>
    </row>
    <row r="1269" customFormat="false" ht="15" hidden="false" customHeight="false" outlineLevel="0" collapsed="false">
      <c r="A1269" s="294" t="s">
        <v>3418</v>
      </c>
      <c r="B1269" s="295" t="s">
        <v>3419</v>
      </c>
      <c r="C1269" s="296" t="s">
        <v>812</v>
      </c>
      <c r="D1269" s="297" t="n">
        <v>0</v>
      </c>
      <c r="E1269" s="298" t="n">
        <f aca="false">1-D1269</f>
        <v>1</v>
      </c>
      <c r="F1269" s="299" t="n">
        <v>5.03</v>
      </c>
    </row>
    <row r="1270" customFormat="false" ht="15" hidden="false" customHeight="false" outlineLevel="0" collapsed="false">
      <c r="A1270" s="294" t="s">
        <v>3420</v>
      </c>
      <c r="B1270" s="295" t="s">
        <v>3421</v>
      </c>
      <c r="C1270" s="296" t="s">
        <v>3385</v>
      </c>
      <c r="D1270" s="297" t="n">
        <v>0</v>
      </c>
      <c r="E1270" s="298" t="n">
        <f aca="false">1-D1270</f>
        <v>1</v>
      </c>
      <c r="F1270" s="299" t="n">
        <v>14.06</v>
      </c>
    </row>
    <row r="1271" customFormat="false" ht="15" hidden="false" customHeight="false" outlineLevel="0" collapsed="false">
      <c r="A1271" s="294" t="s">
        <v>3422</v>
      </c>
      <c r="B1271" s="295" t="s">
        <v>3423</v>
      </c>
      <c r="C1271" s="296" t="s">
        <v>812</v>
      </c>
      <c r="D1271" s="297" t="n">
        <v>0</v>
      </c>
      <c r="E1271" s="298" t="n">
        <f aca="false">1-D1271</f>
        <v>1</v>
      </c>
      <c r="F1271" s="299" t="n">
        <v>0.54</v>
      </c>
    </row>
    <row r="1272" customFormat="false" ht="15" hidden="false" customHeight="false" outlineLevel="0" collapsed="false">
      <c r="A1272" s="294" t="s">
        <v>3424</v>
      </c>
      <c r="B1272" s="295" t="s">
        <v>3425</v>
      </c>
      <c r="C1272" s="296" t="s">
        <v>3385</v>
      </c>
      <c r="D1272" s="297" t="n">
        <v>0</v>
      </c>
      <c r="E1272" s="298" t="n">
        <f aca="false">1-D1272</f>
        <v>1</v>
      </c>
      <c r="F1272" s="299" t="n">
        <v>2.4</v>
      </c>
    </row>
    <row r="1273" customFormat="false" ht="15" hidden="false" customHeight="false" outlineLevel="0" collapsed="false">
      <c r="A1273" s="294" t="s">
        <v>3426</v>
      </c>
      <c r="B1273" s="295" t="s">
        <v>3427</v>
      </c>
      <c r="C1273" s="296" t="s">
        <v>812</v>
      </c>
      <c r="D1273" s="297" t="n">
        <v>0</v>
      </c>
      <c r="E1273" s="298" t="n">
        <f aca="false">1-D1273</f>
        <v>1</v>
      </c>
      <c r="F1273" s="299" t="n">
        <v>7.22</v>
      </c>
    </row>
    <row r="1274" customFormat="false" ht="15" hidden="false" customHeight="false" outlineLevel="0" collapsed="false">
      <c r="A1274" s="294" t="s">
        <v>3428</v>
      </c>
      <c r="B1274" s="295" t="s">
        <v>3429</v>
      </c>
      <c r="C1274" s="296" t="s">
        <v>3385</v>
      </c>
      <c r="D1274" s="297" t="n">
        <v>0</v>
      </c>
      <c r="E1274" s="298" t="n">
        <f aca="false">1-D1274</f>
        <v>1</v>
      </c>
      <c r="F1274" s="299" t="n">
        <v>25.88</v>
      </c>
    </row>
    <row r="1275" customFormat="false" ht="15" hidden="false" customHeight="false" outlineLevel="0" collapsed="false">
      <c r="A1275" s="294" t="s">
        <v>3430</v>
      </c>
      <c r="B1275" s="295" t="s">
        <v>3431</v>
      </c>
      <c r="C1275" s="296" t="s">
        <v>812</v>
      </c>
      <c r="D1275" s="297" t="n">
        <v>0.5953</v>
      </c>
      <c r="E1275" s="298" t="n">
        <f aca="false">1-D1275</f>
        <v>0.4047</v>
      </c>
      <c r="F1275" s="299" t="n">
        <v>37.29</v>
      </c>
    </row>
    <row r="1276" customFormat="false" ht="15" hidden="false" customHeight="false" outlineLevel="0" collapsed="false">
      <c r="A1276" s="294" t="s">
        <v>3432</v>
      </c>
      <c r="B1276" s="295" t="s">
        <v>3433</v>
      </c>
      <c r="C1276" s="296" t="s">
        <v>3385</v>
      </c>
      <c r="D1276" s="297" t="n">
        <v>0.2551</v>
      </c>
      <c r="E1276" s="298" t="n">
        <f aca="false">1-D1276</f>
        <v>0.7449</v>
      </c>
      <c r="F1276" s="299" t="n">
        <v>87.01</v>
      </c>
    </row>
    <row r="1277" customFormat="false" ht="15" hidden="false" customHeight="false" outlineLevel="0" collapsed="false">
      <c r="A1277" s="294" t="s">
        <v>3434</v>
      </c>
      <c r="B1277" s="295" t="s">
        <v>3435</v>
      </c>
      <c r="C1277" s="296" t="s">
        <v>812</v>
      </c>
      <c r="D1277" s="297" t="n">
        <v>0.4493</v>
      </c>
      <c r="E1277" s="298" t="n">
        <f aca="false">1-D1277</f>
        <v>0.5507</v>
      </c>
      <c r="F1277" s="299" t="n">
        <v>49.41</v>
      </c>
    </row>
    <row r="1278" customFormat="false" ht="15" hidden="false" customHeight="false" outlineLevel="0" collapsed="false">
      <c r="A1278" s="294" t="s">
        <v>3436</v>
      </c>
      <c r="B1278" s="295" t="s">
        <v>3437</v>
      </c>
      <c r="C1278" s="296" t="s">
        <v>3385</v>
      </c>
      <c r="D1278" s="297" t="n">
        <v>0.221</v>
      </c>
      <c r="E1278" s="298" t="n">
        <f aca="false">1-D1278</f>
        <v>0.779</v>
      </c>
      <c r="F1278" s="299" t="n">
        <v>100.43</v>
      </c>
    </row>
    <row r="1279" customFormat="false" ht="15" hidden="false" customHeight="false" outlineLevel="0" collapsed="false">
      <c r="A1279" s="294" t="s">
        <v>3438</v>
      </c>
      <c r="B1279" s="295" t="s">
        <v>3439</v>
      </c>
      <c r="C1279" s="296" t="s">
        <v>812</v>
      </c>
      <c r="D1279" s="297" t="n">
        <v>0.3311</v>
      </c>
      <c r="E1279" s="298" t="n">
        <f aca="false">1-D1279</f>
        <v>0.6689</v>
      </c>
      <c r="F1279" s="299" t="n">
        <v>78.43</v>
      </c>
    </row>
    <row r="1280" customFormat="false" ht="15" hidden="false" customHeight="false" outlineLevel="0" collapsed="false">
      <c r="A1280" s="294" t="s">
        <v>3440</v>
      </c>
      <c r="B1280" s="295" t="s">
        <v>3441</v>
      </c>
      <c r="C1280" s="296" t="s">
        <v>3385</v>
      </c>
      <c r="D1280" s="297" t="n">
        <v>0.0967</v>
      </c>
      <c r="E1280" s="298" t="n">
        <f aca="false">1-D1280</f>
        <v>0.9033</v>
      </c>
      <c r="F1280" s="299" t="n">
        <v>268.56</v>
      </c>
    </row>
    <row r="1281" customFormat="false" ht="15" hidden="false" customHeight="false" outlineLevel="0" collapsed="false">
      <c r="A1281" s="294" t="s">
        <v>3442</v>
      </c>
      <c r="B1281" s="295" t="s">
        <v>3443</v>
      </c>
      <c r="C1281" s="296" t="s">
        <v>812</v>
      </c>
      <c r="D1281" s="297" t="n">
        <v>0.2983</v>
      </c>
      <c r="E1281" s="298" t="n">
        <f aca="false">1-D1281</f>
        <v>0.7017</v>
      </c>
      <c r="F1281" s="299" t="n">
        <v>87.07</v>
      </c>
    </row>
    <row r="1282" customFormat="false" ht="15" hidden="false" customHeight="false" outlineLevel="0" collapsed="false">
      <c r="A1282" s="294" t="s">
        <v>3444</v>
      </c>
      <c r="B1282" s="295" t="s">
        <v>3445</v>
      </c>
      <c r="C1282" s="296" t="s">
        <v>3385</v>
      </c>
      <c r="D1282" s="297" t="n">
        <v>0.0918</v>
      </c>
      <c r="E1282" s="298" t="n">
        <f aca="false">1-D1282</f>
        <v>0.9082</v>
      </c>
      <c r="F1282" s="299" t="n">
        <v>282.81</v>
      </c>
    </row>
    <row r="1283" customFormat="false" ht="15" hidden="false" customHeight="false" outlineLevel="0" collapsed="false">
      <c r="A1283" s="294" t="s">
        <v>3446</v>
      </c>
      <c r="B1283" s="295" t="s">
        <v>3447</v>
      </c>
      <c r="C1283" s="296" t="s">
        <v>812</v>
      </c>
      <c r="D1283" s="297" t="n">
        <v>0.2931</v>
      </c>
      <c r="E1283" s="298" t="n">
        <f aca="false">1-D1283</f>
        <v>0.7069</v>
      </c>
      <c r="F1283" s="299" t="n">
        <v>88.61</v>
      </c>
    </row>
    <row r="1284" customFormat="false" ht="15" hidden="false" customHeight="false" outlineLevel="0" collapsed="false">
      <c r="A1284" s="294" t="s">
        <v>3448</v>
      </c>
      <c r="B1284" s="295" t="s">
        <v>3449</v>
      </c>
      <c r="C1284" s="296" t="s">
        <v>3385</v>
      </c>
      <c r="D1284" s="297" t="n">
        <v>0.0804</v>
      </c>
      <c r="E1284" s="298" t="n">
        <f aca="false">1-D1284</f>
        <v>0.9196</v>
      </c>
      <c r="F1284" s="299" t="n">
        <v>322.92</v>
      </c>
    </row>
    <row r="1285" customFormat="false" ht="15" hidden="false" customHeight="false" outlineLevel="0" collapsed="false">
      <c r="A1285" s="294" t="s">
        <v>3450</v>
      </c>
      <c r="B1285" s="295" t="s">
        <v>3451</v>
      </c>
      <c r="C1285" s="296" t="s">
        <v>812</v>
      </c>
      <c r="D1285" s="297" t="n">
        <v>0.282</v>
      </c>
      <c r="E1285" s="298" t="n">
        <f aca="false">1-D1285</f>
        <v>0.718</v>
      </c>
      <c r="F1285" s="299" t="n">
        <v>92.08</v>
      </c>
    </row>
    <row r="1286" customFormat="false" ht="15" hidden="false" customHeight="false" outlineLevel="0" collapsed="false">
      <c r="A1286" s="294" t="s">
        <v>3452</v>
      </c>
      <c r="B1286" s="295" t="s">
        <v>3453</v>
      </c>
      <c r="C1286" s="296" t="s">
        <v>3385</v>
      </c>
      <c r="D1286" s="297" t="n">
        <v>0.0728</v>
      </c>
      <c r="E1286" s="298" t="n">
        <f aca="false">1-D1286</f>
        <v>0.9272</v>
      </c>
      <c r="F1286" s="299" t="n">
        <v>356.51</v>
      </c>
    </row>
    <row r="1287" customFormat="false" ht="15" hidden="false" customHeight="false" outlineLevel="0" collapsed="false">
      <c r="A1287" s="294" t="s">
        <v>3454</v>
      </c>
      <c r="B1287" s="295" t="s">
        <v>3455</v>
      </c>
      <c r="C1287" s="296" t="s">
        <v>812</v>
      </c>
      <c r="D1287" s="297" t="n">
        <v>0.3764</v>
      </c>
      <c r="E1287" s="298" t="n">
        <f aca="false">1-D1287</f>
        <v>0.6236</v>
      </c>
      <c r="F1287" s="299" t="n">
        <v>69</v>
      </c>
    </row>
    <row r="1288" customFormat="false" ht="15" hidden="false" customHeight="false" outlineLevel="0" collapsed="false">
      <c r="A1288" s="294" t="s">
        <v>3456</v>
      </c>
      <c r="B1288" s="295" t="s">
        <v>3457</v>
      </c>
      <c r="C1288" s="296" t="s">
        <v>3385</v>
      </c>
      <c r="D1288" s="297" t="n">
        <v>0.1371</v>
      </c>
      <c r="E1288" s="298" t="n">
        <f aca="false">1-D1288</f>
        <v>0.8629</v>
      </c>
      <c r="F1288" s="299" t="n">
        <v>189.36</v>
      </c>
    </row>
    <row r="1289" customFormat="false" ht="15" hidden="false" customHeight="false" outlineLevel="0" collapsed="false">
      <c r="A1289" s="294" t="s">
        <v>3458</v>
      </c>
      <c r="B1289" s="295" t="s">
        <v>3459</v>
      </c>
      <c r="C1289" s="296" t="s">
        <v>812</v>
      </c>
      <c r="D1289" s="297" t="n">
        <v>0.3831</v>
      </c>
      <c r="E1289" s="298" t="n">
        <f aca="false">1-D1289</f>
        <v>0.6169</v>
      </c>
      <c r="F1289" s="299" t="n">
        <v>67.79</v>
      </c>
    </row>
    <row r="1290" customFormat="false" ht="15" hidden="false" customHeight="false" outlineLevel="0" collapsed="false">
      <c r="A1290" s="294" t="s">
        <v>3460</v>
      </c>
      <c r="B1290" s="295" t="s">
        <v>3461</v>
      </c>
      <c r="C1290" s="296" t="s">
        <v>3385</v>
      </c>
      <c r="D1290" s="297" t="n">
        <v>0.126</v>
      </c>
      <c r="E1290" s="298" t="n">
        <f aca="false">1-D1290</f>
        <v>0.874</v>
      </c>
      <c r="F1290" s="299" t="n">
        <v>206.06</v>
      </c>
    </row>
    <row r="1291" customFormat="false" ht="15" hidden="false" customHeight="false" outlineLevel="0" collapsed="false">
      <c r="A1291" s="294" t="s">
        <v>3462</v>
      </c>
      <c r="B1291" s="295" t="s">
        <v>3463</v>
      </c>
      <c r="C1291" s="296" t="s">
        <v>812</v>
      </c>
      <c r="D1291" s="297" t="n">
        <v>0.3755</v>
      </c>
      <c r="E1291" s="298" t="n">
        <f aca="false">1-D1291</f>
        <v>0.6245</v>
      </c>
      <c r="F1291" s="299" t="n">
        <v>82.78</v>
      </c>
    </row>
    <row r="1292" customFormat="false" ht="15" hidden="false" customHeight="false" outlineLevel="0" collapsed="false">
      <c r="A1292" s="294" t="s">
        <v>3464</v>
      </c>
      <c r="B1292" s="295" t="s">
        <v>3465</v>
      </c>
      <c r="C1292" s="296" t="s">
        <v>3385</v>
      </c>
      <c r="D1292" s="297" t="n">
        <v>0.0774</v>
      </c>
      <c r="E1292" s="298" t="n">
        <f aca="false">1-D1292</f>
        <v>0.9226</v>
      </c>
      <c r="F1292" s="299" t="n">
        <v>401.71</v>
      </c>
    </row>
    <row r="1293" customFormat="false" ht="15" hidden="false" customHeight="false" outlineLevel="0" collapsed="false">
      <c r="A1293" s="294" t="s">
        <v>3466</v>
      </c>
      <c r="B1293" s="295" t="s">
        <v>3467</v>
      </c>
      <c r="C1293" s="296" t="s">
        <v>812</v>
      </c>
      <c r="D1293" s="297" t="n">
        <v>0.3138</v>
      </c>
      <c r="E1293" s="298" t="n">
        <f aca="false">1-D1293</f>
        <v>0.6862</v>
      </c>
      <c r="F1293" s="299" t="n">
        <v>99.05</v>
      </c>
    </row>
    <row r="1294" customFormat="false" ht="15" hidden="false" customHeight="false" outlineLevel="0" collapsed="false">
      <c r="A1294" s="294" t="s">
        <v>3468</v>
      </c>
      <c r="B1294" s="295" t="s">
        <v>3469</v>
      </c>
      <c r="C1294" s="296" t="s">
        <v>3385</v>
      </c>
      <c r="D1294" s="297" t="n">
        <v>0.0674</v>
      </c>
      <c r="E1294" s="298" t="n">
        <f aca="false">1-D1294</f>
        <v>0.9326</v>
      </c>
      <c r="F1294" s="299" t="n">
        <v>461.29</v>
      </c>
    </row>
    <row r="1295" customFormat="false" ht="15" hidden="false" customHeight="false" outlineLevel="0" collapsed="false">
      <c r="A1295" s="294" t="s">
        <v>3470</v>
      </c>
      <c r="B1295" s="295" t="s">
        <v>3471</v>
      </c>
      <c r="C1295" s="296" t="s">
        <v>812</v>
      </c>
      <c r="D1295" s="297" t="n">
        <v>0.2557</v>
      </c>
      <c r="E1295" s="298" t="n">
        <f aca="false">1-D1295</f>
        <v>0.7443</v>
      </c>
      <c r="F1295" s="299" t="n">
        <v>97.75</v>
      </c>
    </row>
    <row r="1296" customFormat="false" ht="15" hidden="false" customHeight="false" outlineLevel="0" collapsed="false">
      <c r="A1296" s="294" t="s">
        <v>3472</v>
      </c>
      <c r="B1296" s="295" t="s">
        <v>3473</v>
      </c>
      <c r="C1296" s="296" t="s">
        <v>3385</v>
      </c>
      <c r="D1296" s="297" t="n">
        <v>0.0702</v>
      </c>
      <c r="E1296" s="298" t="n">
        <f aca="false">1-D1296</f>
        <v>0.9298</v>
      </c>
      <c r="F1296" s="299" t="n">
        <v>356.14</v>
      </c>
    </row>
    <row r="1297" customFormat="false" ht="15" hidden="false" customHeight="false" outlineLevel="0" collapsed="false">
      <c r="A1297" s="294" t="s">
        <v>3474</v>
      </c>
      <c r="B1297" s="295" t="s">
        <v>3475</v>
      </c>
      <c r="C1297" s="296" t="s">
        <v>812</v>
      </c>
      <c r="D1297" s="297" t="n">
        <v>0.32</v>
      </c>
      <c r="E1297" s="298" t="n">
        <f aca="false">1-D1297</f>
        <v>0.68</v>
      </c>
      <c r="F1297" s="299" t="n">
        <v>78.09</v>
      </c>
    </row>
    <row r="1298" customFormat="false" ht="15" hidden="false" customHeight="false" outlineLevel="0" collapsed="false">
      <c r="A1298" s="294" t="s">
        <v>3476</v>
      </c>
      <c r="B1298" s="295" t="s">
        <v>3477</v>
      </c>
      <c r="C1298" s="296" t="s">
        <v>3385</v>
      </c>
      <c r="D1298" s="297" t="n">
        <v>0.0787</v>
      </c>
      <c r="E1298" s="298" t="n">
        <f aca="false">1-D1298</f>
        <v>0.9213</v>
      </c>
      <c r="F1298" s="299" t="n">
        <v>317.35</v>
      </c>
    </row>
    <row r="1299" customFormat="false" ht="15" hidden="false" customHeight="false" outlineLevel="0" collapsed="false">
      <c r="A1299" s="294" t="s">
        <v>3478</v>
      </c>
      <c r="B1299" s="295" t="s">
        <v>3479</v>
      </c>
      <c r="C1299" s="296" t="s">
        <v>812</v>
      </c>
      <c r="D1299" s="297" t="n">
        <v>0.382</v>
      </c>
      <c r="E1299" s="298" t="n">
        <f aca="false">1-D1299</f>
        <v>0.618</v>
      </c>
      <c r="F1299" s="299" t="n">
        <v>65.42</v>
      </c>
    </row>
    <row r="1300" customFormat="false" ht="15" hidden="false" customHeight="false" outlineLevel="0" collapsed="false">
      <c r="A1300" s="294" t="s">
        <v>3480</v>
      </c>
      <c r="B1300" s="295" t="s">
        <v>3481</v>
      </c>
      <c r="C1300" s="296" t="s">
        <v>3385</v>
      </c>
      <c r="D1300" s="297" t="n">
        <v>0.0974</v>
      </c>
      <c r="E1300" s="298" t="n">
        <f aca="false">1-D1300</f>
        <v>0.9026</v>
      </c>
      <c r="F1300" s="299" t="n">
        <v>256.49</v>
      </c>
    </row>
    <row r="1301" customFormat="false" ht="15" hidden="false" customHeight="false" outlineLevel="0" collapsed="false">
      <c r="A1301" s="294" t="s">
        <v>3482</v>
      </c>
      <c r="B1301" s="295" t="s">
        <v>3483</v>
      </c>
      <c r="C1301" s="296" t="s">
        <v>812</v>
      </c>
      <c r="D1301" s="297" t="n">
        <v>0.397</v>
      </c>
      <c r="E1301" s="298" t="n">
        <f aca="false">1-D1301</f>
        <v>0.603</v>
      </c>
      <c r="F1301" s="299" t="n">
        <v>62.94</v>
      </c>
    </row>
    <row r="1302" customFormat="false" ht="15" hidden="false" customHeight="false" outlineLevel="0" collapsed="false">
      <c r="A1302" s="294" t="s">
        <v>3484</v>
      </c>
      <c r="B1302" s="295" t="s">
        <v>3485</v>
      </c>
      <c r="C1302" s="296" t="s">
        <v>3385</v>
      </c>
      <c r="D1302" s="297" t="n">
        <v>0.1005</v>
      </c>
      <c r="E1302" s="298" t="n">
        <f aca="false">1-D1302</f>
        <v>0.8995</v>
      </c>
      <c r="F1302" s="299" t="n">
        <v>248.74</v>
      </c>
    </row>
    <row r="1303" customFormat="false" ht="15" hidden="false" customHeight="false" outlineLevel="0" collapsed="false">
      <c r="A1303" s="294" t="s">
        <v>3486</v>
      </c>
      <c r="B1303" s="295" t="s">
        <v>3487</v>
      </c>
      <c r="C1303" s="296" t="s">
        <v>812</v>
      </c>
      <c r="D1303" s="297" t="n">
        <v>0.3797</v>
      </c>
      <c r="E1303" s="298" t="n">
        <f aca="false">1-D1303</f>
        <v>0.6203</v>
      </c>
      <c r="F1303" s="299" t="n">
        <v>65.82</v>
      </c>
    </row>
    <row r="1304" customFormat="false" ht="15" hidden="false" customHeight="false" outlineLevel="0" collapsed="false">
      <c r="A1304" s="294" t="s">
        <v>3488</v>
      </c>
      <c r="B1304" s="295" t="s">
        <v>3489</v>
      </c>
      <c r="C1304" s="296" t="s">
        <v>3385</v>
      </c>
      <c r="D1304" s="297" t="n">
        <v>0.1148</v>
      </c>
      <c r="E1304" s="298" t="n">
        <f aca="false">1-D1304</f>
        <v>0.8852</v>
      </c>
      <c r="F1304" s="299" t="n">
        <v>217.69</v>
      </c>
    </row>
    <row r="1305" customFormat="false" ht="15" hidden="false" customHeight="false" outlineLevel="0" collapsed="false">
      <c r="A1305" s="294" t="s">
        <v>3490</v>
      </c>
      <c r="B1305" s="295" t="s">
        <v>3491</v>
      </c>
      <c r="C1305" s="296" t="s">
        <v>812</v>
      </c>
      <c r="D1305" s="297" t="n">
        <v>0.4101</v>
      </c>
      <c r="E1305" s="298" t="n">
        <f aca="false">1-D1305</f>
        <v>0.5899</v>
      </c>
      <c r="F1305" s="299" t="n">
        <v>60.94</v>
      </c>
    </row>
    <row r="1306" customFormat="false" ht="15" hidden="false" customHeight="false" outlineLevel="0" collapsed="false">
      <c r="A1306" s="294" t="s">
        <v>3492</v>
      </c>
      <c r="B1306" s="295" t="s">
        <v>3493</v>
      </c>
      <c r="C1306" s="296" t="s">
        <v>3385</v>
      </c>
      <c r="D1306" s="297" t="n">
        <v>0.1218</v>
      </c>
      <c r="E1306" s="298" t="n">
        <f aca="false">1-D1306</f>
        <v>0.8782</v>
      </c>
      <c r="F1306" s="299" t="n">
        <v>205.18</v>
      </c>
    </row>
    <row r="1307" customFormat="false" ht="15" hidden="false" customHeight="false" outlineLevel="0" collapsed="false">
      <c r="A1307" s="294" t="s">
        <v>3494</v>
      </c>
      <c r="B1307" s="295" t="s">
        <v>3495</v>
      </c>
      <c r="C1307" s="296" t="s">
        <v>812</v>
      </c>
      <c r="D1307" s="297" t="n">
        <v>0.3925</v>
      </c>
      <c r="E1307" s="298" t="n">
        <f aca="false">1-D1307</f>
        <v>0.6075</v>
      </c>
      <c r="F1307" s="299" t="n">
        <v>63.67</v>
      </c>
    </row>
    <row r="1308" customFormat="false" ht="15" hidden="false" customHeight="false" outlineLevel="0" collapsed="false">
      <c r="A1308" s="294" t="s">
        <v>3496</v>
      </c>
      <c r="B1308" s="295" t="s">
        <v>3497</v>
      </c>
      <c r="C1308" s="296" t="s">
        <v>3385</v>
      </c>
      <c r="D1308" s="297" t="n">
        <v>0.117</v>
      </c>
      <c r="E1308" s="298" t="n">
        <f aca="false">1-D1308</f>
        <v>0.883</v>
      </c>
      <c r="F1308" s="299" t="n">
        <v>213.56</v>
      </c>
    </row>
    <row r="1309" customFormat="false" ht="15" hidden="false" customHeight="false" outlineLevel="0" collapsed="false">
      <c r="A1309" s="294" t="s">
        <v>3498</v>
      </c>
      <c r="B1309" s="295" t="s">
        <v>3499</v>
      </c>
      <c r="C1309" s="296" t="s">
        <v>812</v>
      </c>
      <c r="D1309" s="297" t="n">
        <v>0.3488</v>
      </c>
      <c r="E1309" s="298" t="n">
        <f aca="false">1-D1309</f>
        <v>0.6512</v>
      </c>
      <c r="F1309" s="299" t="n">
        <v>71.65</v>
      </c>
    </row>
    <row r="1310" customFormat="false" ht="15" hidden="false" customHeight="false" outlineLevel="0" collapsed="false">
      <c r="A1310" s="294" t="s">
        <v>3500</v>
      </c>
      <c r="B1310" s="295" t="s">
        <v>3501</v>
      </c>
      <c r="C1310" s="296" t="s">
        <v>3385</v>
      </c>
      <c r="D1310" s="297" t="n">
        <v>0.0961</v>
      </c>
      <c r="E1310" s="298" t="n">
        <f aca="false">1-D1310</f>
        <v>0.9039</v>
      </c>
      <c r="F1310" s="299" t="n">
        <v>259.93</v>
      </c>
    </row>
    <row r="1311" customFormat="false" ht="15" hidden="false" customHeight="false" outlineLevel="0" collapsed="false">
      <c r="A1311" s="294" t="s">
        <v>3502</v>
      </c>
      <c r="B1311" s="295" t="s">
        <v>3503</v>
      </c>
      <c r="C1311" s="296" t="s">
        <v>812</v>
      </c>
      <c r="D1311" s="297" t="n">
        <v>0.7258</v>
      </c>
      <c r="E1311" s="298" t="n">
        <f aca="false">1-D1311</f>
        <v>0.2742</v>
      </c>
      <c r="F1311" s="299" t="n">
        <v>33.15</v>
      </c>
    </row>
    <row r="1312" customFormat="false" ht="15" hidden="false" customHeight="false" outlineLevel="0" collapsed="false">
      <c r="A1312" s="294" t="s">
        <v>3504</v>
      </c>
      <c r="B1312" s="295" t="s">
        <v>3505</v>
      </c>
      <c r="C1312" s="296" t="s">
        <v>3385</v>
      </c>
      <c r="D1312" s="297" t="n">
        <v>0.589</v>
      </c>
      <c r="E1312" s="298" t="n">
        <f aca="false">1-D1312</f>
        <v>0.411</v>
      </c>
      <c r="F1312" s="299" t="n">
        <v>40.85</v>
      </c>
    </row>
    <row r="1313" customFormat="false" ht="15" hidden="false" customHeight="false" outlineLevel="0" collapsed="false">
      <c r="A1313" s="294" t="s">
        <v>3506</v>
      </c>
      <c r="B1313" s="295" t="s">
        <v>3507</v>
      </c>
      <c r="C1313" s="296" t="s">
        <v>812</v>
      </c>
      <c r="D1313" s="297" t="n">
        <v>0</v>
      </c>
      <c r="E1313" s="298" t="n">
        <f aca="false">1-D1313</f>
        <v>1</v>
      </c>
      <c r="F1313" s="299" t="n">
        <v>0.81</v>
      </c>
    </row>
    <row r="1314" customFormat="false" ht="15" hidden="false" customHeight="false" outlineLevel="0" collapsed="false">
      <c r="A1314" s="294" t="s">
        <v>3508</v>
      </c>
      <c r="B1314" s="295" t="s">
        <v>3509</v>
      </c>
      <c r="C1314" s="296" t="s">
        <v>3385</v>
      </c>
      <c r="D1314" s="297" t="n">
        <v>0</v>
      </c>
      <c r="E1314" s="298" t="n">
        <f aca="false">1-D1314</f>
        <v>1</v>
      </c>
      <c r="F1314" s="299" t="n">
        <v>6.69</v>
      </c>
    </row>
    <row r="1315" customFormat="false" ht="15" hidden="false" customHeight="false" outlineLevel="0" collapsed="false">
      <c r="A1315" s="294" t="s">
        <v>3510</v>
      </c>
      <c r="B1315" s="295" t="s">
        <v>3511</v>
      </c>
      <c r="C1315" s="296" t="s">
        <v>812</v>
      </c>
      <c r="D1315" s="297" t="n">
        <v>0</v>
      </c>
      <c r="E1315" s="298" t="n">
        <f aca="false">1-D1315</f>
        <v>1</v>
      </c>
      <c r="F1315" s="299" t="n">
        <v>8.44</v>
      </c>
    </row>
    <row r="1316" customFormat="false" ht="15" hidden="false" customHeight="false" outlineLevel="0" collapsed="false">
      <c r="A1316" s="294" t="s">
        <v>3512</v>
      </c>
      <c r="B1316" s="295" t="s">
        <v>3513</v>
      </c>
      <c r="C1316" s="296" t="s">
        <v>3385</v>
      </c>
      <c r="D1316" s="297" t="n">
        <v>0</v>
      </c>
      <c r="E1316" s="298" t="n">
        <f aca="false">1-D1316</f>
        <v>1</v>
      </c>
      <c r="F1316" s="299" t="n">
        <v>75.83</v>
      </c>
    </row>
    <row r="1317" customFormat="false" ht="15" hidden="false" customHeight="false" outlineLevel="0" collapsed="false">
      <c r="A1317" s="294" t="s">
        <v>3514</v>
      </c>
      <c r="B1317" s="295" t="s">
        <v>3515</v>
      </c>
      <c r="C1317" s="296" t="s">
        <v>812</v>
      </c>
      <c r="D1317" s="297" t="n">
        <v>0</v>
      </c>
      <c r="E1317" s="298" t="n">
        <f aca="false">1-D1317</f>
        <v>1</v>
      </c>
      <c r="F1317" s="299" t="n">
        <v>10.02</v>
      </c>
    </row>
    <row r="1318" customFormat="false" ht="15" hidden="false" customHeight="false" outlineLevel="0" collapsed="false">
      <c r="A1318" s="294" t="s">
        <v>3516</v>
      </c>
      <c r="B1318" s="295" t="s">
        <v>3517</v>
      </c>
      <c r="C1318" s="296" t="s">
        <v>3385</v>
      </c>
      <c r="D1318" s="297" t="n">
        <v>0</v>
      </c>
      <c r="E1318" s="298" t="n">
        <f aca="false">1-D1318</f>
        <v>1</v>
      </c>
      <c r="F1318" s="299" t="n">
        <v>100.13</v>
      </c>
    </row>
    <row r="1319" customFormat="false" ht="15" hidden="false" customHeight="false" outlineLevel="0" collapsed="false">
      <c r="A1319" s="294" t="s">
        <v>3518</v>
      </c>
      <c r="B1319" s="295" t="s">
        <v>3519</v>
      </c>
      <c r="C1319" s="296" t="s">
        <v>812</v>
      </c>
      <c r="D1319" s="297" t="n">
        <v>0</v>
      </c>
      <c r="E1319" s="298" t="n">
        <f aca="false">1-D1319</f>
        <v>1</v>
      </c>
      <c r="F1319" s="299" t="n">
        <v>6.3</v>
      </c>
    </row>
    <row r="1320" customFormat="false" ht="15" hidden="false" customHeight="false" outlineLevel="0" collapsed="false">
      <c r="A1320" s="294" t="s">
        <v>3520</v>
      </c>
      <c r="B1320" s="295" t="s">
        <v>3521</v>
      </c>
      <c r="C1320" s="296" t="s">
        <v>3385</v>
      </c>
      <c r="D1320" s="297" t="n">
        <v>0</v>
      </c>
      <c r="E1320" s="298" t="n">
        <f aca="false">1-D1320</f>
        <v>1</v>
      </c>
      <c r="F1320" s="299" t="n">
        <v>58.46</v>
      </c>
    </row>
    <row r="1321" customFormat="false" ht="15" hidden="false" customHeight="false" outlineLevel="0" collapsed="false">
      <c r="A1321" s="294" t="s">
        <v>3522</v>
      </c>
      <c r="B1321" s="295" t="s">
        <v>3523</v>
      </c>
      <c r="C1321" s="296" t="s">
        <v>812</v>
      </c>
      <c r="D1321" s="297" t="n">
        <v>0</v>
      </c>
      <c r="E1321" s="298" t="n">
        <f aca="false">1-D1321</f>
        <v>1</v>
      </c>
      <c r="F1321" s="299" t="n">
        <v>21.46</v>
      </c>
    </row>
    <row r="1322" customFormat="false" ht="15" hidden="false" customHeight="false" outlineLevel="0" collapsed="false">
      <c r="A1322" s="294" t="s">
        <v>3524</v>
      </c>
      <c r="B1322" s="295" t="s">
        <v>3525</v>
      </c>
      <c r="C1322" s="296" t="s">
        <v>3385</v>
      </c>
      <c r="D1322" s="297" t="n">
        <v>0</v>
      </c>
      <c r="E1322" s="298" t="n">
        <f aca="false">1-D1322</f>
        <v>1</v>
      </c>
      <c r="F1322" s="299" t="n">
        <v>195.84</v>
      </c>
    </row>
    <row r="1323" customFormat="false" ht="15" hidden="false" customHeight="false" outlineLevel="0" collapsed="false">
      <c r="A1323" s="294" t="s">
        <v>3526</v>
      </c>
      <c r="B1323" s="295" t="s">
        <v>3527</v>
      </c>
      <c r="C1323" s="296" t="s">
        <v>812</v>
      </c>
      <c r="D1323" s="297" t="n">
        <v>0</v>
      </c>
      <c r="E1323" s="298" t="n">
        <f aca="false">1-D1323</f>
        <v>1</v>
      </c>
      <c r="F1323" s="299" t="n">
        <v>8.42</v>
      </c>
    </row>
    <row r="1324" customFormat="false" ht="15" hidden="false" customHeight="false" outlineLevel="0" collapsed="false">
      <c r="A1324" s="294" t="s">
        <v>3528</v>
      </c>
      <c r="B1324" s="295" t="s">
        <v>3529</v>
      </c>
      <c r="C1324" s="296" t="s">
        <v>3385</v>
      </c>
      <c r="D1324" s="297" t="n">
        <v>0</v>
      </c>
      <c r="E1324" s="298" t="n">
        <f aca="false">1-D1324</f>
        <v>1</v>
      </c>
      <c r="F1324" s="299" t="n">
        <v>31.3</v>
      </c>
    </row>
    <row r="1325" customFormat="false" ht="15" hidden="false" customHeight="false" outlineLevel="0" collapsed="false">
      <c r="A1325" s="294" t="s">
        <v>3530</v>
      </c>
      <c r="B1325" s="295" t="s">
        <v>3531</v>
      </c>
      <c r="C1325" s="296" t="s">
        <v>812</v>
      </c>
      <c r="D1325" s="297" t="n">
        <v>0</v>
      </c>
      <c r="E1325" s="298" t="n">
        <f aca="false">1-D1325</f>
        <v>1</v>
      </c>
      <c r="F1325" s="299" t="n">
        <v>1.1</v>
      </c>
    </row>
    <row r="1326" customFormat="false" ht="15" hidden="false" customHeight="false" outlineLevel="0" collapsed="false">
      <c r="A1326" s="294" t="s">
        <v>3532</v>
      </c>
      <c r="B1326" s="295" t="s">
        <v>3533</v>
      </c>
      <c r="C1326" s="296" t="s">
        <v>3385</v>
      </c>
      <c r="D1326" s="297" t="n">
        <v>0</v>
      </c>
      <c r="E1326" s="298" t="n">
        <f aca="false">1-D1326</f>
        <v>1</v>
      </c>
      <c r="F1326" s="299" t="n">
        <v>11.67</v>
      </c>
    </row>
    <row r="1327" customFormat="false" ht="15" hidden="false" customHeight="false" outlineLevel="0" collapsed="false">
      <c r="A1327" s="294" t="s">
        <v>3534</v>
      </c>
      <c r="B1327" s="295" t="s">
        <v>3535</v>
      </c>
      <c r="C1327" s="296" t="s">
        <v>812</v>
      </c>
      <c r="D1327" s="297" t="n">
        <v>0</v>
      </c>
      <c r="E1327" s="298" t="n">
        <f aca="false">1-D1327</f>
        <v>1</v>
      </c>
      <c r="F1327" s="299" t="n">
        <v>0.91</v>
      </c>
    </row>
    <row r="1328" customFormat="false" ht="15" hidden="false" customHeight="false" outlineLevel="0" collapsed="false">
      <c r="A1328" s="294" t="s">
        <v>3536</v>
      </c>
      <c r="B1328" s="295" t="s">
        <v>3537</v>
      </c>
      <c r="C1328" s="296" t="s">
        <v>3385</v>
      </c>
      <c r="D1328" s="297" t="n">
        <v>0</v>
      </c>
      <c r="E1328" s="298" t="n">
        <f aca="false">1-D1328</f>
        <v>1</v>
      </c>
      <c r="F1328" s="299" t="n">
        <v>11.03</v>
      </c>
    </row>
    <row r="1329" customFormat="false" ht="15" hidden="false" customHeight="false" outlineLevel="0" collapsed="false">
      <c r="A1329" s="294" t="s">
        <v>3538</v>
      </c>
      <c r="B1329" s="295" t="s">
        <v>3539</v>
      </c>
      <c r="C1329" s="296" t="s">
        <v>812</v>
      </c>
      <c r="D1329" s="297" t="n">
        <v>0.4261</v>
      </c>
      <c r="E1329" s="298" t="n">
        <f aca="false">1-D1329</f>
        <v>0.5739</v>
      </c>
      <c r="F1329" s="299" t="n">
        <v>56.46</v>
      </c>
    </row>
    <row r="1330" customFormat="false" ht="15" hidden="false" customHeight="false" outlineLevel="0" collapsed="false">
      <c r="A1330" s="294" t="s">
        <v>3540</v>
      </c>
      <c r="B1330" s="295" t="s">
        <v>3541</v>
      </c>
      <c r="C1330" s="296" t="s">
        <v>3385</v>
      </c>
      <c r="D1330" s="297" t="n">
        <v>0.1092</v>
      </c>
      <c r="E1330" s="298" t="n">
        <f aca="false">1-D1330</f>
        <v>0.8908</v>
      </c>
      <c r="F1330" s="299" t="n">
        <v>220.26</v>
      </c>
    </row>
    <row r="1331" customFormat="false" ht="15" hidden="false" customHeight="false" outlineLevel="0" collapsed="false">
      <c r="A1331" s="294" t="s">
        <v>3542</v>
      </c>
      <c r="B1331" s="295" t="s">
        <v>3543</v>
      </c>
      <c r="C1331" s="296" t="s">
        <v>812</v>
      </c>
      <c r="D1331" s="297" t="n">
        <v>0</v>
      </c>
      <c r="E1331" s="298" t="n">
        <f aca="false">1-D1331</f>
        <v>1</v>
      </c>
      <c r="F1331" s="299" t="n">
        <v>8.11</v>
      </c>
    </row>
    <row r="1332" customFormat="false" ht="15" hidden="false" customHeight="false" outlineLevel="0" collapsed="false">
      <c r="A1332" s="294" t="s">
        <v>3544</v>
      </c>
      <c r="B1332" s="295" t="s">
        <v>3545</v>
      </c>
      <c r="C1332" s="296" t="s">
        <v>3385</v>
      </c>
      <c r="D1332" s="297" t="n">
        <v>0</v>
      </c>
      <c r="E1332" s="298" t="n">
        <f aca="false">1-D1332</f>
        <v>1</v>
      </c>
      <c r="F1332" s="299" t="n">
        <v>13.72</v>
      </c>
    </row>
    <row r="1333" customFormat="false" ht="15" hidden="false" customHeight="false" outlineLevel="0" collapsed="false">
      <c r="A1333" s="294" t="s">
        <v>3546</v>
      </c>
      <c r="B1333" s="295" t="s">
        <v>3547</v>
      </c>
      <c r="C1333" s="296" t="s">
        <v>812</v>
      </c>
      <c r="D1333" s="297" t="n">
        <v>0</v>
      </c>
      <c r="E1333" s="298" t="n">
        <f aca="false">1-D1333</f>
        <v>1</v>
      </c>
      <c r="F1333" s="299" t="n">
        <v>0.27</v>
      </c>
    </row>
    <row r="1334" customFormat="false" ht="15" hidden="false" customHeight="false" outlineLevel="0" collapsed="false">
      <c r="A1334" s="294" t="s">
        <v>3548</v>
      </c>
      <c r="B1334" s="295" t="s">
        <v>3549</v>
      </c>
      <c r="C1334" s="296" t="s">
        <v>3385</v>
      </c>
      <c r="D1334" s="297" t="n">
        <v>0</v>
      </c>
      <c r="E1334" s="298" t="n">
        <f aca="false">1-D1334</f>
        <v>1</v>
      </c>
      <c r="F1334" s="299" t="n">
        <v>0.43</v>
      </c>
    </row>
    <row r="1335" customFormat="false" ht="15" hidden="false" customHeight="false" outlineLevel="0" collapsed="false">
      <c r="A1335" s="294" t="s">
        <v>3550</v>
      </c>
      <c r="B1335" s="295" t="s">
        <v>3551</v>
      </c>
      <c r="C1335" s="296" t="s">
        <v>812</v>
      </c>
      <c r="D1335" s="297" t="n">
        <v>0.2077</v>
      </c>
      <c r="E1335" s="298" t="n">
        <f aca="false">1-D1335</f>
        <v>0.7923</v>
      </c>
      <c r="F1335" s="299" t="n">
        <v>121.1</v>
      </c>
    </row>
    <row r="1336" customFormat="false" ht="15" hidden="false" customHeight="false" outlineLevel="0" collapsed="false">
      <c r="A1336" s="294" t="s">
        <v>3552</v>
      </c>
      <c r="B1336" s="295" t="s">
        <v>3553</v>
      </c>
      <c r="C1336" s="296" t="s">
        <v>3385</v>
      </c>
      <c r="D1336" s="297" t="n">
        <v>0.0851</v>
      </c>
      <c r="E1336" s="298" t="n">
        <f aca="false">1-D1336</f>
        <v>0.9149</v>
      </c>
      <c r="F1336" s="299" t="n">
        <v>295.59</v>
      </c>
    </row>
    <row r="1337" customFormat="false" ht="15" hidden="false" customHeight="false" outlineLevel="0" collapsed="false">
      <c r="A1337" s="294" t="s">
        <v>3554</v>
      </c>
      <c r="B1337" s="295" t="s">
        <v>3555</v>
      </c>
      <c r="C1337" s="296" t="s">
        <v>812</v>
      </c>
      <c r="D1337" s="297" t="n">
        <v>0.2171</v>
      </c>
      <c r="E1337" s="298" t="n">
        <f aca="false">1-D1337</f>
        <v>0.7829</v>
      </c>
      <c r="F1337" s="299" t="n">
        <v>115.82</v>
      </c>
    </row>
    <row r="1338" customFormat="false" ht="15" hidden="false" customHeight="false" outlineLevel="0" collapsed="false">
      <c r="A1338" s="294" t="s">
        <v>3556</v>
      </c>
      <c r="B1338" s="295" t="s">
        <v>3557</v>
      </c>
      <c r="C1338" s="296" t="s">
        <v>3385</v>
      </c>
      <c r="D1338" s="297" t="n">
        <v>0.0882</v>
      </c>
      <c r="E1338" s="298" t="n">
        <f aca="false">1-D1338</f>
        <v>0.9118</v>
      </c>
      <c r="F1338" s="299" t="n">
        <v>285.09</v>
      </c>
    </row>
    <row r="1339" customFormat="false" ht="15" hidden="false" customHeight="false" outlineLevel="0" collapsed="false">
      <c r="A1339" s="294" t="s">
        <v>3558</v>
      </c>
      <c r="B1339" s="295" t="s">
        <v>3559</v>
      </c>
      <c r="C1339" s="296" t="s">
        <v>812</v>
      </c>
      <c r="D1339" s="297" t="n">
        <v>0.2601</v>
      </c>
      <c r="E1339" s="298" t="n">
        <f aca="false">1-D1339</f>
        <v>0.7399</v>
      </c>
      <c r="F1339" s="299" t="n">
        <v>96.69</v>
      </c>
    </row>
    <row r="1340" customFormat="false" ht="15" hidden="false" customHeight="false" outlineLevel="0" collapsed="false">
      <c r="A1340" s="294" t="s">
        <v>3560</v>
      </c>
      <c r="B1340" s="295" t="s">
        <v>3561</v>
      </c>
      <c r="C1340" s="296" t="s">
        <v>3385</v>
      </c>
      <c r="D1340" s="297" t="n">
        <v>0.1132</v>
      </c>
      <c r="E1340" s="298" t="n">
        <f aca="false">1-D1340</f>
        <v>0.8868</v>
      </c>
      <c r="F1340" s="299" t="n">
        <v>222.2</v>
      </c>
    </row>
    <row r="1341" customFormat="false" ht="15" hidden="false" customHeight="false" outlineLevel="0" collapsed="false">
      <c r="A1341" s="294" t="s">
        <v>3562</v>
      </c>
      <c r="B1341" s="295" t="s">
        <v>3563</v>
      </c>
      <c r="C1341" s="296" t="s">
        <v>812</v>
      </c>
      <c r="D1341" s="297" t="n">
        <v>0.2395</v>
      </c>
      <c r="E1341" s="298" t="n">
        <f aca="false">1-D1341</f>
        <v>0.7605</v>
      </c>
      <c r="F1341" s="299" t="n">
        <v>105.03</v>
      </c>
    </row>
    <row r="1342" customFormat="false" ht="15" hidden="false" customHeight="false" outlineLevel="0" collapsed="false">
      <c r="A1342" s="294" t="s">
        <v>3564</v>
      </c>
      <c r="B1342" s="295" t="s">
        <v>3565</v>
      </c>
      <c r="C1342" s="296" t="s">
        <v>3385</v>
      </c>
      <c r="D1342" s="297" t="n">
        <v>0.0954</v>
      </c>
      <c r="E1342" s="298" t="n">
        <f aca="false">1-D1342</f>
        <v>0.9046</v>
      </c>
      <c r="F1342" s="299" t="n">
        <v>263.63</v>
      </c>
    </row>
    <row r="1343" customFormat="false" ht="15" hidden="false" customHeight="false" outlineLevel="0" collapsed="false">
      <c r="A1343" s="294" t="s">
        <v>3566</v>
      </c>
      <c r="B1343" s="295" t="s">
        <v>3567</v>
      </c>
      <c r="C1343" s="296" t="s">
        <v>812</v>
      </c>
      <c r="D1343" s="297" t="n">
        <v>0.5485</v>
      </c>
      <c r="E1343" s="298" t="n">
        <f aca="false">1-D1343</f>
        <v>0.4515</v>
      </c>
      <c r="F1343" s="299" t="n">
        <v>31.83</v>
      </c>
    </row>
    <row r="1344" customFormat="false" ht="15" hidden="false" customHeight="false" outlineLevel="0" collapsed="false">
      <c r="A1344" s="294" t="s">
        <v>3568</v>
      </c>
      <c r="B1344" s="295" t="s">
        <v>3569</v>
      </c>
      <c r="C1344" s="296" t="s">
        <v>3385</v>
      </c>
      <c r="D1344" s="297" t="n">
        <v>0.439</v>
      </c>
      <c r="E1344" s="298" t="n">
        <f aca="false">1-D1344</f>
        <v>0.561</v>
      </c>
      <c r="F1344" s="299" t="n">
        <v>39.77</v>
      </c>
    </row>
    <row r="1345" customFormat="false" ht="15" hidden="false" customHeight="false" outlineLevel="0" collapsed="false">
      <c r="A1345" s="294" t="s">
        <v>3570</v>
      </c>
      <c r="B1345" s="295" t="s">
        <v>3571</v>
      </c>
      <c r="C1345" s="296" t="s">
        <v>812</v>
      </c>
      <c r="D1345" s="297" t="n">
        <v>0.3418</v>
      </c>
      <c r="E1345" s="298" t="n">
        <f aca="false">1-D1345</f>
        <v>0.6582</v>
      </c>
      <c r="F1345" s="299" t="n">
        <v>73.11</v>
      </c>
    </row>
    <row r="1346" customFormat="false" ht="15" hidden="false" customHeight="false" outlineLevel="0" collapsed="false">
      <c r="A1346" s="294" t="s">
        <v>3572</v>
      </c>
      <c r="B1346" s="295" t="s">
        <v>3573</v>
      </c>
      <c r="C1346" s="296" t="s">
        <v>3385</v>
      </c>
      <c r="D1346" s="297" t="n">
        <v>0.0935</v>
      </c>
      <c r="E1346" s="298" t="n">
        <f aca="false">1-D1346</f>
        <v>0.9065</v>
      </c>
      <c r="F1346" s="299" t="n">
        <v>267.24</v>
      </c>
    </row>
    <row r="1347" customFormat="false" ht="15" hidden="false" customHeight="false" outlineLevel="0" collapsed="false">
      <c r="A1347" s="294" t="s">
        <v>3574</v>
      </c>
      <c r="B1347" s="295" t="s">
        <v>3575</v>
      </c>
      <c r="C1347" s="296" t="s">
        <v>812</v>
      </c>
      <c r="D1347" s="297" t="n">
        <v>0.1286</v>
      </c>
      <c r="E1347" s="298" t="n">
        <f aca="false">1-D1347</f>
        <v>0.8714</v>
      </c>
      <c r="F1347" s="299" t="n">
        <v>184.83</v>
      </c>
    </row>
    <row r="1348" customFormat="false" ht="15" hidden="false" customHeight="false" outlineLevel="0" collapsed="false">
      <c r="A1348" s="294" t="s">
        <v>3576</v>
      </c>
      <c r="B1348" s="295" t="s">
        <v>3577</v>
      </c>
      <c r="C1348" s="296" t="s">
        <v>3385</v>
      </c>
      <c r="D1348" s="297" t="n">
        <v>0.0427</v>
      </c>
      <c r="E1348" s="298" t="n">
        <f aca="false">1-D1348</f>
        <v>0.9573</v>
      </c>
      <c r="F1348" s="299" t="n">
        <v>556.56</v>
      </c>
    </row>
    <row r="1349" customFormat="false" ht="15" hidden="false" customHeight="false" outlineLevel="0" collapsed="false">
      <c r="A1349" s="294" t="s">
        <v>3578</v>
      </c>
      <c r="B1349" s="295" t="s">
        <v>3579</v>
      </c>
      <c r="C1349" s="296" t="s">
        <v>812</v>
      </c>
      <c r="D1349" s="297" t="n">
        <v>0.0611</v>
      </c>
      <c r="E1349" s="298" t="n">
        <f aca="false">1-D1349</f>
        <v>0.9389</v>
      </c>
      <c r="F1349" s="299" t="n">
        <v>389.21</v>
      </c>
    </row>
    <row r="1350" customFormat="false" ht="15" hidden="false" customHeight="false" outlineLevel="0" collapsed="false">
      <c r="A1350" s="294" t="s">
        <v>3580</v>
      </c>
      <c r="B1350" s="295" t="s">
        <v>3581</v>
      </c>
      <c r="C1350" s="296" t="s">
        <v>3385</v>
      </c>
      <c r="D1350" s="297" t="n">
        <v>0.0182</v>
      </c>
      <c r="E1350" s="298" t="n">
        <f aca="false">1-D1350</f>
        <v>0.9818</v>
      </c>
      <c r="F1350" s="299" t="n">
        <v>1307.81</v>
      </c>
    </row>
    <row r="1351" customFormat="false" ht="15" hidden="false" customHeight="false" outlineLevel="0" collapsed="false">
      <c r="A1351" s="294" t="s">
        <v>3582</v>
      </c>
      <c r="B1351" s="295" t="s">
        <v>3583</v>
      </c>
      <c r="C1351" s="296" t="s">
        <v>812</v>
      </c>
      <c r="D1351" s="297" t="n">
        <v>0</v>
      </c>
      <c r="E1351" s="298" t="n">
        <f aca="false">1-D1351</f>
        <v>1</v>
      </c>
      <c r="F1351" s="299" t="n">
        <v>0.36</v>
      </c>
    </row>
    <row r="1352" customFormat="false" ht="15" hidden="false" customHeight="false" outlineLevel="0" collapsed="false">
      <c r="A1352" s="294" t="s">
        <v>3584</v>
      </c>
      <c r="B1352" s="295" t="s">
        <v>3585</v>
      </c>
      <c r="C1352" s="296" t="s">
        <v>3385</v>
      </c>
      <c r="D1352" s="297" t="n">
        <v>0</v>
      </c>
      <c r="E1352" s="298" t="n">
        <f aca="false">1-D1352</f>
        <v>1</v>
      </c>
      <c r="F1352" s="299" t="n">
        <v>12.46</v>
      </c>
    </row>
    <row r="1353" customFormat="false" ht="15" hidden="false" customHeight="false" outlineLevel="0" collapsed="false">
      <c r="A1353" s="294" t="s">
        <v>3586</v>
      </c>
      <c r="B1353" s="295" t="s">
        <v>3587</v>
      </c>
      <c r="C1353" s="296" t="s">
        <v>3385</v>
      </c>
      <c r="D1353" s="297" t="n">
        <v>0</v>
      </c>
      <c r="E1353" s="298" t="n">
        <f aca="false">1-D1353</f>
        <v>1</v>
      </c>
      <c r="F1353" s="299" t="n">
        <v>6.55</v>
      </c>
    </row>
    <row r="1354" customFormat="false" ht="15" hidden="false" customHeight="false" outlineLevel="0" collapsed="false">
      <c r="A1354" s="294" t="s">
        <v>3588</v>
      </c>
      <c r="B1354" s="295" t="s">
        <v>3589</v>
      </c>
      <c r="C1354" s="296" t="s">
        <v>812</v>
      </c>
      <c r="D1354" s="297" t="n">
        <v>0</v>
      </c>
      <c r="E1354" s="298" t="n">
        <f aca="false">1-D1354</f>
        <v>1</v>
      </c>
      <c r="F1354" s="299" t="n">
        <v>4.24</v>
      </c>
    </row>
    <row r="1355" customFormat="false" ht="15" hidden="false" customHeight="false" outlineLevel="0" collapsed="false">
      <c r="A1355" s="294" t="s">
        <v>3590</v>
      </c>
      <c r="B1355" s="295" t="s">
        <v>3591</v>
      </c>
      <c r="C1355" s="296" t="s">
        <v>812</v>
      </c>
      <c r="D1355" s="297" t="n">
        <v>0</v>
      </c>
      <c r="E1355" s="298" t="n">
        <f aca="false">1-D1355</f>
        <v>1</v>
      </c>
      <c r="F1355" s="299" t="n">
        <v>3.32</v>
      </c>
    </row>
    <row r="1356" customFormat="false" ht="15" hidden="false" customHeight="false" outlineLevel="0" collapsed="false">
      <c r="A1356" s="294" t="s">
        <v>3592</v>
      </c>
      <c r="B1356" s="295" t="s">
        <v>3593</v>
      </c>
      <c r="C1356" s="296" t="s">
        <v>3385</v>
      </c>
      <c r="D1356" s="297" t="n">
        <v>0</v>
      </c>
      <c r="E1356" s="298" t="n">
        <f aca="false">1-D1356</f>
        <v>1</v>
      </c>
      <c r="F1356" s="299" t="n">
        <v>5.13</v>
      </c>
    </row>
    <row r="1357" customFormat="false" ht="15" hidden="false" customHeight="false" outlineLevel="0" collapsed="false">
      <c r="A1357" s="294" t="s">
        <v>3594</v>
      </c>
      <c r="B1357" s="295" t="s">
        <v>3595</v>
      </c>
      <c r="C1357" s="296" t="s">
        <v>3385</v>
      </c>
      <c r="D1357" s="297" t="n">
        <v>0.1896</v>
      </c>
      <c r="E1357" s="298" t="n">
        <f aca="false">1-D1357</f>
        <v>0.8104</v>
      </c>
      <c r="F1357" s="299" t="n">
        <v>172.24</v>
      </c>
    </row>
    <row r="1358" customFormat="false" ht="15" hidden="false" customHeight="false" outlineLevel="0" collapsed="false">
      <c r="A1358" s="294" t="s">
        <v>3596</v>
      </c>
      <c r="B1358" s="295" t="s">
        <v>3597</v>
      </c>
      <c r="C1358" s="296" t="s">
        <v>812</v>
      </c>
      <c r="D1358" s="297" t="n">
        <v>0.3055</v>
      </c>
      <c r="E1358" s="298" t="n">
        <f aca="false">1-D1358</f>
        <v>0.6945</v>
      </c>
      <c r="F1358" s="299" t="n">
        <v>106.87</v>
      </c>
    </row>
    <row r="1359" customFormat="false" ht="15" hidden="false" customHeight="false" outlineLevel="0" collapsed="false">
      <c r="A1359" s="294" t="s">
        <v>3598</v>
      </c>
      <c r="B1359" s="295" t="s">
        <v>3599</v>
      </c>
      <c r="C1359" s="296" t="s">
        <v>3385</v>
      </c>
      <c r="D1359" s="297" t="n">
        <v>0.297</v>
      </c>
      <c r="E1359" s="298" t="n">
        <f aca="false">1-D1359</f>
        <v>0.703</v>
      </c>
      <c r="F1359" s="299" t="n">
        <v>109.95</v>
      </c>
    </row>
    <row r="1360" customFormat="false" ht="15" hidden="false" customHeight="false" outlineLevel="0" collapsed="false">
      <c r="A1360" s="294" t="s">
        <v>3600</v>
      </c>
      <c r="B1360" s="295" t="s">
        <v>3601</v>
      </c>
      <c r="C1360" s="296" t="s">
        <v>812</v>
      </c>
      <c r="D1360" s="297" t="n">
        <v>0.4218</v>
      </c>
      <c r="E1360" s="298" t="n">
        <f aca="false">1-D1360</f>
        <v>0.5782</v>
      </c>
      <c r="F1360" s="299" t="n">
        <v>77.4</v>
      </c>
    </row>
    <row r="1361" customFormat="false" ht="15" hidden="false" customHeight="false" outlineLevel="0" collapsed="false">
      <c r="A1361" s="294" t="s">
        <v>3602</v>
      </c>
      <c r="B1361" s="295" t="s">
        <v>3603</v>
      </c>
      <c r="C1361" s="296" t="s">
        <v>812</v>
      </c>
      <c r="D1361" s="297" t="n">
        <v>0.549</v>
      </c>
      <c r="E1361" s="298" t="n">
        <f aca="false">1-D1361</f>
        <v>0.451</v>
      </c>
      <c r="F1361" s="299" t="n">
        <v>45.21</v>
      </c>
    </row>
    <row r="1362" customFormat="false" ht="15" hidden="false" customHeight="false" outlineLevel="0" collapsed="false">
      <c r="A1362" s="294" t="s">
        <v>3604</v>
      </c>
      <c r="B1362" s="295" t="s">
        <v>3605</v>
      </c>
      <c r="C1362" s="296" t="s">
        <v>3385</v>
      </c>
      <c r="D1362" s="297" t="n">
        <v>0.2462</v>
      </c>
      <c r="E1362" s="298" t="n">
        <f aca="false">1-D1362</f>
        <v>0.7538</v>
      </c>
      <c r="F1362" s="299" t="n">
        <v>100.83</v>
      </c>
    </row>
    <row r="1363" customFormat="false" ht="15" hidden="false" customHeight="false" outlineLevel="0" collapsed="false">
      <c r="A1363" s="294" t="s">
        <v>3606</v>
      </c>
      <c r="B1363" s="295" t="s">
        <v>3607</v>
      </c>
      <c r="C1363" s="296" t="s">
        <v>812</v>
      </c>
      <c r="D1363" s="297" t="n">
        <v>0</v>
      </c>
      <c r="E1363" s="298" t="n">
        <f aca="false">1-D1363</f>
        <v>1</v>
      </c>
      <c r="F1363" s="299" t="n">
        <v>10.86</v>
      </c>
    </row>
    <row r="1364" customFormat="false" ht="15" hidden="false" customHeight="false" outlineLevel="0" collapsed="false">
      <c r="A1364" s="294" t="s">
        <v>3608</v>
      </c>
      <c r="B1364" s="295" t="s">
        <v>3609</v>
      </c>
      <c r="C1364" s="296" t="s">
        <v>3385</v>
      </c>
      <c r="D1364" s="297" t="n">
        <v>0</v>
      </c>
      <c r="E1364" s="298" t="n">
        <f aca="false">1-D1364</f>
        <v>1</v>
      </c>
      <c r="F1364" s="299" t="n">
        <v>284.11</v>
      </c>
    </row>
    <row r="1365" customFormat="false" ht="15" hidden="false" customHeight="false" outlineLevel="0" collapsed="false">
      <c r="A1365" s="294" t="s">
        <v>3610</v>
      </c>
      <c r="B1365" s="295" t="s">
        <v>3611</v>
      </c>
      <c r="C1365" s="296" t="s">
        <v>812</v>
      </c>
      <c r="D1365" s="297" t="n">
        <v>0</v>
      </c>
      <c r="E1365" s="298" t="n">
        <f aca="false">1-D1365</f>
        <v>1</v>
      </c>
      <c r="F1365" s="299" t="n">
        <v>7.63</v>
      </c>
    </row>
    <row r="1366" customFormat="false" ht="15" hidden="false" customHeight="false" outlineLevel="0" collapsed="false">
      <c r="A1366" s="294" t="s">
        <v>3612</v>
      </c>
      <c r="B1366" s="295" t="s">
        <v>3613</v>
      </c>
      <c r="C1366" s="296" t="s">
        <v>3385</v>
      </c>
      <c r="D1366" s="297" t="n">
        <v>0</v>
      </c>
      <c r="E1366" s="298" t="n">
        <f aca="false">1-D1366</f>
        <v>1</v>
      </c>
      <c r="F1366" s="299" t="n">
        <v>184.23</v>
      </c>
    </row>
    <row r="1367" customFormat="false" ht="15" hidden="false" customHeight="false" outlineLevel="0" collapsed="false">
      <c r="A1367" s="294" t="s">
        <v>3614</v>
      </c>
      <c r="B1367" s="295" t="s">
        <v>3615</v>
      </c>
      <c r="C1367" s="296" t="s">
        <v>812</v>
      </c>
      <c r="D1367" s="297" t="n">
        <v>0</v>
      </c>
      <c r="E1367" s="298" t="n">
        <f aca="false">1-D1367</f>
        <v>1</v>
      </c>
      <c r="F1367" s="299" t="n">
        <v>6.79</v>
      </c>
    </row>
    <row r="1368" customFormat="false" ht="15" hidden="false" customHeight="false" outlineLevel="0" collapsed="false">
      <c r="A1368" s="294" t="s">
        <v>3616</v>
      </c>
      <c r="B1368" s="295" t="s">
        <v>3617</v>
      </c>
      <c r="C1368" s="296" t="s">
        <v>3385</v>
      </c>
      <c r="D1368" s="297" t="n">
        <v>0</v>
      </c>
      <c r="E1368" s="298" t="n">
        <f aca="false">1-D1368</f>
        <v>1</v>
      </c>
      <c r="F1368" s="299" t="n">
        <v>167.45</v>
      </c>
    </row>
    <row r="1369" customFormat="false" ht="15" hidden="false" customHeight="false" outlineLevel="0" collapsed="false">
      <c r="A1369" s="294" t="s">
        <v>3618</v>
      </c>
      <c r="B1369" s="295" t="s">
        <v>3619</v>
      </c>
      <c r="C1369" s="296" t="s">
        <v>812</v>
      </c>
      <c r="D1369" s="297" t="n">
        <v>0</v>
      </c>
      <c r="E1369" s="298" t="n">
        <f aca="false">1-D1369</f>
        <v>1</v>
      </c>
      <c r="F1369" s="299" t="n">
        <v>4.8</v>
      </c>
    </row>
    <row r="1370" customFormat="false" ht="15" hidden="false" customHeight="false" outlineLevel="0" collapsed="false">
      <c r="A1370" s="294" t="s">
        <v>3620</v>
      </c>
      <c r="B1370" s="295" t="s">
        <v>3621</v>
      </c>
      <c r="C1370" s="296" t="s">
        <v>3385</v>
      </c>
      <c r="D1370" s="297" t="n">
        <v>0</v>
      </c>
      <c r="E1370" s="298" t="n">
        <f aca="false">1-D1370</f>
        <v>1</v>
      </c>
      <c r="F1370" s="299" t="n">
        <v>73.32</v>
      </c>
    </row>
    <row r="1371" customFormat="false" ht="15" hidden="false" customHeight="false" outlineLevel="0" collapsed="false">
      <c r="A1371" s="294" t="s">
        <v>810</v>
      </c>
      <c r="B1371" s="295" t="s">
        <v>811</v>
      </c>
      <c r="C1371" s="296" t="s">
        <v>812</v>
      </c>
      <c r="D1371" s="297" t="n">
        <v>0.7369</v>
      </c>
      <c r="E1371" s="298" t="n">
        <f aca="false">1-D1371</f>
        <v>0.2631</v>
      </c>
      <c r="F1371" s="299" t="n">
        <v>31.89</v>
      </c>
    </row>
    <row r="1372" customFormat="false" ht="15" hidden="false" customHeight="false" outlineLevel="0" collapsed="false">
      <c r="A1372" s="294" t="s">
        <v>3622</v>
      </c>
      <c r="B1372" s="295" t="s">
        <v>3623</v>
      </c>
      <c r="C1372" s="296" t="s">
        <v>3385</v>
      </c>
      <c r="D1372" s="297" t="n">
        <v>0.7193</v>
      </c>
      <c r="E1372" s="298" t="n">
        <f aca="false">1-D1372</f>
        <v>0.2807</v>
      </c>
      <c r="F1372" s="299" t="n">
        <v>32.67</v>
      </c>
    </row>
    <row r="1373" customFormat="false" ht="15" hidden="false" customHeight="false" outlineLevel="0" collapsed="false">
      <c r="A1373" s="294" t="s">
        <v>3624</v>
      </c>
      <c r="B1373" s="295" t="s">
        <v>3625</v>
      </c>
      <c r="C1373" s="296" t="s">
        <v>812</v>
      </c>
      <c r="D1373" s="297" t="n">
        <v>0.2763</v>
      </c>
      <c r="E1373" s="298" t="n">
        <f aca="false">1-D1373</f>
        <v>0.7237</v>
      </c>
      <c r="F1373" s="299" t="n">
        <v>118.19</v>
      </c>
    </row>
    <row r="1374" customFormat="false" ht="15" hidden="false" customHeight="false" outlineLevel="0" collapsed="false">
      <c r="A1374" s="294" t="s">
        <v>3626</v>
      </c>
      <c r="B1374" s="295" t="s">
        <v>3627</v>
      </c>
      <c r="C1374" s="296" t="s">
        <v>3385</v>
      </c>
      <c r="D1374" s="297" t="n">
        <v>0.1421</v>
      </c>
      <c r="E1374" s="298" t="n">
        <f aca="false">1-D1374</f>
        <v>0.8579</v>
      </c>
      <c r="F1374" s="299" t="n">
        <v>229.75</v>
      </c>
    </row>
    <row r="1375" customFormat="false" ht="15" hidden="false" customHeight="false" outlineLevel="0" collapsed="false">
      <c r="A1375" s="294" t="s">
        <v>3628</v>
      </c>
      <c r="B1375" s="295" t="s">
        <v>3629</v>
      </c>
      <c r="C1375" s="296" t="s">
        <v>812</v>
      </c>
      <c r="D1375" s="297" t="n">
        <v>0.1721</v>
      </c>
      <c r="E1375" s="298" t="n">
        <f aca="false">1-D1375</f>
        <v>0.8279</v>
      </c>
      <c r="F1375" s="299" t="n">
        <v>189.69</v>
      </c>
    </row>
    <row r="1376" customFormat="false" ht="15" hidden="false" customHeight="false" outlineLevel="0" collapsed="false">
      <c r="A1376" s="294" t="s">
        <v>3630</v>
      </c>
      <c r="B1376" s="295" t="s">
        <v>3631</v>
      </c>
      <c r="C1376" s="296" t="s">
        <v>3385</v>
      </c>
      <c r="D1376" s="297" t="n">
        <v>0.0909</v>
      </c>
      <c r="E1376" s="298" t="n">
        <f aca="false">1-D1376</f>
        <v>0.9091</v>
      </c>
      <c r="F1376" s="299" t="n">
        <v>359.09</v>
      </c>
    </row>
    <row r="1377" customFormat="false" ht="15" hidden="false" customHeight="false" outlineLevel="0" collapsed="false">
      <c r="A1377" s="294" t="s">
        <v>3632</v>
      </c>
      <c r="B1377" s="295" t="s">
        <v>3633</v>
      </c>
      <c r="C1377" s="296" t="s">
        <v>812</v>
      </c>
      <c r="D1377" s="297" t="n">
        <v>0.3793</v>
      </c>
      <c r="E1377" s="298" t="n">
        <f aca="false">1-D1377</f>
        <v>0.6207</v>
      </c>
      <c r="F1377" s="299" t="n">
        <v>74.71</v>
      </c>
    </row>
    <row r="1378" customFormat="false" ht="15" hidden="false" customHeight="false" outlineLevel="0" collapsed="false">
      <c r="A1378" s="294" t="s">
        <v>3634</v>
      </c>
      <c r="B1378" s="295" t="s">
        <v>3635</v>
      </c>
      <c r="C1378" s="296" t="s">
        <v>3385</v>
      </c>
      <c r="D1378" s="297" t="n">
        <v>0.1041</v>
      </c>
      <c r="E1378" s="298" t="n">
        <f aca="false">1-D1378</f>
        <v>0.8959</v>
      </c>
      <c r="F1378" s="299" t="n">
        <v>272.21</v>
      </c>
    </row>
    <row r="1379" customFormat="false" ht="15" hidden="false" customHeight="false" outlineLevel="0" collapsed="false">
      <c r="A1379" s="294" t="s">
        <v>3636</v>
      </c>
      <c r="B1379" s="295" t="s">
        <v>3637</v>
      </c>
      <c r="C1379" s="296" t="s">
        <v>812</v>
      </c>
      <c r="D1379" s="297" t="n">
        <v>0.3641</v>
      </c>
      <c r="E1379" s="298" t="n">
        <f aca="false">1-D1379</f>
        <v>0.6359</v>
      </c>
      <c r="F1379" s="299" t="n">
        <v>77.84</v>
      </c>
    </row>
    <row r="1380" customFormat="false" ht="15" hidden="false" customHeight="false" outlineLevel="0" collapsed="false">
      <c r="A1380" s="294" t="s">
        <v>3638</v>
      </c>
      <c r="B1380" s="295" t="s">
        <v>3639</v>
      </c>
      <c r="C1380" s="296" t="s">
        <v>3385</v>
      </c>
      <c r="D1380" s="297" t="n">
        <v>0.1019</v>
      </c>
      <c r="E1380" s="298" t="n">
        <f aca="false">1-D1380</f>
        <v>0.8981</v>
      </c>
      <c r="F1380" s="299" t="n">
        <v>278.2</v>
      </c>
    </row>
    <row r="1381" customFormat="false" ht="15" hidden="false" customHeight="false" outlineLevel="0" collapsed="false">
      <c r="A1381" s="294" t="s">
        <v>3640</v>
      </c>
      <c r="B1381" s="295" t="s">
        <v>3641</v>
      </c>
      <c r="C1381" s="296" t="s">
        <v>812</v>
      </c>
      <c r="D1381" s="297" t="n">
        <v>0.4085</v>
      </c>
      <c r="E1381" s="298" t="n">
        <f aca="false">1-D1381</f>
        <v>0.5915</v>
      </c>
      <c r="F1381" s="299" t="n">
        <v>69.37</v>
      </c>
    </row>
    <row r="1382" customFormat="false" ht="15" hidden="false" customHeight="false" outlineLevel="0" collapsed="false">
      <c r="A1382" s="294" t="s">
        <v>3642</v>
      </c>
      <c r="B1382" s="295" t="s">
        <v>3643</v>
      </c>
      <c r="C1382" s="296" t="s">
        <v>3385</v>
      </c>
      <c r="D1382" s="297" t="n">
        <v>0.1197</v>
      </c>
      <c r="E1382" s="298" t="n">
        <f aca="false">1-D1382</f>
        <v>0.8803</v>
      </c>
      <c r="F1382" s="299" t="n">
        <v>236.84</v>
      </c>
    </row>
    <row r="1383" customFormat="false" ht="15" hidden="false" customHeight="false" outlineLevel="0" collapsed="false">
      <c r="A1383" s="294" t="s">
        <v>3644</v>
      </c>
      <c r="B1383" s="295" t="s">
        <v>3645</v>
      </c>
      <c r="C1383" s="296" t="s">
        <v>812</v>
      </c>
      <c r="D1383" s="297" t="n">
        <v>0.281</v>
      </c>
      <c r="E1383" s="298" t="n">
        <f aca="false">1-D1383</f>
        <v>0.719</v>
      </c>
      <c r="F1383" s="299" t="n">
        <v>100.86</v>
      </c>
    </row>
    <row r="1384" customFormat="false" ht="15" hidden="false" customHeight="false" outlineLevel="0" collapsed="false">
      <c r="A1384" s="294" t="s">
        <v>3646</v>
      </c>
      <c r="B1384" s="295" t="s">
        <v>3647</v>
      </c>
      <c r="C1384" s="296" t="s">
        <v>3385</v>
      </c>
      <c r="D1384" s="297" t="n">
        <v>0.0876</v>
      </c>
      <c r="E1384" s="298" t="n">
        <f aca="false">1-D1384</f>
        <v>0.9124</v>
      </c>
      <c r="F1384" s="299" t="n">
        <v>323.57</v>
      </c>
    </row>
    <row r="1385" customFormat="false" ht="15" hidden="false" customHeight="false" outlineLevel="0" collapsed="false">
      <c r="A1385" s="294" t="s">
        <v>3648</v>
      </c>
      <c r="B1385" s="295" t="s">
        <v>3649</v>
      </c>
      <c r="C1385" s="296" t="s">
        <v>812</v>
      </c>
      <c r="D1385" s="297" t="n">
        <v>0</v>
      </c>
      <c r="E1385" s="298" t="n">
        <f aca="false">1-D1385</f>
        <v>1</v>
      </c>
      <c r="F1385" s="299" t="n">
        <v>0.07</v>
      </c>
    </row>
    <row r="1386" customFormat="false" ht="15" hidden="false" customHeight="false" outlineLevel="0" collapsed="false">
      <c r="A1386" s="294" t="s">
        <v>3650</v>
      </c>
      <c r="B1386" s="295" t="s">
        <v>3651</v>
      </c>
      <c r="C1386" s="296" t="s">
        <v>3385</v>
      </c>
      <c r="D1386" s="297" t="n">
        <v>0</v>
      </c>
      <c r="E1386" s="298" t="n">
        <f aca="false">1-D1386</f>
        <v>1</v>
      </c>
      <c r="F1386" s="299" t="n">
        <v>3.39</v>
      </c>
    </row>
    <row r="1387" customFormat="false" ht="15" hidden="false" customHeight="false" outlineLevel="0" collapsed="false">
      <c r="A1387" s="294" t="s">
        <v>3652</v>
      </c>
      <c r="B1387" s="295" t="s">
        <v>3653</v>
      </c>
      <c r="C1387" s="296" t="s">
        <v>812</v>
      </c>
      <c r="D1387" s="297" t="n">
        <v>0</v>
      </c>
      <c r="E1387" s="298" t="n">
        <f aca="false">1-D1387</f>
        <v>1</v>
      </c>
      <c r="F1387" s="299" t="n">
        <v>0.2</v>
      </c>
    </row>
    <row r="1388" customFormat="false" ht="15" hidden="false" customHeight="false" outlineLevel="0" collapsed="false">
      <c r="A1388" s="294" t="s">
        <v>3654</v>
      </c>
      <c r="B1388" s="295" t="s">
        <v>3655</v>
      </c>
      <c r="C1388" s="296" t="s">
        <v>3385</v>
      </c>
      <c r="D1388" s="297" t="n">
        <v>0</v>
      </c>
      <c r="E1388" s="298" t="n">
        <f aca="false">1-D1388</f>
        <v>1</v>
      </c>
      <c r="F1388" s="299" t="n">
        <v>3.45</v>
      </c>
    </row>
    <row r="1389" customFormat="false" ht="15" hidden="false" customHeight="false" outlineLevel="0" collapsed="false">
      <c r="A1389" s="294" t="s">
        <v>3656</v>
      </c>
      <c r="B1389" s="295" t="s">
        <v>3657</v>
      </c>
      <c r="C1389" s="296" t="s">
        <v>812</v>
      </c>
      <c r="D1389" s="297" t="n">
        <v>0.2945</v>
      </c>
      <c r="E1389" s="298" t="n">
        <f aca="false">1-D1389</f>
        <v>0.7055</v>
      </c>
      <c r="F1389" s="299" t="n">
        <v>80.71</v>
      </c>
    </row>
    <row r="1390" customFormat="false" ht="15" hidden="false" customHeight="false" outlineLevel="0" collapsed="false">
      <c r="A1390" s="294" t="s">
        <v>3658</v>
      </c>
      <c r="B1390" s="295" t="s">
        <v>3659</v>
      </c>
      <c r="C1390" s="296" t="s">
        <v>3385</v>
      </c>
      <c r="D1390" s="297" t="n">
        <v>0.1324</v>
      </c>
      <c r="E1390" s="298" t="n">
        <f aca="false">1-D1390</f>
        <v>0.8676</v>
      </c>
      <c r="F1390" s="299" t="n">
        <v>179.55</v>
      </c>
    </row>
    <row r="1391" customFormat="false" ht="15" hidden="false" customHeight="false" outlineLevel="0" collapsed="false">
      <c r="A1391" s="294" t="s">
        <v>3660</v>
      </c>
      <c r="B1391" s="295" t="s">
        <v>3661</v>
      </c>
      <c r="C1391" s="296" t="s">
        <v>812</v>
      </c>
      <c r="D1391" s="297" t="n">
        <v>0.672</v>
      </c>
      <c r="E1391" s="298" t="n">
        <f aca="false">1-D1391</f>
        <v>0.328</v>
      </c>
      <c r="F1391" s="299" t="n">
        <v>31.68</v>
      </c>
    </row>
    <row r="1392" customFormat="false" ht="15" hidden="false" customHeight="false" outlineLevel="0" collapsed="false">
      <c r="A1392" s="294" t="s">
        <v>3662</v>
      </c>
      <c r="B1392" s="295" t="s">
        <v>3663</v>
      </c>
      <c r="C1392" s="296" t="s">
        <v>3385</v>
      </c>
      <c r="D1392" s="297" t="n">
        <v>0.626</v>
      </c>
      <c r="E1392" s="298" t="n">
        <f aca="false">1-D1392</f>
        <v>0.374</v>
      </c>
      <c r="F1392" s="299" t="n">
        <v>34.01</v>
      </c>
    </row>
    <row r="1393" customFormat="false" ht="15" hidden="false" customHeight="false" outlineLevel="0" collapsed="false">
      <c r="A1393" s="294" t="s">
        <v>3664</v>
      </c>
      <c r="B1393" s="295" t="s">
        <v>3665</v>
      </c>
      <c r="C1393" s="296" t="s">
        <v>812</v>
      </c>
      <c r="D1393" s="297" t="n">
        <v>0.7008</v>
      </c>
      <c r="E1393" s="298" t="n">
        <f aca="false">1-D1393</f>
        <v>0.2992</v>
      </c>
      <c r="F1393" s="299" t="n">
        <v>30.38</v>
      </c>
    </row>
    <row r="1394" customFormat="false" ht="15" hidden="false" customHeight="false" outlineLevel="0" collapsed="false">
      <c r="A1394" s="294" t="s">
        <v>3666</v>
      </c>
      <c r="B1394" s="295" t="s">
        <v>3667</v>
      </c>
      <c r="C1394" s="296" t="s">
        <v>3385</v>
      </c>
      <c r="D1394" s="297" t="n">
        <v>0.6531</v>
      </c>
      <c r="E1394" s="298" t="n">
        <f aca="false">1-D1394</f>
        <v>0.3469</v>
      </c>
      <c r="F1394" s="299" t="n">
        <v>32.6</v>
      </c>
    </row>
    <row r="1395" customFormat="false" ht="15" hidden="false" customHeight="false" outlineLevel="0" collapsed="false">
      <c r="A1395" s="294" t="s">
        <v>3668</v>
      </c>
      <c r="B1395" s="295" t="s">
        <v>3669</v>
      </c>
      <c r="C1395" s="296" t="s">
        <v>812</v>
      </c>
      <c r="D1395" s="297" t="n">
        <v>0.6776</v>
      </c>
      <c r="E1395" s="298" t="n">
        <f aca="false">1-D1395</f>
        <v>0.3224</v>
      </c>
      <c r="F1395" s="299" t="n">
        <v>31.42</v>
      </c>
    </row>
    <row r="1396" customFormat="false" ht="15" hidden="false" customHeight="false" outlineLevel="0" collapsed="false">
      <c r="A1396" s="294" t="s">
        <v>3670</v>
      </c>
      <c r="B1396" s="295" t="s">
        <v>3671</v>
      </c>
      <c r="C1396" s="296" t="s">
        <v>3385</v>
      </c>
      <c r="D1396" s="297" t="n">
        <v>0.6357</v>
      </c>
      <c r="E1396" s="298" t="n">
        <f aca="false">1-D1396</f>
        <v>0.3643</v>
      </c>
      <c r="F1396" s="299" t="n">
        <v>33.49</v>
      </c>
    </row>
    <row r="1397" customFormat="false" ht="15" hidden="false" customHeight="false" outlineLevel="0" collapsed="false">
      <c r="A1397" s="294" t="s">
        <v>3672</v>
      </c>
      <c r="B1397" s="295" t="s">
        <v>3673</v>
      </c>
      <c r="C1397" s="296" t="s">
        <v>812</v>
      </c>
      <c r="D1397" s="297" t="n">
        <v>0.6708</v>
      </c>
      <c r="E1397" s="298" t="n">
        <f aca="false">1-D1397</f>
        <v>0.3292</v>
      </c>
      <c r="F1397" s="299" t="n">
        <v>31.74</v>
      </c>
    </row>
    <row r="1398" customFormat="false" ht="15" hidden="false" customHeight="false" outlineLevel="0" collapsed="false">
      <c r="A1398" s="294" t="s">
        <v>3674</v>
      </c>
      <c r="B1398" s="295" t="s">
        <v>3675</v>
      </c>
      <c r="C1398" s="296" t="s">
        <v>3385</v>
      </c>
      <c r="D1398" s="297" t="n">
        <v>0.6236</v>
      </c>
      <c r="E1398" s="298" t="n">
        <f aca="false">1-D1398</f>
        <v>0.3764</v>
      </c>
      <c r="F1398" s="299" t="n">
        <v>34.14</v>
      </c>
    </row>
    <row r="1399" customFormat="false" ht="15" hidden="false" customHeight="false" outlineLevel="0" collapsed="false">
      <c r="A1399" s="294" t="s">
        <v>3676</v>
      </c>
      <c r="B1399" s="295" t="s">
        <v>3677</v>
      </c>
      <c r="C1399" s="296" t="s">
        <v>812</v>
      </c>
      <c r="D1399" s="297" t="n">
        <v>0.3467</v>
      </c>
      <c r="E1399" s="298" t="n">
        <f aca="false">1-D1399</f>
        <v>0.6533</v>
      </c>
      <c r="F1399" s="299" t="n">
        <v>68.56</v>
      </c>
    </row>
    <row r="1400" customFormat="false" ht="15" hidden="false" customHeight="false" outlineLevel="0" collapsed="false">
      <c r="A1400" s="294" t="s">
        <v>3678</v>
      </c>
      <c r="B1400" s="295" t="s">
        <v>3679</v>
      </c>
      <c r="C1400" s="296" t="s">
        <v>3385</v>
      </c>
      <c r="D1400" s="297" t="n">
        <v>0.1634</v>
      </c>
      <c r="E1400" s="298" t="n">
        <f aca="false">1-D1400</f>
        <v>0.8366</v>
      </c>
      <c r="F1400" s="299" t="n">
        <v>145.43</v>
      </c>
    </row>
    <row r="1401" customFormat="false" ht="15" hidden="false" customHeight="false" outlineLevel="0" collapsed="false">
      <c r="A1401" s="294" t="s">
        <v>3680</v>
      </c>
      <c r="B1401" s="295" t="s">
        <v>3681</v>
      </c>
      <c r="C1401" s="296" t="s">
        <v>812</v>
      </c>
      <c r="D1401" s="297" t="n">
        <v>0.3731</v>
      </c>
      <c r="E1401" s="298" t="n">
        <f aca="false">1-D1401</f>
        <v>0.6269</v>
      </c>
      <c r="F1401" s="299" t="n">
        <v>63.71</v>
      </c>
    </row>
    <row r="1402" customFormat="false" ht="15" hidden="false" customHeight="false" outlineLevel="0" collapsed="false">
      <c r="A1402" s="294" t="s">
        <v>3682</v>
      </c>
      <c r="B1402" s="295" t="s">
        <v>3683</v>
      </c>
      <c r="C1402" s="296" t="s">
        <v>3385</v>
      </c>
      <c r="D1402" s="297" t="n">
        <v>0.1751</v>
      </c>
      <c r="E1402" s="298" t="n">
        <f aca="false">1-D1402</f>
        <v>0.8249</v>
      </c>
      <c r="F1402" s="299" t="n">
        <v>135.78</v>
      </c>
    </row>
    <row r="1403" customFormat="false" ht="15" hidden="false" customHeight="false" outlineLevel="0" collapsed="false">
      <c r="A1403" s="294" t="s">
        <v>3684</v>
      </c>
      <c r="B1403" s="295" t="s">
        <v>3685</v>
      </c>
      <c r="C1403" s="296" t="s">
        <v>812</v>
      </c>
      <c r="D1403" s="297" t="n">
        <v>0.3647</v>
      </c>
      <c r="E1403" s="298" t="n">
        <f aca="false">1-D1403</f>
        <v>0.6353</v>
      </c>
      <c r="F1403" s="299" t="n">
        <v>68.97</v>
      </c>
    </row>
    <row r="1404" customFormat="false" ht="15" hidden="false" customHeight="false" outlineLevel="0" collapsed="false">
      <c r="A1404" s="294" t="s">
        <v>3686</v>
      </c>
      <c r="B1404" s="295" t="s">
        <v>3687</v>
      </c>
      <c r="C1404" s="296" t="s">
        <v>3385</v>
      </c>
      <c r="D1404" s="297" t="n">
        <v>0.2074</v>
      </c>
      <c r="E1404" s="298" t="n">
        <f aca="false">1-D1404</f>
        <v>0.7926</v>
      </c>
      <c r="F1404" s="299" t="n">
        <v>121.26</v>
      </c>
    </row>
    <row r="1405" customFormat="false" ht="15" hidden="false" customHeight="false" outlineLevel="0" collapsed="false">
      <c r="A1405" s="294" t="s">
        <v>3688</v>
      </c>
      <c r="B1405" s="295" t="s">
        <v>3689</v>
      </c>
      <c r="C1405" s="296" t="s">
        <v>812</v>
      </c>
      <c r="D1405" s="297" t="n">
        <v>0</v>
      </c>
      <c r="E1405" s="298" t="n">
        <f aca="false">1-D1405</f>
        <v>1</v>
      </c>
      <c r="F1405" s="299" t="n">
        <v>0.96</v>
      </c>
    </row>
    <row r="1406" customFormat="false" ht="15" hidden="false" customHeight="false" outlineLevel="0" collapsed="false">
      <c r="A1406" s="294" t="s">
        <v>3690</v>
      </c>
      <c r="B1406" s="295" t="s">
        <v>3691</v>
      </c>
      <c r="C1406" s="296" t="s">
        <v>3385</v>
      </c>
      <c r="D1406" s="297" t="n">
        <v>0</v>
      </c>
      <c r="E1406" s="298" t="n">
        <f aca="false">1-D1406</f>
        <v>1</v>
      </c>
      <c r="F1406" s="299" t="n">
        <v>3.14</v>
      </c>
    </row>
    <row r="1407" customFormat="false" ht="15" hidden="false" customHeight="false" outlineLevel="0" collapsed="false">
      <c r="A1407" s="294" t="s">
        <v>3692</v>
      </c>
      <c r="B1407" s="295" t="s">
        <v>3693</v>
      </c>
      <c r="C1407" s="296" t="s">
        <v>812</v>
      </c>
      <c r="D1407" s="297" t="n">
        <v>0</v>
      </c>
      <c r="E1407" s="298" t="n">
        <f aca="false">1-D1407</f>
        <v>1</v>
      </c>
      <c r="F1407" s="299" t="n">
        <v>1.02</v>
      </c>
    </row>
    <row r="1408" customFormat="false" ht="15" hidden="false" customHeight="false" outlineLevel="0" collapsed="false">
      <c r="A1408" s="294" t="s">
        <v>3694</v>
      </c>
      <c r="B1408" s="295" t="s">
        <v>3695</v>
      </c>
      <c r="C1408" s="296" t="s">
        <v>3385</v>
      </c>
      <c r="D1408" s="297" t="n">
        <v>0</v>
      </c>
      <c r="E1408" s="298" t="n">
        <f aca="false">1-D1408</f>
        <v>1</v>
      </c>
      <c r="F1408" s="299" t="n">
        <v>4.14</v>
      </c>
    </row>
    <row r="1409" customFormat="false" ht="15" hidden="false" customHeight="false" outlineLevel="0" collapsed="false">
      <c r="A1409" s="294" t="s">
        <v>3696</v>
      </c>
      <c r="B1409" s="295" t="s">
        <v>3697</v>
      </c>
      <c r="C1409" s="296" t="s">
        <v>812</v>
      </c>
      <c r="D1409" s="297" t="n">
        <v>0</v>
      </c>
      <c r="E1409" s="298" t="n">
        <f aca="false">1-D1409</f>
        <v>1</v>
      </c>
      <c r="F1409" s="299" t="n">
        <v>1.2</v>
      </c>
    </row>
    <row r="1410" customFormat="false" ht="15" hidden="false" customHeight="false" outlineLevel="0" collapsed="false">
      <c r="A1410" s="294" t="s">
        <v>3698</v>
      </c>
      <c r="B1410" s="295" t="s">
        <v>3699</v>
      </c>
      <c r="C1410" s="296" t="s">
        <v>3385</v>
      </c>
      <c r="D1410" s="297" t="n">
        <v>0</v>
      </c>
      <c r="E1410" s="298" t="n">
        <f aca="false">1-D1410</f>
        <v>1</v>
      </c>
      <c r="F1410" s="299" t="n">
        <v>5.6</v>
      </c>
    </row>
    <row r="1411" customFormat="false" ht="15" hidden="false" customHeight="false" outlineLevel="0" collapsed="false">
      <c r="A1411" s="294" t="s">
        <v>3700</v>
      </c>
      <c r="B1411" s="295" t="s">
        <v>3701</v>
      </c>
      <c r="C1411" s="296" t="s">
        <v>812</v>
      </c>
      <c r="D1411" s="297" t="n">
        <v>0</v>
      </c>
      <c r="E1411" s="298" t="n">
        <f aca="false">1-D1411</f>
        <v>1</v>
      </c>
      <c r="F1411" s="299" t="n">
        <v>4.83</v>
      </c>
    </row>
    <row r="1412" customFormat="false" ht="15" hidden="false" customHeight="false" outlineLevel="0" collapsed="false">
      <c r="A1412" s="294" t="s">
        <v>3702</v>
      </c>
      <c r="B1412" s="295" t="s">
        <v>3703</v>
      </c>
      <c r="C1412" s="296" t="s">
        <v>3385</v>
      </c>
      <c r="D1412" s="297" t="n">
        <v>0</v>
      </c>
      <c r="E1412" s="298" t="n">
        <f aca="false">1-D1412</f>
        <v>1</v>
      </c>
      <c r="F1412" s="299" t="n">
        <v>13.57</v>
      </c>
    </row>
    <row r="1413" customFormat="false" ht="15" hidden="false" customHeight="false" outlineLevel="0" collapsed="false">
      <c r="A1413" s="294" t="s">
        <v>3704</v>
      </c>
      <c r="B1413" s="295" t="s">
        <v>3705</v>
      </c>
      <c r="C1413" s="296" t="s">
        <v>812</v>
      </c>
      <c r="D1413" s="297" t="n">
        <v>0</v>
      </c>
      <c r="E1413" s="298" t="n">
        <f aca="false">1-D1413</f>
        <v>1</v>
      </c>
      <c r="F1413" s="299" t="n">
        <v>0.27</v>
      </c>
    </row>
    <row r="1414" customFormat="false" ht="15" hidden="false" customHeight="false" outlineLevel="0" collapsed="false">
      <c r="A1414" s="294" t="s">
        <v>3706</v>
      </c>
      <c r="B1414" s="295" t="s">
        <v>3707</v>
      </c>
      <c r="C1414" s="296" t="s">
        <v>3385</v>
      </c>
      <c r="D1414" s="297" t="n">
        <v>0</v>
      </c>
      <c r="E1414" s="298" t="n">
        <f aca="false">1-D1414</f>
        <v>1</v>
      </c>
      <c r="F1414" s="299" t="n">
        <v>22.94</v>
      </c>
    </row>
    <row r="1415" customFormat="false" ht="15" hidden="false" customHeight="false" outlineLevel="0" collapsed="false">
      <c r="A1415" s="294" t="s">
        <v>3708</v>
      </c>
      <c r="B1415" s="295" t="s">
        <v>3709</v>
      </c>
      <c r="C1415" s="296" t="s">
        <v>812</v>
      </c>
      <c r="D1415" s="297" t="n">
        <v>0</v>
      </c>
      <c r="E1415" s="298" t="n">
        <f aca="false">1-D1415</f>
        <v>1</v>
      </c>
      <c r="F1415" s="299" t="n">
        <v>0.34</v>
      </c>
    </row>
    <row r="1416" customFormat="false" ht="15" hidden="false" customHeight="false" outlineLevel="0" collapsed="false">
      <c r="A1416" s="294" t="s">
        <v>3710</v>
      </c>
      <c r="B1416" s="295" t="s">
        <v>3711</v>
      </c>
      <c r="C1416" s="296" t="s">
        <v>3385</v>
      </c>
      <c r="D1416" s="297" t="n">
        <v>0</v>
      </c>
      <c r="E1416" s="298" t="n">
        <f aca="false">1-D1416</f>
        <v>1</v>
      </c>
      <c r="F1416" s="299" t="n">
        <v>27.12</v>
      </c>
    </row>
    <row r="1417" customFormat="false" ht="15" hidden="false" customHeight="false" outlineLevel="0" collapsed="false">
      <c r="A1417" s="294" t="s">
        <v>3712</v>
      </c>
      <c r="B1417" s="295" t="s">
        <v>3713</v>
      </c>
      <c r="C1417" s="296" t="s">
        <v>812</v>
      </c>
      <c r="D1417" s="297" t="n">
        <v>0.2615</v>
      </c>
      <c r="E1417" s="298" t="n">
        <f aca="false">1-D1417</f>
        <v>0.7385</v>
      </c>
      <c r="F1417" s="299" t="n">
        <v>117.17</v>
      </c>
    </row>
    <row r="1418" customFormat="false" ht="15" hidden="false" customHeight="false" outlineLevel="0" collapsed="false">
      <c r="A1418" s="294" t="s">
        <v>3714</v>
      </c>
      <c r="B1418" s="295" t="s">
        <v>3715</v>
      </c>
      <c r="C1418" s="296" t="s">
        <v>3385</v>
      </c>
      <c r="D1418" s="297" t="n">
        <v>0.1049</v>
      </c>
      <c r="E1418" s="298" t="n">
        <f aca="false">1-D1418</f>
        <v>0.8951</v>
      </c>
      <c r="F1418" s="299" t="n">
        <v>291.96</v>
      </c>
    </row>
    <row r="1419" customFormat="false" ht="15" hidden="false" customHeight="false" outlineLevel="0" collapsed="false">
      <c r="A1419" s="294" t="s">
        <v>3716</v>
      </c>
      <c r="B1419" s="295" t="s">
        <v>3717</v>
      </c>
      <c r="C1419" s="296" t="s">
        <v>812</v>
      </c>
      <c r="D1419" s="297" t="n">
        <v>0.2384</v>
      </c>
      <c r="E1419" s="298" t="n">
        <f aca="false">1-D1419</f>
        <v>0.7616</v>
      </c>
      <c r="F1419" s="299" t="n">
        <v>99.69</v>
      </c>
    </row>
    <row r="1420" customFormat="false" ht="15" hidden="false" customHeight="false" outlineLevel="0" collapsed="false">
      <c r="A1420" s="294" t="s">
        <v>3718</v>
      </c>
      <c r="B1420" s="295" t="s">
        <v>3719</v>
      </c>
      <c r="C1420" s="296" t="s">
        <v>3385</v>
      </c>
      <c r="D1420" s="297" t="n">
        <v>0.1253</v>
      </c>
      <c r="E1420" s="298" t="n">
        <f aca="false">1-D1420</f>
        <v>0.8747</v>
      </c>
      <c r="F1420" s="299" t="n">
        <v>189.71</v>
      </c>
    </row>
    <row r="1421" customFormat="false" ht="15" hidden="false" customHeight="false" outlineLevel="0" collapsed="false">
      <c r="A1421" s="294" t="s">
        <v>3720</v>
      </c>
      <c r="B1421" s="295" t="s">
        <v>3721</v>
      </c>
      <c r="C1421" s="296" t="s">
        <v>812</v>
      </c>
      <c r="D1421" s="297" t="n">
        <v>0</v>
      </c>
      <c r="E1421" s="298" t="n">
        <f aca="false">1-D1421</f>
        <v>1</v>
      </c>
      <c r="F1421" s="299" t="n">
        <v>5.38</v>
      </c>
    </row>
    <row r="1422" customFormat="false" ht="15" hidden="false" customHeight="false" outlineLevel="0" collapsed="false">
      <c r="A1422" s="294" t="s">
        <v>3722</v>
      </c>
      <c r="B1422" s="295" t="s">
        <v>3723</v>
      </c>
      <c r="C1422" s="296" t="s">
        <v>3385</v>
      </c>
      <c r="D1422" s="297" t="n">
        <v>0</v>
      </c>
      <c r="E1422" s="298" t="n">
        <f aca="false">1-D1422</f>
        <v>1</v>
      </c>
      <c r="F1422" s="299" t="n">
        <v>19.2</v>
      </c>
    </row>
    <row r="1423" customFormat="false" ht="15" hidden="false" customHeight="false" outlineLevel="0" collapsed="false">
      <c r="A1423" s="294" t="s">
        <v>3724</v>
      </c>
      <c r="B1423" s="295" t="s">
        <v>3725</v>
      </c>
      <c r="C1423" s="296" t="s">
        <v>812</v>
      </c>
      <c r="D1423" s="297" t="n">
        <v>0.5569</v>
      </c>
      <c r="E1423" s="298" t="n">
        <f aca="false">1-D1423</f>
        <v>0.4431</v>
      </c>
      <c r="F1423" s="299" t="n">
        <v>39.02</v>
      </c>
    </row>
    <row r="1424" customFormat="false" ht="15" hidden="false" customHeight="false" outlineLevel="0" collapsed="false">
      <c r="A1424" s="294" t="s">
        <v>3726</v>
      </c>
      <c r="B1424" s="295" t="s">
        <v>3727</v>
      </c>
      <c r="C1424" s="296" t="s">
        <v>3385</v>
      </c>
      <c r="D1424" s="297" t="n">
        <v>0.2318</v>
      </c>
      <c r="E1424" s="298" t="n">
        <f aca="false">1-D1424</f>
        <v>0.7682</v>
      </c>
      <c r="F1424" s="299" t="n">
        <v>93.76</v>
      </c>
    </row>
    <row r="1425" customFormat="false" ht="15" hidden="false" customHeight="false" outlineLevel="0" collapsed="false">
      <c r="A1425" s="294" t="s">
        <v>3728</v>
      </c>
      <c r="B1425" s="295" t="s">
        <v>3729</v>
      </c>
      <c r="C1425" s="296" t="s">
        <v>812</v>
      </c>
      <c r="D1425" s="297" t="n">
        <v>0</v>
      </c>
      <c r="E1425" s="298" t="n">
        <f aca="false">1-D1425</f>
        <v>1</v>
      </c>
      <c r="F1425" s="299" t="n">
        <v>1.13</v>
      </c>
    </row>
    <row r="1426" customFormat="false" ht="15" hidden="false" customHeight="false" outlineLevel="0" collapsed="false">
      <c r="A1426" s="294" t="s">
        <v>3730</v>
      </c>
      <c r="B1426" s="295" t="s">
        <v>3731</v>
      </c>
      <c r="C1426" s="296" t="s">
        <v>3385</v>
      </c>
      <c r="D1426" s="297" t="n">
        <v>0</v>
      </c>
      <c r="E1426" s="298" t="n">
        <f aca="false">1-D1426</f>
        <v>1</v>
      </c>
      <c r="F1426" s="299" t="n">
        <v>3.16</v>
      </c>
    </row>
    <row r="1427" customFormat="false" ht="15" hidden="false" customHeight="false" outlineLevel="0" collapsed="false">
      <c r="A1427" s="294" t="s">
        <v>3732</v>
      </c>
      <c r="B1427" s="295" t="s">
        <v>3733</v>
      </c>
      <c r="C1427" s="296" t="s">
        <v>812</v>
      </c>
      <c r="D1427" s="297" t="n">
        <v>0.0669</v>
      </c>
      <c r="E1427" s="298" t="n">
        <f aca="false">1-D1427</f>
        <v>0.9331</v>
      </c>
      <c r="F1427" s="299" t="n">
        <v>359.63</v>
      </c>
    </row>
    <row r="1428" customFormat="false" ht="15" hidden="false" customHeight="false" outlineLevel="0" collapsed="false">
      <c r="A1428" s="294" t="s">
        <v>3734</v>
      </c>
      <c r="B1428" s="295" t="s">
        <v>3735</v>
      </c>
      <c r="C1428" s="296" t="s">
        <v>3385</v>
      </c>
      <c r="D1428" s="297" t="n">
        <v>0.0301</v>
      </c>
      <c r="E1428" s="298" t="n">
        <f aca="false">1-D1428</f>
        <v>0.9699</v>
      </c>
      <c r="F1428" s="299" t="n">
        <v>799.3</v>
      </c>
    </row>
    <row r="1429" customFormat="false" ht="15" hidden="false" customHeight="false" outlineLevel="0" collapsed="false">
      <c r="A1429" s="294" t="s">
        <v>3736</v>
      </c>
      <c r="B1429" s="295" t="s">
        <v>3737</v>
      </c>
      <c r="C1429" s="296" t="s">
        <v>812</v>
      </c>
      <c r="D1429" s="297" t="n">
        <v>0.045</v>
      </c>
      <c r="E1429" s="298" t="n">
        <f aca="false">1-D1429</f>
        <v>0.955</v>
      </c>
      <c r="F1429" s="299" t="n">
        <v>534.3</v>
      </c>
    </row>
    <row r="1430" customFormat="false" ht="15" hidden="false" customHeight="false" outlineLevel="0" collapsed="false">
      <c r="A1430" s="294" t="s">
        <v>3738</v>
      </c>
      <c r="B1430" s="295" t="s">
        <v>3739</v>
      </c>
      <c r="C1430" s="296" t="s">
        <v>3385</v>
      </c>
      <c r="D1430" s="297" t="n">
        <v>0.0204</v>
      </c>
      <c r="E1430" s="298" t="n">
        <f aca="false">1-D1430</f>
        <v>0.9796</v>
      </c>
      <c r="F1430" s="299" t="n">
        <v>1181.99</v>
      </c>
    </row>
    <row r="1431" customFormat="false" ht="15" hidden="false" customHeight="false" outlineLevel="0" collapsed="false">
      <c r="A1431" s="294" t="s">
        <v>3740</v>
      </c>
      <c r="B1431" s="295" t="s">
        <v>3741</v>
      </c>
      <c r="C1431" s="296" t="s">
        <v>812</v>
      </c>
      <c r="D1431" s="297" t="n">
        <v>0.7204</v>
      </c>
      <c r="E1431" s="298" t="n">
        <f aca="false">1-D1431</f>
        <v>0.2796</v>
      </c>
      <c r="F1431" s="299" t="n">
        <v>33.4</v>
      </c>
    </row>
    <row r="1432" customFormat="false" ht="15" hidden="false" customHeight="false" outlineLevel="0" collapsed="false">
      <c r="A1432" s="294" t="s">
        <v>3742</v>
      </c>
      <c r="B1432" s="295" t="s">
        <v>3743</v>
      </c>
      <c r="C1432" s="296" t="s">
        <v>3385</v>
      </c>
      <c r="D1432" s="297" t="n">
        <v>0.6648</v>
      </c>
      <c r="E1432" s="298" t="n">
        <f aca="false">1-D1432</f>
        <v>0.3352</v>
      </c>
      <c r="F1432" s="299" t="n">
        <v>36.19</v>
      </c>
    </row>
    <row r="1433" customFormat="false" ht="15" hidden="false" customHeight="false" outlineLevel="0" collapsed="false">
      <c r="A1433" s="294" t="s">
        <v>3744</v>
      </c>
      <c r="B1433" s="295" t="s">
        <v>3745</v>
      </c>
      <c r="C1433" s="296" t="s">
        <v>812</v>
      </c>
      <c r="D1433" s="297" t="n">
        <v>0.1339</v>
      </c>
      <c r="E1433" s="298" t="n">
        <f aca="false">1-D1433</f>
        <v>0.8661</v>
      </c>
      <c r="F1433" s="299" t="n">
        <v>179.67</v>
      </c>
    </row>
    <row r="1434" customFormat="false" ht="15" hidden="false" customHeight="false" outlineLevel="0" collapsed="false">
      <c r="A1434" s="294" t="s">
        <v>3746</v>
      </c>
      <c r="B1434" s="295" t="s">
        <v>3747</v>
      </c>
      <c r="C1434" s="296" t="s">
        <v>3385</v>
      </c>
      <c r="D1434" s="297" t="n">
        <v>0.0582</v>
      </c>
      <c r="E1434" s="298" t="n">
        <f aca="false">1-D1434</f>
        <v>0.9418</v>
      </c>
      <c r="F1434" s="299" t="n">
        <v>413.34</v>
      </c>
    </row>
    <row r="1435" customFormat="false" ht="15" hidden="false" customHeight="false" outlineLevel="0" collapsed="false">
      <c r="A1435" s="294" t="s">
        <v>3748</v>
      </c>
      <c r="B1435" s="295" t="s">
        <v>3749</v>
      </c>
      <c r="C1435" s="296" t="s">
        <v>812</v>
      </c>
      <c r="D1435" s="297" t="n">
        <v>0.0471</v>
      </c>
      <c r="E1435" s="298" t="n">
        <f aca="false">1-D1435</f>
        <v>0.9529</v>
      </c>
      <c r="F1435" s="299" t="n">
        <v>510.45</v>
      </c>
    </row>
    <row r="1436" customFormat="false" ht="15" hidden="false" customHeight="false" outlineLevel="0" collapsed="false">
      <c r="A1436" s="294" t="s">
        <v>3750</v>
      </c>
      <c r="B1436" s="295" t="s">
        <v>3751</v>
      </c>
      <c r="C1436" s="296" t="s">
        <v>3385</v>
      </c>
      <c r="D1436" s="297" t="n">
        <v>0.0219</v>
      </c>
      <c r="E1436" s="298" t="n">
        <f aca="false">1-D1436</f>
        <v>0.9781</v>
      </c>
      <c r="F1436" s="299" t="n">
        <v>1098.24</v>
      </c>
    </row>
    <row r="1437" customFormat="false" ht="15" hidden="false" customHeight="false" outlineLevel="0" collapsed="false">
      <c r="A1437" s="294" t="s">
        <v>3752</v>
      </c>
      <c r="B1437" s="295" t="s">
        <v>3753</v>
      </c>
      <c r="C1437" s="296" t="s">
        <v>812</v>
      </c>
      <c r="D1437" s="297" t="n">
        <v>0.091</v>
      </c>
      <c r="E1437" s="298" t="n">
        <f aca="false">1-D1437</f>
        <v>0.909</v>
      </c>
      <c r="F1437" s="299" t="n">
        <v>264.28</v>
      </c>
    </row>
    <row r="1438" customFormat="false" ht="15" hidden="false" customHeight="false" outlineLevel="0" collapsed="false">
      <c r="A1438" s="294" t="s">
        <v>3754</v>
      </c>
      <c r="B1438" s="295" t="s">
        <v>3755</v>
      </c>
      <c r="C1438" s="296" t="s">
        <v>3385</v>
      </c>
      <c r="D1438" s="297" t="n">
        <v>0.0464</v>
      </c>
      <c r="E1438" s="298" t="n">
        <f aca="false">1-D1438</f>
        <v>0.9536</v>
      </c>
      <c r="F1438" s="299" t="n">
        <v>518.33</v>
      </c>
    </row>
    <row r="1439" customFormat="false" ht="15" hidden="false" customHeight="false" outlineLevel="0" collapsed="false">
      <c r="A1439" s="294" t="s">
        <v>3756</v>
      </c>
      <c r="B1439" s="295" t="s">
        <v>3757</v>
      </c>
      <c r="C1439" s="296" t="s">
        <v>812</v>
      </c>
      <c r="D1439" s="297" t="n">
        <v>0.6179</v>
      </c>
      <c r="E1439" s="298" t="n">
        <f aca="false">1-D1439</f>
        <v>0.3821</v>
      </c>
      <c r="F1439" s="299" t="n">
        <v>38.94</v>
      </c>
    </row>
    <row r="1440" customFormat="false" ht="15" hidden="false" customHeight="false" outlineLevel="0" collapsed="false">
      <c r="A1440" s="294" t="s">
        <v>3758</v>
      </c>
      <c r="B1440" s="295" t="s">
        <v>3759</v>
      </c>
      <c r="C1440" s="296" t="s">
        <v>3385</v>
      </c>
      <c r="D1440" s="297" t="n">
        <v>0.5006</v>
      </c>
      <c r="E1440" s="298" t="n">
        <f aca="false">1-D1440</f>
        <v>0.4994</v>
      </c>
      <c r="F1440" s="299" t="n">
        <v>48.06</v>
      </c>
    </row>
    <row r="1441" customFormat="false" ht="15" hidden="false" customHeight="false" outlineLevel="0" collapsed="false">
      <c r="A1441" s="294" t="s">
        <v>3760</v>
      </c>
      <c r="B1441" s="295" t="s">
        <v>3761</v>
      </c>
      <c r="C1441" s="296" t="s">
        <v>812</v>
      </c>
      <c r="D1441" s="297" t="n">
        <v>0</v>
      </c>
      <c r="E1441" s="298" t="n">
        <f aca="false">1-D1441</f>
        <v>1</v>
      </c>
      <c r="F1441" s="299" t="n">
        <v>3.06</v>
      </c>
    </row>
    <row r="1442" customFormat="false" ht="15" hidden="false" customHeight="false" outlineLevel="0" collapsed="false">
      <c r="A1442" s="294" t="s">
        <v>3762</v>
      </c>
      <c r="B1442" s="295" t="s">
        <v>3763</v>
      </c>
      <c r="C1442" s="296" t="s">
        <v>3385</v>
      </c>
      <c r="D1442" s="297" t="n">
        <v>0</v>
      </c>
      <c r="E1442" s="298" t="n">
        <f aca="false">1-D1442</f>
        <v>1</v>
      </c>
      <c r="F1442" s="299" t="n">
        <v>8.39</v>
      </c>
    </row>
    <row r="1443" customFormat="false" ht="15" hidden="false" customHeight="false" outlineLevel="0" collapsed="false">
      <c r="A1443" s="294" t="s">
        <v>3764</v>
      </c>
      <c r="B1443" s="295" t="s">
        <v>3765</v>
      </c>
      <c r="C1443" s="296" t="s">
        <v>812</v>
      </c>
      <c r="D1443" s="297" t="n">
        <v>0.0345</v>
      </c>
      <c r="E1443" s="298" t="n">
        <f aca="false">1-D1443</f>
        <v>0.9655</v>
      </c>
      <c r="F1443" s="299" t="n">
        <v>696.84</v>
      </c>
    </row>
    <row r="1444" customFormat="false" ht="15" hidden="false" customHeight="false" outlineLevel="0" collapsed="false">
      <c r="A1444" s="294" t="s">
        <v>3766</v>
      </c>
      <c r="B1444" s="295" t="s">
        <v>3767</v>
      </c>
      <c r="C1444" s="296" t="s">
        <v>3385</v>
      </c>
      <c r="D1444" s="297" t="n">
        <v>0.0158</v>
      </c>
      <c r="E1444" s="298" t="n">
        <f aca="false">1-D1444</f>
        <v>0.9842</v>
      </c>
      <c r="F1444" s="299" t="n">
        <v>1526.62</v>
      </c>
    </row>
    <row r="1445" customFormat="false" ht="15" hidden="false" customHeight="false" outlineLevel="0" collapsed="false">
      <c r="A1445" s="294" t="s">
        <v>3768</v>
      </c>
      <c r="B1445" s="295" t="s">
        <v>3769</v>
      </c>
      <c r="C1445" s="296" t="s">
        <v>812</v>
      </c>
      <c r="D1445" s="297" t="n">
        <v>0.1022</v>
      </c>
      <c r="E1445" s="298" t="n">
        <f aca="false">1-D1445</f>
        <v>0.8978</v>
      </c>
      <c r="F1445" s="299" t="n">
        <v>235.42</v>
      </c>
    </row>
    <row r="1446" customFormat="false" ht="15" hidden="false" customHeight="false" outlineLevel="0" collapsed="false">
      <c r="A1446" s="294" t="s">
        <v>3770</v>
      </c>
      <c r="B1446" s="295" t="s">
        <v>3771</v>
      </c>
      <c r="C1446" s="296" t="s">
        <v>3385</v>
      </c>
      <c r="D1446" s="297" t="n">
        <v>0.0512</v>
      </c>
      <c r="E1446" s="298" t="n">
        <f aca="false">1-D1446</f>
        <v>0.9488</v>
      </c>
      <c r="F1446" s="299" t="n">
        <v>469.85</v>
      </c>
    </row>
    <row r="1447" customFormat="false" ht="15" hidden="false" customHeight="false" outlineLevel="0" collapsed="false">
      <c r="A1447" s="294" t="s">
        <v>3772</v>
      </c>
      <c r="B1447" s="295" t="s">
        <v>3773</v>
      </c>
      <c r="C1447" s="296" t="s">
        <v>812</v>
      </c>
      <c r="D1447" s="297" t="n">
        <v>0.0359</v>
      </c>
      <c r="E1447" s="298" t="n">
        <f aca="false">1-D1447</f>
        <v>0.9641</v>
      </c>
      <c r="F1447" s="299" t="n">
        <v>669.91</v>
      </c>
    </row>
    <row r="1448" customFormat="false" ht="15" hidden="false" customHeight="false" outlineLevel="0" collapsed="false">
      <c r="A1448" s="294" t="s">
        <v>3774</v>
      </c>
      <c r="B1448" s="295" t="s">
        <v>3775</v>
      </c>
      <c r="C1448" s="296" t="s">
        <v>3385</v>
      </c>
      <c r="D1448" s="297" t="n">
        <v>0.0168</v>
      </c>
      <c r="E1448" s="298" t="n">
        <f aca="false">1-D1448</f>
        <v>0.9832</v>
      </c>
      <c r="F1448" s="299" t="n">
        <v>1429.37</v>
      </c>
    </row>
    <row r="1449" customFormat="false" ht="15" hidden="false" customHeight="false" outlineLevel="0" collapsed="false">
      <c r="A1449" s="294" t="s">
        <v>3776</v>
      </c>
      <c r="B1449" s="295" t="s">
        <v>3777</v>
      </c>
      <c r="C1449" s="296" t="s">
        <v>812</v>
      </c>
      <c r="D1449" s="297" t="n">
        <v>0.0483</v>
      </c>
      <c r="E1449" s="298" t="n">
        <f aca="false">1-D1449</f>
        <v>0.9517</v>
      </c>
      <c r="F1449" s="299" t="n">
        <v>498.5</v>
      </c>
    </row>
    <row r="1450" customFormat="false" ht="15" hidden="false" customHeight="false" outlineLevel="0" collapsed="false">
      <c r="A1450" s="294" t="s">
        <v>3778</v>
      </c>
      <c r="B1450" s="295" t="s">
        <v>3779</v>
      </c>
      <c r="C1450" s="296" t="s">
        <v>3385</v>
      </c>
      <c r="D1450" s="297" t="n">
        <v>0.0231</v>
      </c>
      <c r="E1450" s="298" t="n">
        <f aca="false">1-D1450</f>
        <v>0.9769</v>
      </c>
      <c r="F1450" s="299" t="n">
        <v>1042.79</v>
      </c>
    </row>
    <row r="1451" customFormat="false" ht="15" hidden="false" customHeight="false" outlineLevel="0" collapsed="false">
      <c r="A1451" s="294" t="s">
        <v>3780</v>
      </c>
      <c r="B1451" s="295" t="s">
        <v>3781</v>
      </c>
      <c r="C1451" s="296" t="s">
        <v>812</v>
      </c>
      <c r="D1451" s="297" t="n">
        <v>0.6857</v>
      </c>
      <c r="E1451" s="298" t="n">
        <f aca="false">1-D1451</f>
        <v>0.3143</v>
      </c>
      <c r="F1451" s="299" t="n">
        <v>31.05</v>
      </c>
    </row>
    <row r="1452" customFormat="false" ht="15" hidden="false" customHeight="false" outlineLevel="0" collapsed="false">
      <c r="A1452" s="294" t="s">
        <v>3782</v>
      </c>
      <c r="B1452" s="295" t="s">
        <v>3783</v>
      </c>
      <c r="C1452" s="296" t="s">
        <v>3385</v>
      </c>
      <c r="D1452" s="297" t="n">
        <v>0.6501</v>
      </c>
      <c r="E1452" s="298" t="n">
        <f aca="false">1-D1452</f>
        <v>0.3499</v>
      </c>
      <c r="F1452" s="299" t="n">
        <v>32.75</v>
      </c>
    </row>
    <row r="1453" customFormat="false" ht="15" hidden="false" customHeight="false" outlineLevel="0" collapsed="false">
      <c r="A1453" s="294" t="s">
        <v>3784</v>
      </c>
      <c r="B1453" s="295" t="s">
        <v>3785</v>
      </c>
      <c r="C1453" s="296" t="s">
        <v>812</v>
      </c>
      <c r="D1453" s="297" t="n">
        <v>0.1535</v>
      </c>
      <c r="E1453" s="298" t="n">
        <f aca="false">1-D1453</f>
        <v>0.8465</v>
      </c>
      <c r="F1453" s="299" t="n">
        <v>156.77</v>
      </c>
    </row>
    <row r="1454" customFormat="false" ht="15" hidden="false" customHeight="false" outlineLevel="0" collapsed="false">
      <c r="A1454" s="294" t="s">
        <v>3786</v>
      </c>
      <c r="B1454" s="295" t="s">
        <v>3787</v>
      </c>
      <c r="C1454" s="296" t="s">
        <v>3385</v>
      </c>
      <c r="D1454" s="297" t="n">
        <v>0.0812</v>
      </c>
      <c r="E1454" s="298" t="n">
        <f aca="false">1-D1454</f>
        <v>0.9188</v>
      </c>
      <c r="F1454" s="299" t="n">
        <v>296.13</v>
      </c>
    </row>
    <row r="1455" customFormat="false" ht="15" hidden="false" customHeight="false" outlineLevel="0" collapsed="false">
      <c r="A1455" s="294" t="s">
        <v>3788</v>
      </c>
      <c r="B1455" s="295" t="s">
        <v>3789</v>
      </c>
      <c r="C1455" s="296" t="s">
        <v>812</v>
      </c>
      <c r="D1455" s="297" t="n">
        <v>0.2297</v>
      </c>
      <c r="E1455" s="298" t="n">
        <f aca="false">1-D1455</f>
        <v>0.7703</v>
      </c>
      <c r="F1455" s="299" t="n">
        <v>104.73</v>
      </c>
    </row>
    <row r="1456" customFormat="false" ht="15" hidden="false" customHeight="false" outlineLevel="0" collapsed="false">
      <c r="A1456" s="294" t="s">
        <v>3790</v>
      </c>
      <c r="B1456" s="295" t="s">
        <v>3791</v>
      </c>
      <c r="C1456" s="296" t="s">
        <v>3385</v>
      </c>
      <c r="D1456" s="297" t="n">
        <v>0.1356</v>
      </c>
      <c r="E1456" s="298" t="n">
        <f aca="false">1-D1456</f>
        <v>0.8644</v>
      </c>
      <c r="F1456" s="299" t="n">
        <v>177.4</v>
      </c>
    </row>
    <row r="1457" customFormat="false" ht="15" hidden="false" customHeight="false" outlineLevel="0" collapsed="false">
      <c r="A1457" s="294" t="s">
        <v>3792</v>
      </c>
      <c r="B1457" s="295" t="s">
        <v>3793</v>
      </c>
      <c r="C1457" s="296" t="s">
        <v>812</v>
      </c>
      <c r="D1457" s="297" t="n">
        <v>0.2282</v>
      </c>
      <c r="E1457" s="298" t="n">
        <f aca="false">1-D1457</f>
        <v>0.7718</v>
      </c>
      <c r="F1457" s="299" t="n">
        <v>105.44</v>
      </c>
    </row>
    <row r="1458" customFormat="false" ht="15" hidden="false" customHeight="false" outlineLevel="0" collapsed="false">
      <c r="A1458" s="294" t="s">
        <v>3794</v>
      </c>
      <c r="B1458" s="295" t="s">
        <v>3795</v>
      </c>
      <c r="C1458" s="296" t="s">
        <v>3385</v>
      </c>
      <c r="D1458" s="297" t="n">
        <v>0.1332</v>
      </c>
      <c r="E1458" s="298" t="n">
        <f aca="false">1-D1458</f>
        <v>0.8668</v>
      </c>
      <c r="F1458" s="299" t="n">
        <v>180.67</v>
      </c>
    </row>
    <row r="1459" customFormat="false" ht="15" hidden="false" customHeight="false" outlineLevel="0" collapsed="false">
      <c r="A1459" s="294" t="s">
        <v>3796</v>
      </c>
      <c r="B1459" s="295" t="s">
        <v>3797</v>
      </c>
      <c r="C1459" s="296" t="s">
        <v>812</v>
      </c>
      <c r="D1459" s="297" t="n">
        <v>0</v>
      </c>
      <c r="E1459" s="298" t="n">
        <f aca="false">1-D1459</f>
        <v>1</v>
      </c>
      <c r="F1459" s="299" t="n">
        <v>0.67</v>
      </c>
    </row>
    <row r="1460" customFormat="false" ht="15" hidden="false" customHeight="false" outlineLevel="0" collapsed="false">
      <c r="A1460" s="294" t="s">
        <v>3798</v>
      </c>
      <c r="B1460" s="295" t="s">
        <v>3799</v>
      </c>
      <c r="C1460" s="296" t="s">
        <v>3385</v>
      </c>
      <c r="D1460" s="297" t="n">
        <v>0</v>
      </c>
      <c r="E1460" s="298" t="n">
        <f aca="false">1-D1460</f>
        <v>1</v>
      </c>
      <c r="F1460" s="299" t="n">
        <v>10.72</v>
      </c>
    </row>
    <row r="1461" customFormat="false" ht="15" hidden="false" customHeight="false" outlineLevel="0" collapsed="false">
      <c r="A1461" s="294" t="s">
        <v>3800</v>
      </c>
      <c r="B1461" s="295" t="s">
        <v>3801</v>
      </c>
      <c r="C1461" s="296" t="s">
        <v>812</v>
      </c>
      <c r="D1461" s="297" t="n">
        <v>0</v>
      </c>
      <c r="E1461" s="298" t="n">
        <f aca="false">1-D1461</f>
        <v>1</v>
      </c>
      <c r="F1461" s="299" t="n">
        <v>0.76</v>
      </c>
    </row>
    <row r="1462" customFormat="false" ht="15" hidden="false" customHeight="false" outlineLevel="0" collapsed="false">
      <c r="A1462" s="294" t="s">
        <v>3802</v>
      </c>
      <c r="B1462" s="295" t="s">
        <v>3803</v>
      </c>
      <c r="C1462" s="296" t="s">
        <v>3385</v>
      </c>
      <c r="D1462" s="297" t="n">
        <v>0</v>
      </c>
      <c r="E1462" s="298" t="n">
        <f aca="false">1-D1462</f>
        <v>1</v>
      </c>
      <c r="F1462" s="299" t="n">
        <v>3.04</v>
      </c>
    </row>
    <row r="1463" customFormat="false" ht="15" hidden="false" customHeight="false" outlineLevel="0" collapsed="false">
      <c r="A1463" s="294" t="s">
        <v>3804</v>
      </c>
      <c r="B1463" s="295" t="s">
        <v>3805</v>
      </c>
      <c r="C1463" s="296" t="s">
        <v>812</v>
      </c>
      <c r="D1463" s="297" t="n">
        <v>0</v>
      </c>
      <c r="E1463" s="298" t="n">
        <f aca="false">1-D1463</f>
        <v>1</v>
      </c>
      <c r="F1463" s="299" t="n">
        <v>6.29</v>
      </c>
    </row>
    <row r="1464" customFormat="false" ht="15" hidden="false" customHeight="false" outlineLevel="0" collapsed="false">
      <c r="A1464" s="294" t="s">
        <v>3806</v>
      </c>
      <c r="B1464" s="295" t="s">
        <v>3807</v>
      </c>
      <c r="C1464" s="296" t="s">
        <v>3385</v>
      </c>
      <c r="D1464" s="297" t="n">
        <v>0</v>
      </c>
      <c r="E1464" s="298" t="n">
        <f aca="false">1-D1464</f>
        <v>1</v>
      </c>
      <c r="F1464" s="299" t="n">
        <v>13.43</v>
      </c>
    </row>
    <row r="1465" customFormat="false" ht="15" hidden="false" customHeight="false" outlineLevel="0" collapsed="false">
      <c r="A1465" s="294" t="s">
        <v>3808</v>
      </c>
      <c r="B1465" s="295" t="s">
        <v>3809</v>
      </c>
      <c r="C1465" s="296" t="s">
        <v>812</v>
      </c>
      <c r="D1465" s="297" t="n">
        <v>0</v>
      </c>
      <c r="E1465" s="298" t="n">
        <f aca="false">1-D1465</f>
        <v>1</v>
      </c>
      <c r="F1465" s="299" t="n">
        <v>8.33</v>
      </c>
    </row>
    <row r="1466" customFormat="false" ht="15" hidden="false" customHeight="false" outlineLevel="0" collapsed="false">
      <c r="A1466" s="294" t="s">
        <v>3810</v>
      </c>
      <c r="B1466" s="295" t="s">
        <v>3811</v>
      </c>
      <c r="C1466" s="296" t="s">
        <v>3385</v>
      </c>
      <c r="D1466" s="297" t="n">
        <v>0</v>
      </c>
      <c r="E1466" s="298" t="n">
        <f aca="false">1-D1466</f>
        <v>1</v>
      </c>
      <c r="F1466" s="299" t="n">
        <v>17.55</v>
      </c>
    </row>
    <row r="1467" customFormat="false" ht="15" hidden="false" customHeight="false" outlineLevel="0" collapsed="false">
      <c r="A1467" s="294" t="s">
        <v>3812</v>
      </c>
      <c r="B1467" s="295" t="s">
        <v>3813</v>
      </c>
      <c r="C1467" s="296" t="s">
        <v>812</v>
      </c>
      <c r="D1467" s="297" t="n">
        <v>0</v>
      </c>
      <c r="E1467" s="298" t="n">
        <f aca="false">1-D1467</f>
        <v>1</v>
      </c>
      <c r="F1467" s="299" t="n">
        <v>8.46</v>
      </c>
    </row>
    <row r="1468" customFormat="false" ht="15" hidden="false" customHeight="false" outlineLevel="0" collapsed="false">
      <c r="A1468" s="294" t="s">
        <v>3814</v>
      </c>
      <c r="B1468" s="295" t="s">
        <v>3815</v>
      </c>
      <c r="C1468" s="296" t="s">
        <v>3385</v>
      </c>
      <c r="D1468" s="297" t="n">
        <v>0</v>
      </c>
      <c r="E1468" s="298" t="n">
        <f aca="false">1-D1468</f>
        <v>1</v>
      </c>
      <c r="F1468" s="299" t="n">
        <v>31.39</v>
      </c>
    </row>
    <row r="1469" customFormat="false" ht="15" hidden="false" customHeight="false" outlineLevel="0" collapsed="false">
      <c r="A1469" s="294" t="s">
        <v>3816</v>
      </c>
      <c r="B1469" s="295" t="s">
        <v>3817</v>
      </c>
      <c r="C1469" s="296" t="s">
        <v>812</v>
      </c>
      <c r="D1469" s="297" t="n">
        <v>0.2106</v>
      </c>
      <c r="E1469" s="298" t="n">
        <f aca="false">1-D1469</f>
        <v>0.7894</v>
      </c>
      <c r="F1469" s="299" t="n">
        <v>112.85</v>
      </c>
    </row>
    <row r="1470" customFormat="false" ht="15" hidden="false" customHeight="false" outlineLevel="0" collapsed="false">
      <c r="A1470" s="294" t="s">
        <v>3818</v>
      </c>
      <c r="B1470" s="295" t="s">
        <v>3819</v>
      </c>
      <c r="C1470" s="296" t="s">
        <v>3385</v>
      </c>
      <c r="D1470" s="297" t="n">
        <v>0.0909</v>
      </c>
      <c r="E1470" s="298" t="n">
        <f aca="false">1-D1470</f>
        <v>0.9091</v>
      </c>
      <c r="F1470" s="299" t="n">
        <v>261.48</v>
      </c>
    </row>
    <row r="1471" customFormat="false" ht="15" hidden="false" customHeight="false" outlineLevel="0" collapsed="false">
      <c r="A1471" s="294" t="s">
        <v>3820</v>
      </c>
      <c r="B1471" s="295" t="s">
        <v>3821</v>
      </c>
      <c r="C1471" s="296" t="s">
        <v>812</v>
      </c>
      <c r="D1471" s="297" t="n">
        <v>0.2633</v>
      </c>
      <c r="E1471" s="298" t="n">
        <f aca="false">1-D1471</f>
        <v>0.7367</v>
      </c>
      <c r="F1471" s="299" t="n">
        <v>90.27</v>
      </c>
    </row>
    <row r="1472" customFormat="false" ht="15" hidden="false" customHeight="false" outlineLevel="0" collapsed="false">
      <c r="A1472" s="294" t="s">
        <v>3822</v>
      </c>
      <c r="B1472" s="295" t="s">
        <v>3823</v>
      </c>
      <c r="C1472" s="296" t="s">
        <v>3385</v>
      </c>
      <c r="D1472" s="297" t="n">
        <v>0.1234</v>
      </c>
      <c r="E1472" s="298" t="n">
        <f aca="false">1-D1472</f>
        <v>0.8766</v>
      </c>
      <c r="F1472" s="299" t="n">
        <v>192.56</v>
      </c>
    </row>
    <row r="1473" customFormat="false" ht="15" hidden="false" customHeight="false" outlineLevel="0" collapsed="false">
      <c r="A1473" s="294" t="s">
        <v>3824</v>
      </c>
      <c r="B1473" s="295" t="s">
        <v>3825</v>
      </c>
      <c r="C1473" s="296" t="s">
        <v>812</v>
      </c>
      <c r="D1473" s="297" t="n">
        <v>0.0694</v>
      </c>
      <c r="E1473" s="298" t="n">
        <f aca="false">1-D1473</f>
        <v>0.9306</v>
      </c>
      <c r="F1473" s="299" t="n">
        <v>342.38</v>
      </c>
    </row>
    <row r="1474" customFormat="false" ht="15" hidden="false" customHeight="false" outlineLevel="0" collapsed="false">
      <c r="A1474" s="294" t="s">
        <v>3826</v>
      </c>
      <c r="B1474" s="295" t="s">
        <v>3827</v>
      </c>
      <c r="C1474" s="296" t="s">
        <v>3385</v>
      </c>
      <c r="D1474" s="297" t="n">
        <v>0.021</v>
      </c>
      <c r="E1474" s="298" t="n">
        <f aca="false">1-D1474</f>
        <v>0.979</v>
      </c>
      <c r="F1474" s="299" t="n">
        <v>1133.47</v>
      </c>
    </row>
    <row r="1475" customFormat="false" ht="15" hidden="false" customHeight="false" outlineLevel="0" collapsed="false">
      <c r="A1475" s="294" t="s">
        <v>3828</v>
      </c>
      <c r="B1475" s="295" t="s">
        <v>3829</v>
      </c>
      <c r="C1475" s="296" t="s">
        <v>812</v>
      </c>
      <c r="D1475" s="297" t="n">
        <v>0.3876</v>
      </c>
      <c r="E1475" s="298" t="n">
        <f aca="false">1-D1475</f>
        <v>0.6124</v>
      </c>
      <c r="F1475" s="299" t="n">
        <v>64.89</v>
      </c>
    </row>
    <row r="1476" customFormat="false" ht="15" hidden="false" customHeight="false" outlineLevel="0" collapsed="false">
      <c r="A1476" s="294" t="s">
        <v>3830</v>
      </c>
      <c r="B1476" s="295" t="s">
        <v>3831</v>
      </c>
      <c r="C1476" s="296" t="s">
        <v>3385</v>
      </c>
      <c r="D1476" s="297" t="n">
        <v>0.1786</v>
      </c>
      <c r="E1476" s="298" t="n">
        <f aca="false">1-D1476</f>
        <v>0.8214</v>
      </c>
      <c r="F1476" s="299" t="n">
        <v>140.84</v>
      </c>
    </row>
    <row r="1477" customFormat="false" ht="15" hidden="false" customHeight="false" outlineLevel="0" collapsed="false">
      <c r="A1477" s="294" t="s">
        <v>3832</v>
      </c>
      <c r="B1477" s="295" t="s">
        <v>3833</v>
      </c>
      <c r="C1477" s="296" t="s">
        <v>812</v>
      </c>
      <c r="D1477" s="297" t="n">
        <v>0.3722</v>
      </c>
      <c r="E1477" s="298" t="n">
        <f aca="false">1-D1477</f>
        <v>0.6278</v>
      </c>
      <c r="F1477" s="299" t="n">
        <v>67.57</v>
      </c>
    </row>
    <row r="1478" customFormat="false" ht="15" hidden="false" customHeight="false" outlineLevel="0" collapsed="false">
      <c r="A1478" s="294" t="s">
        <v>3834</v>
      </c>
      <c r="B1478" s="295" t="s">
        <v>3835</v>
      </c>
      <c r="C1478" s="296" t="s">
        <v>3385</v>
      </c>
      <c r="D1478" s="297" t="n">
        <v>0.1769</v>
      </c>
      <c r="E1478" s="298" t="n">
        <f aca="false">1-D1478</f>
        <v>0.8231</v>
      </c>
      <c r="F1478" s="299" t="n">
        <v>142.21</v>
      </c>
    </row>
    <row r="1479" customFormat="false" ht="15" hidden="false" customHeight="false" outlineLevel="0" collapsed="false">
      <c r="A1479" s="294" t="s">
        <v>3836</v>
      </c>
      <c r="B1479" s="295" t="s">
        <v>3837</v>
      </c>
      <c r="C1479" s="296" t="s">
        <v>812</v>
      </c>
      <c r="D1479" s="297" t="n">
        <v>0.3654</v>
      </c>
      <c r="E1479" s="298" t="n">
        <f aca="false">1-D1479</f>
        <v>0.6346</v>
      </c>
      <c r="F1479" s="299" t="n">
        <v>68.83</v>
      </c>
    </row>
    <row r="1480" customFormat="false" ht="15" hidden="false" customHeight="false" outlineLevel="0" collapsed="false">
      <c r="A1480" s="294" t="s">
        <v>3838</v>
      </c>
      <c r="B1480" s="295" t="s">
        <v>3839</v>
      </c>
      <c r="C1480" s="296" t="s">
        <v>3385</v>
      </c>
      <c r="D1480" s="297" t="n">
        <v>0.1636</v>
      </c>
      <c r="E1480" s="298" t="n">
        <f aca="false">1-D1480</f>
        <v>0.8364</v>
      </c>
      <c r="F1480" s="299" t="n">
        <v>153.74</v>
      </c>
    </row>
    <row r="1481" customFormat="false" ht="15" hidden="false" customHeight="false" outlineLevel="0" collapsed="false">
      <c r="A1481" s="294" t="s">
        <v>3840</v>
      </c>
      <c r="B1481" s="295" t="s">
        <v>3841</v>
      </c>
      <c r="C1481" s="296" t="s">
        <v>812</v>
      </c>
      <c r="D1481" s="297" t="n">
        <v>0.2161</v>
      </c>
      <c r="E1481" s="298" t="n">
        <f aca="false">1-D1481</f>
        <v>0.7839</v>
      </c>
      <c r="F1481" s="299" t="n">
        <v>91.38</v>
      </c>
    </row>
    <row r="1482" customFormat="false" ht="15" hidden="false" customHeight="false" outlineLevel="0" collapsed="false">
      <c r="A1482" s="294" t="s">
        <v>3842</v>
      </c>
      <c r="B1482" s="295" t="s">
        <v>3843</v>
      </c>
      <c r="C1482" s="296" t="s">
        <v>3385</v>
      </c>
      <c r="D1482" s="297" t="n">
        <v>0.0911</v>
      </c>
      <c r="E1482" s="298" t="n">
        <f aca="false">1-D1482</f>
        <v>0.9089</v>
      </c>
      <c r="F1482" s="299" t="n">
        <v>216.85</v>
      </c>
    </row>
    <row r="1483" customFormat="false" ht="15" hidden="false" customHeight="false" outlineLevel="0" collapsed="false">
      <c r="A1483" s="294" t="s">
        <v>3844</v>
      </c>
      <c r="B1483" s="295" t="s">
        <v>3845</v>
      </c>
      <c r="C1483" s="296" t="s">
        <v>812</v>
      </c>
      <c r="D1483" s="297" t="n">
        <v>0.2073</v>
      </c>
      <c r="E1483" s="298" t="n">
        <f aca="false">1-D1483</f>
        <v>0.7927</v>
      </c>
      <c r="F1483" s="299" t="n">
        <v>95.28</v>
      </c>
    </row>
    <row r="1484" customFormat="false" ht="15" hidden="false" customHeight="false" outlineLevel="0" collapsed="false">
      <c r="A1484" s="294" t="s">
        <v>3846</v>
      </c>
      <c r="B1484" s="295" t="s">
        <v>3847</v>
      </c>
      <c r="C1484" s="296" t="s">
        <v>3385</v>
      </c>
      <c r="D1484" s="297" t="n">
        <v>0.0882</v>
      </c>
      <c r="E1484" s="298" t="n">
        <f aca="false">1-D1484</f>
        <v>0.9118</v>
      </c>
      <c r="F1484" s="299" t="n">
        <v>224.03</v>
      </c>
    </row>
    <row r="1485" customFormat="false" ht="15" hidden="false" customHeight="false" outlineLevel="0" collapsed="false">
      <c r="A1485" s="294" t="s">
        <v>3848</v>
      </c>
      <c r="B1485" s="295" t="s">
        <v>3849</v>
      </c>
      <c r="C1485" s="296" t="s">
        <v>812</v>
      </c>
      <c r="D1485" s="297" t="n">
        <v>0.2344</v>
      </c>
      <c r="E1485" s="298" t="n">
        <f aca="false">1-D1485</f>
        <v>0.7656</v>
      </c>
      <c r="F1485" s="299" t="n">
        <v>84.27</v>
      </c>
    </row>
    <row r="1486" customFormat="false" ht="15" hidden="false" customHeight="false" outlineLevel="0" collapsed="false">
      <c r="A1486" s="294" t="s">
        <v>3850</v>
      </c>
      <c r="B1486" s="295" t="s">
        <v>3851</v>
      </c>
      <c r="C1486" s="296" t="s">
        <v>3385</v>
      </c>
      <c r="D1486" s="297" t="n">
        <v>0.0871</v>
      </c>
      <c r="E1486" s="298" t="n">
        <f aca="false">1-D1486</f>
        <v>0.9129</v>
      </c>
      <c r="F1486" s="299" t="n">
        <v>226.86</v>
      </c>
    </row>
    <row r="1487" customFormat="false" ht="15" hidden="false" customHeight="false" outlineLevel="0" collapsed="false">
      <c r="A1487" s="294" t="s">
        <v>3852</v>
      </c>
      <c r="B1487" s="295" t="s">
        <v>3853</v>
      </c>
      <c r="C1487" s="296" t="s">
        <v>812</v>
      </c>
      <c r="D1487" s="297" t="n">
        <v>0.2228</v>
      </c>
      <c r="E1487" s="298" t="n">
        <f aca="false">1-D1487</f>
        <v>0.7772</v>
      </c>
      <c r="F1487" s="299" t="n">
        <v>88.65</v>
      </c>
    </row>
    <row r="1488" customFormat="false" ht="15" hidden="false" customHeight="false" outlineLevel="0" collapsed="false">
      <c r="A1488" s="294" t="s">
        <v>3854</v>
      </c>
      <c r="B1488" s="295" t="s">
        <v>3855</v>
      </c>
      <c r="C1488" s="296" t="s">
        <v>3385</v>
      </c>
      <c r="D1488" s="297" t="n">
        <v>0.0838</v>
      </c>
      <c r="E1488" s="298" t="n">
        <f aca="false">1-D1488</f>
        <v>0.9162</v>
      </c>
      <c r="F1488" s="299" t="n">
        <v>235.64</v>
      </c>
    </row>
    <row r="1489" customFormat="false" ht="15" hidden="false" customHeight="false" outlineLevel="0" collapsed="false">
      <c r="A1489" s="294" t="s">
        <v>3856</v>
      </c>
      <c r="B1489" s="295" t="s">
        <v>3857</v>
      </c>
      <c r="C1489" s="296" t="s">
        <v>812</v>
      </c>
      <c r="D1489" s="297" t="n">
        <v>0.2884</v>
      </c>
      <c r="E1489" s="298" t="n">
        <f aca="false">1-D1489</f>
        <v>0.7116</v>
      </c>
      <c r="F1489" s="299" t="n">
        <v>68.49</v>
      </c>
    </row>
    <row r="1490" customFormat="false" ht="15" hidden="false" customHeight="false" outlineLevel="0" collapsed="false">
      <c r="A1490" s="294" t="s">
        <v>3858</v>
      </c>
      <c r="B1490" s="295" t="s">
        <v>3859</v>
      </c>
      <c r="C1490" s="296" t="s">
        <v>3385</v>
      </c>
      <c r="D1490" s="297" t="n">
        <v>0.1202</v>
      </c>
      <c r="E1490" s="298" t="n">
        <f aca="false">1-D1490</f>
        <v>0.8798</v>
      </c>
      <c r="F1490" s="299" t="n">
        <v>164.27</v>
      </c>
    </row>
    <row r="1491" customFormat="false" ht="15" hidden="false" customHeight="false" outlineLevel="0" collapsed="false">
      <c r="A1491" s="294" t="s">
        <v>3860</v>
      </c>
      <c r="B1491" s="295" t="s">
        <v>3861</v>
      </c>
      <c r="C1491" s="296" t="s">
        <v>812</v>
      </c>
      <c r="D1491" s="297" t="n">
        <v>0.2815</v>
      </c>
      <c r="E1491" s="298" t="n">
        <f aca="false">1-D1491</f>
        <v>0.7185</v>
      </c>
      <c r="F1491" s="299" t="n">
        <v>70.17</v>
      </c>
    </row>
    <row r="1492" customFormat="false" ht="15" hidden="false" customHeight="false" outlineLevel="0" collapsed="false">
      <c r="A1492" s="294" t="s">
        <v>3862</v>
      </c>
      <c r="B1492" s="295" t="s">
        <v>3863</v>
      </c>
      <c r="C1492" s="296" t="s">
        <v>3385</v>
      </c>
      <c r="D1492" s="297" t="n">
        <v>0.1179</v>
      </c>
      <c r="E1492" s="298" t="n">
        <f aca="false">1-D1492</f>
        <v>0.8821</v>
      </c>
      <c r="F1492" s="299" t="n">
        <v>167.55</v>
      </c>
    </row>
    <row r="1493" customFormat="false" ht="15" hidden="false" customHeight="false" outlineLevel="0" collapsed="false">
      <c r="A1493" s="294" t="s">
        <v>3864</v>
      </c>
      <c r="B1493" s="295" t="s">
        <v>3865</v>
      </c>
      <c r="C1493" s="296" t="s">
        <v>812</v>
      </c>
      <c r="D1493" s="297" t="n">
        <v>0.2368</v>
      </c>
      <c r="E1493" s="298" t="n">
        <f aca="false">1-D1493</f>
        <v>0.7632</v>
      </c>
      <c r="F1493" s="299" t="n">
        <v>83.39</v>
      </c>
    </row>
    <row r="1494" customFormat="false" ht="15" hidden="false" customHeight="false" outlineLevel="0" collapsed="false">
      <c r="A1494" s="294" t="s">
        <v>3866</v>
      </c>
      <c r="B1494" s="295" t="s">
        <v>3867</v>
      </c>
      <c r="C1494" s="296" t="s">
        <v>3385</v>
      </c>
      <c r="D1494" s="297" t="n">
        <v>0.1318</v>
      </c>
      <c r="E1494" s="298" t="n">
        <f aca="false">1-D1494</f>
        <v>0.8682</v>
      </c>
      <c r="F1494" s="299" t="n">
        <v>149.86</v>
      </c>
    </row>
    <row r="1495" customFormat="false" ht="15" hidden="false" customHeight="false" outlineLevel="0" collapsed="false">
      <c r="A1495" s="294" t="s">
        <v>3868</v>
      </c>
      <c r="B1495" s="295" t="s">
        <v>3869</v>
      </c>
      <c r="C1495" s="296" t="s">
        <v>812</v>
      </c>
      <c r="D1495" s="297" t="n">
        <v>0</v>
      </c>
      <c r="E1495" s="298" t="n">
        <f aca="false">1-D1495</f>
        <v>1</v>
      </c>
      <c r="F1495" s="299" t="n">
        <v>12.26</v>
      </c>
    </row>
    <row r="1496" customFormat="false" ht="15" hidden="false" customHeight="false" outlineLevel="0" collapsed="false">
      <c r="A1496" s="294" t="s">
        <v>3870</v>
      </c>
      <c r="B1496" s="295" t="s">
        <v>3871</v>
      </c>
      <c r="C1496" s="296" t="s">
        <v>3385</v>
      </c>
      <c r="D1496" s="297" t="n">
        <v>0</v>
      </c>
      <c r="E1496" s="298" t="n">
        <f aca="false">1-D1496</f>
        <v>1</v>
      </c>
      <c r="F1496" s="299" t="n">
        <v>24.36</v>
      </c>
    </row>
    <row r="1497" customFormat="false" ht="15" hidden="false" customHeight="false" outlineLevel="0" collapsed="false">
      <c r="A1497" s="294" t="s">
        <v>3872</v>
      </c>
      <c r="B1497" s="295" t="s">
        <v>3873</v>
      </c>
      <c r="C1497" s="296" t="s">
        <v>812</v>
      </c>
      <c r="D1497" s="297" t="n">
        <v>0.254</v>
      </c>
      <c r="E1497" s="298" t="n">
        <f aca="false">1-D1497</f>
        <v>0.746</v>
      </c>
      <c r="F1497" s="299" t="n">
        <v>77.76</v>
      </c>
    </row>
    <row r="1498" customFormat="false" ht="15" hidden="false" customHeight="false" outlineLevel="0" collapsed="false">
      <c r="A1498" s="294" t="s">
        <v>3874</v>
      </c>
      <c r="B1498" s="295" t="s">
        <v>3875</v>
      </c>
      <c r="C1498" s="296" t="s">
        <v>3385</v>
      </c>
      <c r="D1498" s="297" t="n">
        <v>0.1184</v>
      </c>
      <c r="E1498" s="298" t="n">
        <f aca="false">1-D1498</f>
        <v>0.8816</v>
      </c>
      <c r="F1498" s="299" t="n">
        <v>166.83</v>
      </c>
    </row>
    <row r="1499" customFormat="false" ht="15" hidden="false" customHeight="false" outlineLevel="0" collapsed="false">
      <c r="A1499" s="294" t="s">
        <v>3876</v>
      </c>
      <c r="B1499" s="295" t="s">
        <v>3877</v>
      </c>
      <c r="C1499" s="296" t="s">
        <v>812</v>
      </c>
      <c r="D1499" s="297" t="n">
        <v>0</v>
      </c>
      <c r="E1499" s="298" t="n">
        <f aca="false">1-D1499</f>
        <v>1</v>
      </c>
      <c r="F1499" s="299" t="n">
        <v>0.77</v>
      </c>
    </row>
    <row r="1500" customFormat="false" ht="15" hidden="false" customHeight="false" outlineLevel="0" collapsed="false">
      <c r="A1500" s="294" t="s">
        <v>3878</v>
      </c>
      <c r="B1500" s="295" t="s">
        <v>3879</v>
      </c>
      <c r="C1500" s="296" t="s">
        <v>3385</v>
      </c>
      <c r="D1500" s="297" t="n">
        <v>0</v>
      </c>
      <c r="E1500" s="298" t="n">
        <f aca="false">1-D1500</f>
        <v>1</v>
      </c>
      <c r="F1500" s="299" t="n">
        <v>10.77</v>
      </c>
    </row>
    <row r="1501" customFormat="false" ht="15" hidden="false" customHeight="false" outlineLevel="0" collapsed="false">
      <c r="A1501" s="294" t="s">
        <v>3880</v>
      </c>
      <c r="B1501" s="295" t="s">
        <v>3881</v>
      </c>
      <c r="C1501" s="296" t="s">
        <v>812</v>
      </c>
      <c r="D1501" s="297" t="n">
        <v>0.7456</v>
      </c>
      <c r="E1501" s="298" t="n">
        <f aca="false">1-D1501</f>
        <v>0.2544</v>
      </c>
      <c r="F1501" s="299" t="n">
        <v>32.27</v>
      </c>
    </row>
    <row r="1502" customFormat="false" ht="15" hidden="false" customHeight="false" outlineLevel="0" collapsed="false">
      <c r="A1502" s="294" t="s">
        <v>3882</v>
      </c>
      <c r="B1502" s="295" t="s">
        <v>3883</v>
      </c>
      <c r="C1502" s="296" t="s">
        <v>3385</v>
      </c>
      <c r="D1502" s="297" t="n">
        <v>0.7225</v>
      </c>
      <c r="E1502" s="298" t="n">
        <f aca="false">1-D1502</f>
        <v>0.2775</v>
      </c>
      <c r="F1502" s="299" t="n">
        <v>33.3</v>
      </c>
    </row>
    <row r="1503" customFormat="false" ht="15" hidden="false" customHeight="false" outlineLevel="0" collapsed="false">
      <c r="A1503" s="294" t="s">
        <v>3884</v>
      </c>
      <c r="B1503" s="295" t="s">
        <v>3885</v>
      </c>
      <c r="C1503" s="296" t="s">
        <v>812</v>
      </c>
      <c r="D1503" s="297" t="n">
        <v>0</v>
      </c>
      <c r="E1503" s="298" t="n">
        <f aca="false">1-D1503</f>
        <v>1</v>
      </c>
      <c r="F1503" s="299" t="n">
        <v>0.03</v>
      </c>
    </row>
    <row r="1504" customFormat="false" ht="15" hidden="false" customHeight="false" outlineLevel="0" collapsed="false">
      <c r="A1504" s="294" t="s">
        <v>3886</v>
      </c>
      <c r="B1504" s="295" t="s">
        <v>3887</v>
      </c>
      <c r="C1504" s="296" t="s">
        <v>3385</v>
      </c>
      <c r="D1504" s="297" t="n">
        <v>0</v>
      </c>
      <c r="E1504" s="298" t="n">
        <f aca="false">1-D1504</f>
        <v>1</v>
      </c>
      <c r="F1504" s="299" t="n">
        <v>0.05</v>
      </c>
    </row>
    <row r="1505" customFormat="false" ht="15" hidden="false" customHeight="false" outlineLevel="0" collapsed="false">
      <c r="A1505" s="294" t="s">
        <v>3888</v>
      </c>
      <c r="B1505" s="295" t="s">
        <v>3889</v>
      </c>
      <c r="C1505" s="296" t="s">
        <v>812</v>
      </c>
      <c r="D1505" s="297" t="n">
        <v>0</v>
      </c>
      <c r="E1505" s="298" t="n">
        <f aca="false">1-D1505</f>
        <v>1</v>
      </c>
      <c r="F1505" s="299" t="n">
        <v>5.14</v>
      </c>
    </row>
    <row r="1506" customFormat="false" ht="15" hidden="false" customHeight="false" outlineLevel="0" collapsed="false">
      <c r="A1506" s="294" t="s">
        <v>3890</v>
      </c>
      <c r="B1506" s="295" t="s">
        <v>3891</v>
      </c>
      <c r="C1506" s="296" t="s">
        <v>3385</v>
      </c>
      <c r="D1506" s="297" t="n">
        <v>0</v>
      </c>
      <c r="E1506" s="298" t="n">
        <f aca="false">1-D1506</f>
        <v>1</v>
      </c>
      <c r="F1506" s="299" t="n">
        <v>176.51</v>
      </c>
    </row>
    <row r="1507" customFormat="false" ht="15" hidden="false" customHeight="false" outlineLevel="0" collapsed="false">
      <c r="A1507" s="294" t="s">
        <v>3892</v>
      </c>
      <c r="B1507" s="295" t="s">
        <v>3893</v>
      </c>
      <c r="C1507" s="296" t="s">
        <v>812</v>
      </c>
      <c r="D1507" s="297" t="n">
        <v>0</v>
      </c>
      <c r="E1507" s="298" t="n">
        <f aca="false">1-D1507</f>
        <v>1</v>
      </c>
      <c r="F1507" s="299" t="n">
        <v>6.33</v>
      </c>
    </row>
    <row r="1508" customFormat="false" ht="15" hidden="false" customHeight="false" outlineLevel="0" collapsed="false">
      <c r="A1508" s="294" t="s">
        <v>3894</v>
      </c>
      <c r="B1508" s="295" t="s">
        <v>3895</v>
      </c>
      <c r="C1508" s="296" t="s">
        <v>3385</v>
      </c>
      <c r="D1508" s="297" t="n">
        <v>0</v>
      </c>
      <c r="E1508" s="298" t="n">
        <f aca="false">1-D1508</f>
        <v>1</v>
      </c>
      <c r="F1508" s="299" t="n">
        <v>262.09</v>
      </c>
    </row>
    <row r="1509" customFormat="false" ht="15" hidden="false" customHeight="false" outlineLevel="0" collapsed="false">
      <c r="A1509" s="294" t="s">
        <v>3896</v>
      </c>
      <c r="B1509" s="295" t="s">
        <v>3897</v>
      </c>
      <c r="C1509" s="296" t="s">
        <v>812</v>
      </c>
      <c r="D1509" s="297" t="n">
        <v>0</v>
      </c>
      <c r="E1509" s="298" t="n">
        <f aca="false">1-D1509</f>
        <v>1</v>
      </c>
      <c r="F1509" s="299" t="n">
        <v>0.08</v>
      </c>
    </row>
    <row r="1510" customFormat="false" ht="15" hidden="false" customHeight="false" outlineLevel="0" collapsed="false">
      <c r="A1510" s="294" t="s">
        <v>3898</v>
      </c>
      <c r="B1510" s="295" t="s">
        <v>3899</v>
      </c>
      <c r="C1510" s="296" t="s">
        <v>3385</v>
      </c>
      <c r="D1510" s="297" t="n">
        <v>0</v>
      </c>
      <c r="E1510" s="298" t="n">
        <f aca="false">1-D1510</f>
        <v>1</v>
      </c>
      <c r="F1510" s="299" t="n">
        <v>0.65</v>
      </c>
    </row>
    <row r="1511" customFormat="false" ht="15" hidden="false" customHeight="false" outlineLevel="0" collapsed="false">
      <c r="A1511" s="294" t="s">
        <v>3900</v>
      </c>
      <c r="B1511" s="295" t="s">
        <v>3901</v>
      </c>
      <c r="C1511" s="296" t="s">
        <v>812</v>
      </c>
      <c r="D1511" s="297" t="n">
        <v>0</v>
      </c>
      <c r="E1511" s="298" t="n">
        <f aca="false">1-D1511</f>
        <v>1</v>
      </c>
      <c r="F1511" s="299" t="n">
        <v>0.12</v>
      </c>
    </row>
    <row r="1512" customFormat="false" ht="15" hidden="false" customHeight="false" outlineLevel="0" collapsed="false">
      <c r="A1512" s="294" t="s">
        <v>3902</v>
      </c>
      <c r="B1512" s="295" t="s">
        <v>3903</v>
      </c>
      <c r="C1512" s="296" t="s">
        <v>3385</v>
      </c>
      <c r="D1512" s="297" t="n">
        <v>0</v>
      </c>
      <c r="E1512" s="298" t="n">
        <f aca="false">1-D1512</f>
        <v>1</v>
      </c>
      <c r="F1512" s="299" t="n">
        <v>0.9</v>
      </c>
    </row>
    <row r="1513" customFormat="false" ht="15" hidden="false" customHeight="false" outlineLevel="0" collapsed="false">
      <c r="A1513" s="294" t="s">
        <v>3904</v>
      </c>
      <c r="B1513" s="295" t="s">
        <v>3905</v>
      </c>
      <c r="C1513" s="296" t="s">
        <v>812</v>
      </c>
      <c r="D1513" s="297" t="n">
        <v>0.3165</v>
      </c>
      <c r="E1513" s="298" t="n">
        <f aca="false">1-D1513</f>
        <v>0.6835</v>
      </c>
      <c r="F1513" s="299" t="n">
        <v>76.03</v>
      </c>
    </row>
    <row r="1514" customFormat="false" ht="15" hidden="false" customHeight="false" outlineLevel="0" collapsed="false">
      <c r="A1514" s="294" t="s">
        <v>3906</v>
      </c>
      <c r="B1514" s="295" t="s">
        <v>3907</v>
      </c>
      <c r="C1514" s="296" t="s">
        <v>3385</v>
      </c>
      <c r="D1514" s="297" t="n">
        <v>0.1257</v>
      </c>
      <c r="E1514" s="298" t="n">
        <f aca="false">1-D1514</f>
        <v>0.8743</v>
      </c>
      <c r="F1514" s="299" t="n">
        <v>191.35</v>
      </c>
    </row>
    <row r="1515" customFormat="false" ht="15" hidden="false" customHeight="false" outlineLevel="0" collapsed="false">
      <c r="A1515" s="294" t="s">
        <v>3908</v>
      </c>
      <c r="B1515" s="295" t="s">
        <v>3909</v>
      </c>
      <c r="C1515" s="296" t="s">
        <v>812</v>
      </c>
      <c r="D1515" s="297" t="n">
        <v>0.3082</v>
      </c>
      <c r="E1515" s="298" t="n">
        <f aca="false">1-D1515</f>
        <v>0.6918</v>
      </c>
      <c r="F1515" s="299" t="n">
        <v>78.07</v>
      </c>
    </row>
    <row r="1516" customFormat="false" ht="15" hidden="false" customHeight="false" outlineLevel="0" collapsed="false">
      <c r="A1516" s="294" t="s">
        <v>3910</v>
      </c>
      <c r="B1516" s="295" t="s">
        <v>3911</v>
      </c>
      <c r="C1516" s="296" t="s">
        <v>3385</v>
      </c>
      <c r="D1516" s="297" t="n">
        <v>0.1139</v>
      </c>
      <c r="E1516" s="298" t="n">
        <f aca="false">1-D1516</f>
        <v>0.8861</v>
      </c>
      <c r="F1516" s="299" t="n">
        <v>211.2</v>
      </c>
    </row>
    <row r="1517" customFormat="false" ht="15" hidden="false" customHeight="false" outlineLevel="0" collapsed="false">
      <c r="A1517" s="294" t="s">
        <v>3912</v>
      </c>
      <c r="B1517" s="295" t="s">
        <v>3913</v>
      </c>
      <c r="C1517" s="296" t="s">
        <v>812</v>
      </c>
      <c r="D1517" s="297" t="n">
        <v>0.2702</v>
      </c>
      <c r="E1517" s="298" t="n">
        <f aca="false">1-D1517</f>
        <v>0.7298</v>
      </c>
      <c r="F1517" s="299" t="n">
        <v>89.03</v>
      </c>
    </row>
    <row r="1518" customFormat="false" ht="15" hidden="false" customHeight="false" outlineLevel="0" collapsed="false">
      <c r="A1518" s="294" t="s">
        <v>3914</v>
      </c>
      <c r="B1518" s="295" t="s">
        <v>3915</v>
      </c>
      <c r="C1518" s="296" t="s">
        <v>3385</v>
      </c>
      <c r="D1518" s="297" t="n">
        <v>0.0959</v>
      </c>
      <c r="E1518" s="298" t="n">
        <f aca="false">1-D1518</f>
        <v>0.9041</v>
      </c>
      <c r="F1518" s="299" t="n">
        <v>250.99</v>
      </c>
    </row>
    <row r="1519" customFormat="false" ht="15" hidden="false" customHeight="false" outlineLevel="0" collapsed="false">
      <c r="A1519" s="294" t="s">
        <v>3916</v>
      </c>
      <c r="B1519" s="295" t="s">
        <v>3917</v>
      </c>
      <c r="C1519" s="296" t="s">
        <v>812</v>
      </c>
      <c r="D1519" s="297" t="n">
        <v>0.2713</v>
      </c>
      <c r="E1519" s="298" t="n">
        <f aca="false">1-D1519</f>
        <v>0.7287</v>
      </c>
      <c r="F1519" s="299" t="n">
        <v>88.69</v>
      </c>
    </row>
    <row r="1520" customFormat="false" ht="15" hidden="false" customHeight="false" outlineLevel="0" collapsed="false">
      <c r="A1520" s="294" t="s">
        <v>3918</v>
      </c>
      <c r="B1520" s="295" t="s">
        <v>3919</v>
      </c>
      <c r="C1520" s="296" t="s">
        <v>3385</v>
      </c>
      <c r="D1520" s="297" t="n">
        <v>0.0917</v>
      </c>
      <c r="E1520" s="298" t="n">
        <f aca="false">1-D1520</f>
        <v>0.9083</v>
      </c>
      <c r="F1520" s="299" t="n">
        <v>262.41</v>
      </c>
    </row>
    <row r="1521" customFormat="false" ht="15" hidden="false" customHeight="false" outlineLevel="0" collapsed="false">
      <c r="A1521" s="294" t="s">
        <v>3920</v>
      </c>
      <c r="B1521" s="295" t="s">
        <v>3921</v>
      </c>
      <c r="C1521" s="296" t="s">
        <v>812</v>
      </c>
      <c r="D1521" s="297" t="n">
        <v>0.1101</v>
      </c>
      <c r="E1521" s="298" t="n">
        <f aca="false">1-D1521</f>
        <v>0.8899</v>
      </c>
      <c r="F1521" s="299" t="n">
        <v>218.51</v>
      </c>
    </row>
    <row r="1522" customFormat="false" ht="15" hidden="false" customHeight="false" outlineLevel="0" collapsed="false">
      <c r="A1522" s="294" t="s">
        <v>3922</v>
      </c>
      <c r="B1522" s="295" t="s">
        <v>3923</v>
      </c>
      <c r="C1522" s="296" t="s">
        <v>3385</v>
      </c>
      <c r="D1522" s="297" t="n">
        <v>0.0364</v>
      </c>
      <c r="E1522" s="298" t="n">
        <f aca="false">1-D1522</f>
        <v>0.9636</v>
      </c>
      <c r="F1522" s="299" t="n">
        <v>661.07</v>
      </c>
    </row>
    <row r="1523" customFormat="false" ht="15" hidden="false" customHeight="false" outlineLevel="0" collapsed="false">
      <c r="A1523" s="294" t="s">
        <v>3924</v>
      </c>
      <c r="B1523" s="295" t="s">
        <v>3925</v>
      </c>
      <c r="C1523" s="296" t="s">
        <v>812</v>
      </c>
      <c r="D1523" s="297" t="n">
        <v>0.3947</v>
      </c>
      <c r="E1523" s="298" t="n">
        <f aca="false">1-D1523</f>
        <v>0.6053</v>
      </c>
      <c r="F1523" s="299" t="n">
        <v>60.96</v>
      </c>
    </row>
    <row r="1524" customFormat="false" ht="15" hidden="false" customHeight="false" outlineLevel="0" collapsed="false">
      <c r="A1524" s="294" t="s">
        <v>3926</v>
      </c>
      <c r="B1524" s="295" t="s">
        <v>3927</v>
      </c>
      <c r="C1524" s="296" t="s">
        <v>3385</v>
      </c>
      <c r="D1524" s="297" t="n">
        <v>0.1337</v>
      </c>
      <c r="E1524" s="298" t="n">
        <f aca="false">1-D1524</f>
        <v>0.8663</v>
      </c>
      <c r="F1524" s="299" t="n">
        <v>180.02</v>
      </c>
    </row>
    <row r="1525" customFormat="false" ht="15" hidden="false" customHeight="false" outlineLevel="0" collapsed="false">
      <c r="A1525" s="294" t="s">
        <v>3928</v>
      </c>
      <c r="B1525" s="295" t="s">
        <v>3929</v>
      </c>
      <c r="C1525" s="296" t="s">
        <v>812</v>
      </c>
      <c r="D1525" s="297" t="n">
        <v>0.3929</v>
      </c>
      <c r="E1525" s="298" t="n">
        <f aca="false">1-D1525</f>
        <v>0.6071</v>
      </c>
      <c r="F1525" s="299" t="n">
        <v>61.23</v>
      </c>
    </row>
    <row r="1526" customFormat="false" ht="15" hidden="false" customHeight="false" outlineLevel="0" collapsed="false">
      <c r="A1526" s="294" t="s">
        <v>3930</v>
      </c>
      <c r="B1526" s="295" t="s">
        <v>3931</v>
      </c>
      <c r="C1526" s="296" t="s">
        <v>3385</v>
      </c>
      <c r="D1526" s="297" t="n">
        <v>0.1333</v>
      </c>
      <c r="E1526" s="298" t="n">
        <f aca="false">1-D1526</f>
        <v>0.8667</v>
      </c>
      <c r="F1526" s="299" t="n">
        <v>180.52</v>
      </c>
    </row>
    <row r="1527" customFormat="false" ht="15" hidden="false" customHeight="false" outlineLevel="0" collapsed="false">
      <c r="A1527" s="294" t="s">
        <v>3932</v>
      </c>
      <c r="B1527" s="295" t="s">
        <v>3933</v>
      </c>
      <c r="C1527" s="296" t="s">
        <v>812</v>
      </c>
      <c r="D1527" s="297" t="n">
        <v>0.4421</v>
      </c>
      <c r="E1527" s="298" t="n">
        <f aca="false">1-D1527</f>
        <v>0.5579</v>
      </c>
      <c r="F1527" s="299" t="n">
        <v>54.42</v>
      </c>
    </row>
    <row r="1528" customFormat="false" ht="15" hidden="false" customHeight="false" outlineLevel="0" collapsed="false">
      <c r="A1528" s="294" t="s">
        <v>3934</v>
      </c>
      <c r="B1528" s="295" t="s">
        <v>3935</v>
      </c>
      <c r="C1528" s="296" t="s">
        <v>3385</v>
      </c>
      <c r="D1528" s="297" t="n">
        <v>0.1728</v>
      </c>
      <c r="E1528" s="298" t="n">
        <f aca="false">1-D1528</f>
        <v>0.8272</v>
      </c>
      <c r="F1528" s="299" t="n">
        <v>139.27</v>
      </c>
    </row>
    <row r="1529" customFormat="false" ht="15" hidden="false" customHeight="false" outlineLevel="0" collapsed="false">
      <c r="A1529" s="294" t="s">
        <v>3936</v>
      </c>
      <c r="B1529" s="295" t="s">
        <v>3937</v>
      </c>
      <c r="C1529" s="296" t="s">
        <v>812</v>
      </c>
      <c r="D1529" s="297" t="n">
        <v>0.4399</v>
      </c>
      <c r="E1529" s="298" t="n">
        <f aca="false">1-D1529</f>
        <v>0.5601</v>
      </c>
      <c r="F1529" s="299" t="n">
        <v>54.69</v>
      </c>
    </row>
    <row r="1530" customFormat="false" ht="15" hidden="false" customHeight="false" outlineLevel="0" collapsed="false">
      <c r="A1530" s="294" t="s">
        <v>3938</v>
      </c>
      <c r="B1530" s="295" t="s">
        <v>3939</v>
      </c>
      <c r="C1530" s="296" t="s">
        <v>3385</v>
      </c>
      <c r="D1530" s="297" t="n">
        <v>0.1721</v>
      </c>
      <c r="E1530" s="298" t="n">
        <f aca="false">1-D1530</f>
        <v>0.8279</v>
      </c>
      <c r="F1530" s="299" t="n">
        <v>139.77</v>
      </c>
    </row>
    <row r="1531" customFormat="false" ht="15" hidden="false" customHeight="false" outlineLevel="0" collapsed="false">
      <c r="A1531" s="294" t="s">
        <v>3940</v>
      </c>
      <c r="B1531" s="295" t="s">
        <v>3941</v>
      </c>
      <c r="C1531" s="296" t="s">
        <v>812</v>
      </c>
      <c r="D1531" s="297" t="n">
        <v>0.4249</v>
      </c>
      <c r="E1531" s="298" t="n">
        <f aca="false">1-D1531</f>
        <v>0.5751</v>
      </c>
      <c r="F1531" s="299" t="n">
        <v>56.62</v>
      </c>
    </row>
    <row r="1532" customFormat="false" ht="15" hidden="false" customHeight="false" outlineLevel="0" collapsed="false">
      <c r="A1532" s="294" t="s">
        <v>3942</v>
      </c>
      <c r="B1532" s="295" t="s">
        <v>3943</v>
      </c>
      <c r="C1532" s="296" t="s">
        <v>3385</v>
      </c>
      <c r="D1532" s="297" t="n">
        <v>0.14</v>
      </c>
      <c r="E1532" s="298" t="n">
        <f aca="false">1-D1532</f>
        <v>0.86</v>
      </c>
      <c r="F1532" s="299" t="n">
        <v>171.91</v>
      </c>
    </row>
    <row r="1533" customFormat="false" ht="15" hidden="false" customHeight="false" outlineLevel="0" collapsed="false">
      <c r="A1533" s="294" t="s">
        <v>3944</v>
      </c>
      <c r="B1533" s="295" t="s">
        <v>3945</v>
      </c>
      <c r="C1533" s="296" t="s">
        <v>812</v>
      </c>
      <c r="D1533" s="297" t="n">
        <v>0.4807</v>
      </c>
      <c r="E1533" s="298" t="n">
        <f aca="false">1-D1533</f>
        <v>0.5193</v>
      </c>
      <c r="F1533" s="299" t="n">
        <v>50.05</v>
      </c>
    </row>
    <row r="1534" customFormat="false" ht="15" hidden="false" customHeight="false" outlineLevel="0" collapsed="false">
      <c r="A1534" s="294" t="s">
        <v>3946</v>
      </c>
      <c r="B1534" s="295" t="s">
        <v>3947</v>
      </c>
      <c r="C1534" s="296" t="s">
        <v>3385</v>
      </c>
      <c r="D1534" s="297" t="n">
        <v>0.1835</v>
      </c>
      <c r="E1534" s="298" t="n">
        <f aca="false">1-D1534</f>
        <v>0.8165</v>
      </c>
      <c r="F1534" s="299" t="n">
        <v>131.13</v>
      </c>
    </row>
    <row r="1535" customFormat="false" ht="15" hidden="false" customHeight="false" outlineLevel="0" collapsed="false">
      <c r="A1535" s="294" t="s">
        <v>3948</v>
      </c>
      <c r="B1535" s="295" t="s">
        <v>3949</v>
      </c>
      <c r="C1535" s="296" t="s">
        <v>812</v>
      </c>
      <c r="D1535" s="297" t="n">
        <v>0.6381</v>
      </c>
      <c r="E1535" s="298" t="n">
        <f aca="false">1-D1535</f>
        <v>0.3619</v>
      </c>
      <c r="F1535" s="299" t="n">
        <v>157.46</v>
      </c>
    </row>
    <row r="1536" customFormat="false" ht="15" hidden="false" customHeight="false" outlineLevel="0" collapsed="false">
      <c r="A1536" s="294" t="s">
        <v>3950</v>
      </c>
      <c r="B1536" s="295" t="s">
        <v>3951</v>
      </c>
      <c r="C1536" s="296" t="s">
        <v>3385</v>
      </c>
      <c r="D1536" s="297" t="n">
        <v>0.3627</v>
      </c>
      <c r="E1536" s="298" t="n">
        <f aca="false">1-D1536</f>
        <v>0.6373</v>
      </c>
      <c r="F1536" s="299" t="n">
        <v>277.02</v>
      </c>
    </row>
    <row r="1537" customFormat="false" ht="15" hidden="false" customHeight="false" outlineLevel="0" collapsed="false">
      <c r="A1537" s="294" t="s">
        <v>3952</v>
      </c>
      <c r="B1537" s="295" t="s">
        <v>3953</v>
      </c>
      <c r="C1537" s="296" t="s">
        <v>812</v>
      </c>
      <c r="D1537" s="297" t="n">
        <v>0.051</v>
      </c>
      <c r="E1537" s="298" t="n">
        <f aca="false">1-D1537</f>
        <v>0.949</v>
      </c>
      <c r="F1537" s="299" t="n">
        <v>600.88</v>
      </c>
    </row>
    <row r="1538" customFormat="false" ht="15" hidden="false" customHeight="false" outlineLevel="0" collapsed="false">
      <c r="A1538" s="294" t="s">
        <v>3954</v>
      </c>
      <c r="B1538" s="295" t="s">
        <v>3955</v>
      </c>
      <c r="C1538" s="296" t="s">
        <v>3385</v>
      </c>
      <c r="D1538" s="297" t="n">
        <v>0.0047</v>
      </c>
      <c r="E1538" s="298" t="n">
        <f aca="false">1-D1538</f>
        <v>0.9953</v>
      </c>
      <c r="F1538" s="299" t="n">
        <v>6516.03</v>
      </c>
    </row>
    <row r="1539" customFormat="false" ht="15" hidden="false" customHeight="false" outlineLevel="0" collapsed="false">
      <c r="A1539" s="294" t="s">
        <v>3956</v>
      </c>
      <c r="B1539" s="295" t="s">
        <v>3957</v>
      </c>
      <c r="C1539" s="296" t="s">
        <v>812</v>
      </c>
      <c r="D1539" s="297" t="n">
        <v>0.5347</v>
      </c>
      <c r="E1539" s="298" t="n">
        <f aca="false">1-D1539</f>
        <v>0.4653</v>
      </c>
      <c r="F1539" s="299" t="n">
        <v>187.92</v>
      </c>
    </row>
    <row r="1540" customFormat="false" ht="15" hidden="false" customHeight="false" outlineLevel="0" collapsed="false">
      <c r="A1540" s="294" t="s">
        <v>3958</v>
      </c>
      <c r="B1540" s="295" t="s">
        <v>3959</v>
      </c>
      <c r="C1540" s="296" t="s">
        <v>3385</v>
      </c>
      <c r="D1540" s="297" t="n">
        <v>0.4179</v>
      </c>
      <c r="E1540" s="298" t="n">
        <f aca="false">1-D1540</f>
        <v>0.5821</v>
      </c>
      <c r="F1540" s="299" t="n">
        <v>240.43</v>
      </c>
    </row>
    <row r="1541" customFormat="false" ht="15" hidden="false" customHeight="false" outlineLevel="0" collapsed="false">
      <c r="A1541" s="294" t="s">
        <v>3960</v>
      </c>
      <c r="B1541" s="295" t="s">
        <v>3961</v>
      </c>
      <c r="C1541" s="296" t="s">
        <v>812</v>
      </c>
      <c r="D1541" s="297" t="n">
        <v>0.2905</v>
      </c>
      <c r="E1541" s="298" t="n">
        <f aca="false">1-D1541</f>
        <v>0.7095</v>
      </c>
      <c r="F1541" s="299" t="n">
        <v>60.11</v>
      </c>
    </row>
    <row r="1542" customFormat="false" ht="15" hidden="false" customHeight="false" outlineLevel="0" collapsed="false">
      <c r="A1542" s="294" t="s">
        <v>3962</v>
      </c>
      <c r="B1542" s="295" t="s">
        <v>3963</v>
      </c>
      <c r="C1542" s="296" t="s">
        <v>3385</v>
      </c>
      <c r="D1542" s="297" t="n">
        <v>0.1328</v>
      </c>
      <c r="E1542" s="298" t="n">
        <f aca="false">1-D1542</f>
        <v>0.8672</v>
      </c>
      <c r="F1542" s="299" t="n">
        <v>131.44</v>
      </c>
    </row>
    <row r="1543" customFormat="false" ht="15" hidden="false" customHeight="false" outlineLevel="0" collapsed="false">
      <c r="A1543" s="294" t="s">
        <v>3964</v>
      </c>
      <c r="B1543" s="295" t="s">
        <v>3965</v>
      </c>
      <c r="C1543" s="296" t="s">
        <v>812</v>
      </c>
      <c r="D1543" s="297" t="n">
        <v>0.1008</v>
      </c>
      <c r="E1543" s="298" t="n">
        <f aca="false">1-D1543</f>
        <v>0.8992</v>
      </c>
      <c r="F1543" s="299" t="n">
        <v>303.93</v>
      </c>
    </row>
    <row r="1544" customFormat="false" ht="15" hidden="false" customHeight="false" outlineLevel="0" collapsed="false">
      <c r="A1544" s="294" t="s">
        <v>3966</v>
      </c>
      <c r="B1544" s="295" t="s">
        <v>3967</v>
      </c>
      <c r="C1544" s="296" t="s">
        <v>3385</v>
      </c>
      <c r="D1544" s="297" t="n">
        <v>0.0064</v>
      </c>
      <c r="E1544" s="298" t="n">
        <f aca="false">1-D1544</f>
        <v>0.9936</v>
      </c>
      <c r="F1544" s="299" t="n">
        <v>4755.29</v>
      </c>
    </row>
    <row r="1545" customFormat="false" ht="15" hidden="false" customHeight="false" outlineLevel="0" collapsed="false">
      <c r="A1545" s="294" t="s">
        <v>3968</v>
      </c>
      <c r="B1545" s="295" t="s">
        <v>3969</v>
      </c>
      <c r="C1545" s="296" t="s">
        <v>812</v>
      </c>
      <c r="D1545" s="297" t="n">
        <v>0.2782</v>
      </c>
      <c r="E1545" s="298" t="n">
        <f aca="false">1-D1545</f>
        <v>0.7218</v>
      </c>
      <c r="F1545" s="299" t="n">
        <v>361.23</v>
      </c>
    </row>
    <row r="1546" customFormat="false" ht="15" hidden="false" customHeight="false" outlineLevel="0" collapsed="false">
      <c r="A1546" s="294" t="s">
        <v>3970</v>
      </c>
      <c r="B1546" s="295" t="s">
        <v>3971</v>
      </c>
      <c r="C1546" s="296" t="s">
        <v>3385</v>
      </c>
      <c r="D1546" s="297" t="n">
        <v>0.0377</v>
      </c>
      <c r="E1546" s="298" t="n">
        <f aca="false">1-D1546</f>
        <v>0.9623</v>
      </c>
      <c r="F1546" s="299" t="n">
        <v>2666.62</v>
      </c>
    </row>
    <row r="1547" customFormat="false" ht="15" hidden="false" customHeight="false" outlineLevel="0" collapsed="false">
      <c r="A1547" s="294" t="s">
        <v>3972</v>
      </c>
      <c r="B1547" s="295" t="s">
        <v>3973</v>
      </c>
      <c r="C1547" s="296" t="s">
        <v>812</v>
      </c>
      <c r="D1547" s="297" t="n">
        <v>0.4111</v>
      </c>
      <c r="E1547" s="298" t="n">
        <f aca="false">1-D1547</f>
        <v>0.5889</v>
      </c>
      <c r="F1547" s="299" t="n">
        <v>244.43</v>
      </c>
    </row>
    <row r="1548" customFormat="false" ht="15" hidden="false" customHeight="false" outlineLevel="0" collapsed="false">
      <c r="A1548" s="294" t="s">
        <v>3974</v>
      </c>
      <c r="B1548" s="295" t="s">
        <v>3975</v>
      </c>
      <c r="C1548" s="296" t="s">
        <v>3385</v>
      </c>
      <c r="D1548" s="297" t="n">
        <v>0.2697</v>
      </c>
      <c r="E1548" s="298" t="n">
        <f aca="false">1-D1548</f>
        <v>0.7303</v>
      </c>
      <c r="F1548" s="299" t="n">
        <v>372.55</v>
      </c>
    </row>
    <row r="1549" customFormat="false" ht="15" hidden="false" customHeight="false" outlineLevel="0" collapsed="false">
      <c r="A1549" s="294" t="s">
        <v>3976</v>
      </c>
      <c r="B1549" s="295" t="s">
        <v>3977</v>
      </c>
      <c r="C1549" s="296" t="s">
        <v>812</v>
      </c>
      <c r="D1549" s="297" t="n">
        <v>0</v>
      </c>
      <c r="E1549" s="298" t="n">
        <f aca="false">1-D1549</f>
        <v>1</v>
      </c>
      <c r="F1549" s="299" t="n">
        <v>4.85</v>
      </c>
    </row>
    <row r="1550" customFormat="false" ht="15" hidden="false" customHeight="false" outlineLevel="0" collapsed="false">
      <c r="A1550" s="294" t="s">
        <v>3978</v>
      </c>
      <c r="B1550" s="295" t="s">
        <v>3979</v>
      </c>
      <c r="C1550" s="296" t="s">
        <v>3385</v>
      </c>
      <c r="D1550" s="297" t="n">
        <v>0</v>
      </c>
      <c r="E1550" s="298" t="n">
        <f aca="false">1-D1550</f>
        <v>1</v>
      </c>
      <c r="F1550" s="299" t="n">
        <v>9.65</v>
      </c>
    </row>
    <row r="1551" customFormat="false" ht="15" hidden="false" customHeight="false" outlineLevel="0" collapsed="false">
      <c r="A1551" s="294" t="s">
        <v>3980</v>
      </c>
      <c r="B1551" s="295" t="s">
        <v>3981</v>
      </c>
      <c r="C1551" s="296" t="s">
        <v>812</v>
      </c>
      <c r="D1551" s="297" t="n">
        <v>0</v>
      </c>
      <c r="E1551" s="298" t="n">
        <f aca="false">1-D1551</f>
        <v>1</v>
      </c>
      <c r="F1551" s="299" t="n">
        <v>0.54</v>
      </c>
    </row>
    <row r="1552" customFormat="false" ht="15" hidden="false" customHeight="false" outlineLevel="0" collapsed="false">
      <c r="A1552" s="294" t="s">
        <v>3982</v>
      </c>
      <c r="B1552" s="295" t="s">
        <v>3983</v>
      </c>
      <c r="C1552" s="296" t="s">
        <v>3385</v>
      </c>
      <c r="D1552" s="297" t="n">
        <v>0</v>
      </c>
      <c r="E1552" s="298" t="n">
        <f aca="false">1-D1552</f>
        <v>1</v>
      </c>
      <c r="F1552" s="299" t="n">
        <v>1.24</v>
      </c>
    </row>
    <row r="1553" customFormat="false" ht="15" hidden="false" customHeight="false" outlineLevel="0" collapsed="false">
      <c r="A1553" s="294" t="s">
        <v>3984</v>
      </c>
      <c r="B1553" s="295" t="s">
        <v>3985</v>
      </c>
      <c r="C1553" s="296" t="s">
        <v>812</v>
      </c>
      <c r="D1553" s="297" t="n">
        <v>0.1635</v>
      </c>
      <c r="E1553" s="298" t="n">
        <f aca="false">1-D1553</f>
        <v>0.8365</v>
      </c>
      <c r="F1553" s="299" t="n">
        <v>145.41</v>
      </c>
    </row>
    <row r="1554" customFormat="false" ht="15" hidden="false" customHeight="false" outlineLevel="0" collapsed="false">
      <c r="A1554" s="294" t="s">
        <v>3986</v>
      </c>
      <c r="B1554" s="295" t="s">
        <v>3987</v>
      </c>
      <c r="C1554" s="296" t="s">
        <v>3385</v>
      </c>
      <c r="D1554" s="297" t="n">
        <v>0.0647</v>
      </c>
      <c r="E1554" s="298" t="n">
        <f aca="false">1-D1554</f>
        <v>0.9353</v>
      </c>
      <c r="F1554" s="299" t="n">
        <v>367.12</v>
      </c>
    </row>
    <row r="1555" customFormat="false" ht="15" hidden="false" customHeight="false" outlineLevel="0" collapsed="false">
      <c r="A1555" s="294" t="s">
        <v>3988</v>
      </c>
      <c r="B1555" s="295" t="s">
        <v>3989</v>
      </c>
      <c r="C1555" s="296" t="s">
        <v>3385</v>
      </c>
      <c r="D1555" s="297" t="n">
        <v>0.0747</v>
      </c>
      <c r="E1555" s="298" t="n">
        <f aca="false">1-D1555</f>
        <v>0.9253</v>
      </c>
      <c r="F1555" s="299" t="n">
        <v>318.12</v>
      </c>
    </row>
    <row r="1556" customFormat="false" ht="15" hidden="false" customHeight="false" outlineLevel="0" collapsed="false">
      <c r="A1556" s="294" t="s">
        <v>3990</v>
      </c>
      <c r="B1556" s="295" t="s">
        <v>3991</v>
      </c>
      <c r="C1556" s="296" t="s">
        <v>812</v>
      </c>
      <c r="D1556" s="297" t="n">
        <v>0.1903</v>
      </c>
      <c r="E1556" s="298" t="n">
        <f aca="false">1-D1556</f>
        <v>0.8097</v>
      </c>
      <c r="F1556" s="299" t="n">
        <v>124.91</v>
      </c>
    </row>
    <row r="1557" customFormat="false" ht="15" hidden="false" customHeight="false" outlineLevel="0" collapsed="false">
      <c r="A1557" s="294" t="s">
        <v>3992</v>
      </c>
      <c r="B1557" s="295" t="s">
        <v>3993</v>
      </c>
      <c r="C1557" s="296" t="s">
        <v>72</v>
      </c>
      <c r="D1557" s="297" t="n">
        <v>0.6674</v>
      </c>
      <c r="E1557" s="298" t="n">
        <f aca="false">1-D1557</f>
        <v>0.3326</v>
      </c>
      <c r="F1557" s="299" t="n">
        <v>144.74</v>
      </c>
    </row>
    <row r="1558" customFormat="false" ht="15" hidden="false" customHeight="false" outlineLevel="0" collapsed="false">
      <c r="A1558" s="294" t="s">
        <v>3994</v>
      </c>
      <c r="B1558" s="295" t="s">
        <v>3995</v>
      </c>
      <c r="C1558" s="296" t="s">
        <v>72</v>
      </c>
      <c r="D1558" s="297" t="n">
        <v>0.6673</v>
      </c>
      <c r="E1558" s="298" t="n">
        <f aca="false">1-D1558</f>
        <v>0.3327</v>
      </c>
      <c r="F1558" s="299" t="n">
        <v>70.54</v>
      </c>
    </row>
    <row r="1559" customFormat="false" ht="15" hidden="false" customHeight="false" outlineLevel="0" collapsed="false">
      <c r="A1559" s="294" t="s">
        <v>3996</v>
      </c>
      <c r="B1559" s="295" t="s">
        <v>3997</v>
      </c>
      <c r="C1559" s="296" t="s">
        <v>72</v>
      </c>
      <c r="D1559" s="297" t="n">
        <v>0.6674</v>
      </c>
      <c r="E1559" s="298" t="n">
        <f aca="false">1-D1559</f>
        <v>0.3326</v>
      </c>
      <c r="F1559" s="299" t="n">
        <v>216.09</v>
      </c>
    </row>
    <row r="1560" customFormat="false" ht="15" hidden="false" customHeight="false" outlineLevel="0" collapsed="false">
      <c r="A1560" s="294" t="s">
        <v>3998</v>
      </c>
      <c r="B1560" s="295" t="s">
        <v>3999</v>
      </c>
      <c r="C1560" s="296" t="s">
        <v>72</v>
      </c>
      <c r="D1560" s="297" t="n">
        <v>0.6674</v>
      </c>
      <c r="E1560" s="298" t="n">
        <f aca="false">1-D1560</f>
        <v>0.3326</v>
      </c>
      <c r="F1560" s="299" t="n">
        <v>132.63</v>
      </c>
    </row>
    <row r="1561" customFormat="false" ht="15" hidden="false" customHeight="false" outlineLevel="0" collapsed="false">
      <c r="A1561" s="294" t="s">
        <v>490</v>
      </c>
      <c r="B1561" s="295" t="s">
        <v>491</v>
      </c>
      <c r="C1561" s="296" t="s">
        <v>72</v>
      </c>
      <c r="D1561" s="297" t="n">
        <v>0.1533</v>
      </c>
      <c r="E1561" s="298" t="n">
        <f aca="false">1-D1561</f>
        <v>0.8467</v>
      </c>
      <c r="F1561" s="299" t="n">
        <v>58.79</v>
      </c>
    </row>
    <row r="1562" customFormat="false" ht="15" hidden="false" customHeight="false" outlineLevel="0" collapsed="false">
      <c r="A1562" s="294" t="s">
        <v>4000</v>
      </c>
      <c r="B1562" s="295" t="s">
        <v>4001</v>
      </c>
      <c r="C1562" s="296" t="s">
        <v>39</v>
      </c>
      <c r="D1562" s="297" t="n">
        <v>0.6734</v>
      </c>
      <c r="E1562" s="298" t="n">
        <f aca="false">1-D1562</f>
        <v>0.3266</v>
      </c>
      <c r="F1562" s="299" t="n">
        <v>7.44</v>
      </c>
    </row>
    <row r="1563" customFormat="false" ht="15" hidden="false" customHeight="false" outlineLevel="0" collapsed="false">
      <c r="A1563" s="294" t="s">
        <v>4002</v>
      </c>
      <c r="B1563" s="295" t="s">
        <v>4003</v>
      </c>
      <c r="C1563" s="296" t="s">
        <v>39</v>
      </c>
      <c r="D1563" s="297" t="n">
        <v>0.6751</v>
      </c>
      <c r="E1563" s="298" t="n">
        <f aca="false">1-D1563</f>
        <v>0.3249</v>
      </c>
      <c r="F1563" s="299" t="n">
        <v>14.22</v>
      </c>
    </row>
    <row r="1564" customFormat="false" ht="15" hidden="false" customHeight="false" outlineLevel="0" collapsed="false">
      <c r="A1564" s="294" t="s">
        <v>4004</v>
      </c>
      <c r="B1564" s="295" t="s">
        <v>4005</v>
      </c>
      <c r="C1564" s="296" t="s">
        <v>61</v>
      </c>
      <c r="D1564" s="297" t="n">
        <v>0.5463</v>
      </c>
      <c r="E1564" s="298" t="n">
        <f aca="false">1-D1564</f>
        <v>0.4537</v>
      </c>
      <c r="F1564" s="299" t="n">
        <v>16.42</v>
      </c>
    </row>
    <row r="1565" customFormat="false" ht="15" hidden="false" customHeight="false" outlineLevel="0" collapsed="false">
      <c r="A1565" s="294" t="s">
        <v>4006</v>
      </c>
      <c r="B1565" s="295" t="s">
        <v>4007</v>
      </c>
      <c r="C1565" s="296" t="s">
        <v>72</v>
      </c>
      <c r="D1565" s="297" t="n">
        <v>0.6674</v>
      </c>
      <c r="E1565" s="298" t="n">
        <f aca="false">1-D1565</f>
        <v>0.3326</v>
      </c>
      <c r="F1565" s="299" t="n">
        <v>330.18</v>
      </c>
    </row>
    <row r="1566" customFormat="false" ht="15" hidden="false" customHeight="false" outlineLevel="0" collapsed="false">
      <c r="A1566" s="294" t="s">
        <v>486</v>
      </c>
      <c r="B1566" s="295" t="s">
        <v>487</v>
      </c>
      <c r="C1566" s="296" t="s">
        <v>72</v>
      </c>
      <c r="D1566" s="297" t="n">
        <v>0.672</v>
      </c>
      <c r="E1566" s="298" t="n">
        <f aca="false">1-D1566</f>
        <v>0.328</v>
      </c>
      <c r="F1566" s="299" t="n">
        <v>103.57</v>
      </c>
    </row>
    <row r="1567" customFormat="false" ht="15" hidden="false" customHeight="false" outlineLevel="0" collapsed="false">
      <c r="A1567" s="294" t="s">
        <v>4008</v>
      </c>
      <c r="B1567" s="295" t="s">
        <v>4009</v>
      </c>
      <c r="C1567" s="296" t="s">
        <v>72</v>
      </c>
      <c r="D1567" s="297" t="n">
        <v>0.6674</v>
      </c>
      <c r="E1567" s="298" t="n">
        <f aca="false">1-D1567</f>
        <v>0.3326</v>
      </c>
      <c r="F1567" s="299" t="n">
        <v>708.94</v>
      </c>
    </row>
    <row r="1568" customFormat="false" ht="15" hidden="false" customHeight="false" outlineLevel="0" collapsed="false">
      <c r="A1568" s="294" t="s">
        <v>4010</v>
      </c>
      <c r="B1568" s="295" t="s">
        <v>4011</v>
      </c>
      <c r="C1568" s="296" t="s">
        <v>72</v>
      </c>
      <c r="D1568" s="297" t="n">
        <v>0.672</v>
      </c>
      <c r="E1568" s="298" t="n">
        <f aca="false">1-D1568</f>
        <v>0.328</v>
      </c>
      <c r="F1568" s="299" t="n">
        <v>222.42</v>
      </c>
    </row>
    <row r="1569" customFormat="false" ht="15" hidden="false" customHeight="false" outlineLevel="0" collapsed="false">
      <c r="A1569" s="294" t="s">
        <v>4012</v>
      </c>
      <c r="B1569" s="295" t="s">
        <v>4013</v>
      </c>
      <c r="C1569" s="296" t="s">
        <v>72</v>
      </c>
      <c r="D1569" s="297" t="n">
        <v>0.6674</v>
      </c>
      <c r="E1569" s="298" t="n">
        <f aca="false">1-D1569</f>
        <v>0.3326</v>
      </c>
      <c r="F1569" s="299" t="n">
        <v>248.26</v>
      </c>
    </row>
    <row r="1570" customFormat="false" ht="15" hidden="false" customHeight="false" outlineLevel="0" collapsed="false">
      <c r="A1570" s="294" t="s">
        <v>4014</v>
      </c>
      <c r="B1570" s="295" t="s">
        <v>4015</v>
      </c>
      <c r="C1570" s="296" t="s">
        <v>72</v>
      </c>
      <c r="D1570" s="297" t="n">
        <v>0.4236</v>
      </c>
      <c r="E1570" s="298" t="n">
        <f aca="false">1-D1570</f>
        <v>0.5764</v>
      </c>
      <c r="F1570" s="299" t="n">
        <v>123.48</v>
      </c>
    </row>
    <row r="1571" customFormat="false" ht="15" hidden="false" customHeight="false" outlineLevel="0" collapsed="false">
      <c r="A1571" s="294" t="s">
        <v>4016</v>
      </c>
      <c r="B1571" s="295" t="s">
        <v>4017</v>
      </c>
      <c r="C1571" s="296" t="s">
        <v>39</v>
      </c>
      <c r="D1571" s="297" t="n">
        <v>0.6743</v>
      </c>
      <c r="E1571" s="298" t="n">
        <f aca="false">1-D1571</f>
        <v>0.3257</v>
      </c>
      <c r="F1571" s="299" t="n">
        <v>28.4</v>
      </c>
    </row>
    <row r="1572" customFormat="false" ht="15" hidden="false" customHeight="false" outlineLevel="0" collapsed="false">
      <c r="A1572" s="294" t="s">
        <v>4018</v>
      </c>
      <c r="B1572" s="295" t="s">
        <v>4019</v>
      </c>
      <c r="C1572" s="296" t="s">
        <v>39</v>
      </c>
      <c r="D1572" s="297" t="n">
        <v>0.6726</v>
      </c>
      <c r="E1572" s="298" t="n">
        <f aca="false">1-D1572</f>
        <v>0.3274</v>
      </c>
      <c r="F1572" s="299" t="n">
        <v>8.37</v>
      </c>
    </row>
    <row r="1573" customFormat="false" ht="15" hidden="false" customHeight="false" outlineLevel="0" collapsed="false">
      <c r="A1573" s="294" t="s">
        <v>4020</v>
      </c>
      <c r="B1573" s="295" t="s">
        <v>4021</v>
      </c>
      <c r="C1573" s="296" t="s">
        <v>61</v>
      </c>
      <c r="D1573" s="297" t="n">
        <v>0.6738</v>
      </c>
      <c r="E1573" s="298" t="n">
        <f aca="false">1-D1573</f>
        <v>0.3262</v>
      </c>
      <c r="F1573" s="299" t="n">
        <v>3.25</v>
      </c>
    </row>
    <row r="1574" customFormat="false" ht="15" hidden="false" customHeight="false" outlineLevel="0" collapsed="false">
      <c r="A1574" s="294" t="s">
        <v>4022</v>
      </c>
      <c r="B1574" s="295" t="s">
        <v>4023</v>
      </c>
      <c r="C1574" s="296" t="s">
        <v>39</v>
      </c>
      <c r="D1574" s="297" t="n">
        <v>0.3648</v>
      </c>
      <c r="E1574" s="298" t="n">
        <f aca="false">1-D1574</f>
        <v>0.6352</v>
      </c>
      <c r="F1574" s="299" t="n">
        <v>24.86</v>
      </c>
    </row>
    <row r="1575" customFormat="false" ht="15" hidden="false" customHeight="false" outlineLevel="0" collapsed="false">
      <c r="A1575" s="294" t="s">
        <v>4024</v>
      </c>
      <c r="B1575" s="295" t="s">
        <v>4025</v>
      </c>
      <c r="C1575" s="296" t="s">
        <v>61</v>
      </c>
      <c r="D1575" s="297" t="n">
        <v>0.546</v>
      </c>
      <c r="E1575" s="298" t="n">
        <f aca="false">1-D1575</f>
        <v>0.454</v>
      </c>
      <c r="F1575" s="299" t="n">
        <v>20.55</v>
      </c>
    </row>
    <row r="1576" customFormat="false" ht="15" hidden="false" customHeight="false" outlineLevel="0" collapsed="false">
      <c r="A1576" s="294" t="s">
        <v>4026</v>
      </c>
      <c r="B1576" s="295" t="s">
        <v>4027</v>
      </c>
      <c r="C1576" s="296" t="s">
        <v>61</v>
      </c>
      <c r="D1576" s="297" t="n">
        <v>0.6895</v>
      </c>
      <c r="E1576" s="298" t="n">
        <f aca="false">1-D1576</f>
        <v>0.3105</v>
      </c>
      <c r="F1576" s="299" t="n">
        <v>5.7</v>
      </c>
    </row>
    <row r="1577" customFormat="false" ht="15" hidden="false" customHeight="false" outlineLevel="0" collapsed="false">
      <c r="A1577" s="294" t="s">
        <v>4028</v>
      </c>
      <c r="B1577" s="295" t="s">
        <v>4029</v>
      </c>
      <c r="C1577" s="296" t="s">
        <v>19</v>
      </c>
      <c r="D1577" s="297" t="n">
        <v>0.6786</v>
      </c>
      <c r="E1577" s="298" t="n">
        <f aca="false">1-D1577</f>
        <v>0.3214</v>
      </c>
      <c r="F1577" s="299" t="n">
        <v>1.96</v>
      </c>
    </row>
    <row r="1578" customFormat="false" ht="15" hidden="false" customHeight="false" outlineLevel="0" collapsed="false">
      <c r="A1578" s="294" t="s">
        <v>4030</v>
      </c>
      <c r="B1578" s="295" t="s">
        <v>4031</v>
      </c>
      <c r="C1578" s="296" t="s">
        <v>39</v>
      </c>
      <c r="D1578" s="297" t="n">
        <v>0.6944</v>
      </c>
      <c r="E1578" s="298" t="n">
        <f aca="false">1-D1578</f>
        <v>0.3056</v>
      </c>
      <c r="F1578" s="299" t="n">
        <v>17.64</v>
      </c>
    </row>
    <row r="1579" customFormat="false" ht="15" hidden="false" customHeight="false" outlineLevel="0" collapsed="false">
      <c r="A1579" s="294" t="s">
        <v>4032</v>
      </c>
      <c r="B1579" s="295" t="s">
        <v>4033</v>
      </c>
      <c r="C1579" s="296" t="s">
        <v>61</v>
      </c>
      <c r="D1579" s="297" t="n">
        <v>0.6818</v>
      </c>
      <c r="E1579" s="298" t="n">
        <f aca="false">1-D1579</f>
        <v>0.3182</v>
      </c>
      <c r="F1579" s="299" t="n">
        <v>0.88</v>
      </c>
    </row>
    <row r="1580" customFormat="false" ht="15" hidden="false" customHeight="false" outlineLevel="0" collapsed="false">
      <c r="A1580" s="294" t="s">
        <v>4034</v>
      </c>
      <c r="B1580" s="295" t="s">
        <v>4035</v>
      </c>
      <c r="C1580" s="296" t="s">
        <v>61</v>
      </c>
      <c r="D1580" s="297" t="n">
        <v>0.675</v>
      </c>
      <c r="E1580" s="298" t="n">
        <f aca="false">1-D1580</f>
        <v>0.325</v>
      </c>
      <c r="F1580" s="299" t="n">
        <v>1.2</v>
      </c>
    </row>
    <row r="1581" customFormat="false" ht="15" hidden="false" customHeight="false" outlineLevel="0" collapsed="false">
      <c r="A1581" s="294" t="s">
        <v>4036</v>
      </c>
      <c r="B1581" s="295" t="s">
        <v>4037</v>
      </c>
      <c r="C1581" s="296" t="s">
        <v>61</v>
      </c>
      <c r="D1581" s="297" t="n">
        <v>0.6766</v>
      </c>
      <c r="E1581" s="298" t="n">
        <f aca="false">1-D1581</f>
        <v>0.3234</v>
      </c>
      <c r="F1581" s="299" t="n">
        <v>1.67</v>
      </c>
    </row>
    <row r="1582" customFormat="false" ht="15" hidden="false" customHeight="false" outlineLevel="0" collapsed="false">
      <c r="A1582" s="294" t="s">
        <v>4038</v>
      </c>
      <c r="B1582" s="295" t="s">
        <v>4039</v>
      </c>
      <c r="C1582" s="296" t="s">
        <v>61</v>
      </c>
      <c r="D1582" s="297" t="n">
        <v>0.6735</v>
      </c>
      <c r="E1582" s="298" t="n">
        <f aca="false">1-D1582</f>
        <v>0.3265</v>
      </c>
      <c r="F1582" s="299" t="n">
        <v>0.49</v>
      </c>
    </row>
    <row r="1583" customFormat="false" ht="15" hidden="false" customHeight="false" outlineLevel="0" collapsed="false">
      <c r="A1583" s="294" t="s">
        <v>4040</v>
      </c>
      <c r="B1583" s="295" t="s">
        <v>4041</v>
      </c>
      <c r="C1583" s="296" t="s">
        <v>61</v>
      </c>
      <c r="D1583" s="297" t="n">
        <v>0.6716</v>
      </c>
      <c r="E1583" s="298" t="n">
        <f aca="false">1-D1583</f>
        <v>0.3284</v>
      </c>
      <c r="F1583" s="299" t="n">
        <v>0.67</v>
      </c>
    </row>
    <row r="1584" customFormat="false" ht="15" hidden="false" customHeight="false" outlineLevel="0" collapsed="false">
      <c r="A1584" s="294" t="s">
        <v>4042</v>
      </c>
      <c r="B1584" s="295" t="s">
        <v>4043</v>
      </c>
      <c r="C1584" s="296" t="s">
        <v>61</v>
      </c>
      <c r="D1584" s="297" t="n">
        <v>0.6951</v>
      </c>
      <c r="E1584" s="298" t="n">
        <f aca="false">1-D1584</f>
        <v>0.3049</v>
      </c>
      <c r="F1584" s="299" t="n">
        <v>11.61</v>
      </c>
    </row>
    <row r="1585" customFormat="false" ht="15" hidden="false" customHeight="false" outlineLevel="0" collapsed="false">
      <c r="A1585" s="294" t="s">
        <v>4044</v>
      </c>
      <c r="B1585" s="295" t="s">
        <v>4045</v>
      </c>
      <c r="C1585" s="296" t="s">
        <v>39</v>
      </c>
      <c r="D1585" s="297" t="n">
        <v>0.6748</v>
      </c>
      <c r="E1585" s="298" t="n">
        <f aca="false">1-D1585</f>
        <v>0.3252</v>
      </c>
      <c r="F1585" s="299" t="n">
        <v>10.27</v>
      </c>
    </row>
    <row r="1586" customFormat="false" ht="15" hidden="false" customHeight="false" outlineLevel="0" collapsed="false">
      <c r="A1586" s="294" t="s">
        <v>4046</v>
      </c>
      <c r="B1586" s="295" t="s">
        <v>4047</v>
      </c>
      <c r="C1586" s="296" t="s">
        <v>39</v>
      </c>
      <c r="D1586" s="297" t="n">
        <v>0.674</v>
      </c>
      <c r="E1586" s="298" t="n">
        <f aca="false">1-D1586</f>
        <v>0.326</v>
      </c>
      <c r="F1586" s="299" t="n">
        <v>3.62</v>
      </c>
    </row>
    <row r="1587" customFormat="false" ht="15" hidden="false" customHeight="false" outlineLevel="0" collapsed="false">
      <c r="A1587" s="294" t="s">
        <v>4048</v>
      </c>
      <c r="B1587" s="295" t="s">
        <v>4049</v>
      </c>
      <c r="C1587" s="296" t="s">
        <v>39</v>
      </c>
      <c r="D1587" s="297" t="n">
        <v>0.6736</v>
      </c>
      <c r="E1587" s="298" t="n">
        <f aca="false">1-D1587</f>
        <v>0.3264</v>
      </c>
      <c r="F1587" s="299" t="n">
        <v>2.39</v>
      </c>
    </row>
    <row r="1588" customFormat="false" ht="15" hidden="false" customHeight="false" outlineLevel="0" collapsed="false">
      <c r="A1588" s="294" t="s">
        <v>4050</v>
      </c>
      <c r="B1588" s="295" t="s">
        <v>4051</v>
      </c>
      <c r="C1588" s="296" t="s">
        <v>19</v>
      </c>
      <c r="D1588" s="297" t="n">
        <v>0.6747</v>
      </c>
      <c r="E1588" s="298" t="n">
        <f aca="false">1-D1588</f>
        <v>0.3253</v>
      </c>
      <c r="F1588" s="299" t="n">
        <v>0.83</v>
      </c>
    </row>
    <row r="1589" customFormat="false" ht="15" hidden="false" customHeight="false" outlineLevel="0" collapsed="false">
      <c r="A1589" s="294" t="s">
        <v>482</v>
      </c>
      <c r="B1589" s="295" t="s">
        <v>4052</v>
      </c>
      <c r="C1589" s="296" t="s">
        <v>39</v>
      </c>
      <c r="D1589" s="297" t="n">
        <v>0.6773</v>
      </c>
      <c r="E1589" s="298" t="n">
        <f aca="false">1-D1589</f>
        <v>0.3227</v>
      </c>
      <c r="F1589" s="299" t="n">
        <v>30.68</v>
      </c>
    </row>
    <row r="1590" customFormat="false" ht="15" hidden="false" customHeight="false" outlineLevel="0" collapsed="false">
      <c r="A1590" s="294" t="s">
        <v>4053</v>
      </c>
      <c r="B1590" s="295" t="s">
        <v>4054</v>
      </c>
      <c r="C1590" s="296" t="s">
        <v>19</v>
      </c>
      <c r="D1590" s="297" t="n">
        <v>0.6813</v>
      </c>
      <c r="E1590" s="298" t="n">
        <f aca="false">1-D1590</f>
        <v>0.3187</v>
      </c>
      <c r="F1590" s="299" t="n">
        <v>15.72</v>
      </c>
    </row>
    <row r="1591" customFormat="false" ht="15" hidden="false" customHeight="false" outlineLevel="0" collapsed="false">
      <c r="A1591" s="294" t="s">
        <v>4055</v>
      </c>
      <c r="B1591" s="295" t="s">
        <v>4056</v>
      </c>
      <c r="C1591" s="296" t="s">
        <v>19</v>
      </c>
      <c r="D1591" s="297" t="n">
        <v>0.6786</v>
      </c>
      <c r="E1591" s="298" t="n">
        <f aca="false">1-D1591</f>
        <v>0.3214</v>
      </c>
      <c r="F1591" s="299" t="n">
        <v>2.24</v>
      </c>
    </row>
    <row r="1592" customFormat="false" ht="15" hidden="false" customHeight="false" outlineLevel="0" collapsed="false">
      <c r="A1592" s="294" t="s">
        <v>4057</v>
      </c>
      <c r="B1592" s="295" t="s">
        <v>4058</v>
      </c>
      <c r="C1592" s="296" t="s">
        <v>19</v>
      </c>
      <c r="D1592" s="297" t="n">
        <v>0.6815</v>
      </c>
      <c r="E1592" s="298" t="n">
        <f aca="false">1-D1592</f>
        <v>0.3185</v>
      </c>
      <c r="F1592" s="299" t="n">
        <v>11.46</v>
      </c>
    </row>
    <row r="1593" customFormat="false" ht="15" hidden="false" customHeight="false" outlineLevel="0" collapsed="false">
      <c r="A1593" s="294" t="s">
        <v>4059</v>
      </c>
      <c r="B1593" s="295" t="s">
        <v>4060</v>
      </c>
      <c r="C1593" s="296" t="s">
        <v>39</v>
      </c>
      <c r="D1593" s="297" t="n">
        <v>0.6809</v>
      </c>
      <c r="E1593" s="298" t="n">
        <f aca="false">1-D1593</f>
        <v>0.3191</v>
      </c>
      <c r="F1593" s="299" t="n">
        <v>20.09</v>
      </c>
    </row>
    <row r="1594" customFormat="false" ht="15" hidden="false" customHeight="false" outlineLevel="0" collapsed="false">
      <c r="A1594" s="294" t="s">
        <v>4061</v>
      </c>
      <c r="B1594" s="295" t="s">
        <v>4062</v>
      </c>
      <c r="C1594" s="296" t="s">
        <v>39</v>
      </c>
      <c r="D1594" s="297" t="n">
        <v>0.678</v>
      </c>
      <c r="E1594" s="298" t="n">
        <f aca="false">1-D1594</f>
        <v>0.322</v>
      </c>
      <c r="F1594" s="299" t="n">
        <v>31.46</v>
      </c>
    </row>
    <row r="1595" customFormat="false" ht="15" hidden="false" customHeight="false" outlineLevel="0" collapsed="false">
      <c r="A1595" s="294" t="s">
        <v>4063</v>
      </c>
      <c r="B1595" s="295" t="s">
        <v>4064</v>
      </c>
      <c r="C1595" s="296" t="s">
        <v>39</v>
      </c>
      <c r="D1595" s="297" t="n">
        <v>0.674</v>
      </c>
      <c r="E1595" s="298" t="n">
        <f aca="false">1-D1595</f>
        <v>0.326</v>
      </c>
      <c r="F1595" s="299" t="n">
        <v>13.25</v>
      </c>
    </row>
    <row r="1596" customFormat="false" ht="15" hidden="false" customHeight="false" outlineLevel="0" collapsed="false">
      <c r="A1596" s="294" t="s">
        <v>4065</v>
      </c>
      <c r="B1596" s="295" t="s">
        <v>4066</v>
      </c>
      <c r="C1596" s="296" t="s">
        <v>39</v>
      </c>
      <c r="D1596" s="297" t="n">
        <v>0.6772</v>
      </c>
      <c r="E1596" s="298" t="n">
        <f aca="false">1-D1596</f>
        <v>0.3228</v>
      </c>
      <c r="F1596" s="299" t="n">
        <v>25.65</v>
      </c>
    </row>
    <row r="1597" customFormat="false" ht="15" hidden="false" customHeight="false" outlineLevel="0" collapsed="false">
      <c r="A1597" s="294" t="s">
        <v>4067</v>
      </c>
      <c r="B1597" s="295" t="s">
        <v>4068</v>
      </c>
      <c r="C1597" s="296" t="s">
        <v>39</v>
      </c>
      <c r="D1597" s="297" t="n">
        <v>0.6768</v>
      </c>
      <c r="E1597" s="298" t="n">
        <f aca="false">1-D1597</f>
        <v>0.3232</v>
      </c>
      <c r="F1597" s="299" t="n">
        <v>11.88</v>
      </c>
    </row>
    <row r="1598" customFormat="false" ht="15" hidden="false" customHeight="false" outlineLevel="0" collapsed="false">
      <c r="A1598" s="294" t="s">
        <v>4069</v>
      </c>
      <c r="B1598" s="295" t="s">
        <v>4070</v>
      </c>
      <c r="C1598" s="296" t="s">
        <v>39</v>
      </c>
      <c r="D1598" s="297" t="n">
        <v>0.6732</v>
      </c>
      <c r="E1598" s="298" t="n">
        <f aca="false">1-D1598</f>
        <v>0.3268</v>
      </c>
      <c r="F1598" s="299" t="n">
        <v>2.54</v>
      </c>
    </row>
    <row r="1599" customFormat="false" ht="15" hidden="false" customHeight="false" outlineLevel="0" collapsed="false">
      <c r="A1599" s="294" t="s">
        <v>4071</v>
      </c>
      <c r="B1599" s="295" t="s">
        <v>4072</v>
      </c>
      <c r="C1599" s="296" t="s">
        <v>19</v>
      </c>
      <c r="D1599" s="297" t="n">
        <v>0.6744</v>
      </c>
      <c r="E1599" s="298" t="n">
        <f aca="false">1-D1599</f>
        <v>0.3256</v>
      </c>
      <c r="F1599" s="299" t="n">
        <v>16.89</v>
      </c>
    </row>
    <row r="1600" customFormat="false" ht="15" hidden="false" customHeight="false" outlineLevel="0" collapsed="false">
      <c r="A1600" s="294" t="s">
        <v>4073</v>
      </c>
      <c r="B1600" s="295" t="s">
        <v>4074</v>
      </c>
      <c r="C1600" s="296" t="s">
        <v>39</v>
      </c>
      <c r="D1600" s="297" t="n">
        <v>0.6761</v>
      </c>
      <c r="E1600" s="298" t="n">
        <f aca="false">1-D1600</f>
        <v>0.3239</v>
      </c>
      <c r="F1600" s="299" t="n">
        <v>3.52</v>
      </c>
    </row>
    <row r="1601" customFormat="false" ht="15" hidden="false" customHeight="false" outlineLevel="0" collapsed="false">
      <c r="A1601" s="294" t="s">
        <v>4075</v>
      </c>
      <c r="B1601" s="295" t="s">
        <v>4076</v>
      </c>
      <c r="C1601" s="296" t="s">
        <v>39</v>
      </c>
      <c r="D1601" s="297" t="n">
        <v>0.6934</v>
      </c>
      <c r="E1601" s="298" t="n">
        <f aca="false">1-D1601</f>
        <v>0.3066</v>
      </c>
      <c r="F1601" s="299" t="n">
        <v>11.74</v>
      </c>
    </row>
    <row r="1602" customFormat="false" ht="15" hidden="false" customHeight="false" outlineLevel="0" collapsed="false">
      <c r="A1602" s="294" t="s">
        <v>4077</v>
      </c>
      <c r="B1602" s="295" t="s">
        <v>4078</v>
      </c>
      <c r="C1602" s="296" t="s">
        <v>39</v>
      </c>
      <c r="D1602" s="297" t="n">
        <v>0.6765</v>
      </c>
      <c r="E1602" s="298" t="n">
        <f aca="false">1-D1602</f>
        <v>0.3235</v>
      </c>
      <c r="F1602" s="299" t="n">
        <v>4.42</v>
      </c>
    </row>
    <row r="1603" customFormat="false" ht="15" hidden="false" customHeight="false" outlineLevel="0" collapsed="false">
      <c r="A1603" s="294" t="s">
        <v>4079</v>
      </c>
      <c r="B1603" s="295" t="s">
        <v>4080</v>
      </c>
      <c r="C1603" s="296" t="s">
        <v>39</v>
      </c>
      <c r="D1603" s="297" t="n">
        <v>0.5996</v>
      </c>
      <c r="E1603" s="298" t="n">
        <f aca="false">1-D1603</f>
        <v>0.4004</v>
      </c>
      <c r="F1603" s="299" t="n">
        <v>5.47</v>
      </c>
    </row>
    <row r="1604" customFormat="false" ht="15" hidden="false" customHeight="false" outlineLevel="0" collapsed="false">
      <c r="A1604" s="294" t="s">
        <v>4081</v>
      </c>
      <c r="B1604" s="295" t="s">
        <v>4082</v>
      </c>
      <c r="C1604" s="296" t="s">
        <v>19</v>
      </c>
      <c r="D1604" s="297" t="n">
        <v>0.6772</v>
      </c>
      <c r="E1604" s="298" t="n">
        <f aca="false">1-D1604</f>
        <v>0.3228</v>
      </c>
      <c r="F1604" s="299" t="n">
        <v>235.63</v>
      </c>
    </row>
    <row r="1605" customFormat="false" ht="15" hidden="false" customHeight="false" outlineLevel="0" collapsed="false">
      <c r="A1605" s="294" t="s">
        <v>4083</v>
      </c>
      <c r="B1605" s="295" t="s">
        <v>4084</v>
      </c>
      <c r="C1605" s="296" t="s">
        <v>19</v>
      </c>
      <c r="D1605" s="297" t="n">
        <v>0.3559</v>
      </c>
      <c r="E1605" s="298" t="n">
        <f aca="false">1-D1605</f>
        <v>0.6441</v>
      </c>
      <c r="F1605" s="299" t="n">
        <v>198.24</v>
      </c>
    </row>
    <row r="1606" customFormat="false" ht="15" hidden="false" customHeight="false" outlineLevel="0" collapsed="false">
      <c r="A1606" s="294" t="s">
        <v>4085</v>
      </c>
      <c r="B1606" s="295" t="s">
        <v>4086</v>
      </c>
      <c r="C1606" s="296" t="s">
        <v>19</v>
      </c>
      <c r="D1606" s="297" t="n">
        <v>0.6772</v>
      </c>
      <c r="E1606" s="298" t="n">
        <f aca="false">1-D1606</f>
        <v>0.3228</v>
      </c>
      <c r="F1606" s="299" t="n">
        <v>103.94</v>
      </c>
    </row>
    <row r="1607" customFormat="false" ht="15" hidden="false" customHeight="false" outlineLevel="0" collapsed="false">
      <c r="A1607" s="294" t="s">
        <v>4087</v>
      </c>
      <c r="B1607" s="295" t="s">
        <v>4088</v>
      </c>
      <c r="C1607" s="296" t="s">
        <v>19</v>
      </c>
      <c r="D1607" s="297" t="n">
        <v>0.2667</v>
      </c>
      <c r="E1607" s="298" t="n">
        <f aca="false">1-D1607</f>
        <v>0.7333</v>
      </c>
      <c r="F1607" s="299" t="n">
        <v>155.14</v>
      </c>
    </row>
    <row r="1608" customFormat="false" ht="15" hidden="false" customHeight="false" outlineLevel="0" collapsed="false">
      <c r="A1608" s="294" t="s">
        <v>4089</v>
      </c>
      <c r="B1608" s="295" t="s">
        <v>4090</v>
      </c>
      <c r="C1608" s="296" t="s">
        <v>19</v>
      </c>
      <c r="D1608" s="297" t="n">
        <v>0.4053</v>
      </c>
      <c r="E1608" s="298" t="n">
        <f aca="false">1-D1608</f>
        <v>0.5947</v>
      </c>
      <c r="F1608" s="299" t="n">
        <v>753.57</v>
      </c>
    </row>
    <row r="1609" customFormat="false" ht="15" hidden="false" customHeight="false" outlineLevel="0" collapsed="false">
      <c r="A1609" s="294" t="s">
        <v>4091</v>
      </c>
      <c r="B1609" s="295" t="s">
        <v>4092</v>
      </c>
      <c r="C1609" s="296" t="s">
        <v>19</v>
      </c>
      <c r="D1609" s="297" t="n">
        <v>0.3531</v>
      </c>
      <c r="E1609" s="298" t="n">
        <f aca="false">1-D1609</f>
        <v>0.6469</v>
      </c>
      <c r="F1609" s="299" t="n">
        <v>342.78</v>
      </c>
    </row>
    <row r="1610" customFormat="false" ht="15" hidden="false" customHeight="false" outlineLevel="0" collapsed="false">
      <c r="A1610" s="294" t="s">
        <v>4093</v>
      </c>
      <c r="B1610" s="295" t="s">
        <v>4094</v>
      </c>
      <c r="C1610" s="296" t="s">
        <v>19</v>
      </c>
      <c r="D1610" s="297" t="n">
        <v>0.4053</v>
      </c>
      <c r="E1610" s="298" t="n">
        <f aca="false">1-D1610</f>
        <v>0.5947</v>
      </c>
      <c r="F1610" s="299" t="n">
        <v>380.19</v>
      </c>
    </row>
    <row r="1611" customFormat="false" ht="15" hidden="false" customHeight="false" outlineLevel="0" collapsed="false">
      <c r="A1611" s="294" t="s">
        <v>4095</v>
      </c>
      <c r="B1611" s="295" t="s">
        <v>4096</v>
      </c>
      <c r="C1611" s="296" t="s">
        <v>19</v>
      </c>
      <c r="D1611" s="297" t="n">
        <v>0.308</v>
      </c>
      <c r="E1611" s="298" t="n">
        <f aca="false">1-D1611</f>
        <v>0.692</v>
      </c>
      <c r="F1611" s="299" t="n">
        <v>243.81</v>
      </c>
    </row>
    <row r="1612" customFormat="false" ht="15" hidden="false" customHeight="false" outlineLevel="0" collapsed="false">
      <c r="A1612" s="294" t="s">
        <v>4097</v>
      </c>
      <c r="B1612" s="295" t="s">
        <v>4098</v>
      </c>
      <c r="C1612" s="296" t="s">
        <v>39</v>
      </c>
      <c r="D1612" s="297" t="n">
        <v>0.6771</v>
      </c>
      <c r="E1612" s="298" t="n">
        <f aca="false">1-D1612</f>
        <v>0.3229</v>
      </c>
      <c r="F1612" s="299" t="n">
        <v>9.54</v>
      </c>
    </row>
    <row r="1613" customFormat="false" ht="15" hidden="false" customHeight="false" outlineLevel="0" collapsed="false">
      <c r="A1613" s="294" t="s">
        <v>4099</v>
      </c>
      <c r="B1613" s="295" t="s">
        <v>4100</v>
      </c>
      <c r="C1613" s="296" t="s">
        <v>39</v>
      </c>
      <c r="D1613" s="297" t="n">
        <v>0.6715</v>
      </c>
      <c r="E1613" s="298" t="n">
        <f aca="false">1-D1613</f>
        <v>0.3285</v>
      </c>
      <c r="F1613" s="299" t="n">
        <v>3.44</v>
      </c>
    </row>
    <row r="1614" customFormat="false" ht="15" hidden="false" customHeight="false" outlineLevel="0" collapsed="false">
      <c r="A1614" s="294" t="s">
        <v>4101</v>
      </c>
      <c r="B1614" s="295" t="s">
        <v>4102</v>
      </c>
      <c r="C1614" s="296" t="s">
        <v>39</v>
      </c>
      <c r="D1614" s="297" t="n">
        <v>0.3573</v>
      </c>
      <c r="E1614" s="298" t="n">
        <f aca="false">1-D1614</f>
        <v>0.6427</v>
      </c>
      <c r="F1614" s="299" t="n">
        <v>41.11</v>
      </c>
    </row>
    <row r="1615" customFormat="false" ht="15" hidden="false" customHeight="false" outlineLevel="0" collapsed="false">
      <c r="A1615" s="294" t="s">
        <v>4103</v>
      </c>
      <c r="B1615" s="295" t="s">
        <v>4104</v>
      </c>
      <c r="C1615" s="296" t="s">
        <v>61</v>
      </c>
      <c r="D1615" s="297" t="n">
        <v>0.6667</v>
      </c>
      <c r="E1615" s="298" t="n">
        <f aca="false">1-D1615</f>
        <v>0.3333</v>
      </c>
      <c r="F1615" s="299" t="n">
        <v>0.63</v>
      </c>
    </row>
    <row r="1616" customFormat="false" ht="15" hidden="false" customHeight="false" outlineLevel="0" collapsed="false">
      <c r="A1616" s="294" t="s">
        <v>4105</v>
      </c>
      <c r="B1616" s="295" t="s">
        <v>4106</v>
      </c>
      <c r="C1616" s="296" t="s">
        <v>32</v>
      </c>
      <c r="D1616" s="297" t="n">
        <v>0</v>
      </c>
      <c r="E1616" s="298" t="n">
        <f aca="false">1-D1616</f>
        <v>1</v>
      </c>
      <c r="F1616" s="299" t="n">
        <v>0.23</v>
      </c>
    </row>
    <row r="1617" customFormat="false" ht="15" hidden="false" customHeight="false" outlineLevel="0" collapsed="false">
      <c r="A1617" s="294" t="s">
        <v>4107</v>
      </c>
      <c r="B1617" s="295" t="s">
        <v>4108</v>
      </c>
      <c r="C1617" s="296" t="s">
        <v>32</v>
      </c>
      <c r="D1617" s="297" t="n">
        <v>0</v>
      </c>
      <c r="E1617" s="298" t="n">
        <f aca="false">1-D1617</f>
        <v>1</v>
      </c>
      <c r="F1617" s="299" t="n">
        <v>0.05</v>
      </c>
    </row>
    <row r="1618" customFormat="false" ht="15" hidden="false" customHeight="false" outlineLevel="0" collapsed="false">
      <c r="A1618" s="294" t="s">
        <v>4109</v>
      </c>
      <c r="B1618" s="295" t="s">
        <v>4110</v>
      </c>
      <c r="C1618" s="296" t="s">
        <v>32</v>
      </c>
      <c r="D1618" s="297" t="n">
        <v>0</v>
      </c>
      <c r="E1618" s="298" t="n">
        <f aca="false">1-D1618</f>
        <v>1</v>
      </c>
      <c r="F1618" s="299" t="n">
        <v>0.29</v>
      </c>
    </row>
    <row r="1619" customFormat="false" ht="15" hidden="false" customHeight="false" outlineLevel="0" collapsed="false">
      <c r="A1619" s="294" t="s">
        <v>4111</v>
      </c>
      <c r="B1619" s="295" t="s">
        <v>4112</v>
      </c>
      <c r="C1619" s="296" t="s">
        <v>32</v>
      </c>
      <c r="D1619" s="297" t="n">
        <v>0</v>
      </c>
      <c r="E1619" s="298" t="n">
        <f aca="false">1-D1619</f>
        <v>1</v>
      </c>
      <c r="F1619" s="299" t="n">
        <v>104.3</v>
      </c>
    </row>
    <row r="1620" customFormat="false" ht="15" hidden="false" customHeight="false" outlineLevel="0" collapsed="false">
      <c r="A1620" s="294" t="s">
        <v>4113</v>
      </c>
      <c r="B1620" s="295" t="s">
        <v>4114</v>
      </c>
      <c r="C1620" s="296" t="s">
        <v>32</v>
      </c>
      <c r="D1620" s="297" t="n">
        <v>0</v>
      </c>
      <c r="E1620" s="298" t="n">
        <f aca="false">1-D1620</f>
        <v>1</v>
      </c>
      <c r="F1620" s="299" t="n">
        <v>132.22</v>
      </c>
    </row>
    <row r="1621" customFormat="false" ht="15" hidden="false" customHeight="false" outlineLevel="0" collapsed="false">
      <c r="A1621" s="294" t="s">
        <v>4115</v>
      </c>
      <c r="B1621" s="295" t="s">
        <v>4116</v>
      </c>
      <c r="C1621" s="296" t="s">
        <v>32</v>
      </c>
      <c r="D1621" s="297" t="n">
        <v>0</v>
      </c>
      <c r="E1621" s="298" t="n">
        <f aca="false">1-D1621</f>
        <v>1</v>
      </c>
      <c r="F1621" s="299" t="n">
        <v>29.76</v>
      </c>
    </row>
    <row r="1622" customFormat="false" ht="15" hidden="false" customHeight="false" outlineLevel="0" collapsed="false">
      <c r="A1622" s="294" t="s">
        <v>4117</v>
      </c>
      <c r="B1622" s="295" t="s">
        <v>4118</v>
      </c>
      <c r="C1622" s="296" t="s">
        <v>32</v>
      </c>
      <c r="D1622" s="297" t="n">
        <v>0</v>
      </c>
      <c r="E1622" s="298" t="n">
        <f aca="false">1-D1622</f>
        <v>1</v>
      </c>
      <c r="F1622" s="299" t="n">
        <v>9.18</v>
      </c>
    </row>
    <row r="1623" customFormat="false" ht="15" hidden="false" customHeight="false" outlineLevel="0" collapsed="false">
      <c r="A1623" s="294" t="s">
        <v>4119</v>
      </c>
      <c r="B1623" s="295" t="s">
        <v>4120</v>
      </c>
      <c r="C1623" s="296" t="s">
        <v>32</v>
      </c>
      <c r="D1623" s="297" t="n">
        <v>0</v>
      </c>
      <c r="E1623" s="298" t="n">
        <f aca="false">1-D1623</f>
        <v>1</v>
      </c>
      <c r="F1623" s="299" t="n">
        <v>27.94</v>
      </c>
    </row>
    <row r="1624" customFormat="false" ht="15" hidden="false" customHeight="false" outlineLevel="0" collapsed="false">
      <c r="A1624" s="294" t="s">
        <v>4121</v>
      </c>
      <c r="B1624" s="295" t="s">
        <v>4122</v>
      </c>
      <c r="C1624" s="296" t="s">
        <v>32</v>
      </c>
      <c r="D1624" s="297" t="n">
        <v>0</v>
      </c>
      <c r="E1624" s="298" t="n">
        <f aca="false">1-D1624</f>
        <v>1</v>
      </c>
      <c r="F1624" s="299" t="n">
        <v>90.48</v>
      </c>
    </row>
    <row r="1625" customFormat="false" ht="15" hidden="false" customHeight="false" outlineLevel="0" collapsed="false">
      <c r="A1625" s="294" t="s">
        <v>4123</v>
      </c>
      <c r="B1625" s="295" t="s">
        <v>4124</v>
      </c>
      <c r="C1625" s="296" t="s">
        <v>32</v>
      </c>
      <c r="D1625" s="297" t="n">
        <v>0</v>
      </c>
      <c r="E1625" s="298" t="n">
        <f aca="false">1-D1625</f>
        <v>1</v>
      </c>
      <c r="F1625" s="299" t="n">
        <v>0.42</v>
      </c>
    </row>
    <row r="1626" customFormat="false" ht="15" hidden="false" customHeight="false" outlineLevel="0" collapsed="false">
      <c r="A1626" s="294" t="s">
        <v>4125</v>
      </c>
      <c r="B1626" s="295" t="s">
        <v>4126</v>
      </c>
      <c r="C1626" s="296" t="s">
        <v>32</v>
      </c>
      <c r="D1626" s="297" t="n">
        <v>0</v>
      </c>
      <c r="E1626" s="298" t="n">
        <f aca="false">1-D1626</f>
        <v>1</v>
      </c>
      <c r="F1626" s="299" t="n">
        <v>0.09</v>
      </c>
    </row>
    <row r="1627" customFormat="false" ht="15" hidden="false" customHeight="false" outlineLevel="0" collapsed="false">
      <c r="A1627" s="294" t="s">
        <v>4127</v>
      </c>
      <c r="B1627" s="295" t="s">
        <v>4128</v>
      </c>
      <c r="C1627" s="296" t="s">
        <v>32</v>
      </c>
      <c r="D1627" s="297" t="n">
        <v>0</v>
      </c>
      <c r="E1627" s="298" t="n">
        <f aca="false">1-D1627</f>
        <v>1</v>
      </c>
      <c r="F1627" s="299" t="n">
        <v>0.53</v>
      </c>
    </row>
    <row r="1628" customFormat="false" ht="15" hidden="false" customHeight="false" outlineLevel="0" collapsed="false">
      <c r="A1628" s="294" t="s">
        <v>4129</v>
      </c>
      <c r="B1628" s="295" t="s">
        <v>4130</v>
      </c>
      <c r="C1628" s="296" t="s">
        <v>32</v>
      </c>
      <c r="D1628" s="297" t="n">
        <v>0</v>
      </c>
      <c r="E1628" s="298" t="n">
        <f aca="false">1-D1628</f>
        <v>1</v>
      </c>
      <c r="F1628" s="299" t="n">
        <v>4.08</v>
      </c>
    </row>
    <row r="1629" customFormat="false" ht="15" hidden="false" customHeight="false" outlineLevel="0" collapsed="false">
      <c r="A1629" s="294" t="s">
        <v>4131</v>
      </c>
      <c r="B1629" s="295" t="s">
        <v>4132</v>
      </c>
      <c r="C1629" s="296" t="s">
        <v>32</v>
      </c>
      <c r="D1629" s="297" t="n">
        <v>0</v>
      </c>
      <c r="E1629" s="298" t="n">
        <f aca="false">1-D1629</f>
        <v>1</v>
      </c>
      <c r="F1629" s="299" t="n">
        <v>0.39</v>
      </c>
    </row>
    <row r="1630" customFormat="false" ht="15" hidden="false" customHeight="false" outlineLevel="0" collapsed="false">
      <c r="A1630" s="294" t="s">
        <v>4133</v>
      </c>
      <c r="B1630" s="295" t="s">
        <v>4134</v>
      </c>
      <c r="C1630" s="296" t="s">
        <v>32</v>
      </c>
      <c r="D1630" s="297" t="n">
        <v>0</v>
      </c>
      <c r="E1630" s="298" t="n">
        <f aca="false">1-D1630</f>
        <v>1</v>
      </c>
      <c r="F1630" s="299" t="n">
        <v>0.09</v>
      </c>
    </row>
    <row r="1631" customFormat="false" ht="15" hidden="false" customHeight="false" outlineLevel="0" collapsed="false">
      <c r="A1631" s="294" t="s">
        <v>4135</v>
      </c>
      <c r="B1631" s="295" t="s">
        <v>4136</v>
      </c>
      <c r="C1631" s="296" t="s">
        <v>32</v>
      </c>
      <c r="D1631" s="297" t="n">
        <v>0</v>
      </c>
      <c r="E1631" s="298" t="n">
        <f aca="false">1-D1631</f>
        <v>1</v>
      </c>
      <c r="F1631" s="299" t="n">
        <v>0.49</v>
      </c>
    </row>
    <row r="1632" customFormat="false" ht="15" hidden="false" customHeight="false" outlineLevel="0" collapsed="false">
      <c r="A1632" s="294" t="s">
        <v>4137</v>
      </c>
      <c r="B1632" s="295" t="s">
        <v>4138</v>
      </c>
      <c r="C1632" s="296" t="s">
        <v>32</v>
      </c>
      <c r="D1632" s="297" t="n">
        <v>0</v>
      </c>
      <c r="E1632" s="298" t="n">
        <f aca="false">1-D1632</f>
        <v>1</v>
      </c>
      <c r="F1632" s="299" t="n">
        <v>5.02</v>
      </c>
    </row>
    <row r="1633" customFormat="false" ht="15" hidden="false" customHeight="false" outlineLevel="0" collapsed="false">
      <c r="A1633" s="294" t="s">
        <v>4139</v>
      </c>
      <c r="B1633" s="295" t="s">
        <v>4140</v>
      </c>
      <c r="C1633" s="296" t="s">
        <v>32</v>
      </c>
      <c r="D1633" s="297" t="n">
        <v>0</v>
      </c>
      <c r="E1633" s="298" t="n">
        <f aca="false">1-D1633</f>
        <v>1</v>
      </c>
      <c r="F1633" s="299" t="n">
        <v>0.44</v>
      </c>
    </row>
    <row r="1634" customFormat="false" ht="15" hidden="false" customHeight="false" outlineLevel="0" collapsed="false">
      <c r="A1634" s="294" t="s">
        <v>4141</v>
      </c>
      <c r="B1634" s="295" t="s">
        <v>4142</v>
      </c>
      <c r="C1634" s="296" t="s">
        <v>32</v>
      </c>
      <c r="D1634" s="297" t="n">
        <v>0</v>
      </c>
      <c r="E1634" s="298" t="n">
        <f aca="false">1-D1634</f>
        <v>1</v>
      </c>
      <c r="F1634" s="299" t="n">
        <v>0.31</v>
      </c>
    </row>
    <row r="1635" customFormat="false" ht="15" hidden="false" customHeight="false" outlineLevel="0" collapsed="false">
      <c r="A1635" s="294" t="s">
        <v>4143</v>
      </c>
      <c r="B1635" s="295" t="s">
        <v>4144</v>
      </c>
      <c r="C1635" s="296" t="s">
        <v>32</v>
      </c>
      <c r="D1635" s="297" t="n">
        <v>0</v>
      </c>
      <c r="E1635" s="298" t="n">
        <f aca="false">1-D1635</f>
        <v>1</v>
      </c>
      <c r="F1635" s="299" t="n">
        <v>0.07</v>
      </c>
    </row>
    <row r="1636" customFormat="false" ht="15" hidden="false" customHeight="false" outlineLevel="0" collapsed="false">
      <c r="A1636" s="294" t="s">
        <v>4145</v>
      </c>
      <c r="B1636" s="295" t="s">
        <v>4146</v>
      </c>
      <c r="C1636" s="296" t="s">
        <v>32</v>
      </c>
      <c r="D1636" s="297" t="n">
        <v>0</v>
      </c>
      <c r="E1636" s="298" t="n">
        <f aca="false">1-D1636</f>
        <v>1</v>
      </c>
      <c r="F1636" s="299" t="n">
        <v>0.34</v>
      </c>
    </row>
    <row r="1637" customFormat="false" ht="15" hidden="false" customHeight="false" outlineLevel="0" collapsed="false">
      <c r="A1637" s="294" t="s">
        <v>4147</v>
      </c>
      <c r="B1637" s="295" t="s">
        <v>4148</v>
      </c>
      <c r="C1637" s="296" t="s">
        <v>32</v>
      </c>
      <c r="D1637" s="297" t="n">
        <v>0</v>
      </c>
      <c r="E1637" s="298" t="n">
        <f aca="false">1-D1637</f>
        <v>1</v>
      </c>
      <c r="F1637" s="299" t="n">
        <v>0.88</v>
      </c>
    </row>
    <row r="1638" customFormat="false" ht="15" hidden="false" customHeight="false" outlineLevel="0" collapsed="false">
      <c r="A1638" s="294" t="s">
        <v>4149</v>
      </c>
      <c r="B1638" s="295" t="s">
        <v>4150</v>
      </c>
      <c r="C1638" s="296" t="s">
        <v>32</v>
      </c>
      <c r="D1638" s="297" t="n">
        <v>0</v>
      </c>
      <c r="E1638" s="298" t="n">
        <f aca="false">1-D1638</f>
        <v>1</v>
      </c>
      <c r="F1638" s="299" t="n">
        <v>1.27</v>
      </c>
    </row>
    <row r="1639" customFormat="false" ht="15" hidden="false" customHeight="false" outlineLevel="0" collapsed="false">
      <c r="A1639" s="294" t="s">
        <v>4151</v>
      </c>
      <c r="B1639" s="295" t="s">
        <v>4152</v>
      </c>
      <c r="C1639" s="296" t="s">
        <v>32</v>
      </c>
      <c r="D1639" s="297" t="n">
        <v>0</v>
      </c>
      <c r="E1639" s="298" t="n">
        <f aca="false">1-D1639</f>
        <v>1</v>
      </c>
      <c r="F1639" s="299" t="n">
        <v>0.29</v>
      </c>
    </row>
    <row r="1640" customFormat="false" ht="15" hidden="false" customHeight="false" outlineLevel="0" collapsed="false">
      <c r="A1640" s="294" t="s">
        <v>4153</v>
      </c>
      <c r="B1640" s="295" t="s">
        <v>4154</v>
      </c>
      <c r="C1640" s="296" t="s">
        <v>32</v>
      </c>
      <c r="D1640" s="297" t="n">
        <v>0</v>
      </c>
      <c r="E1640" s="298" t="n">
        <f aca="false">1-D1640</f>
        <v>1</v>
      </c>
      <c r="F1640" s="299" t="n">
        <v>1.39</v>
      </c>
    </row>
    <row r="1641" customFormat="false" ht="15" hidden="false" customHeight="false" outlineLevel="0" collapsed="false">
      <c r="A1641" s="294" t="s">
        <v>4155</v>
      </c>
      <c r="B1641" s="295" t="s">
        <v>4156</v>
      </c>
      <c r="C1641" s="296" t="s">
        <v>32</v>
      </c>
      <c r="D1641" s="297" t="n">
        <v>0</v>
      </c>
      <c r="E1641" s="298" t="n">
        <f aca="false">1-D1641</f>
        <v>1</v>
      </c>
      <c r="F1641" s="299" t="n">
        <v>1.77</v>
      </c>
    </row>
    <row r="1642" customFormat="false" ht="15" hidden="false" customHeight="false" outlineLevel="0" collapsed="false">
      <c r="A1642" s="294" t="s">
        <v>4157</v>
      </c>
      <c r="B1642" s="295" t="s">
        <v>4158</v>
      </c>
      <c r="C1642" s="296" t="s">
        <v>32</v>
      </c>
      <c r="D1642" s="297" t="n">
        <v>0</v>
      </c>
      <c r="E1642" s="298" t="n">
        <f aca="false">1-D1642</f>
        <v>1</v>
      </c>
      <c r="F1642" s="299" t="n">
        <v>1.55</v>
      </c>
    </row>
    <row r="1643" customFormat="false" ht="15" hidden="false" customHeight="false" outlineLevel="0" collapsed="false">
      <c r="A1643" s="294" t="s">
        <v>4159</v>
      </c>
      <c r="B1643" s="295" t="s">
        <v>4160</v>
      </c>
      <c r="C1643" s="296" t="s">
        <v>32</v>
      </c>
      <c r="D1643" s="297" t="n">
        <v>0</v>
      </c>
      <c r="E1643" s="298" t="n">
        <f aca="false">1-D1643</f>
        <v>1</v>
      </c>
      <c r="F1643" s="299" t="n">
        <v>0.35</v>
      </c>
    </row>
    <row r="1644" customFormat="false" ht="15" hidden="false" customHeight="false" outlineLevel="0" collapsed="false">
      <c r="A1644" s="294" t="s">
        <v>4161</v>
      </c>
      <c r="B1644" s="295" t="s">
        <v>4162</v>
      </c>
      <c r="C1644" s="296" t="s">
        <v>32</v>
      </c>
      <c r="D1644" s="297" t="n">
        <v>0</v>
      </c>
      <c r="E1644" s="298" t="n">
        <f aca="false">1-D1644</f>
        <v>1</v>
      </c>
      <c r="F1644" s="299" t="n">
        <v>1.93</v>
      </c>
    </row>
    <row r="1645" customFormat="false" ht="15" hidden="false" customHeight="false" outlineLevel="0" collapsed="false">
      <c r="A1645" s="294" t="s">
        <v>4163</v>
      </c>
      <c r="B1645" s="295" t="s">
        <v>4164</v>
      </c>
      <c r="C1645" s="296" t="s">
        <v>32</v>
      </c>
      <c r="D1645" s="297" t="n">
        <v>0</v>
      </c>
      <c r="E1645" s="298" t="n">
        <f aca="false">1-D1645</f>
        <v>1</v>
      </c>
      <c r="F1645" s="299" t="n">
        <v>8.16</v>
      </c>
    </row>
    <row r="1646" customFormat="false" ht="15" hidden="false" customHeight="false" outlineLevel="0" collapsed="false">
      <c r="A1646" s="294" t="s">
        <v>4165</v>
      </c>
      <c r="B1646" s="295" t="s">
        <v>4166</v>
      </c>
      <c r="C1646" s="296" t="s">
        <v>32</v>
      </c>
      <c r="D1646" s="297" t="n">
        <v>0</v>
      </c>
      <c r="E1646" s="298" t="n">
        <f aca="false">1-D1646</f>
        <v>1</v>
      </c>
      <c r="F1646" s="299" t="n">
        <v>0.8</v>
      </c>
    </row>
    <row r="1647" customFormat="false" ht="15" hidden="false" customHeight="false" outlineLevel="0" collapsed="false">
      <c r="A1647" s="294" t="s">
        <v>4167</v>
      </c>
      <c r="B1647" s="295" t="s">
        <v>4168</v>
      </c>
      <c r="C1647" s="296" t="s">
        <v>32</v>
      </c>
      <c r="D1647" s="297" t="n">
        <v>0</v>
      </c>
      <c r="E1647" s="298" t="n">
        <f aca="false">1-D1647</f>
        <v>1</v>
      </c>
      <c r="F1647" s="299" t="n">
        <v>0.18</v>
      </c>
    </row>
    <row r="1648" customFormat="false" ht="15" hidden="false" customHeight="false" outlineLevel="0" collapsed="false">
      <c r="A1648" s="294" t="s">
        <v>4169</v>
      </c>
      <c r="B1648" s="295" t="s">
        <v>4170</v>
      </c>
      <c r="C1648" s="296" t="s">
        <v>32</v>
      </c>
      <c r="D1648" s="297" t="n">
        <v>0</v>
      </c>
      <c r="E1648" s="298" t="n">
        <f aca="false">1-D1648</f>
        <v>1</v>
      </c>
      <c r="F1648" s="299" t="n">
        <v>0.87</v>
      </c>
    </row>
    <row r="1649" customFormat="false" ht="15" hidden="false" customHeight="false" outlineLevel="0" collapsed="false">
      <c r="A1649" s="294" t="s">
        <v>4171</v>
      </c>
      <c r="B1649" s="295" t="s">
        <v>4172</v>
      </c>
      <c r="C1649" s="296" t="s">
        <v>32</v>
      </c>
      <c r="D1649" s="297" t="n">
        <v>0</v>
      </c>
      <c r="E1649" s="298" t="n">
        <f aca="false">1-D1649</f>
        <v>1</v>
      </c>
      <c r="F1649" s="299" t="n">
        <v>6.94</v>
      </c>
    </row>
    <row r="1650" customFormat="false" ht="15" hidden="false" customHeight="false" outlineLevel="0" collapsed="false">
      <c r="A1650" s="294" t="s">
        <v>4173</v>
      </c>
      <c r="B1650" s="295" t="s">
        <v>4174</v>
      </c>
      <c r="C1650" s="296" t="s">
        <v>32</v>
      </c>
      <c r="D1650" s="297" t="n">
        <v>0</v>
      </c>
      <c r="E1650" s="298" t="n">
        <f aca="false">1-D1650</f>
        <v>1</v>
      </c>
      <c r="F1650" s="299" t="n">
        <v>3.82</v>
      </c>
    </row>
    <row r="1651" customFormat="false" ht="15" hidden="false" customHeight="false" outlineLevel="0" collapsed="false">
      <c r="A1651" s="294" t="s">
        <v>4175</v>
      </c>
      <c r="B1651" s="295" t="s">
        <v>4176</v>
      </c>
      <c r="C1651" s="296" t="s">
        <v>32</v>
      </c>
      <c r="D1651" s="297" t="n">
        <v>0</v>
      </c>
      <c r="E1651" s="298" t="n">
        <f aca="false">1-D1651</f>
        <v>1</v>
      </c>
      <c r="F1651" s="299" t="n">
        <v>0.88</v>
      </c>
    </row>
    <row r="1652" customFormat="false" ht="15" hidden="false" customHeight="false" outlineLevel="0" collapsed="false">
      <c r="A1652" s="294" t="s">
        <v>4177</v>
      </c>
      <c r="B1652" s="295" t="s">
        <v>4178</v>
      </c>
      <c r="C1652" s="296" t="s">
        <v>32</v>
      </c>
      <c r="D1652" s="297" t="n">
        <v>0</v>
      </c>
      <c r="E1652" s="298" t="n">
        <f aca="false">1-D1652</f>
        <v>1</v>
      </c>
      <c r="F1652" s="299" t="n">
        <v>4.18</v>
      </c>
    </row>
    <row r="1653" customFormat="false" ht="15" hidden="false" customHeight="false" outlineLevel="0" collapsed="false">
      <c r="A1653" s="294" t="s">
        <v>4179</v>
      </c>
      <c r="B1653" s="295" t="s">
        <v>4180</v>
      </c>
      <c r="C1653" s="296" t="s">
        <v>32</v>
      </c>
      <c r="D1653" s="297" t="n">
        <v>0</v>
      </c>
      <c r="E1653" s="298" t="n">
        <f aca="false">1-D1653</f>
        <v>1</v>
      </c>
      <c r="F1653" s="299" t="n">
        <v>4.56</v>
      </c>
    </row>
    <row r="1654" customFormat="false" ht="15" hidden="false" customHeight="false" outlineLevel="0" collapsed="false">
      <c r="A1654" s="294" t="s">
        <v>4181</v>
      </c>
      <c r="B1654" s="295" t="s">
        <v>4182</v>
      </c>
      <c r="C1654" s="296" t="s">
        <v>32</v>
      </c>
      <c r="D1654" s="297" t="n">
        <v>0</v>
      </c>
      <c r="E1654" s="298" t="n">
        <f aca="false">1-D1654</f>
        <v>1</v>
      </c>
      <c r="F1654" s="299" t="n">
        <v>4.09</v>
      </c>
    </row>
    <row r="1655" customFormat="false" ht="15" hidden="false" customHeight="false" outlineLevel="0" collapsed="false">
      <c r="A1655" s="294" t="s">
        <v>4183</v>
      </c>
      <c r="B1655" s="295" t="s">
        <v>4184</v>
      </c>
      <c r="C1655" s="296" t="s">
        <v>32</v>
      </c>
      <c r="D1655" s="297" t="n">
        <v>0</v>
      </c>
      <c r="E1655" s="298" t="n">
        <f aca="false">1-D1655</f>
        <v>1</v>
      </c>
      <c r="F1655" s="299" t="n">
        <v>0.94</v>
      </c>
    </row>
    <row r="1656" customFormat="false" ht="15" hidden="false" customHeight="false" outlineLevel="0" collapsed="false">
      <c r="A1656" s="294" t="s">
        <v>4185</v>
      </c>
      <c r="B1656" s="295" t="s">
        <v>4186</v>
      </c>
      <c r="C1656" s="296" t="s">
        <v>32</v>
      </c>
      <c r="D1656" s="297" t="n">
        <v>0</v>
      </c>
      <c r="E1656" s="298" t="n">
        <f aca="false">1-D1656</f>
        <v>1</v>
      </c>
      <c r="F1656" s="299" t="n">
        <v>4.47</v>
      </c>
    </row>
    <row r="1657" customFormat="false" ht="15" hidden="false" customHeight="false" outlineLevel="0" collapsed="false">
      <c r="A1657" s="294" t="s">
        <v>4187</v>
      </c>
      <c r="B1657" s="295" t="s">
        <v>4188</v>
      </c>
      <c r="C1657" s="296" t="s">
        <v>32</v>
      </c>
      <c r="D1657" s="297" t="n">
        <v>0</v>
      </c>
      <c r="E1657" s="298" t="n">
        <f aca="false">1-D1657</f>
        <v>1</v>
      </c>
      <c r="F1657" s="299" t="n">
        <v>4.56</v>
      </c>
    </row>
    <row r="1658" customFormat="false" ht="15" hidden="false" customHeight="false" outlineLevel="0" collapsed="false">
      <c r="A1658" s="294" t="s">
        <v>4189</v>
      </c>
      <c r="B1658" s="295" t="s">
        <v>4190</v>
      </c>
      <c r="C1658" s="296" t="s">
        <v>32</v>
      </c>
      <c r="D1658" s="297" t="n">
        <v>0</v>
      </c>
      <c r="E1658" s="298" t="n">
        <f aca="false">1-D1658</f>
        <v>1</v>
      </c>
      <c r="F1658" s="299" t="n">
        <v>0.44</v>
      </c>
    </row>
    <row r="1659" customFormat="false" ht="15" hidden="false" customHeight="false" outlineLevel="0" collapsed="false">
      <c r="A1659" s="294" t="s">
        <v>4191</v>
      </c>
      <c r="B1659" s="295" t="s">
        <v>4192</v>
      </c>
      <c r="C1659" s="296" t="s">
        <v>32</v>
      </c>
      <c r="D1659" s="297" t="n">
        <v>0</v>
      </c>
      <c r="E1659" s="298" t="n">
        <f aca="false">1-D1659</f>
        <v>1</v>
      </c>
      <c r="F1659" s="299" t="n">
        <v>0.1</v>
      </c>
    </row>
    <row r="1660" customFormat="false" ht="15" hidden="false" customHeight="false" outlineLevel="0" collapsed="false">
      <c r="A1660" s="294" t="s">
        <v>4193</v>
      </c>
      <c r="B1660" s="295" t="s">
        <v>4194</v>
      </c>
      <c r="C1660" s="296" t="s">
        <v>32</v>
      </c>
      <c r="D1660" s="297" t="n">
        <v>0</v>
      </c>
      <c r="E1660" s="298" t="n">
        <f aca="false">1-D1660</f>
        <v>1</v>
      </c>
      <c r="F1660" s="299" t="n">
        <v>0.49</v>
      </c>
    </row>
    <row r="1661" customFormat="false" ht="15" hidden="false" customHeight="false" outlineLevel="0" collapsed="false">
      <c r="A1661" s="294" t="s">
        <v>4195</v>
      </c>
      <c r="B1661" s="295" t="s">
        <v>4196</v>
      </c>
      <c r="C1661" s="296" t="s">
        <v>32</v>
      </c>
      <c r="D1661" s="297" t="n">
        <v>0</v>
      </c>
      <c r="E1661" s="298" t="n">
        <f aca="false">1-D1661</f>
        <v>1</v>
      </c>
      <c r="F1661" s="299" t="n">
        <v>1.37</v>
      </c>
    </row>
    <row r="1662" customFormat="false" ht="15" hidden="false" customHeight="false" outlineLevel="0" collapsed="false">
      <c r="A1662" s="294" t="s">
        <v>4197</v>
      </c>
      <c r="B1662" s="295" t="s">
        <v>4198</v>
      </c>
      <c r="C1662" s="296" t="s">
        <v>32</v>
      </c>
      <c r="D1662" s="297" t="n">
        <v>0</v>
      </c>
      <c r="E1662" s="298" t="n">
        <f aca="false">1-D1662</f>
        <v>1</v>
      </c>
      <c r="F1662" s="299" t="n">
        <v>5.87</v>
      </c>
    </row>
    <row r="1663" customFormat="false" ht="15" hidden="false" customHeight="false" outlineLevel="0" collapsed="false">
      <c r="A1663" s="294" t="s">
        <v>4199</v>
      </c>
      <c r="B1663" s="295" t="s">
        <v>4200</v>
      </c>
      <c r="C1663" s="296" t="s">
        <v>32</v>
      </c>
      <c r="D1663" s="297" t="n">
        <v>0</v>
      </c>
      <c r="E1663" s="298" t="n">
        <f aca="false">1-D1663</f>
        <v>1</v>
      </c>
      <c r="F1663" s="299" t="n">
        <v>1.35</v>
      </c>
    </row>
    <row r="1664" customFormat="false" ht="15" hidden="false" customHeight="false" outlineLevel="0" collapsed="false">
      <c r="A1664" s="294" t="s">
        <v>4201</v>
      </c>
      <c r="B1664" s="295" t="s">
        <v>4202</v>
      </c>
      <c r="C1664" s="296" t="s">
        <v>32</v>
      </c>
      <c r="D1664" s="297" t="n">
        <v>0</v>
      </c>
      <c r="E1664" s="298" t="n">
        <f aca="false">1-D1664</f>
        <v>1</v>
      </c>
      <c r="F1664" s="299" t="n">
        <v>6.42</v>
      </c>
    </row>
    <row r="1665" customFormat="false" ht="15" hidden="false" customHeight="false" outlineLevel="0" collapsed="false">
      <c r="A1665" s="294" t="s">
        <v>4203</v>
      </c>
      <c r="B1665" s="295" t="s">
        <v>4204</v>
      </c>
      <c r="C1665" s="296" t="s">
        <v>32</v>
      </c>
      <c r="D1665" s="297" t="n">
        <v>0</v>
      </c>
      <c r="E1665" s="298" t="n">
        <f aca="false">1-D1665</f>
        <v>1</v>
      </c>
      <c r="F1665" s="299" t="n">
        <v>12.24</v>
      </c>
    </row>
    <row r="1666" customFormat="false" ht="15" hidden="false" customHeight="false" outlineLevel="0" collapsed="false">
      <c r="A1666" s="294" t="s">
        <v>4205</v>
      </c>
      <c r="B1666" s="295" t="s">
        <v>4206</v>
      </c>
      <c r="C1666" s="296" t="s">
        <v>32</v>
      </c>
      <c r="D1666" s="297" t="n">
        <v>0</v>
      </c>
      <c r="E1666" s="298" t="n">
        <f aca="false">1-D1666</f>
        <v>1</v>
      </c>
      <c r="F1666" s="299" t="n">
        <v>16.98</v>
      </c>
    </row>
    <row r="1667" customFormat="false" ht="15" hidden="false" customHeight="false" outlineLevel="0" collapsed="false">
      <c r="A1667" s="294" t="s">
        <v>4207</v>
      </c>
      <c r="B1667" s="295" t="s">
        <v>4208</v>
      </c>
      <c r="C1667" s="296" t="s">
        <v>32</v>
      </c>
      <c r="D1667" s="297" t="n">
        <v>0</v>
      </c>
      <c r="E1667" s="298" t="n">
        <f aca="false">1-D1667</f>
        <v>1</v>
      </c>
      <c r="F1667" s="299" t="n">
        <v>4.89</v>
      </c>
    </row>
    <row r="1668" customFormat="false" ht="15" hidden="false" customHeight="false" outlineLevel="0" collapsed="false">
      <c r="A1668" s="294" t="s">
        <v>4209</v>
      </c>
      <c r="B1668" s="295" t="s">
        <v>4210</v>
      </c>
      <c r="C1668" s="296" t="s">
        <v>32</v>
      </c>
      <c r="D1668" s="297" t="n">
        <v>0</v>
      </c>
      <c r="E1668" s="298" t="n">
        <f aca="false">1-D1668</f>
        <v>1</v>
      </c>
      <c r="F1668" s="299" t="n">
        <v>0.61</v>
      </c>
    </row>
    <row r="1669" customFormat="false" ht="15" hidden="false" customHeight="false" outlineLevel="0" collapsed="false">
      <c r="A1669" s="294" t="s">
        <v>4211</v>
      </c>
      <c r="B1669" s="295" t="s">
        <v>4212</v>
      </c>
      <c r="C1669" s="296" t="s">
        <v>32</v>
      </c>
      <c r="D1669" s="297" t="n">
        <v>0</v>
      </c>
      <c r="E1669" s="298" t="n">
        <f aca="false">1-D1669</f>
        <v>1</v>
      </c>
      <c r="F1669" s="299" t="n">
        <v>1.5</v>
      </c>
    </row>
    <row r="1670" customFormat="false" ht="15" hidden="false" customHeight="false" outlineLevel="0" collapsed="false">
      <c r="A1670" s="294" t="s">
        <v>4213</v>
      </c>
      <c r="B1670" s="295" t="s">
        <v>4214</v>
      </c>
      <c r="C1670" s="296" t="s">
        <v>32</v>
      </c>
      <c r="D1670" s="297" t="n">
        <v>0</v>
      </c>
      <c r="E1670" s="298" t="n">
        <f aca="false">1-D1670</f>
        <v>1</v>
      </c>
      <c r="F1670" s="299" t="n">
        <v>6.11</v>
      </c>
    </row>
    <row r="1671" customFormat="false" ht="15" hidden="false" customHeight="false" outlineLevel="0" collapsed="false">
      <c r="A1671" s="294" t="s">
        <v>4215</v>
      </c>
      <c r="B1671" s="295" t="s">
        <v>4216</v>
      </c>
      <c r="C1671" s="296" t="s">
        <v>32</v>
      </c>
      <c r="D1671" s="297" t="n">
        <v>0</v>
      </c>
      <c r="E1671" s="298" t="n">
        <f aca="false">1-D1671</f>
        <v>1</v>
      </c>
      <c r="F1671" s="299" t="n">
        <v>43.61</v>
      </c>
    </row>
    <row r="1672" customFormat="false" ht="15" hidden="false" customHeight="false" outlineLevel="0" collapsed="false">
      <c r="A1672" s="294" t="s">
        <v>4217</v>
      </c>
      <c r="B1672" s="295" t="s">
        <v>4218</v>
      </c>
      <c r="C1672" s="296" t="s">
        <v>32</v>
      </c>
      <c r="D1672" s="297" t="n">
        <v>0</v>
      </c>
      <c r="E1672" s="298" t="n">
        <f aca="false">1-D1672</f>
        <v>1</v>
      </c>
      <c r="F1672" s="299" t="n">
        <v>13.35</v>
      </c>
    </row>
    <row r="1673" customFormat="false" ht="15" hidden="false" customHeight="false" outlineLevel="0" collapsed="false">
      <c r="A1673" s="294" t="s">
        <v>4219</v>
      </c>
      <c r="B1673" s="295" t="s">
        <v>4220</v>
      </c>
      <c r="C1673" s="296" t="s">
        <v>32</v>
      </c>
      <c r="D1673" s="297" t="n">
        <v>0</v>
      </c>
      <c r="E1673" s="298" t="n">
        <f aca="false">1-D1673</f>
        <v>1</v>
      </c>
      <c r="F1673" s="299" t="n">
        <v>1.66</v>
      </c>
    </row>
    <row r="1674" customFormat="false" ht="15" hidden="false" customHeight="false" outlineLevel="0" collapsed="false">
      <c r="A1674" s="294" t="s">
        <v>4221</v>
      </c>
      <c r="B1674" s="295" t="s">
        <v>4222</v>
      </c>
      <c r="C1674" s="296" t="s">
        <v>32</v>
      </c>
      <c r="D1674" s="297" t="n">
        <v>0</v>
      </c>
      <c r="E1674" s="298" t="n">
        <f aca="false">1-D1674</f>
        <v>1</v>
      </c>
      <c r="F1674" s="299" t="n">
        <v>4.11</v>
      </c>
    </row>
    <row r="1675" customFormat="false" ht="15" hidden="false" customHeight="false" outlineLevel="0" collapsed="false">
      <c r="A1675" s="294" t="s">
        <v>4223</v>
      </c>
      <c r="B1675" s="295" t="s">
        <v>4224</v>
      </c>
      <c r="C1675" s="296" t="s">
        <v>32</v>
      </c>
      <c r="D1675" s="297" t="n">
        <v>0</v>
      </c>
      <c r="E1675" s="298" t="n">
        <f aca="false">1-D1675</f>
        <v>1</v>
      </c>
      <c r="F1675" s="299" t="n">
        <v>16.69</v>
      </c>
    </row>
    <row r="1676" customFormat="false" ht="15" hidden="false" customHeight="false" outlineLevel="0" collapsed="false">
      <c r="A1676" s="294" t="s">
        <v>4225</v>
      </c>
      <c r="B1676" s="295" t="s">
        <v>4226</v>
      </c>
      <c r="C1676" s="296" t="s">
        <v>32</v>
      </c>
      <c r="D1676" s="297" t="n">
        <v>0</v>
      </c>
      <c r="E1676" s="298" t="n">
        <f aca="false">1-D1676</f>
        <v>1</v>
      </c>
      <c r="F1676" s="299" t="n">
        <v>34.33</v>
      </c>
    </row>
    <row r="1677" customFormat="false" ht="15" hidden="false" customHeight="false" outlineLevel="0" collapsed="false">
      <c r="A1677" s="294" t="s">
        <v>4227</v>
      </c>
      <c r="B1677" s="295" t="s">
        <v>4228</v>
      </c>
      <c r="C1677" s="296" t="s">
        <v>32</v>
      </c>
      <c r="D1677" s="297" t="n">
        <v>0</v>
      </c>
      <c r="E1677" s="298" t="n">
        <f aca="false">1-D1677</f>
        <v>1</v>
      </c>
      <c r="F1677" s="299" t="n">
        <v>28.77</v>
      </c>
    </row>
    <row r="1678" customFormat="false" ht="15" hidden="false" customHeight="false" outlineLevel="0" collapsed="false">
      <c r="A1678" s="294" t="s">
        <v>4229</v>
      </c>
      <c r="B1678" s="295" t="s">
        <v>4230</v>
      </c>
      <c r="C1678" s="296" t="s">
        <v>32</v>
      </c>
      <c r="D1678" s="297" t="n">
        <v>0</v>
      </c>
      <c r="E1678" s="298" t="n">
        <f aca="false">1-D1678</f>
        <v>1</v>
      </c>
      <c r="F1678" s="299" t="n">
        <v>4.49</v>
      </c>
    </row>
    <row r="1679" customFormat="false" ht="15" hidden="false" customHeight="false" outlineLevel="0" collapsed="false">
      <c r="A1679" s="294" t="s">
        <v>4231</v>
      </c>
      <c r="B1679" s="295" t="s">
        <v>4232</v>
      </c>
      <c r="C1679" s="296" t="s">
        <v>32</v>
      </c>
      <c r="D1679" s="297" t="n">
        <v>0</v>
      </c>
      <c r="E1679" s="298" t="n">
        <f aca="false">1-D1679</f>
        <v>1</v>
      </c>
      <c r="F1679" s="299" t="n">
        <v>11.11</v>
      </c>
    </row>
    <row r="1680" customFormat="false" ht="15" hidden="false" customHeight="false" outlineLevel="0" collapsed="false">
      <c r="A1680" s="294" t="s">
        <v>4233</v>
      </c>
      <c r="B1680" s="295" t="s">
        <v>4234</v>
      </c>
      <c r="C1680" s="296" t="s">
        <v>32</v>
      </c>
      <c r="D1680" s="297" t="n">
        <v>0</v>
      </c>
      <c r="E1680" s="298" t="n">
        <f aca="false">1-D1680</f>
        <v>1</v>
      </c>
      <c r="F1680" s="299" t="n">
        <v>51.96</v>
      </c>
    </row>
    <row r="1681" customFormat="false" ht="15" hidden="false" customHeight="false" outlineLevel="0" collapsed="false">
      <c r="A1681" s="294" t="s">
        <v>4235</v>
      </c>
      <c r="B1681" s="295" t="s">
        <v>4236</v>
      </c>
      <c r="C1681" s="296" t="s">
        <v>32</v>
      </c>
      <c r="D1681" s="297" t="n">
        <v>0</v>
      </c>
      <c r="E1681" s="298" t="n">
        <f aca="false">1-D1681</f>
        <v>1</v>
      </c>
      <c r="F1681" s="299" t="n">
        <v>138.17</v>
      </c>
    </row>
    <row r="1682" customFormat="false" ht="15" hidden="false" customHeight="false" outlineLevel="0" collapsed="false">
      <c r="A1682" s="294" t="s">
        <v>4237</v>
      </c>
      <c r="B1682" s="295" t="s">
        <v>4238</v>
      </c>
      <c r="C1682" s="296" t="s">
        <v>32</v>
      </c>
      <c r="D1682" s="297" t="n">
        <v>0</v>
      </c>
      <c r="E1682" s="298" t="n">
        <f aca="false">1-D1682</f>
        <v>1</v>
      </c>
      <c r="F1682" s="299" t="n">
        <v>35.5</v>
      </c>
    </row>
    <row r="1683" customFormat="false" ht="15" hidden="false" customHeight="false" outlineLevel="0" collapsed="false">
      <c r="A1683" s="294" t="s">
        <v>4239</v>
      </c>
      <c r="B1683" s="295" t="s">
        <v>4240</v>
      </c>
      <c r="C1683" s="296" t="s">
        <v>32</v>
      </c>
      <c r="D1683" s="297" t="n">
        <v>0</v>
      </c>
      <c r="E1683" s="298" t="n">
        <f aca="false">1-D1683</f>
        <v>1</v>
      </c>
      <c r="F1683" s="299" t="n">
        <v>5.02</v>
      </c>
    </row>
    <row r="1684" customFormat="false" ht="15" hidden="false" customHeight="false" outlineLevel="0" collapsed="false">
      <c r="A1684" s="294" t="s">
        <v>4241</v>
      </c>
      <c r="B1684" s="295" t="s">
        <v>4242</v>
      </c>
      <c r="C1684" s="296" t="s">
        <v>32</v>
      </c>
      <c r="D1684" s="297" t="n">
        <v>0</v>
      </c>
      <c r="E1684" s="298" t="n">
        <f aca="false">1-D1684</f>
        <v>1</v>
      </c>
      <c r="F1684" s="299" t="n">
        <v>12.49</v>
      </c>
    </row>
    <row r="1685" customFormat="false" ht="15" hidden="false" customHeight="false" outlineLevel="0" collapsed="false">
      <c r="A1685" s="294" t="s">
        <v>4243</v>
      </c>
      <c r="B1685" s="295" t="s">
        <v>4244</v>
      </c>
      <c r="C1685" s="296" t="s">
        <v>32</v>
      </c>
      <c r="D1685" s="297" t="n">
        <v>0</v>
      </c>
      <c r="E1685" s="298" t="n">
        <f aca="false">1-D1685</f>
        <v>1</v>
      </c>
      <c r="F1685" s="299" t="n">
        <v>57.57</v>
      </c>
    </row>
    <row r="1686" customFormat="false" ht="15" hidden="false" customHeight="false" outlineLevel="0" collapsed="false">
      <c r="A1686" s="294" t="s">
        <v>4245</v>
      </c>
      <c r="B1686" s="295" t="s">
        <v>4246</v>
      </c>
      <c r="C1686" s="296" t="s">
        <v>32</v>
      </c>
      <c r="D1686" s="297" t="n">
        <v>0</v>
      </c>
      <c r="E1686" s="298" t="n">
        <f aca="false">1-D1686</f>
        <v>1</v>
      </c>
      <c r="F1686" s="299" t="n">
        <v>138.17</v>
      </c>
    </row>
    <row r="1687" customFormat="false" ht="15" hidden="false" customHeight="false" outlineLevel="0" collapsed="false">
      <c r="A1687" s="294" t="s">
        <v>4247</v>
      </c>
      <c r="B1687" s="295" t="s">
        <v>4248</v>
      </c>
      <c r="C1687" s="296" t="s">
        <v>32</v>
      </c>
      <c r="D1687" s="297" t="n">
        <v>0</v>
      </c>
      <c r="E1687" s="298" t="n">
        <f aca="false">1-D1687</f>
        <v>1</v>
      </c>
      <c r="F1687" s="299" t="n">
        <v>36.49</v>
      </c>
    </row>
    <row r="1688" customFormat="false" ht="15" hidden="false" customHeight="false" outlineLevel="0" collapsed="false">
      <c r="A1688" s="294" t="s">
        <v>4249</v>
      </c>
      <c r="B1688" s="295" t="s">
        <v>4250</v>
      </c>
      <c r="C1688" s="296" t="s">
        <v>32</v>
      </c>
      <c r="D1688" s="297" t="n">
        <v>0</v>
      </c>
      <c r="E1688" s="298" t="n">
        <f aca="false">1-D1688</f>
        <v>1</v>
      </c>
      <c r="F1688" s="299" t="n">
        <v>5.2</v>
      </c>
    </row>
    <row r="1689" customFormat="false" ht="15" hidden="false" customHeight="false" outlineLevel="0" collapsed="false">
      <c r="A1689" s="294" t="s">
        <v>4251</v>
      </c>
      <c r="B1689" s="295" t="s">
        <v>4252</v>
      </c>
      <c r="C1689" s="296" t="s">
        <v>32</v>
      </c>
      <c r="D1689" s="297" t="n">
        <v>0</v>
      </c>
      <c r="E1689" s="298" t="n">
        <f aca="false">1-D1689</f>
        <v>1</v>
      </c>
      <c r="F1689" s="299" t="n">
        <v>12.86</v>
      </c>
    </row>
    <row r="1690" customFormat="false" ht="15" hidden="false" customHeight="false" outlineLevel="0" collapsed="false">
      <c r="A1690" s="294" t="s">
        <v>4253</v>
      </c>
      <c r="B1690" s="295" t="s">
        <v>4254</v>
      </c>
      <c r="C1690" s="296" t="s">
        <v>32</v>
      </c>
      <c r="D1690" s="297" t="n">
        <v>0</v>
      </c>
      <c r="E1690" s="298" t="n">
        <f aca="false">1-D1690</f>
        <v>1</v>
      </c>
      <c r="F1690" s="299" t="n">
        <v>62.5</v>
      </c>
    </row>
    <row r="1691" customFormat="false" ht="15" hidden="false" customHeight="false" outlineLevel="0" collapsed="false">
      <c r="A1691" s="294" t="s">
        <v>4255</v>
      </c>
      <c r="B1691" s="295" t="s">
        <v>4256</v>
      </c>
      <c r="C1691" s="296" t="s">
        <v>32</v>
      </c>
      <c r="D1691" s="297" t="n">
        <v>0</v>
      </c>
      <c r="E1691" s="298" t="n">
        <f aca="false">1-D1691</f>
        <v>1</v>
      </c>
      <c r="F1691" s="299" t="n">
        <v>171.81</v>
      </c>
    </row>
    <row r="1692" customFormat="false" ht="15" hidden="false" customHeight="false" outlineLevel="0" collapsed="false">
      <c r="A1692" s="294" t="s">
        <v>4257</v>
      </c>
      <c r="B1692" s="295" t="s">
        <v>4258</v>
      </c>
      <c r="C1692" s="296" t="s">
        <v>32</v>
      </c>
      <c r="D1692" s="297" t="n">
        <v>0</v>
      </c>
      <c r="E1692" s="298" t="n">
        <f aca="false">1-D1692</f>
        <v>1</v>
      </c>
      <c r="F1692" s="299" t="n">
        <v>39.03</v>
      </c>
    </row>
    <row r="1693" customFormat="false" ht="15" hidden="false" customHeight="false" outlineLevel="0" collapsed="false">
      <c r="A1693" s="294" t="s">
        <v>4259</v>
      </c>
      <c r="B1693" s="295" t="s">
        <v>4260</v>
      </c>
      <c r="C1693" s="296" t="s">
        <v>32</v>
      </c>
      <c r="D1693" s="297" t="n">
        <v>0</v>
      </c>
      <c r="E1693" s="298" t="n">
        <f aca="false">1-D1693</f>
        <v>1</v>
      </c>
      <c r="F1693" s="299" t="n">
        <v>5.46</v>
      </c>
    </row>
    <row r="1694" customFormat="false" ht="15" hidden="false" customHeight="false" outlineLevel="0" collapsed="false">
      <c r="A1694" s="294" t="s">
        <v>4261</v>
      </c>
      <c r="B1694" s="295" t="s">
        <v>4262</v>
      </c>
      <c r="C1694" s="296" t="s">
        <v>32</v>
      </c>
      <c r="D1694" s="297" t="n">
        <v>0</v>
      </c>
      <c r="E1694" s="298" t="n">
        <f aca="false">1-D1694</f>
        <v>1</v>
      </c>
      <c r="F1694" s="299" t="n">
        <v>13.53</v>
      </c>
    </row>
    <row r="1695" customFormat="false" ht="15" hidden="false" customHeight="false" outlineLevel="0" collapsed="false">
      <c r="A1695" s="294" t="s">
        <v>4263</v>
      </c>
      <c r="B1695" s="295" t="s">
        <v>4264</v>
      </c>
      <c r="C1695" s="296" t="s">
        <v>32</v>
      </c>
      <c r="D1695" s="297" t="n">
        <v>0</v>
      </c>
      <c r="E1695" s="298" t="n">
        <f aca="false">1-D1695</f>
        <v>1</v>
      </c>
      <c r="F1695" s="299" t="n">
        <v>66.21</v>
      </c>
    </row>
    <row r="1696" customFormat="false" ht="15" hidden="false" customHeight="false" outlineLevel="0" collapsed="false">
      <c r="A1696" s="294" t="s">
        <v>4265</v>
      </c>
      <c r="B1696" s="295" t="s">
        <v>4266</v>
      </c>
      <c r="C1696" s="296" t="s">
        <v>32</v>
      </c>
      <c r="D1696" s="297" t="n">
        <v>0</v>
      </c>
      <c r="E1696" s="298" t="n">
        <f aca="false">1-D1696</f>
        <v>1</v>
      </c>
      <c r="F1696" s="299" t="n">
        <v>198.22</v>
      </c>
    </row>
    <row r="1697" customFormat="false" ht="15" hidden="false" customHeight="false" outlineLevel="0" collapsed="false">
      <c r="A1697" s="294" t="s">
        <v>4267</v>
      </c>
      <c r="B1697" s="295" t="s">
        <v>4268</v>
      </c>
      <c r="C1697" s="296" t="s">
        <v>32</v>
      </c>
      <c r="D1697" s="297" t="n">
        <v>0</v>
      </c>
      <c r="E1697" s="298" t="n">
        <f aca="false">1-D1697</f>
        <v>1</v>
      </c>
      <c r="F1697" s="299" t="n">
        <v>22.64</v>
      </c>
    </row>
    <row r="1698" customFormat="false" ht="15" hidden="false" customHeight="false" outlineLevel="0" collapsed="false">
      <c r="A1698" s="294" t="s">
        <v>4269</v>
      </c>
      <c r="B1698" s="295" t="s">
        <v>4270</v>
      </c>
      <c r="C1698" s="296" t="s">
        <v>32</v>
      </c>
      <c r="D1698" s="297" t="n">
        <v>0</v>
      </c>
      <c r="E1698" s="298" t="n">
        <f aca="false">1-D1698</f>
        <v>1</v>
      </c>
      <c r="F1698" s="299" t="n">
        <v>3.54</v>
      </c>
    </row>
    <row r="1699" customFormat="false" ht="15" hidden="false" customHeight="false" outlineLevel="0" collapsed="false">
      <c r="A1699" s="294" t="s">
        <v>4271</v>
      </c>
      <c r="B1699" s="295" t="s">
        <v>4272</v>
      </c>
      <c r="C1699" s="296" t="s">
        <v>32</v>
      </c>
      <c r="D1699" s="297" t="n">
        <v>0</v>
      </c>
      <c r="E1699" s="298" t="n">
        <f aca="false">1-D1699</f>
        <v>1</v>
      </c>
      <c r="F1699" s="299" t="n">
        <v>8.76</v>
      </c>
    </row>
    <row r="1700" customFormat="false" ht="15" hidden="false" customHeight="false" outlineLevel="0" collapsed="false">
      <c r="A1700" s="294" t="s">
        <v>4273</v>
      </c>
      <c r="B1700" s="295" t="s">
        <v>4274</v>
      </c>
      <c r="C1700" s="296" t="s">
        <v>32</v>
      </c>
      <c r="D1700" s="297" t="n">
        <v>0</v>
      </c>
      <c r="E1700" s="298" t="n">
        <f aca="false">1-D1700</f>
        <v>1</v>
      </c>
      <c r="F1700" s="299" t="n">
        <v>40.96</v>
      </c>
    </row>
    <row r="1701" customFormat="false" ht="15" hidden="false" customHeight="false" outlineLevel="0" collapsed="false">
      <c r="A1701" s="294" t="s">
        <v>4275</v>
      </c>
      <c r="B1701" s="295" t="s">
        <v>4276</v>
      </c>
      <c r="C1701" s="296" t="s">
        <v>32</v>
      </c>
      <c r="D1701" s="297" t="n">
        <v>0</v>
      </c>
      <c r="E1701" s="298" t="n">
        <f aca="false">1-D1701</f>
        <v>1</v>
      </c>
      <c r="F1701" s="299" t="n">
        <v>79.4</v>
      </c>
    </row>
    <row r="1702" customFormat="false" ht="15" hidden="false" customHeight="false" outlineLevel="0" collapsed="false">
      <c r="A1702" s="294" t="s">
        <v>4277</v>
      </c>
      <c r="B1702" s="295" t="s">
        <v>4278</v>
      </c>
      <c r="C1702" s="296" t="s">
        <v>32</v>
      </c>
      <c r="D1702" s="297" t="n">
        <v>0</v>
      </c>
      <c r="E1702" s="298" t="n">
        <f aca="false">1-D1702</f>
        <v>1</v>
      </c>
      <c r="F1702" s="299" t="n">
        <v>21.87</v>
      </c>
    </row>
    <row r="1703" customFormat="false" ht="15" hidden="false" customHeight="false" outlineLevel="0" collapsed="false">
      <c r="A1703" s="294" t="s">
        <v>4279</v>
      </c>
      <c r="B1703" s="295" t="s">
        <v>4280</v>
      </c>
      <c r="C1703" s="296" t="s">
        <v>32</v>
      </c>
      <c r="D1703" s="297" t="n">
        <v>0</v>
      </c>
      <c r="E1703" s="298" t="n">
        <f aca="false">1-D1703</f>
        <v>1</v>
      </c>
      <c r="F1703" s="299" t="n">
        <v>3.41</v>
      </c>
    </row>
    <row r="1704" customFormat="false" ht="15" hidden="false" customHeight="false" outlineLevel="0" collapsed="false">
      <c r="A1704" s="294" t="s">
        <v>4281</v>
      </c>
      <c r="B1704" s="295" t="s">
        <v>4282</v>
      </c>
      <c r="C1704" s="296" t="s">
        <v>32</v>
      </c>
      <c r="D1704" s="297" t="n">
        <v>0</v>
      </c>
      <c r="E1704" s="298" t="n">
        <f aca="false">1-D1704</f>
        <v>1</v>
      </c>
      <c r="F1704" s="299" t="n">
        <v>8.45</v>
      </c>
    </row>
    <row r="1705" customFormat="false" ht="15" hidden="false" customHeight="false" outlineLevel="0" collapsed="false">
      <c r="A1705" s="294" t="s">
        <v>4283</v>
      </c>
      <c r="B1705" s="295" t="s">
        <v>4284</v>
      </c>
      <c r="C1705" s="296" t="s">
        <v>32</v>
      </c>
      <c r="D1705" s="297" t="n">
        <v>0</v>
      </c>
      <c r="E1705" s="298" t="n">
        <f aca="false">1-D1705</f>
        <v>1</v>
      </c>
      <c r="F1705" s="299" t="n">
        <v>39.57</v>
      </c>
    </row>
    <row r="1706" customFormat="false" ht="15" hidden="false" customHeight="false" outlineLevel="0" collapsed="false">
      <c r="A1706" s="294" t="s">
        <v>4285</v>
      </c>
      <c r="B1706" s="295" t="s">
        <v>4286</v>
      </c>
      <c r="C1706" s="296" t="s">
        <v>32</v>
      </c>
      <c r="D1706" s="297" t="n">
        <v>0</v>
      </c>
      <c r="E1706" s="298" t="n">
        <f aca="false">1-D1706</f>
        <v>1</v>
      </c>
      <c r="F1706" s="299" t="n">
        <v>98.7</v>
      </c>
    </row>
    <row r="1707" customFormat="false" ht="15" hidden="false" customHeight="false" outlineLevel="0" collapsed="false">
      <c r="A1707" s="294" t="s">
        <v>4287</v>
      </c>
      <c r="B1707" s="295" t="s">
        <v>4288</v>
      </c>
      <c r="C1707" s="296" t="s">
        <v>32</v>
      </c>
      <c r="D1707" s="297" t="n">
        <v>0</v>
      </c>
      <c r="E1707" s="298" t="n">
        <f aca="false">1-D1707</f>
        <v>1</v>
      </c>
      <c r="F1707" s="299" t="n">
        <v>27.88</v>
      </c>
    </row>
    <row r="1708" customFormat="false" ht="15" hidden="false" customHeight="false" outlineLevel="0" collapsed="false">
      <c r="A1708" s="294" t="s">
        <v>4289</v>
      </c>
      <c r="B1708" s="295" t="s">
        <v>4290</v>
      </c>
      <c r="C1708" s="296" t="s">
        <v>32</v>
      </c>
      <c r="D1708" s="297" t="n">
        <v>0</v>
      </c>
      <c r="E1708" s="298" t="n">
        <f aca="false">1-D1708</f>
        <v>1</v>
      </c>
      <c r="F1708" s="299" t="n">
        <v>4.52</v>
      </c>
    </row>
    <row r="1709" customFormat="false" ht="15" hidden="false" customHeight="false" outlineLevel="0" collapsed="false">
      <c r="A1709" s="294" t="s">
        <v>4291</v>
      </c>
      <c r="B1709" s="295" t="s">
        <v>4292</v>
      </c>
      <c r="C1709" s="296" t="s">
        <v>32</v>
      </c>
      <c r="D1709" s="297" t="n">
        <v>0</v>
      </c>
      <c r="E1709" s="298" t="n">
        <f aca="false">1-D1709</f>
        <v>1</v>
      </c>
      <c r="F1709" s="299" t="n">
        <v>11.21</v>
      </c>
    </row>
    <row r="1710" customFormat="false" ht="15" hidden="false" customHeight="false" outlineLevel="0" collapsed="false">
      <c r="A1710" s="294" t="s">
        <v>4293</v>
      </c>
      <c r="B1710" s="295" t="s">
        <v>4294</v>
      </c>
      <c r="C1710" s="296" t="s">
        <v>32</v>
      </c>
      <c r="D1710" s="297" t="n">
        <v>0</v>
      </c>
      <c r="E1710" s="298" t="n">
        <f aca="false">1-D1710</f>
        <v>1</v>
      </c>
      <c r="F1710" s="299" t="n">
        <v>49.88</v>
      </c>
    </row>
    <row r="1711" customFormat="false" ht="15" hidden="false" customHeight="false" outlineLevel="0" collapsed="false">
      <c r="A1711" s="294" t="s">
        <v>4295</v>
      </c>
      <c r="B1711" s="295" t="s">
        <v>4296</v>
      </c>
      <c r="C1711" s="296" t="s">
        <v>32</v>
      </c>
      <c r="D1711" s="297" t="n">
        <v>0</v>
      </c>
      <c r="E1711" s="298" t="n">
        <f aca="false">1-D1711</f>
        <v>1</v>
      </c>
      <c r="F1711" s="299" t="n">
        <v>269.05</v>
      </c>
    </row>
    <row r="1712" customFormat="false" ht="15" hidden="false" customHeight="false" outlineLevel="0" collapsed="false">
      <c r="A1712" s="294" t="s">
        <v>4297</v>
      </c>
      <c r="B1712" s="295" t="s">
        <v>4298</v>
      </c>
      <c r="C1712" s="296" t="s">
        <v>32</v>
      </c>
      <c r="D1712" s="297" t="n">
        <v>0</v>
      </c>
      <c r="E1712" s="298" t="n">
        <f aca="false">1-D1712</f>
        <v>1</v>
      </c>
      <c r="F1712" s="299" t="n">
        <v>38.24</v>
      </c>
    </row>
    <row r="1713" customFormat="false" ht="15" hidden="false" customHeight="false" outlineLevel="0" collapsed="false">
      <c r="A1713" s="294" t="s">
        <v>4299</v>
      </c>
      <c r="B1713" s="295" t="s">
        <v>4300</v>
      </c>
      <c r="C1713" s="296" t="s">
        <v>32</v>
      </c>
      <c r="D1713" s="297" t="n">
        <v>0</v>
      </c>
      <c r="E1713" s="298" t="n">
        <f aca="false">1-D1713</f>
        <v>1</v>
      </c>
      <c r="F1713" s="299" t="n">
        <v>6.23</v>
      </c>
    </row>
    <row r="1714" customFormat="false" ht="15" hidden="false" customHeight="false" outlineLevel="0" collapsed="false">
      <c r="A1714" s="294" t="s">
        <v>4301</v>
      </c>
      <c r="B1714" s="295" t="s">
        <v>4302</v>
      </c>
      <c r="C1714" s="296" t="s">
        <v>32</v>
      </c>
      <c r="D1714" s="297" t="n">
        <v>0</v>
      </c>
      <c r="E1714" s="298" t="n">
        <f aca="false">1-D1714</f>
        <v>1</v>
      </c>
      <c r="F1714" s="299" t="n">
        <v>15.41</v>
      </c>
    </row>
    <row r="1715" customFormat="false" ht="15" hidden="false" customHeight="false" outlineLevel="0" collapsed="false">
      <c r="A1715" s="294" t="s">
        <v>4303</v>
      </c>
      <c r="B1715" s="295" t="s">
        <v>4304</v>
      </c>
      <c r="C1715" s="296" t="s">
        <v>32</v>
      </c>
      <c r="D1715" s="297" t="n">
        <v>0</v>
      </c>
      <c r="E1715" s="298" t="n">
        <f aca="false">1-D1715</f>
        <v>1</v>
      </c>
      <c r="F1715" s="299" t="n">
        <v>68.76</v>
      </c>
    </row>
    <row r="1716" customFormat="false" ht="15" hidden="false" customHeight="false" outlineLevel="0" collapsed="false">
      <c r="A1716" s="294" t="s">
        <v>4305</v>
      </c>
      <c r="B1716" s="295" t="s">
        <v>4306</v>
      </c>
      <c r="C1716" s="296" t="s">
        <v>32</v>
      </c>
      <c r="D1716" s="297" t="n">
        <v>0</v>
      </c>
      <c r="E1716" s="298" t="n">
        <f aca="false">1-D1716</f>
        <v>1</v>
      </c>
      <c r="F1716" s="299" t="n">
        <v>293.48</v>
      </c>
    </row>
    <row r="1717" customFormat="false" ht="15" hidden="false" customHeight="false" outlineLevel="0" collapsed="false">
      <c r="A1717" s="294" t="s">
        <v>4307</v>
      </c>
      <c r="B1717" s="295" t="s">
        <v>4308</v>
      </c>
      <c r="C1717" s="296" t="s">
        <v>32</v>
      </c>
      <c r="D1717" s="297" t="n">
        <v>0</v>
      </c>
      <c r="E1717" s="298" t="n">
        <f aca="false">1-D1717</f>
        <v>1</v>
      </c>
      <c r="F1717" s="299" t="n">
        <v>187.49</v>
      </c>
    </row>
    <row r="1718" customFormat="false" ht="15" hidden="false" customHeight="false" outlineLevel="0" collapsed="false">
      <c r="A1718" s="294" t="s">
        <v>4309</v>
      </c>
      <c r="B1718" s="295" t="s">
        <v>4310</v>
      </c>
      <c r="C1718" s="296" t="s">
        <v>32</v>
      </c>
      <c r="D1718" s="297" t="n">
        <v>0</v>
      </c>
      <c r="E1718" s="298" t="n">
        <f aca="false">1-D1718</f>
        <v>1</v>
      </c>
      <c r="F1718" s="299" t="n">
        <v>44.89</v>
      </c>
    </row>
    <row r="1719" customFormat="false" ht="15" hidden="false" customHeight="false" outlineLevel="0" collapsed="false">
      <c r="A1719" s="294" t="s">
        <v>4311</v>
      </c>
      <c r="B1719" s="295" t="s">
        <v>4312</v>
      </c>
      <c r="C1719" s="296" t="s">
        <v>32</v>
      </c>
      <c r="D1719" s="297" t="n">
        <v>0</v>
      </c>
      <c r="E1719" s="298" t="n">
        <f aca="false">1-D1719</f>
        <v>1</v>
      </c>
      <c r="F1719" s="299" t="n">
        <v>5.7</v>
      </c>
    </row>
    <row r="1720" customFormat="false" ht="15" hidden="false" customHeight="false" outlineLevel="0" collapsed="false">
      <c r="A1720" s="294" t="s">
        <v>4313</v>
      </c>
      <c r="B1720" s="295" t="s">
        <v>4314</v>
      </c>
      <c r="C1720" s="296" t="s">
        <v>32</v>
      </c>
      <c r="D1720" s="297" t="n">
        <v>0</v>
      </c>
      <c r="E1720" s="298" t="n">
        <f aca="false">1-D1720</f>
        <v>1</v>
      </c>
      <c r="F1720" s="299" t="n">
        <v>14.08</v>
      </c>
    </row>
    <row r="1721" customFormat="false" ht="15" hidden="false" customHeight="false" outlineLevel="0" collapsed="false">
      <c r="A1721" s="294" t="s">
        <v>4315</v>
      </c>
      <c r="B1721" s="295" t="s">
        <v>4316</v>
      </c>
      <c r="C1721" s="296" t="s">
        <v>32</v>
      </c>
      <c r="D1721" s="297" t="n">
        <v>0</v>
      </c>
      <c r="E1721" s="298" t="n">
        <f aca="false">1-D1721</f>
        <v>1</v>
      </c>
      <c r="F1721" s="299" t="n">
        <v>70.9</v>
      </c>
    </row>
    <row r="1722" customFormat="false" ht="15" hidden="false" customHeight="false" outlineLevel="0" collapsed="false">
      <c r="A1722" s="294" t="s">
        <v>4317</v>
      </c>
      <c r="B1722" s="295" t="s">
        <v>4318</v>
      </c>
      <c r="C1722" s="296" t="s">
        <v>32</v>
      </c>
      <c r="D1722" s="297" t="n">
        <v>0</v>
      </c>
      <c r="E1722" s="298" t="n">
        <f aca="false">1-D1722</f>
        <v>1</v>
      </c>
      <c r="F1722" s="299" t="n">
        <v>29.18</v>
      </c>
    </row>
    <row r="1723" customFormat="false" ht="15" hidden="false" customHeight="false" outlineLevel="0" collapsed="false">
      <c r="A1723" s="294" t="s">
        <v>4319</v>
      </c>
      <c r="B1723" s="295" t="s">
        <v>4320</v>
      </c>
      <c r="C1723" s="296" t="s">
        <v>32</v>
      </c>
      <c r="D1723" s="297" t="n">
        <v>0</v>
      </c>
      <c r="E1723" s="298" t="n">
        <f aca="false">1-D1723</f>
        <v>1</v>
      </c>
      <c r="F1723" s="299" t="n">
        <v>4.55</v>
      </c>
    </row>
    <row r="1724" customFormat="false" ht="15" hidden="false" customHeight="false" outlineLevel="0" collapsed="false">
      <c r="A1724" s="294" t="s">
        <v>4321</v>
      </c>
      <c r="B1724" s="295" t="s">
        <v>4322</v>
      </c>
      <c r="C1724" s="296" t="s">
        <v>32</v>
      </c>
      <c r="D1724" s="297" t="n">
        <v>0</v>
      </c>
      <c r="E1724" s="298" t="n">
        <f aca="false">1-D1724</f>
        <v>1</v>
      </c>
      <c r="F1724" s="299" t="n">
        <v>11.28</v>
      </c>
    </row>
    <row r="1725" customFormat="false" ht="15" hidden="false" customHeight="false" outlineLevel="0" collapsed="false">
      <c r="A1725" s="294" t="s">
        <v>4323</v>
      </c>
      <c r="B1725" s="295" t="s">
        <v>4324</v>
      </c>
      <c r="C1725" s="296" t="s">
        <v>32</v>
      </c>
      <c r="D1725" s="297" t="n">
        <v>0</v>
      </c>
      <c r="E1725" s="298" t="n">
        <f aca="false">1-D1725</f>
        <v>1</v>
      </c>
      <c r="F1725" s="299" t="n">
        <v>51.77</v>
      </c>
    </row>
    <row r="1726" customFormat="false" ht="15" hidden="false" customHeight="false" outlineLevel="0" collapsed="false">
      <c r="A1726" s="294" t="s">
        <v>4325</v>
      </c>
      <c r="B1726" s="295" t="s">
        <v>4326</v>
      </c>
      <c r="C1726" s="296" t="s">
        <v>32</v>
      </c>
      <c r="D1726" s="297" t="n">
        <v>0</v>
      </c>
      <c r="E1726" s="298" t="n">
        <f aca="false">1-D1726</f>
        <v>1</v>
      </c>
      <c r="F1726" s="299" t="n">
        <v>187.49</v>
      </c>
    </row>
    <row r="1727" customFormat="false" ht="15" hidden="false" customHeight="false" outlineLevel="0" collapsed="false">
      <c r="A1727" s="294" t="s">
        <v>4327</v>
      </c>
      <c r="B1727" s="295" t="s">
        <v>4328</v>
      </c>
      <c r="C1727" s="296" t="s">
        <v>32</v>
      </c>
      <c r="D1727" s="297" t="n">
        <v>0</v>
      </c>
      <c r="E1727" s="298" t="n">
        <f aca="false">1-D1727</f>
        <v>1</v>
      </c>
      <c r="F1727" s="299" t="n">
        <v>21.04</v>
      </c>
    </row>
    <row r="1728" customFormat="false" ht="15" hidden="false" customHeight="false" outlineLevel="0" collapsed="false">
      <c r="A1728" s="294" t="s">
        <v>4329</v>
      </c>
      <c r="B1728" s="295" t="s">
        <v>4330</v>
      </c>
      <c r="C1728" s="296" t="s">
        <v>32</v>
      </c>
      <c r="D1728" s="297" t="n">
        <v>0</v>
      </c>
      <c r="E1728" s="298" t="n">
        <f aca="false">1-D1728</f>
        <v>1</v>
      </c>
      <c r="F1728" s="299" t="n">
        <v>3.25</v>
      </c>
    </row>
    <row r="1729" customFormat="false" ht="15" hidden="false" customHeight="false" outlineLevel="0" collapsed="false">
      <c r="A1729" s="294" t="s">
        <v>4331</v>
      </c>
      <c r="B1729" s="295" t="s">
        <v>4332</v>
      </c>
      <c r="C1729" s="296" t="s">
        <v>32</v>
      </c>
      <c r="D1729" s="297" t="n">
        <v>0</v>
      </c>
      <c r="E1729" s="298" t="n">
        <f aca="false">1-D1729</f>
        <v>1</v>
      </c>
      <c r="F1729" s="299" t="n">
        <v>8.05</v>
      </c>
    </row>
    <row r="1730" customFormat="false" ht="15" hidden="false" customHeight="false" outlineLevel="0" collapsed="false">
      <c r="A1730" s="294" t="s">
        <v>4333</v>
      </c>
      <c r="B1730" s="295" t="s">
        <v>4334</v>
      </c>
      <c r="C1730" s="296" t="s">
        <v>32</v>
      </c>
      <c r="D1730" s="297" t="n">
        <v>0</v>
      </c>
      <c r="E1730" s="298" t="n">
        <f aca="false">1-D1730</f>
        <v>1</v>
      </c>
      <c r="F1730" s="299" t="n">
        <v>36.99</v>
      </c>
    </row>
    <row r="1731" customFormat="false" ht="15" hidden="false" customHeight="false" outlineLevel="0" collapsed="false">
      <c r="A1731" s="294" t="s">
        <v>4335</v>
      </c>
      <c r="B1731" s="295" t="s">
        <v>4336</v>
      </c>
      <c r="C1731" s="296" t="s">
        <v>32</v>
      </c>
      <c r="D1731" s="297" t="n">
        <v>0</v>
      </c>
      <c r="E1731" s="298" t="n">
        <f aca="false">1-D1731</f>
        <v>1</v>
      </c>
      <c r="F1731" s="299" t="n">
        <v>154.08</v>
      </c>
    </row>
    <row r="1732" customFormat="false" ht="15" hidden="false" customHeight="false" outlineLevel="0" collapsed="false">
      <c r="A1732" s="294" t="s">
        <v>4337</v>
      </c>
      <c r="B1732" s="295" t="s">
        <v>4338</v>
      </c>
      <c r="C1732" s="296" t="s">
        <v>32</v>
      </c>
      <c r="D1732" s="297" t="n">
        <v>0</v>
      </c>
      <c r="E1732" s="298" t="n">
        <f aca="false">1-D1732</f>
        <v>1</v>
      </c>
      <c r="F1732" s="299" t="n">
        <v>90.13</v>
      </c>
    </row>
    <row r="1733" customFormat="false" ht="15" hidden="false" customHeight="false" outlineLevel="0" collapsed="false">
      <c r="A1733" s="294" t="s">
        <v>4339</v>
      </c>
      <c r="B1733" s="295" t="s">
        <v>4340</v>
      </c>
      <c r="C1733" s="296" t="s">
        <v>32</v>
      </c>
      <c r="D1733" s="297" t="n">
        <v>0</v>
      </c>
      <c r="E1733" s="298" t="n">
        <f aca="false">1-D1733</f>
        <v>1</v>
      </c>
      <c r="F1733" s="299" t="n">
        <v>19.14</v>
      </c>
    </row>
    <row r="1734" customFormat="false" ht="15" hidden="false" customHeight="false" outlineLevel="0" collapsed="false">
      <c r="A1734" s="294" t="s">
        <v>4341</v>
      </c>
      <c r="B1734" s="295" t="s">
        <v>4342</v>
      </c>
      <c r="C1734" s="296" t="s">
        <v>32</v>
      </c>
      <c r="D1734" s="297" t="n">
        <v>0</v>
      </c>
      <c r="E1734" s="298" t="n">
        <f aca="false">1-D1734</f>
        <v>1</v>
      </c>
      <c r="F1734" s="299" t="n">
        <v>3.08</v>
      </c>
    </row>
    <row r="1735" customFormat="false" ht="15" hidden="false" customHeight="false" outlineLevel="0" collapsed="false">
      <c r="A1735" s="294" t="s">
        <v>4343</v>
      </c>
      <c r="B1735" s="295" t="s">
        <v>4344</v>
      </c>
      <c r="C1735" s="296" t="s">
        <v>32</v>
      </c>
      <c r="D1735" s="297" t="n">
        <v>0</v>
      </c>
      <c r="E1735" s="298" t="n">
        <f aca="false">1-D1735</f>
        <v>1</v>
      </c>
      <c r="F1735" s="299" t="n">
        <v>7.64</v>
      </c>
    </row>
    <row r="1736" customFormat="false" ht="15" hidden="false" customHeight="false" outlineLevel="0" collapsed="false">
      <c r="A1736" s="294" t="s">
        <v>4345</v>
      </c>
      <c r="B1736" s="295" t="s">
        <v>4346</v>
      </c>
      <c r="C1736" s="296" t="s">
        <v>32</v>
      </c>
      <c r="D1736" s="297" t="n">
        <v>0</v>
      </c>
      <c r="E1736" s="298" t="n">
        <f aca="false">1-D1736</f>
        <v>1</v>
      </c>
      <c r="F1736" s="299" t="n">
        <v>34.98</v>
      </c>
    </row>
    <row r="1737" customFormat="false" ht="15" hidden="false" customHeight="false" outlineLevel="0" collapsed="false">
      <c r="A1737" s="294" t="s">
        <v>4347</v>
      </c>
      <c r="B1737" s="295" t="s">
        <v>4348</v>
      </c>
      <c r="C1737" s="296" t="s">
        <v>32</v>
      </c>
      <c r="D1737" s="297" t="n">
        <v>0</v>
      </c>
      <c r="E1737" s="298" t="n">
        <f aca="false">1-D1737</f>
        <v>1</v>
      </c>
      <c r="F1737" s="299" t="n">
        <v>150.82</v>
      </c>
    </row>
    <row r="1738" customFormat="false" ht="15" hidden="false" customHeight="false" outlineLevel="0" collapsed="false">
      <c r="A1738" s="294" t="s">
        <v>4349</v>
      </c>
      <c r="B1738" s="295" t="s">
        <v>4350</v>
      </c>
      <c r="C1738" s="296" t="s">
        <v>32</v>
      </c>
      <c r="D1738" s="297" t="n">
        <v>0</v>
      </c>
      <c r="E1738" s="298" t="n">
        <f aca="false">1-D1738</f>
        <v>1</v>
      </c>
      <c r="F1738" s="299" t="n">
        <v>20.98</v>
      </c>
    </row>
    <row r="1739" customFormat="false" ht="15" hidden="false" customHeight="false" outlineLevel="0" collapsed="false">
      <c r="A1739" s="294" t="s">
        <v>4351</v>
      </c>
      <c r="B1739" s="295" t="s">
        <v>4352</v>
      </c>
      <c r="C1739" s="296" t="s">
        <v>32</v>
      </c>
      <c r="D1739" s="297" t="n">
        <v>0</v>
      </c>
      <c r="E1739" s="298" t="n">
        <f aca="false">1-D1739</f>
        <v>1</v>
      </c>
      <c r="F1739" s="299" t="n">
        <v>3.38</v>
      </c>
    </row>
    <row r="1740" customFormat="false" ht="15" hidden="false" customHeight="false" outlineLevel="0" collapsed="false">
      <c r="A1740" s="294" t="s">
        <v>4353</v>
      </c>
      <c r="B1740" s="295" t="s">
        <v>4354</v>
      </c>
      <c r="C1740" s="296" t="s">
        <v>32</v>
      </c>
      <c r="D1740" s="297" t="n">
        <v>0</v>
      </c>
      <c r="E1740" s="298" t="n">
        <f aca="false">1-D1740</f>
        <v>1</v>
      </c>
      <c r="F1740" s="299" t="n">
        <v>8.38</v>
      </c>
    </row>
    <row r="1741" customFormat="false" ht="15" hidden="false" customHeight="false" outlineLevel="0" collapsed="false">
      <c r="A1741" s="294" t="s">
        <v>4355</v>
      </c>
      <c r="B1741" s="295" t="s">
        <v>4356</v>
      </c>
      <c r="C1741" s="296" t="s">
        <v>32</v>
      </c>
      <c r="D1741" s="297" t="n">
        <v>0</v>
      </c>
      <c r="E1741" s="298" t="n">
        <f aca="false">1-D1741</f>
        <v>1</v>
      </c>
      <c r="F1741" s="299" t="n">
        <v>38.36</v>
      </c>
    </row>
    <row r="1742" customFormat="false" ht="15" hidden="false" customHeight="false" outlineLevel="0" collapsed="false">
      <c r="A1742" s="294" t="s">
        <v>4357</v>
      </c>
      <c r="B1742" s="295" t="s">
        <v>4358</v>
      </c>
      <c r="C1742" s="296" t="s">
        <v>32</v>
      </c>
      <c r="D1742" s="297" t="n">
        <v>0</v>
      </c>
      <c r="E1742" s="298" t="n">
        <f aca="false">1-D1742</f>
        <v>1</v>
      </c>
      <c r="F1742" s="299" t="n">
        <v>113.51</v>
      </c>
    </row>
    <row r="1743" customFormat="false" ht="15" hidden="false" customHeight="false" outlineLevel="0" collapsed="false">
      <c r="A1743" s="294" t="s">
        <v>4359</v>
      </c>
      <c r="B1743" s="295" t="s">
        <v>4360</v>
      </c>
      <c r="C1743" s="296" t="s">
        <v>32</v>
      </c>
      <c r="D1743" s="297" t="n">
        <v>0</v>
      </c>
      <c r="E1743" s="298" t="n">
        <f aca="false">1-D1743</f>
        <v>1</v>
      </c>
      <c r="F1743" s="299" t="n">
        <v>17.67</v>
      </c>
    </row>
    <row r="1744" customFormat="false" ht="15" hidden="false" customHeight="false" outlineLevel="0" collapsed="false">
      <c r="A1744" s="294" t="s">
        <v>4361</v>
      </c>
      <c r="B1744" s="295" t="s">
        <v>4362</v>
      </c>
      <c r="C1744" s="296" t="s">
        <v>32</v>
      </c>
      <c r="D1744" s="297" t="n">
        <v>0</v>
      </c>
      <c r="E1744" s="298" t="n">
        <f aca="false">1-D1744</f>
        <v>1</v>
      </c>
      <c r="F1744" s="299" t="n">
        <v>2.93</v>
      </c>
    </row>
    <row r="1745" customFormat="false" ht="15" hidden="false" customHeight="false" outlineLevel="0" collapsed="false">
      <c r="A1745" s="294" t="s">
        <v>4363</v>
      </c>
      <c r="B1745" s="295" t="s">
        <v>4364</v>
      </c>
      <c r="C1745" s="296" t="s">
        <v>32</v>
      </c>
      <c r="D1745" s="297" t="n">
        <v>0</v>
      </c>
      <c r="E1745" s="298" t="n">
        <f aca="false">1-D1745</f>
        <v>1</v>
      </c>
      <c r="F1745" s="299" t="n">
        <v>7.26</v>
      </c>
    </row>
    <row r="1746" customFormat="false" ht="15" hidden="false" customHeight="false" outlineLevel="0" collapsed="false">
      <c r="A1746" s="294" t="s">
        <v>4365</v>
      </c>
      <c r="B1746" s="295" t="s">
        <v>4366</v>
      </c>
      <c r="C1746" s="296" t="s">
        <v>32</v>
      </c>
      <c r="D1746" s="297" t="n">
        <v>0</v>
      </c>
      <c r="E1746" s="298" t="n">
        <f aca="false">1-D1746</f>
        <v>1</v>
      </c>
      <c r="F1746" s="299" t="n">
        <v>33.13</v>
      </c>
    </row>
    <row r="1747" customFormat="false" ht="15" hidden="false" customHeight="false" outlineLevel="0" collapsed="false">
      <c r="A1747" s="294" t="s">
        <v>4367</v>
      </c>
      <c r="B1747" s="295" t="s">
        <v>4368</v>
      </c>
      <c r="C1747" s="296" t="s">
        <v>32</v>
      </c>
      <c r="D1747" s="297" t="n">
        <v>0</v>
      </c>
      <c r="E1747" s="298" t="n">
        <f aca="false">1-D1747</f>
        <v>1</v>
      </c>
      <c r="F1747" s="299" t="n">
        <v>111.11</v>
      </c>
    </row>
    <row r="1748" customFormat="false" ht="15" hidden="false" customHeight="false" outlineLevel="0" collapsed="false">
      <c r="A1748" s="294" t="s">
        <v>4369</v>
      </c>
      <c r="B1748" s="295" t="s">
        <v>4370</v>
      </c>
      <c r="C1748" s="296" t="s">
        <v>32</v>
      </c>
      <c r="D1748" s="297" t="n">
        <v>0</v>
      </c>
      <c r="E1748" s="298" t="n">
        <f aca="false">1-D1748</f>
        <v>1</v>
      </c>
      <c r="F1748" s="299" t="n">
        <v>19.4</v>
      </c>
    </row>
    <row r="1749" customFormat="false" ht="15" hidden="false" customHeight="false" outlineLevel="0" collapsed="false">
      <c r="A1749" s="294" t="s">
        <v>4371</v>
      </c>
      <c r="B1749" s="295" t="s">
        <v>4372</v>
      </c>
      <c r="C1749" s="296" t="s">
        <v>32</v>
      </c>
      <c r="D1749" s="297" t="n">
        <v>0</v>
      </c>
      <c r="E1749" s="298" t="n">
        <f aca="false">1-D1749</f>
        <v>1</v>
      </c>
      <c r="F1749" s="299" t="n">
        <v>3.22</v>
      </c>
    </row>
    <row r="1750" customFormat="false" ht="15" hidden="false" customHeight="false" outlineLevel="0" collapsed="false">
      <c r="A1750" s="294" t="s">
        <v>4373</v>
      </c>
      <c r="B1750" s="295" t="s">
        <v>4374</v>
      </c>
      <c r="C1750" s="296" t="s">
        <v>32</v>
      </c>
      <c r="D1750" s="297" t="n">
        <v>0</v>
      </c>
      <c r="E1750" s="298" t="n">
        <f aca="false">1-D1750</f>
        <v>1</v>
      </c>
      <c r="F1750" s="299" t="n">
        <v>7.97</v>
      </c>
    </row>
    <row r="1751" customFormat="false" ht="15" hidden="false" customHeight="false" outlineLevel="0" collapsed="false">
      <c r="A1751" s="294" t="s">
        <v>4375</v>
      </c>
      <c r="B1751" s="295" t="s">
        <v>4376</v>
      </c>
      <c r="C1751" s="296" t="s">
        <v>32</v>
      </c>
      <c r="D1751" s="297" t="n">
        <v>0</v>
      </c>
      <c r="E1751" s="298" t="n">
        <f aca="false">1-D1751</f>
        <v>1</v>
      </c>
      <c r="F1751" s="299" t="n">
        <v>36.38</v>
      </c>
    </row>
    <row r="1752" customFormat="false" ht="15" hidden="false" customHeight="false" outlineLevel="0" collapsed="false">
      <c r="A1752" s="294" t="s">
        <v>4377</v>
      </c>
      <c r="B1752" s="295" t="s">
        <v>4378</v>
      </c>
      <c r="C1752" s="296" t="s">
        <v>32</v>
      </c>
      <c r="D1752" s="297" t="n">
        <v>0</v>
      </c>
      <c r="E1752" s="298" t="n">
        <f aca="false">1-D1752</f>
        <v>1</v>
      </c>
      <c r="F1752" s="299" t="n">
        <v>113.51</v>
      </c>
    </row>
    <row r="1753" customFormat="false" ht="15" hidden="false" customHeight="false" outlineLevel="0" collapsed="false">
      <c r="A1753" s="294" t="s">
        <v>4379</v>
      </c>
      <c r="B1753" s="295" t="s">
        <v>4380</v>
      </c>
      <c r="C1753" s="296" t="s">
        <v>32</v>
      </c>
      <c r="D1753" s="297" t="n">
        <v>0</v>
      </c>
      <c r="E1753" s="298" t="n">
        <f aca="false">1-D1753</f>
        <v>1</v>
      </c>
      <c r="F1753" s="299" t="n">
        <v>24.66</v>
      </c>
    </row>
    <row r="1754" customFormat="false" ht="15" hidden="false" customHeight="false" outlineLevel="0" collapsed="false">
      <c r="A1754" s="294" t="s">
        <v>4381</v>
      </c>
      <c r="B1754" s="295" t="s">
        <v>4382</v>
      </c>
      <c r="C1754" s="296" t="s">
        <v>32</v>
      </c>
      <c r="D1754" s="297" t="n">
        <v>0</v>
      </c>
      <c r="E1754" s="298" t="n">
        <f aca="false">1-D1754</f>
        <v>1</v>
      </c>
      <c r="F1754" s="299" t="n">
        <v>4</v>
      </c>
    </row>
    <row r="1755" customFormat="false" ht="15" hidden="false" customHeight="false" outlineLevel="0" collapsed="false">
      <c r="A1755" s="294" t="s">
        <v>4383</v>
      </c>
      <c r="B1755" s="295" t="s">
        <v>4384</v>
      </c>
      <c r="C1755" s="296" t="s">
        <v>32</v>
      </c>
      <c r="D1755" s="297" t="n">
        <v>0</v>
      </c>
      <c r="E1755" s="298" t="n">
        <f aca="false">1-D1755</f>
        <v>1</v>
      </c>
      <c r="F1755" s="299" t="n">
        <v>9.91</v>
      </c>
    </row>
    <row r="1756" customFormat="false" ht="15" hidden="false" customHeight="false" outlineLevel="0" collapsed="false">
      <c r="A1756" s="294" t="s">
        <v>4385</v>
      </c>
      <c r="B1756" s="295" t="s">
        <v>4386</v>
      </c>
      <c r="C1756" s="296" t="s">
        <v>32</v>
      </c>
      <c r="D1756" s="297" t="n">
        <v>0</v>
      </c>
      <c r="E1756" s="298" t="n">
        <f aca="false">1-D1756</f>
        <v>1</v>
      </c>
      <c r="F1756" s="299" t="n">
        <v>45.33</v>
      </c>
    </row>
    <row r="1757" customFormat="false" ht="15" hidden="false" customHeight="false" outlineLevel="0" collapsed="false">
      <c r="A1757" s="294" t="s">
        <v>4387</v>
      </c>
      <c r="B1757" s="295" t="s">
        <v>4388</v>
      </c>
      <c r="C1757" s="296" t="s">
        <v>32</v>
      </c>
      <c r="D1757" s="297" t="n">
        <v>0</v>
      </c>
      <c r="E1757" s="298" t="n">
        <f aca="false">1-D1757</f>
        <v>1</v>
      </c>
      <c r="F1757" s="299" t="n">
        <v>142.95</v>
      </c>
    </row>
    <row r="1758" customFormat="false" ht="15" hidden="false" customHeight="false" outlineLevel="0" collapsed="false">
      <c r="A1758" s="294" t="s">
        <v>4389</v>
      </c>
      <c r="B1758" s="295" t="s">
        <v>4390</v>
      </c>
      <c r="C1758" s="296" t="s">
        <v>32</v>
      </c>
      <c r="D1758" s="297" t="n">
        <v>0</v>
      </c>
      <c r="E1758" s="298" t="n">
        <f aca="false">1-D1758</f>
        <v>1</v>
      </c>
      <c r="F1758" s="299" t="n">
        <v>2.41</v>
      </c>
    </row>
    <row r="1759" customFormat="false" ht="15" hidden="false" customHeight="false" outlineLevel="0" collapsed="false">
      <c r="A1759" s="294" t="s">
        <v>4391</v>
      </c>
      <c r="B1759" s="295" t="s">
        <v>4392</v>
      </c>
      <c r="C1759" s="296" t="s">
        <v>32</v>
      </c>
      <c r="D1759" s="297" t="n">
        <v>0</v>
      </c>
      <c r="E1759" s="298" t="n">
        <f aca="false">1-D1759</f>
        <v>1</v>
      </c>
      <c r="F1759" s="299" t="n">
        <v>0.79</v>
      </c>
    </row>
    <row r="1760" customFormat="false" ht="15" hidden="false" customHeight="false" outlineLevel="0" collapsed="false">
      <c r="A1760" s="294" t="s">
        <v>4393</v>
      </c>
      <c r="B1760" s="295" t="s">
        <v>4394</v>
      </c>
      <c r="C1760" s="296" t="s">
        <v>32</v>
      </c>
      <c r="D1760" s="297" t="n">
        <v>0</v>
      </c>
      <c r="E1760" s="298" t="n">
        <f aca="false">1-D1760</f>
        <v>1</v>
      </c>
      <c r="F1760" s="299" t="n">
        <v>0.21</v>
      </c>
    </row>
    <row r="1761" customFormat="false" ht="15" hidden="false" customHeight="false" outlineLevel="0" collapsed="false">
      <c r="A1761" s="294" t="s">
        <v>4395</v>
      </c>
      <c r="B1761" s="295" t="s">
        <v>4396</v>
      </c>
      <c r="C1761" s="296" t="s">
        <v>32</v>
      </c>
      <c r="D1761" s="297" t="n">
        <v>0</v>
      </c>
      <c r="E1761" s="298" t="n">
        <f aca="false">1-D1761</f>
        <v>1</v>
      </c>
      <c r="F1761" s="299" t="n">
        <v>0.99</v>
      </c>
    </row>
    <row r="1762" customFormat="false" ht="15" hidden="false" customHeight="false" outlineLevel="0" collapsed="false">
      <c r="A1762" s="294" t="s">
        <v>4397</v>
      </c>
      <c r="B1762" s="295" t="s">
        <v>4398</v>
      </c>
      <c r="C1762" s="296" t="s">
        <v>32</v>
      </c>
      <c r="D1762" s="297" t="n">
        <v>0</v>
      </c>
      <c r="E1762" s="298" t="n">
        <f aca="false">1-D1762</f>
        <v>1</v>
      </c>
      <c r="F1762" s="299" t="n">
        <v>6.71</v>
      </c>
    </row>
    <row r="1763" customFormat="false" ht="15" hidden="false" customHeight="false" outlineLevel="0" collapsed="false">
      <c r="A1763" s="294" t="s">
        <v>4399</v>
      </c>
      <c r="B1763" s="295" t="s">
        <v>4400</v>
      </c>
      <c r="C1763" s="296" t="s">
        <v>32</v>
      </c>
      <c r="D1763" s="297" t="n">
        <v>0</v>
      </c>
      <c r="E1763" s="298" t="n">
        <f aca="false">1-D1763</f>
        <v>1</v>
      </c>
      <c r="F1763" s="299" t="n">
        <v>0.64</v>
      </c>
    </row>
    <row r="1764" customFormat="false" ht="15" hidden="false" customHeight="false" outlineLevel="0" collapsed="false">
      <c r="A1764" s="294" t="s">
        <v>4401</v>
      </c>
      <c r="B1764" s="295" t="s">
        <v>4402</v>
      </c>
      <c r="C1764" s="296" t="s">
        <v>32</v>
      </c>
      <c r="D1764" s="297" t="n">
        <v>0</v>
      </c>
      <c r="E1764" s="298" t="n">
        <f aca="false">1-D1764</f>
        <v>1</v>
      </c>
      <c r="F1764" s="299" t="n">
        <v>0.17</v>
      </c>
    </row>
    <row r="1765" customFormat="false" ht="15" hidden="false" customHeight="false" outlineLevel="0" collapsed="false">
      <c r="A1765" s="294" t="s">
        <v>4403</v>
      </c>
      <c r="B1765" s="295" t="s">
        <v>4404</v>
      </c>
      <c r="C1765" s="296" t="s">
        <v>32</v>
      </c>
      <c r="D1765" s="297" t="n">
        <v>0</v>
      </c>
      <c r="E1765" s="298" t="n">
        <f aca="false">1-D1765</f>
        <v>1</v>
      </c>
      <c r="F1765" s="299" t="n">
        <v>0.8</v>
      </c>
    </row>
    <row r="1766" customFormat="false" ht="15" hidden="false" customHeight="false" outlineLevel="0" collapsed="false">
      <c r="A1766" s="294" t="s">
        <v>4405</v>
      </c>
      <c r="B1766" s="295" t="s">
        <v>4406</v>
      </c>
      <c r="C1766" s="296" t="s">
        <v>32</v>
      </c>
      <c r="D1766" s="297" t="n">
        <v>0</v>
      </c>
      <c r="E1766" s="298" t="n">
        <f aca="false">1-D1766</f>
        <v>1</v>
      </c>
      <c r="F1766" s="299" t="n">
        <v>5.08</v>
      </c>
    </row>
    <row r="1767" customFormat="false" ht="15" hidden="false" customHeight="false" outlineLevel="0" collapsed="false">
      <c r="A1767" s="294" t="s">
        <v>4407</v>
      </c>
      <c r="B1767" s="295" t="s">
        <v>4408</v>
      </c>
      <c r="C1767" s="296" t="s">
        <v>32</v>
      </c>
      <c r="D1767" s="297" t="n">
        <v>0</v>
      </c>
      <c r="E1767" s="298" t="n">
        <f aca="false">1-D1767</f>
        <v>1</v>
      </c>
      <c r="F1767" s="299" t="n">
        <v>6.66</v>
      </c>
    </row>
    <row r="1768" customFormat="false" ht="15" hidden="false" customHeight="false" outlineLevel="0" collapsed="false">
      <c r="A1768" s="294" t="s">
        <v>4409</v>
      </c>
      <c r="B1768" s="295" t="s">
        <v>4410</v>
      </c>
      <c r="C1768" s="296" t="s">
        <v>32</v>
      </c>
      <c r="D1768" s="297" t="n">
        <v>0</v>
      </c>
      <c r="E1768" s="298" t="n">
        <f aca="false">1-D1768</f>
        <v>1</v>
      </c>
      <c r="F1768" s="299" t="n">
        <v>1.78</v>
      </c>
    </row>
    <row r="1769" customFormat="false" ht="15" hidden="false" customHeight="false" outlineLevel="0" collapsed="false">
      <c r="A1769" s="294" t="s">
        <v>4411</v>
      </c>
      <c r="B1769" s="295" t="s">
        <v>4412</v>
      </c>
      <c r="C1769" s="296" t="s">
        <v>32</v>
      </c>
      <c r="D1769" s="297" t="n">
        <v>0</v>
      </c>
      <c r="E1769" s="298" t="n">
        <f aca="false">1-D1769</f>
        <v>1</v>
      </c>
      <c r="F1769" s="299" t="n">
        <v>8.34</v>
      </c>
    </row>
    <row r="1770" customFormat="false" ht="15" hidden="false" customHeight="false" outlineLevel="0" collapsed="false">
      <c r="A1770" s="294" t="s">
        <v>4413</v>
      </c>
      <c r="B1770" s="295" t="s">
        <v>4414</v>
      </c>
      <c r="C1770" s="296" t="s">
        <v>32</v>
      </c>
      <c r="D1770" s="297" t="n">
        <v>0</v>
      </c>
      <c r="E1770" s="298" t="n">
        <f aca="false">1-D1770</f>
        <v>1</v>
      </c>
      <c r="F1770" s="299" t="n">
        <v>59.05</v>
      </c>
    </row>
    <row r="1771" customFormat="false" ht="15" hidden="false" customHeight="false" outlineLevel="0" collapsed="false">
      <c r="A1771" s="294" t="s">
        <v>4415</v>
      </c>
      <c r="B1771" s="295" t="s">
        <v>4416</v>
      </c>
      <c r="C1771" s="296" t="s">
        <v>32</v>
      </c>
      <c r="D1771" s="297" t="n">
        <v>0</v>
      </c>
      <c r="E1771" s="298" t="n">
        <f aca="false">1-D1771</f>
        <v>1</v>
      </c>
      <c r="F1771" s="299" t="n">
        <v>7.9</v>
      </c>
    </row>
    <row r="1772" customFormat="false" ht="15" hidden="false" customHeight="false" outlineLevel="0" collapsed="false">
      <c r="A1772" s="294" t="s">
        <v>4417</v>
      </c>
      <c r="B1772" s="295" t="s">
        <v>4418</v>
      </c>
      <c r="C1772" s="296" t="s">
        <v>32</v>
      </c>
      <c r="D1772" s="297" t="n">
        <v>0</v>
      </c>
      <c r="E1772" s="298" t="n">
        <f aca="false">1-D1772</f>
        <v>1</v>
      </c>
      <c r="F1772" s="299" t="n">
        <v>2.12</v>
      </c>
    </row>
    <row r="1773" customFormat="false" ht="15" hidden="false" customHeight="false" outlineLevel="0" collapsed="false">
      <c r="A1773" s="294" t="s">
        <v>4419</v>
      </c>
      <c r="B1773" s="295" t="s">
        <v>4420</v>
      </c>
      <c r="C1773" s="296" t="s">
        <v>32</v>
      </c>
      <c r="D1773" s="297" t="n">
        <v>0</v>
      </c>
      <c r="E1773" s="298" t="n">
        <f aca="false">1-D1773</f>
        <v>1</v>
      </c>
      <c r="F1773" s="299" t="n">
        <v>9.89</v>
      </c>
    </row>
    <row r="1774" customFormat="false" ht="15" hidden="false" customHeight="false" outlineLevel="0" collapsed="false">
      <c r="A1774" s="294" t="s">
        <v>4421</v>
      </c>
      <c r="B1774" s="295" t="s">
        <v>4422</v>
      </c>
      <c r="C1774" s="296" t="s">
        <v>32</v>
      </c>
      <c r="D1774" s="297" t="n">
        <v>0</v>
      </c>
      <c r="E1774" s="298" t="n">
        <f aca="false">1-D1774</f>
        <v>1</v>
      </c>
      <c r="F1774" s="299" t="n">
        <v>80.22</v>
      </c>
    </row>
    <row r="1775" customFormat="false" ht="15" hidden="false" customHeight="false" outlineLevel="0" collapsed="false">
      <c r="A1775" s="294" t="s">
        <v>4423</v>
      </c>
      <c r="B1775" s="295" t="s">
        <v>4424</v>
      </c>
      <c r="C1775" s="296" t="s">
        <v>32</v>
      </c>
      <c r="D1775" s="297" t="n">
        <v>0</v>
      </c>
      <c r="E1775" s="298" t="n">
        <f aca="false">1-D1775</f>
        <v>1</v>
      </c>
      <c r="F1775" s="299" t="n">
        <v>4.97</v>
      </c>
    </row>
    <row r="1776" customFormat="false" ht="15" hidden="false" customHeight="false" outlineLevel="0" collapsed="false">
      <c r="A1776" s="294" t="s">
        <v>4425</v>
      </c>
      <c r="B1776" s="295" t="s">
        <v>4426</v>
      </c>
      <c r="C1776" s="296" t="s">
        <v>32</v>
      </c>
      <c r="D1776" s="297" t="n">
        <v>0</v>
      </c>
      <c r="E1776" s="298" t="n">
        <f aca="false">1-D1776</f>
        <v>1</v>
      </c>
      <c r="F1776" s="299" t="n">
        <v>1.33</v>
      </c>
    </row>
    <row r="1777" customFormat="false" ht="15" hidden="false" customHeight="false" outlineLevel="0" collapsed="false">
      <c r="A1777" s="294" t="s">
        <v>4427</v>
      </c>
      <c r="B1777" s="295" t="s">
        <v>4428</v>
      </c>
      <c r="C1777" s="296" t="s">
        <v>32</v>
      </c>
      <c r="D1777" s="297" t="n">
        <v>0</v>
      </c>
      <c r="E1777" s="298" t="n">
        <f aca="false">1-D1777</f>
        <v>1</v>
      </c>
      <c r="F1777" s="299" t="n">
        <v>6.22</v>
      </c>
    </row>
    <row r="1778" customFormat="false" ht="15" hidden="false" customHeight="false" outlineLevel="0" collapsed="false">
      <c r="A1778" s="294" t="s">
        <v>4429</v>
      </c>
      <c r="B1778" s="295" t="s">
        <v>4430</v>
      </c>
      <c r="C1778" s="296" t="s">
        <v>32</v>
      </c>
      <c r="D1778" s="297" t="n">
        <v>0</v>
      </c>
      <c r="E1778" s="298" t="n">
        <f aca="false">1-D1778</f>
        <v>1</v>
      </c>
      <c r="F1778" s="299" t="n">
        <v>45.94</v>
      </c>
    </row>
    <row r="1779" customFormat="false" ht="15" hidden="false" customHeight="false" outlineLevel="0" collapsed="false">
      <c r="A1779" s="294" t="s">
        <v>4431</v>
      </c>
      <c r="B1779" s="295" t="s">
        <v>4432</v>
      </c>
      <c r="C1779" s="296" t="s">
        <v>32</v>
      </c>
      <c r="D1779" s="297" t="n">
        <v>0</v>
      </c>
      <c r="E1779" s="298" t="n">
        <f aca="false">1-D1779</f>
        <v>1</v>
      </c>
      <c r="F1779" s="299" t="n">
        <v>16.92</v>
      </c>
    </row>
    <row r="1780" customFormat="false" ht="15" hidden="false" customHeight="false" outlineLevel="0" collapsed="false">
      <c r="A1780" s="294" t="s">
        <v>4433</v>
      </c>
      <c r="B1780" s="295" t="s">
        <v>4434</v>
      </c>
      <c r="C1780" s="296" t="s">
        <v>32</v>
      </c>
      <c r="D1780" s="297" t="n">
        <v>0</v>
      </c>
      <c r="E1780" s="298" t="n">
        <f aca="false">1-D1780</f>
        <v>1</v>
      </c>
      <c r="F1780" s="299" t="n">
        <v>4.54</v>
      </c>
    </row>
    <row r="1781" customFormat="false" ht="15" hidden="false" customHeight="false" outlineLevel="0" collapsed="false">
      <c r="A1781" s="294" t="s">
        <v>4435</v>
      </c>
      <c r="B1781" s="295" t="s">
        <v>4436</v>
      </c>
      <c r="C1781" s="296" t="s">
        <v>32</v>
      </c>
      <c r="D1781" s="297" t="n">
        <v>0</v>
      </c>
      <c r="E1781" s="298" t="n">
        <f aca="false">1-D1781</f>
        <v>1</v>
      </c>
      <c r="F1781" s="299" t="n">
        <v>21.17</v>
      </c>
    </row>
    <row r="1782" customFormat="false" ht="15" hidden="false" customHeight="false" outlineLevel="0" collapsed="false">
      <c r="A1782" s="294" t="s">
        <v>4437</v>
      </c>
      <c r="B1782" s="295" t="s">
        <v>4438</v>
      </c>
      <c r="C1782" s="296" t="s">
        <v>32</v>
      </c>
      <c r="D1782" s="297" t="n">
        <v>0</v>
      </c>
      <c r="E1782" s="298" t="n">
        <f aca="false">1-D1782</f>
        <v>1</v>
      </c>
      <c r="F1782" s="299" t="n">
        <v>153.21</v>
      </c>
    </row>
    <row r="1783" customFormat="false" ht="15" hidden="false" customHeight="false" outlineLevel="0" collapsed="false">
      <c r="A1783" s="294" t="s">
        <v>4439</v>
      </c>
      <c r="B1783" s="295" t="s">
        <v>4440</v>
      </c>
      <c r="C1783" s="296" t="s">
        <v>32</v>
      </c>
      <c r="D1783" s="297" t="n">
        <v>0</v>
      </c>
      <c r="E1783" s="298" t="n">
        <f aca="false">1-D1783</f>
        <v>1</v>
      </c>
      <c r="F1783" s="299" t="n">
        <v>6.64</v>
      </c>
    </row>
    <row r="1784" customFormat="false" ht="15" hidden="false" customHeight="false" outlineLevel="0" collapsed="false">
      <c r="A1784" s="294" t="s">
        <v>4441</v>
      </c>
      <c r="B1784" s="295" t="s">
        <v>4442</v>
      </c>
      <c r="C1784" s="296" t="s">
        <v>32</v>
      </c>
      <c r="D1784" s="297" t="n">
        <v>0</v>
      </c>
      <c r="E1784" s="298" t="n">
        <f aca="false">1-D1784</f>
        <v>1</v>
      </c>
      <c r="F1784" s="299" t="n">
        <v>1.78</v>
      </c>
    </row>
    <row r="1785" customFormat="false" ht="15" hidden="false" customHeight="false" outlineLevel="0" collapsed="false">
      <c r="A1785" s="294" t="s">
        <v>4443</v>
      </c>
      <c r="B1785" s="295" t="s">
        <v>4444</v>
      </c>
      <c r="C1785" s="296" t="s">
        <v>32</v>
      </c>
      <c r="D1785" s="297" t="n">
        <v>0</v>
      </c>
      <c r="E1785" s="298" t="n">
        <f aca="false">1-D1785</f>
        <v>1</v>
      </c>
      <c r="F1785" s="299" t="n">
        <v>8.31</v>
      </c>
    </row>
    <row r="1786" customFormat="false" ht="15" hidden="false" customHeight="false" outlineLevel="0" collapsed="false">
      <c r="A1786" s="294" t="s">
        <v>4445</v>
      </c>
      <c r="B1786" s="295" t="s">
        <v>4446</v>
      </c>
      <c r="C1786" s="296" t="s">
        <v>32</v>
      </c>
      <c r="D1786" s="297" t="n">
        <v>0</v>
      </c>
      <c r="E1786" s="298" t="n">
        <f aca="false">1-D1786</f>
        <v>1</v>
      </c>
      <c r="F1786" s="299" t="n">
        <v>14.57</v>
      </c>
    </row>
    <row r="1787" customFormat="false" ht="15" hidden="false" customHeight="false" outlineLevel="0" collapsed="false">
      <c r="A1787" s="294" t="s">
        <v>4447</v>
      </c>
      <c r="B1787" s="295" t="s">
        <v>4448</v>
      </c>
      <c r="C1787" s="296" t="s">
        <v>32</v>
      </c>
      <c r="D1787" s="297" t="n">
        <v>0</v>
      </c>
      <c r="E1787" s="298" t="n">
        <f aca="false">1-D1787</f>
        <v>1</v>
      </c>
      <c r="F1787" s="299" t="n">
        <v>0.1</v>
      </c>
    </row>
    <row r="1788" customFormat="false" ht="15" hidden="false" customHeight="false" outlineLevel="0" collapsed="false">
      <c r="A1788" s="294" t="s">
        <v>4449</v>
      </c>
      <c r="B1788" s="295" t="s">
        <v>4450</v>
      </c>
      <c r="C1788" s="296" t="s">
        <v>32</v>
      </c>
      <c r="D1788" s="297" t="n">
        <v>0</v>
      </c>
      <c r="E1788" s="298" t="n">
        <f aca="false">1-D1788</f>
        <v>1</v>
      </c>
      <c r="F1788" s="299" t="n">
        <v>6.03</v>
      </c>
    </row>
    <row r="1789" customFormat="false" ht="15" hidden="false" customHeight="false" outlineLevel="0" collapsed="false">
      <c r="A1789" s="294" t="s">
        <v>4451</v>
      </c>
      <c r="B1789" s="295" t="s">
        <v>4452</v>
      </c>
      <c r="C1789" s="296" t="s">
        <v>32</v>
      </c>
      <c r="D1789" s="297" t="n">
        <v>0</v>
      </c>
      <c r="E1789" s="298" t="n">
        <f aca="false">1-D1789</f>
        <v>1</v>
      </c>
      <c r="F1789" s="299" t="n">
        <v>4.52</v>
      </c>
    </row>
    <row r="1790" customFormat="false" ht="15" hidden="false" customHeight="false" outlineLevel="0" collapsed="false">
      <c r="A1790" s="294" t="s">
        <v>4453</v>
      </c>
      <c r="B1790" s="295" t="s">
        <v>4454</v>
      </c>
      <c r="C1790" s="296" t="s">
        <v>32</v>
      </c>
      <c r="D1790" s="297" t="n">
        <v>0</v>
      </c>
      <c r="E1790" s="298" t="n">
        <f aca="false">1-D1790</f>
        <v>1</v>
      </c>
      <c r="F1790" s="299" t="n">
        <v>1.08</v>
      </c>
    </row>
    <row r="1791" customFormat="false" ht="15" hidden="false" customHeight="false" outlineLevel="0" collapsed="false">
      <c r="A1791" s="294" t="s">
        <v>4455</v>
      </c>
      <c r="B1791" s="295" t="s">
        <v>4456</v>
      </c>
      <c r="C1791" s="296" t="s">
        <v>32</v>
      </c>
      <c r="D1791" s="297" t="n">
        <v>0</v>
      </c>
      <c r="E1791" s="298" t="n">
        <f aca="false">1-D1791</f>
        <v>1</v>
      </c>
      <c r="F1791" s="299" t="n">
        <v>1.08</v>
      </c>
    </row>
    <row r="1792" customFormat="false" ht="15" hidden="false" customHeight="false" outlineLevel="0" collapsed="false">
      <c r="A1792" s="294" t="s">
        <v>4457</v>
      </c>
      <c r="B1792" s="295" t="s">
        <v>4458</v>
      </c>
      <c r="C1792" s="296" t="s">
        <v>32</v>
      </c>
      <c r="D1792" s="297" t="n">
        <v>0</v>
      </c>
      <c r="E1792" s="298" t="n">
        <f aca="false">1-D1792</f>
        <v>1</v>
      </c>
      <c r="F1792" s="299" t="n">
        <v>0.9</v>
      </c>
    </row>
    <row r="1793" customFormat="false" ht="15" hidden="false" customHeight="false" outlineLevel="0" collapsed="false">
      <c r="A1793" s="294" t="s">
        <v>4459</v>
      </c>
      <c r="B1793" s="295" t="s">
        <v>4460</v>
      </c>
      <c r="C1793" s="296" t="s">
        <v>32</v>
      </c>
      <c r="D1793" s="297" t="n">
        <v>0</v>
      </c>
      <c r="E1793" s="298" t="n">
        <f aca="false">1-D1793</f>
        <v>1</v>
      </c>
      <c r="F1793" s="299" t="n">
        <v>0.2</v>
      </c>
    </row>
    <row r="1794" customFormat="false" ht="15" hidden="false" customHeight="false" outlineLevel="0" collapsed="false">
      <c r="A1794" s="294" t="s">
        <v>4461</v>
      </c>
      <c r="B1794" s="295" t="s">
        <v>4462</v>
      </c>
      <c r="C1794" s="296" t="s">
        <v>32</v>
      </c>
      <c r="D1794" s="297" t="n">
        <v>0</v>
      </c>
      <c r="E1794" s="298" t="n">
        <f aca="false">1-D1794</f>
        <v>1</v>
      </c>
      <c r="F1794" s="299" t="n">
        <v>1.12</v>
      </c>
    </row>
    <row r="1795" customFormat="false" ht="15" hidden="false" customHeight="false" outlineLevel="0" collapsed="false">
      <c r="A1795" s="294" t="s">
        <v>4463</v>
      </c>
      <c r="B1795" s="295" t="s">
        <v>4464</v>
      </c>
      <c r="C1795" s="296" t="s">
        <v>32</v>
      </c>
      <c r="D1795" s="297" t="n">
        <v>0</v>
      </c>
      <c r="E1795" s="298" t="n">
        <f aca="false">1-D1795</f>
        <v>1</v>
      </c>
      <c r="F1795" s="299" t="n">
        <v>9.45</v>
      </c>
    </row>
    <row r="1796" customFormat="false" ht="15" hidden="false" customHeight="false" outlineLevel="0" collapsed="false">
      <c r="A1796" s="294" t="s">
        <v>4465</v>
      </c>
      <c r="B1796" s="295" t="s">
        <v>4466</v>
      </c>
      <c r="C1796" s="296" t="s">
        <v>32</v>
      </c>
      <c r="D1796" s="297" t="n">
        <v>0</v>
      </c>
      <c r="E1796" s="298" t="n">
        <f aca="false">1-D1796</f>
        <v>1</v>
      </c>
      <c r="F1796" s="299" t="n">
        <v>0.76</v>
      </c>
    </row>
    <row r="1797" customFormat="false" ht="15" hidden="false" customHeight="false" outlineLevel="0" collapsed="false">
      <c r="A1797" s="294" t="s">
        <v>4467</v>
      </c>
      <c r="B1797" s="295" t="s">
        <v>4468</v>
      </c>
      <c r="C1797" s="296" t="s">
        <v>32</v>
      </c>
      <c r="D1797" s="297" t="n">
        <v>0</v>
      </c>
      <c r="E1797" s="298" t="n">
        <f aca="false">1-D1797</f>
        <v>1</v>
      </c>
      <c r="F1797" s="299" t="n">
        <v>0.15</v>
      </c>
    </row>
    <row r="1798" customFormat="false" ht="15" hidden="false" customHeight="false" outlineLevel="0" collapsed="false">
      <c r="A1798" s="294" t="s">
        <v>4469</v>
      </c>
      <c r="B1798" s="295" t="s">
        <v>4470</v>
      </c>
      <c r="C1798" s="296" t="s">
        <v>32</v>
      </c>
      <c r="D1798" s="297" t="n">
        <v>0</v>
      </c>
      <c r="E1798" s="298" t="n">
        <f aca="false">1-D1798</f>
        <v>1</v>
      </c>
      <c r="F1798" s="299" t="n">
        <v>0.74</v>
      </c>
    </row>
    <row r="1799" customFormat="false" ht="15" hidden="false" customHeight="false" outlineLevel="0" collapsed="false">
      <c r="A1799" s="294" t="s">
        <v>4471</v>
      </c>
      <c r="B1799" s="295" t="s">
        <v>4472</v>
      </c>
      <c r="C1799" s="296" t="s">
        <v>32</v>
      </c>
      <c r="D1799" s="297" t="n">
        <v>0</v>
      </c>
      <c r="E1799" s="298" t="n">
        <f aca="false">1-D1799</f>
        <v>1</v>
      </c>
      <c r="F1799" s="299" t="n">
        <v>9.38</v>
      </c>
    </row>
    <row r="1800" customFormat="false" ht="15" hidden="false" customHeight="false" outlineLevel="0" collapsed="false">
      <c r="A1800" s="294" t="s">
        <v>4473</v>
      </c>
      <c r="B1800" s="295" t="s">
        <v>4474</v>
      </c>
      <c r="C1800" s="296" t="s">
        <v>32</v>
      </c>
      <c r="D1800" s="297" t="n">
        <v>0</v>
      </c>
      <c r="E1800" s="298" t="n">
        <f aca="false">1-D1800</f>
        <v>1</v>
      </c>
      <c r="F1800" s="299" t="n">
        <v>5.73</v>
      </c>
    </row>
    <row r="1801" customFormat="false" ht="15" hidden="false" customHeight="false" outlineLevel="0" collapsed="false">
      <c r="A1801" s="294" t="s">
        <v>4475</v>
      </c>
      <c r="B1801" s="295" t="s">
        <v>4476</v>
      </c>
      <c r="C1801" s="296" t="s">
        <v>32</v>
      </c>
      <c r="D1801" s="297" t="n">
        <v>0</v>
      </c>
      <c r="E1801" s="298" t="n">
        <f aca="false">1-D1801</f>
        <v>1</v>
      </c>
      <c r="F1801" s="299" t="n">
        <v>18.58</v>
      </c>
    </row>
    <row r="1802" customFormat="false" ht="15" hidden="false" customHeight="false" outlineLevel="0" collapsed="false">
      <c r="A1802" s="294" t="s">
        <v>4477</v>
      </c>
      <c r="B1802" s="295" t="s">
        <v>4478</v>
      </c>
      <c r="C1802" s="296" t="s">
        <v>32</v>
      </c>
      <c r="D1802" s="297" t="n">
        <v>0</v>
      </c>
      <c r="E1802" s="298" t="n">
        <f aca="false">1-D1802</f>
        <v>1</v>
      </c>
      <c r="F1802" s="299" t="n">
        <v>20.33</v>
      </c>
    </row>
    <row r="1803" customFormat="false" ht="15" hidden="false" customHeight="false" outlineLevel="0" collapsed="false">
      <c r="A1803" s="294" t="s">
        <v>4479</v>
      </c>
      <c r="B1803" s="295" t="s">
        <v>4480</v>
      </c>
      <c r="C1803" s="296" t="s">
        <v>32</v>
      </c>
      <c r="D1803" s="297" t="n">
        <v>0</v>
      </c>
      <c r="E1803" s="298" t="n">
        <f aca="false">1-D1803</f>
        <v>1</v>
      </c>
      <c r="F1803" s="299" t="n">
        <v>143.47</v>
      </c>
    </row>
    <row r="1804" customFormat="false" ht="15" hidden="false" customHeight="false" outlineLevel="0" collapsed="false">
      <c r="A1804" s="294" t="s">
        <v>4481</v>
      </c>
      <c r="B1804" s="295" t="s">
        <v>4482</v>
      </c>
      <c r="C1804" s="296" t="s">
        <v>32</v>
      </c>
      <c r="D1804" s="297" t="n">
        <v>0</v>
      </c>
      <c r="E1804" s="298" t="n">
        <f aca="false">1-D1804</f>
        <v>1</v>
      </c>
      <c r="F1804" s="299" t="n">
        <v>6.73</v>
      </c>
    </row>
    <row r="1805" customFormat="false" ht="15" hidden="false" customHeight="false" outlineLevel="0" collapsed="false">
      <c r="A1805" s="294" t="s">
        <v>4483</v>
      </c>
      <c r="B1805" s="295" t="s">
        <v>4484</v>
      </c>
      <c r="C1805" s="296" t="s">
        <v>32</v>
      </c>
      <c r="D1805" s="297" t="n">
        <v>0</v>
      </c>
      <c r="E1805" s="298" t="n">
        <f aca="false">1-D1805</f>
        <v>1</v>
      </c>
      <c r="F1805" s="299" t="n">
        <v>1.38</v>
      </c>
    </row>
    <row r="1806" customFormat="false" ht="15" hidden="false" customHeight="false" outlineLevel="0" collapsed="false">
      <c r="A1806" s="294" t="s">
        <v>4485</v>
      </c>
      <c r="B1806" s="295" t="s">
        <v>4486</v>
      </c>
      <c r="C1806" s="296" t="s">
        <v>32</v>
      </c>
      <c r="D1806" s="297" t="n">
        <v>0</v>
      </c>
      <c r="E1806" s="298" t="n">
        <f aca="false">1-D1806</f>
        <v>1</v>
      </c>
      <c r="F1806" s="299" t="n">
        <v>5.61</v>
      </c>
    </row>
    <row r="1807" customFormat="false" ht="15" hidden="false" customHeight="false" outlineLevel="0" collapsed="false">
      <c r="A1807" s="294" t="s">
        <v>4487</v>
      </c>
      <c r="B1807" s="295" t="s">
        <v>4488</v>
      </c>
      <c r="C1807" s="296" t="s">
        <v>32</v>
      </c>
      <c r="D1807" s="297" t="n">
        <v>0</v>
      </c>
      <c r="E1807" s="298" t="n">
        <f aca="false">1-D1807</f>
        <v>1</v>
      </c>
      <c r="F1807" s="299" t="n">
        <v>0.23</v>
      </c>
    </row>
    <row r="1808" customFormat="false" ht="15" hidden="false" customHeight="false" outlineLevel="0" collapsed="false">
      <c r="A1808" s="294" t="s">
        <v>4489</v>
      </c>
      <c r="B1808" s="295" t="s">
        <v>4490</v>
      </c>
      <c r="C1808" s="296" t="s">
        <v>32</v>
      </c>
      <c r="D1808" s="297" t="n">
        <v>0</v>
      </c>
      <c r="E1808" s="298" t="n">
        <f aca="false">1-D1808</f>
        <v>1</v>
      </c>
      <c r="F1808" s="299" t="n">
        <v>0.04</v>
      </c>
    </row>
    <row r="1809" customFormat="false" ht="15" hidden="false" customHeight="false" outlineLevel="0" collapsed="false">
      <c r="A1809" s="294" t="s">
        <v>4491</v>
      </c>
      <c r="B1809" s="295" t="s">
        <v>4492</v>
      </c>
      <c r="C1809" s="296" t="s">
        <v>32</v>
      </c>
      <c r="D1809" s="297" t="n">
        <v>0</v>
      </c>
      <c r="E1809" s="298" t="n">
        <f aca="false">1-D1809</f>
        <v>1</v>
      </c>
      <c r="F1809" s="299" t="n">
        <v>0.16</v>
      </c>
    </row>
    <row r="1810" customFormat="false" ht="15" hidden="false" customHeight="false" outlineLevel="0" collapsed="false">
      <c r="A1810" s="294" t="s">
        <v>4493</v>
      </c>
      <c r="B1810" s="295" t="s">
        <v>4494</v>
      </c>
      <c r="C1810" s="296" t="s">
        <v>32</v>
      </c>
      <c r="D1810" s="297" t="n">
        <v>0</v>
      </c>
      <c r="E1810" s="298" t="n">
        <f aca="false">1-D1810</f>
        <v>1</v>
      </c>
      <c r="F1810" s="299" t="n">
        <v>0.44</v>
      </c>
    </row>
    <row r="1811" customFormat="false" ht="15" hidden="false" customHeight="false" outlineLevel="0" collapsed="false">
      <c r="A1811" s="294" t="s">
        <v>4495</v>
      </c>
      <c r="B1811" s="295" t="s">
        <v>4496</v>
      </c>
      <c r="C1811" s="296" t="s">
        <v>32</v>
      </c>
      <c r="D1811" s="297" t="n">
        <v>0</v>
      </c>
      <c r="E1811" s="298" t="n">
        <f aca="false">1-D1811</f>
        <v>1</v>
      </c>
      <c r="F1811" s="299" t="n">
        <v>69.5</v>
      </c>
    </row>
    <row r="1812" customFormat="false" ht="15" hidden="false" customHeight="false" outlineLevel="0" collapsed="false">
      <c r="A1812" s="294" t="s">
        <v>4497</v>
      </c>
      <c r="B1812" s="295" t="s">
        <v>4498</v>
      </c>
      <c r="C1812" s="296" t="s">
        <v>32</v>
      </c>
      <c r="D1812" s="297" t="n">
        <v>0</v>
      </c>
      <c r="E1812" s="298" t="n">
        <f aca="false">1-D1812</f>
        <v>1</v>
      </c>
      <c r="F1812" s="299" t="n">
        <v>18.36</v>
      </c>
    </row>
    <row r="1813" customFormat="false" ht="15" hidden="false" customHeight="false" outlineLevel="0" collapsed="false">
      <c r="A1813" s="294" t="s">
        <v>4499</v>
      </c>
      <c r="B1813" s="295" t="s">
        <v>4500</v>
      </c>
      <c r="C1813" s="296" t="s">
        <v>32</v>
      </c>
      <c r="D1813" s="297" t="n">
        <v>0</v>
      </c>
      <c r="E1813" s="298" t="n">
        <f aca="false">1-D1813</f>
        <v>1</v>
      </c>
      <c r="F1813" s="299" t="n">
        <v>86.87</v>
      </c>
    </row>
    <row r="1814" customFormat="false" ht="15" hidden="false" customHeight="false" outlineLevel="0" collapsed="false">
      <c r="A1814" s="294" t="s">
        <v>4501</v>
      </c>
      <c r="B1814" s="295" t="s">
        <v>4502</v>
      </c>
      <c r="C1814" s="296" t="s">
        <v>32</v>
      </c>
      <c r="D1814" s="297" t="n">
        <v>0</v>
      </c>
      <c r="E1814" s="298" t="n">
        <f aca="false">1-D1814</f>
        <v>1</v>
      </c>
      <c r="F1814" s="299" t="n">
        <v>87.62</v>
      </c>
    </row>
    <row r="1815" customFormat="false" ht="15" hidden="false" customHeight="false" outlineLevel="0" collapsed="false">
      <c r="A1815" s="294" t="s">
        <v>4503</v>
      </c>
      <c r="B1815" s="295" t="s">
        <v>4504</v>
      </c>
      <c r="C1815" s="296" t="s">
        <v>32</v>
      </c>
      <c r="D1815" s="297" t="n">
        <v>0</v>
      </c>
      <c r="E1815" s="298" t="n">
        <f aca="false">1-D1815</f>
        <v>1</v>
      </c>
      <c r="F1815" s="299" t="n">
        <v>65.32</v>
      </c>
    </row>
    <row r="1816" customFormat="false" ht="15" hidden="false" customHeight="false" outlineLevel="0" collapsed="false">
      <c r="A1816" s="294" t="s">
        <v>4505</v>
      </c>
      <c r="B1816" s="295" t="s">
        <v>4506</v>
      </c>
      <c r="C1816" s="296" t="s">
        <v>32</v>
      </c>
      <c r="D1816" s="297" t="n">
        <v>0</v>
      </c>
      <c r="E1816" s="298" t="n">
        <f aca="false">1-D1816</f>
        <v>1</v>
      </c>
      <c r="F1816" s="299" t="n">
        <v>17.26</v>
      </c>
    </row>
    <row r="1817" customFormat="false" ht="15" hidden="false" customHeight="false" outlineLevel="0" collapsed="false">
      <c r="A1817" s="294" t="s">
        <v>4507</v>
      </c>
      <c r="B1817" s="295" t="s">
        <v>4508</v>
      </c>
      <c r="C1817" s="296" t="s">
        <v>32</v>
      </c>
      <c r="D1817" s="297" t="n">
        <v>0</v>
      </c>
      <c r="E1817" s="298" t="n">
        <f aca="false">1-D1817</f>
        <v>1</v>
      </c>
      <c r="F1817" s="299" t="n">
        <v>81.65</v>
      </c>
    </row>
    <row r="1818" customFormat="false" ht="15" hidden="false" customHeight="false" outlineLevel="0" collapsed="false">
      <c r="A1818" s="294" t="s">
        <v>4509</v>
      </c>
      <c r="B1818" s="295" t="s">
        <v>4510</v>
      </c>
      <c r="C1818" s="296" t="s">
        <v>32</v>
      </c>
      <c r="D1818" s="297" t="n">
        <v>0</v>
      </c>
      <c r="E1818" s="298" t="n">
        <f aca="false">1-D1818</f>
        <v>1</v>
      </c>
      <c r="F1818" s="299" t="n">
        <v>87.62</v>
      </c>
    </row>
    <row r="1819" customFormat="false" ht="15" hidden="false" customHeight="false" outlineLevel="0" collapsed="false">
      <c r="A1819" s="294" t="s">
        <v>4511</v>
      </c>
      <c r="B1819" s="295" t="s">
        <v>4512</v>
      </c>
      <c r="C1819" s="296" t="s">
        <v>32</v>
      </c>
      <c r="D1819" s="297" t="n">
        <v>0</v>
      </c>
      <c r="E1819" s="298" t="n">
        <f aca="false">1-D1819</f>
        <v>1</v>
      </c>
      <c r="F1819" s="299" t="n">
        <v>87.62</v>
      </c>
    </row>
    <row r="1820" customFormat="false" ht="15" hidden="false" customHeight="false" outlineLevel="0" collapsed="false">
      <c r="A1820" s="294" t="s">
        <v>4513</v>
      </c>
      <c r="B1820" s="295" t="s">
        <v>4514</v>
      </c>
      <c r="C1820" s="296" t="s">
        <v>32</v>
      </c>
      <c r="D1820" s="297" t="n">
        <v>0</v>
      </c>
      <c r="E1820" s="298" t="n">
        <f aca="false">1-D1820</f>
        <v>1</v>
      </c>
      <c r="F1820" s="299" t="n">
        <v>50.19</v>
      </c>
    </row>
    <row r="1821" customFormat="false" ht="15" hidden="false" customHeight="false" outlineLevel="0" collapsed="false">
      <c r="A1821" s="294" t="s">
        <v>4515</v>
      </c>
      <c r="B1821" s="295" t="s">
        <v>4516</v>
      </c>
      <c r="C1821" s="296" t="s">
        <v>32</v>
      </c>
      <c r="D1821" s="297" t="n">
        <v>0</v>
      </c>
      <c r="E1821" s="298" t="n">
        <f aca="false">1-D1821</f>
        <v>1</v>
      </c>
      <c r="F1821" s="299" t="n">
        <v>13.26</v>
      </c>
    </row>
    <row r="1822" customFormat="false" ht="15" hidden="false" customHeight="false" outlineLevel="0" collapsed="false">
      <c r="A1822" s="294" t="s">
        <v>4517</v>
      </c>
      <c r="B1822" s="295" t="s">
        <v>4518</v>
      </c>
      <c r="C1822" s="296" t="s">
        <v>32</v>
      </c>
      <c r="D1822" s="297" t="n">
        <v>0</v>
      </c>
      <c r="E1822" s="298" t="n">
        <f aca="false">1-D1822</f>
        <v>1</v>
      </c>
      <c r="F1822" s="299" t="n">
        <v>62.73</v>
      </c>
    </row>
    <row r="1823" customFormat="false" ht="15" hidden="false" customHeight="false" outlineLevel="0" collapsed="false">
      <c r="A1823" s="294" t="s">
        <v>4519</v>
      </c>
      <c r="B1823" s="295" t="s">
        <v>4520</v>
      </c>
      <c r="C1823" s="296" t="s">
        <v>32</v>
      </c>
      <c r="D1823" s="297" t="n">
        <v>0</v>
      </c>
      <c r="E1823" s="298" t="n">
        <f aca="false">1-D1823</f>
        <v>1</v>
      </c>
      <c r="F1823" s="299" t="n">
        <v>62.78</v>
      </c>
    </row>
    <row r="1824" customFormat="false" ht="15" hidden="false" customHeight="false" outlineLevel="0" collapsed="false">
      <c r="A1824" s="294" t="s">
        <v>4521</v>
      </c>
      <c r="B1824" s="295" t="s">
        <v>4522</v>
      </c>
      <c r="C1824" s="296" t="s">
        <v>32</v>
      </c>
      <c r="D1824" s="297" t="n">
        <v>0</v>
      </c>
      <c r="E1824" s="298" t="n">
        <f aca="false">1-D1824</f>
        <v>1</v>
      </c>
      <c r="F1824" s="299" t="n">
        <v>56.79</v>
      </c>
    </row>
    <row r="1825" customFormat="false" ht="15" hidden="false" customHeight="false" outlineLevel="0" collapsed="false">
      <c r="A1825" s="294" t="s">
        <v>4523</v>
      </c>
      <c r="B1825" s="295" t="s">
        <v>4524</v>
      </c>
      <c r="C1825" s="296" t="s">
        <v>32</v>
      </c>
      <c r="D1825" s="297" t="n">
        <v>0</v>
      </c>
      <c r="E1825" s="298" t="n">
        <f aca="false">1-D1825</f>
        <v>1</v>
      </c>
      <c r="F1825" s="299" t="n">
        <v>15</v>
      </c>
    </row>
    <row r="1826" customFormat="false" ht="15" hidden="false" customHeight="false" outlineLevel="0" collapsed="false">
      <c r="A1826" s="294" t="s">
        <v>4525</v>
      </c>
      <c r="B1826" s="295" t="s">
        <v>4526</v>
      </c>
      <c r="C1826" s="296" t="s">
        <v>32</v>
      </c>
      <c r="D1826" s="297" t="n">
        <v>0</v>
      </c>
      <c r="E1826" s="298" t="n">
        <f aca="false">1-D1826</f>
        <v>1</v>
      </c>
      <c r="F1826" s="299" t="n">
        <v>70.98</v>
      </c>
    </row>
    <row r="1827" customFormat="false" ht="15" hidden="false" customHeight="false" outlineLevel="0" collapsed="false">
      <c r="A1827" s="294" t="s">
        <v>4527</v>
      </c>
      <c r="B1827" s="295" t="s">
        <v>4528</v>
      </c>
      <c r="C1827" s="296" t="s">
        <v>32</v>
      </c>
      <c r="D1827" s="297" t="n">
        <v>0</v>
      </c>
      <c r="E1827" s="298" t="n">
        <f aca="false">1-D1827</f>
        <v>1</v>
      </c>
      <c r="F1827" s="299" t="n">
        <v>87.62</v>
      </c>
    </row>
    <row r="1828" customFormat="false" ht="15" hidden="false" customHeight="false" outlineLevel="0" collapsed="false">
      <c r="A1828" s="294" t="s">
        <v>4529</v>
      </c>
      <c r="B1828" s="295" t="s">
        <v>4530</v>
      </c>
      <c r="C1828" s="296" t="s">
        <v>32</v>
      </c>
      <c r="D1828" s="297" t="n">
        <v>0</v>
      </c>
      <c r="E1828" s="298" t="n">
        <f aca="false">1-D1828</f>
        <v>1</v>
      </c>
      <c r="F1828" s="299" t="n">
        <v>3.85</v>
      </c>
    </row>
    <row r="1829" customFormat="false" ht="15" hidden="false" customHeight="false" outlineLevel="0" collapsed="false">
      <c r="A1829" s="294" t="s">
        <v>4531</v>
      </c>
      <c r="B1829" s="295" t="s">
        <v>4532</v>
      </c>
      <c r="C1829" s="296" t="s">
        <v>32</v>
      </c>
      <c r="D1829" s="297" t="n">
        <v>0</v>
      </c>
      <c r="E1829" s="298" t="n">
        <f aca="false">1-D1829</f>
        <v>1</v>
      </c>
      <c r="F1829" s="299" t="n">
        <v>1.33</v>
      </c>
    </row>
    <row r="1830" customFormat="false" ht="15" hidden="false" customHeight="false" outlineLevel="0" collapsed="false">
      <c r="A1830" s="294" t="s">
        <v>4533</v>
      </c>
      <c r="B1830" s="295" t="s">
        <v>4534</v>
      </c>
      <c r="C1830" s="296" t="s">
        <v>32</v>
      </c>
      <c r="D1830" s="297" t="n">
        <v>0</v>
      </c>
      <c r="E1830" s="298" t="n">
        <f aca="false">1-D1830</f>
        <v>1</v>
      </c>
      <c r="F1830" s="299" t="n">
        <v>4.82</v>
      </c>
    </row>
    <row r="1831" customFormat="false" ht="15" hidden="false" customHeight="false" outlineLevel="0" collapsed="false">
      <c r="A1831" s="294" t="s">
        <v>4535</v>
      </c>
      <c r="B1831" s="295" t="s">
        <v>4536</v>
      </c>
      <c r="C1831" s="296" t="s">
        <v>32</v>
      </c>
      <c r="D1831" s="297" t="n">
        <v>0</v>
      </c>
      <c r="E1831" s="298" t="n">
        <f aca="false">1-D1831</f>
        <v>1</v>
      </c>
      <c r="F1831" s="299" t="n">
        <v>3.12</v>
      </c>
    </row>
    <row r="1832" customFormat="false" ht="15" hidden="false" customHeight="false" outlineLevel="0" collapsed="false">
      <c r="A1832" s="294" t="s">
        <v>4537</v>
      </c>
      <c r="B1832" s="295" t="s">
        <v>4538</v>
      </c>
      <c r="C1832" s="296" t="s">
        <v>32</v>
      </c>
      <c r="D1832" s="297" t="n">
        <v>0</v>
      </c>
      <c r="E1832" s="298" t="n">
        <f aca="false">1-D1832</f>
        <v>1</v>
      </c>
      <c r="F1832" s="299" t="n">
        <v>25.85</v>
      </c>
    </row>
    <row r="1833" customFormat="false" ht="15" hidden="false" customHeight="false" outlineLevel="0" collapsed="false">
      <c r="A1833" s="294" t="s">
        <v>4539</v>
      </c>
      <c r="B1833" s="295" t="s">
        <v>4540</v>
      </c>
      <c r="C1833" s="296" t="s">
        <v>32</v>
      </c>
      <c r="D1833" s="297" t="n">
        <v>0</v>
      </c>
      <c r="E1833" s="298" t="n">
        <f aca="false">1-D1833</f>
        <v>1</v>
      </c>
      <c r="F1833" s="299" t="n">
        <v>4.08</v>
      </c>
    </row>
    <row r="1834" customFormat="false" ht="15" hidden="false" customHeight="false" outlineLevel="0" collapsed="false">
      <c r="A1834" s="294" t="s">
        <v>4541</v>
      </c>
      <c r="B1834" s="295" t="s">
        <v>4542</v>
      </c>
      <c r="C1834" s="296" t="s">
        <v>32</v>
      </c>
      <c r="D1834" s="297" t="n">
        <v>0</v>
      </c>
      <c r="E1834" s="298" t="n">
        <f aca="false">1-D1834</f>
        <v>1</v>
      </c>
      <c r="F1834" s="299" t="n">
        <v>10.1</v>
      </c>
    </row>
    <row r="1835" customFormat="false" ht="15" hidden="false" customHeight="false" outlineLevel="0" collapsed="false">
      <c r="A1835" s="294" t="s">
        <v>4543</v>
      </c>
      <c r="B1835" s="295" t="s">
        <v>4544</v>
      </c>
      <c r="C1835" s="296" t="s">
        <v>32</v>
      </c>
      <c r="D1835" s="297" t="n">
        <v>0</v>
      </c>
      <c r="E1835" s="298" t="n">
        <f aca="false">1-D1835</f>
        <v>1</v>
      </c>
      <c r="F1835" s="299" t="n">
        <v>43.31</v>
      </c>
    </row>
    <row r="1836" customFormat="false" ht="15" hidden="false" customHeight="false" outlineLevel="0" collapsed="false">
      <c r="A1836" s="294" t="s">
        <v>4545</v>
      </c>
      <c r="B1836" s="295" t="s">
        <v>4546</v>
      </c>
      <c r="C1836" s="296" t="s">
        <v>32</v>
      </c>
      <c r="D1836" s="297" t="n">
        <v>0</v>
      </c>
      <c r="E1836" s="298" t="n">
        <f aca="false">1-D1836</f>
        <v>1</v>
      </c>
      <c r="F1836" s="299" t="n">
        <v>150.82</v>
      </c>
    </row>
    <row r="1837" customFormat="false" ht="15" hidden="false" customHeight="false" outlineLevel="0" collapsed="false">
      <c r="A1837" s="294" t="s">
        <v>4547</v>
      </c>
      <c r="B1837" s="295" t="s">
        <v>4548</v>
      </c>
      <c r="C1837" s="296" t="s">
        <v>32</v>
      </c>
      <c r="D1837" s="297" t="n">
        <v>0</v>
      </c>
      <c r="E1837" s="298" t="n">
        <f aca="false">1-D1837</f>
        <v>1</v>
      </c>
      <c r="F1837" s="299" t="n">
        <v>117.11</v>
      </c>
    </row>
    <row r="1838" customFormat="false" ht="15" hidden="false" customHeight="false" outlineLevel="0" collapsed="false">
      <c r="A1838" s="294" t="s">
        <v>4549</v>
      </c>
      <c r="B1838" s="295" t="s">
        <v>4550</v>
      </c>
      <c r="C1838" s="296" t="s">
        <v>32</v>
      </c>
      <c r="D1838" s="297" t="n">
        <v>0</v>
      </c>
      <c r="E1838" s="298" t="n">
        <f aca="false">1-D1838</f>
        <v>1</v>
      </c>
      <c r="F1838" s="299" t="n">
        <v>35.86</v>
      </c>
    </row>
    <row r="1839" customFormat="false" ht="15" hidden="false" customHeight="false" outlineLevel="0" collapsed="false">
      <c r="A1839" s="294" t="s">
        <v>4551</v>
      </c>
      <c r="B1839" s="295" t="s">
        <v>4552</v>
      </c>
      <c r="C1839" s="296" t="s">
        <v>32</v>
      </c>
      <c r="D1839" s="297" t="n">
        <v>0</v>
      </c>
      <c r="E1839" s="298" t="n">
        <f aca="false">1-D1839</f>
        <v>1</v>
      </c>
      <c r="F1839" s="299" t="n">
        <v>208.9</v>
      </c>
    </row>
    <row r="1840" customFormat="false" ht="15" hidden="false" customHeight="false" outlineLevel="0" collapsed="false">
      <c r="A1840" s="294" t="s">
        <v>4553</v>
      </c>
      <c r="B1840" s="295" t="s">
        <v>4554</v>
      </c>
      <c r="C1840" s="296" t="s">
        <v>32</v>
      </c>
      <c r="D1840" s="297" t="n">
        <v>0</v>
      </c>
      <c r="E1840" s="298" t="n">
        <f aca="false">1-D1840</f>
        <v>1</v>
      </c>
      <c r="F1840" s="299" t="n">
        <v>162.83</v>
      </c>
    </row>
    <row r="1841" customFormat="false" ht="15" hidden="false" customHeight="false" outlineLevel="0" collapsed="false">
      <c r="A1841" s="294" t="s">
        <v>4555</v>
      </c>
      <c r="B1841" s="295" t="s">
        <v>4556</v>
      </c>
      <c r="C1841" s="296" t="s">
        <v>32</v>
      </c>
      <c r="D1841" s="297" t="n">
        <v>0</v>
      </c>
      <c r="E1841" s="298" t="n">
        <f aca="false">1-D1841</f>
        <v>1</v>
      </c>
      <c r="F1841" s="299" t="n">
        <v>273.58</v>
      </c>
    </row>
    <row r="1842" customFormat="false" ht="15" hidden="false" customHeight="false" outlineLevel="0" collapsed="false">
      <c r="A1842" s="294" t="s">
        <v>4557</v>
      </c>
      <c r="B1842" s="295" t="s">
        <v>4558</v>
      </c>
      <c r="C1842" s="296" t="s">
        <v>32</v>
      </c>
      <c r="D1842" s="297" t="n">
        <v>0</v>
      </c>
      <c r="E1842" s="298" t="n">
        <f aca="false">1-D1842</f>
        <v>1</v>
      </c>
      <c r="F1842" s="299" t="n">
        <v>83.77</v>
      </c>
    </row>
    <row r="1843" customFormat="false" ht="15" hidden="false" customHeight="false" outlineLevel="0" collapsed="false">
      <c r="A1843" s="294" t="s">
        <v>4559</v>
      </c>
      <c r="B1843" s="295" t="s">
        <v>4560</v>
      </c>
      <c r="C1843" s="296" t="s">
        <v>32</v>
      </c>
      <c r="D1843" s="297" t="n">
        <v>0</v>
      </c>
      <c r="E1843" s="298" t="n">
        <f aca="false">1-D1843</f>
        <v>1</v>
      </c>
      <c r="F1843" s="299" t="n">
        <v>488</v>
      </c>
    </row>
    <row r="1844" customFormat="false" ht="15" hidden="false" customHeight="false" outlineLevel="0" collapsed="false">
      <c r="A1844" s="294" t="s">
        <v>4561</v>
      </c>
      <c r="B1844" s="295" t="s">
        <v>4562</v>
      </c>
      <c r="C1844" s="296" t="s">
        <v>32</v>
      </c>
      <c r="D1844" s="297" t="n">
        <v>0</v>
      </c>
      <c r="E1844" s="298" t="n">
        <f aca="false">1-D1844</f>
        <v>1</v>
      </c>
      <c r="F1844" s="299" t="n">
        <v>430.6</v>
      </c>
    </row>
    <row r="1845" customFormat="false" ht="15" hidden="false" customHeight="false" outlineLevel="0" collapsed="false">
      <c r="A1845" s="294" t="s">
        <v>4563</v>
      </c>
      <c r="B1845" s="295" t="s">
        <v>4564</v>
      </c>
      <c r="C1845" s="296" t="s">
        <v>32</v>
      </c>
      <c r="D1845" s="297" t="n">
        <v>0</v>
      </c>
      <c r="E1845" s="298" t="n">
        <f aca="false">1-D1845</f>
        <v>1</v>
      </c>
      <c r="F1845" s="299" t="n">
        <v>0.66</v>
      </c>
    </row>
    <row r="1846" customFormat="false" ht="15" hidden="false" customHeight="false" outlineLevel="0" collapsed="false">
      <c r="A1846" s="294" t="s">
        <v>4565</v>
      </c>
      <c r="B1846" s="295" t="s">
        <v>4566</v>
      </c>
      <c r="C1846" s="296" t="s">
        <v>32</v>
      </c>
      <c r="D1846" s="297" t="n">
        <v>0</v>
      </c>
      <c r="E1846" s="298" t="n">
        <f aca="false">1-D1846</f>
        <v>1</v>
      </c>
      <c r="F1846" s="299" t="n">
        <v>0.27</v>
      </c>
    </row>
    <row r="1847" customFormat="false" ht="15" hidden="false" customHeight="false" outlineLevel="0" collapsed="false">
      <c r="A1847" s="294" t="s">
        <v>4567</v>
      </c>
      <c r="B1847" s="295" t="s">
        <v>4568</v>
      </c>
      <c r="C1847" s="296" t="s">
        <v>32</v>
      </c>
      <c r="D1847" s="297" t="n">
        <v>0</v>
      </c>
      <c r="E1847" s="298" t="n">
        <f aca="false">1-D1847</f>
        <v>1</v>
      </c>
      <c r="F1847" s="299" t="n">
        <v>0.09</v>
      </c>
    </row>
    <row r="1848" customFormat="false" ht="15" hidden="false" customHeight="false" outlineLevel="0" collapsed="false">
      <c r="A1848" s="294" t="s">
        <v>4569</v>
      </c>
      <c r="B1848" s="295" t="s">
        <v>4570</v>
      </c>
      <c r="C1848" s="296" t="s">
        <v>32</v>
      </c>
      <c r="D1848" s="297" t="n">
        <v>0</v>
      </c>
      <c r="E1848" s="298" t="n">
        <f aca="false">1-D1848</f>
        <v>1</v>
      </c>
      <c r="F1848" s="299" t="n">
        <v>0.24</v>
      </c>
    </row>
    <row r="1849" customFormat="false" ht="15" hidden="false" customHeight="false" outlineLevel="0" collapsed="false">
      <c r="A1849" s="294" t="s">
        <v>4571</v>
      </c>
      <c r="B1849" s="295" t="s">
        <v>4572</v>
      </c>
      <c r="C1849" s="296" t="s">
        <v>32</v>
      </c>
      <c r="D1849" s="297" t="n">
        <v>0</v>
      </c>
      <c r="E1849" s="298" t="n">
        <f aca="false">1-D1849</f>
        <v>1</v>
      </c>
      <c r="F1849" s="299" t="n">
        <v>11.86</v>
      </c>
    </row>
    <row r="1850" customFormat="false" ht="15" hidden="false" customHeight="false" outlineLevel="0" collapsed="false">
      <c r="A1850" s="294" t="s">
        <v>4573</v>
      </c>
      <c r="B1850" s="295" t="s">
        <v>4574</v>
      </c>
      <c r="C1850" s="296" t="s">
        <v>32</v>
      </c>
      <c r="D1850" s="297" t="n">
        <v>0</v>
      </c>
      <c r="E1850" s="298" t="n">
        <f aca="false">1-D1850</f>
        <v>1</v>
      </c>
      <c r="F1850" s="299" t="n">
        <v>3.33</v>
      </c>
    </row>
    <row r="1851" customFormat="false" ht="15" hidden="false" customHeight="false" outlineLevel="0" collapsed="false">
      <c r="A1851" s="294" t="s">
        <v>4575</v>
      </c>
      <c r="B1851" s="295" t="s">
        <v>4576</v>
      </c>
      <c r="C1851" s="296" t="s">
        <v>32</v>
      </c>
      <c r="D1851" s="297" t="n">
        <v>0</v>
      </c>
      <c r="E1851" s="298" t="n">
        <f aca="false">1-D1851</f>
        <v>1</v>
      </c>
      <c r="F1851" s="299" t="n">
        <v>0.91</v>
      </c>
    </row>
    <row r="1852" customFormat="false" ht="15" hidden="false" customHeight="false" outlineLevel="0" collapsed="false">
      <c r="A1852" s="294" t="s">
        <v>4577</v>
      </c>
      <c r="B1852" s="295" t="s">
        <v>4578</v>
      </c>
      <c r="C1852" s="296" t="s">
        <v>32</v>
      </c>
      <c r="D1852" s="297" t="n">
        <v>0</v>
      </c>
      <c r="E1852" s="298" t="n">
        <f aca="false">1-D1852</f>
        <v>1</v>
      </c>
      <c r="F1852" s="299" t="n">
        <v>2.31</v>
      </c>
    </row>
    <row r="1853" customFormat="false" ht="15" hidden="false" customHeight="false" outlineLevel="0" collapsed="false">
      <c r="A1853" s="294" t="s">
        <v>4579</v>
      </c>
      <c r="B1853" s="295" t="s">
        <v>4580</v>
      </c>
      <c r="C1853" s="296" t="s">
        <v>32</v>
      </c>
      <c r="D1853" s="297" t="n">
        <v>0</v>
      </c>
      <c r="E1853" s="298" t="n">
        <f aca="false">1-D1853</f>
        <v>1</v>
      </c>
      <c r="F1853" s="299" t="n">
        <v>2.61</v>
      </c>
    </row>
    <row r="1854" customFormat="false" ht="15" hidden="false" customHeight="false" outlineLevel="0" collapsed="false">
      <c r="A1854" s="294" t="s">
        <v>4581</v>
      </c>
      <c r="B1854" s="295" t="s">
        <v>4582</v>
      </c>
      <c r="C1854" s="296" t="s">
        <v>32</v>
      </c>
      <c r="D1854" s="297" t="n">
        <v>0</v>
      </c>
      <c r="E1854" s="298" t="n">
        <f aca="false">1-D1854</f>
        <v>1</v>
      </c>
      <c r="F1854" s="299" t="n">
        <v>0.71</v>
      </c>
    </row>
    <row r="1855" customFormat="false" ht="15" hidden="false" customHeight="false" outlineLevel="0" collapsed="false">
      <c r="A1855" s="294" t="s">
        <v>4583</v>
      </c>
      <c r="B1855" s="295" t="s">
        <v>4584</v>
      </c>
      <c r="C1855" s="296" t="s">
        <v>32</v>
      </c>
      <c r="D1855" s="297" t="n">
        <v>0</v>
      </c>
      <c r="E1855" s="298" t="n">
        <f aca="false">1-D1855</f>
        <v>1</v>
      </c>
      <c r="F1855" s="299" t="n">
        <v>1.81</v>
      </c>
    </row>
    <row r="1856" customFormat="false" ht="15" hidden="false" customHeight="false" outlineLevel="0" collapsed="false">
      <c r="A1856" s="294" t="s">
        <v>4585</v>
      </c>
      <c r="B1856" s="295" t="s">
        <v>4586</v>
      </c>
      <c r="C1856" s="296" t="s">
        <v>32</v>
      </c>
      <c r="D1856" s="297" t="n">
        <v>0</v>
      </c>
      <c r="E1856" s="298" t="n">
        <f aca="false">1-D1856</f>
        <v>1</v>
      </c>
      <c r="F1856" s="299" t="n">
        <v>12.42</v>
      </c>
    </row>
    <row r="1857" customFormat="false" ht="15" hidden="false" customHeight="false" outlineLevel="0" collapsed="false">
      <c r="A1857" s="294" t="s">
        <v>4587</v>
      </c>
      <c r="B1857" s="295" t="s">
        <v>4588</v>
      </c>
      <c r="C1857" s="296" t="s">
        <v>32</v>
      </c>
      <c r="D1857" s="297" t="n">
        <v>0</v>
      </c>
      <c r="E1857" s="298" t="n">
        <f aca="false">1-D1857</f>
        <v>1</v>
      </c>
      <c r="F1857" s="299" t="n">
        <v>58.74</v>
      </c>
    </row>
    <row r="1858" customFormat="false" ht="15" hidden="false" customHeight="false" outlineLevel="0" collapsed="false">
      <c r="A1858" s="294" t="s">
        <v>4589</v>
      </c>
      <c r="B1858" s="295" t="s">
        <v>4590</v>
      </c>
      <c r="C1858" s="296" t="s">
        <v>32</v>
      </c>
      <c r="D1858" s="297" t="n">
        <v>0</v>
      </c>
      <c r="E1858" s="298" t="n">
        <f aca="false">1-D1858</f>
        <v>1</v>
      </c>
      <c r="F1858" s="299" t="n">
        <v>6.63</v>
      </c>
    </row>
    <row r="1859" customFormat="false" ht="15" hidden="false" customHeight="false" outlineLevel="0" collapsed="false">
      <c r="A1859" s="294" t="s">
        <v>4591</v>
      </c>
      <c r="B1859" s="295" t="s">
        <v>4592</v>
      </c>
      <c r="C1859" s="296" t="s">
        <v>32</v>
      </c>
      <c r="D1859" s="297" t="n">
        <v>0</v>
      </c>
      <c r="E1859" s="298" t="n">
        <f aca="false">1-D1859</f>
        <v>1</v>
      </c>
      <c r="F1859" s="299" t="n">
        <v>26.66</v>
      </c>
    </row>
    <row r="1860" customFormat="false" ht="15" hidden="false" customHeight="false" outlineLevel="0" collapsed="false">
      <c r="A1860" s="294" t="s">
        <v>4593</v>
      </c>
      <c r="B1860" s="295" t="s">
        <v>4594</v>
      </c>
      <c r="C1860" s="296" t="s">
        <v>32</v>
      </c>
      <c r="D1860" s="297" t="n">
        <v>0</v>
      </c>
      <c r="E1860" s="298" t="n">
        <f aca="false">1-D1860</f>
        <v>1</v>
      </c>
      <c r="F1860" s="299" t="n">
        <v>10</v>
      </c>
    </row>
    <row r="1861" customFormat="false" ht="15" hidden="false" customHeight="false" outlineLevel="0" collapsed="false">
      <c r="A1861" s="294" t="s">
        <v>4595</v>
      </c>
      <c r="B1861" s="295" t="s">
        <v>4596</v>
      </c>
      <c r="C1861" s="296" t="s">
        <v>32</v>
      </c>
      <c r="D1861" s="297" t="n">
        <v>0</v>
      </c>
      <c r="E1861" s="298" t="n">
        <f aca="false">1-D1861</f>
        <v>1</v>
      </c>
      <c r="F1861" s="299" t="n">
        <v>25.92</v>
      </c>
    </row>
    <row r="1862" customFormat="false" ht="15" hidden="false" customHeight="false" outlineLevel="0" collapsed="false">
      <c r="A1862" s="294" t="s">
        <v>4597</v>
      </c>
      <c r="B1862" s="295" t="s">
        <v>4598</v>
      </c>
      <c r="C1862" s="296" t="s">
        <v>32</v>
      </c>
      <c r="D1862" s="297" t="n">
        <v>0</v>
      </c>
      <c r="E1862" s="298" t="n">
        <f aca="false">1-D1862</f>
        <v>1</v>
      </c>
      <c r="F1862" s="299" t="n">
        <v>6.63</v>
      </c>
    </row>
    <row r="1863" customFormat="false" ht="15" hidden="false" customHeight="false" outlineLevel="0" collapsed="false">
      <c r="A1863" s="294" t="s">
        <v>4599</v>
      </c>
      <c r="B1863" s="295" t="s">
        <v>4600</v>
      </c>
      <c r="C1863" s="296" t="s">
        <v>32</v>
      </c>
      <c r="D1863" s="297" t="n">
        <v>0</v>
      </c>
      <c r="E1863" s="298" t="n">
        <f aca="false">1-D1863</f>
        <v>1</v>
      </c>
      <c r="F1863" s="299" t="n">
        <v>53.71</v>
      </c>
    </row>
    <row r="1864" customFormat="false" ht="15" hidden="false" customHeight="false" outlineLevel="0" collapsed="false">
      <c r="A1864" s="294" t="s">
        <v>4601</v>
      </c>
      <c r="B1864" s="295" t="s">
        <v>4602</v>
      </c>
      <c r="C1864" s="296" t="s">
        <v>32</v>
      </c>
      <c r="D1864" s="297" t="n">
        <v>0</v>
      </c>
      <c r="E1864" s="298" t="n">
        <f aca="false">1-D1864</f>
        <v>1</v>
      </c>
      <c r="F1864" s="299" t="n">
        <v>7.52</v>
      </c>
    </row>
    <row r="1865" customFormat="false" ht="15" hidden="false" customHeight="false" outlineLevel="0" collapsed="false">
      <c r="A1865" s="294" t="s">
        <v>4603</v>
      </c>
      <c r="B1865" s="295" t="s">
        <v>4604</v>
      </c>
      <c r="C1865" s="296" t="s">
        <v>32</v>
      </c>
      <c r="D1865" s="297" t="n">
        <v>0</v>
      </c>
      <c r="E1865" s="298" t="n">
        <f aca="false">1-D1865</f>
        <v>1</v>
      </c>
      <c r="F1865" s="299" t="n">
        <v>2.65</v>
      </c>
    </row>
    <row r="1866" customFormat="false" ht="15" hidden="false" customHeight="false" outlineLevel="0" collapsed="false">
      <c r="A1866" s="294" t="s">
        <v>4605</v>
      </c>
      <c r="B1866" s="295" t="s">
        <v>4606</v>
      </c>
      <c r="C1866" s="296" t="s">
        <v>32</v>
      </c>
      <c r="D1866" s="297" t="n">
        <v>0</v>
      </c>
      <c r="E1866" s="298" t="n">
        <f aca="false">1-D1866</f>
        <v>1</v>
      </c>
      <c r="F1866" s="299" t="n">
        <v>6.71</v>
      </c>
    </row>
    <row r="1867" customFormat="false" ht="15" hidden="false" customHeight="false" outlineLevel="0" collapsed="false">
      <c r="A1867" s="294" t="s">
        <v>4607</v>
      </c>
      <c r="B1867" s="295" t="s">
        <v>4608</v>
      </c>
      <c r="C1867" s="296" t="s">
        <v>32</v>
      </c>
      <c r="D1867" s="297" t="n">
        <v>0</v>
      </c>
      <c r="E1867" s="298" t="n">
        <f aca="false">1-D1867</f>
        <v>1</v>
      </c>
      <c r="F1867" s="299" t="n">
        <v>48.91</v>
      </c>
    </row>
    <row r="1868" customFormat="false" ht="15" hidden="false" customHeight="false" outlineLevel="0" collapsed="false">
      <c r="A1868" s="294" t="s">
        <v>4609</v>
      </c>
      <c r="B1868" s="295" t="s">
        <v>4610</v>
      </c>
      <c r="C1868" s="296" t="s">
        <v>32</v>
      </c>
      <c r="D1868" s="297" t="n">
        <v>0</v>
      </c>
      <c r="E1868" s="298" t="n">
        <f aca="false">1-D1868</f>
        <v>1</v>
      </c>
      <c r="F1868" s="299" t="n">
        <v>8.03</v>
      </c>
    </row>
    <row r="1869" customFormat="false" ht="15" hidden="false" customHeight="false" outlineLevel="0" collapsed="false">
      <c r="A1869" s="294" t="s">
        <v>4611</v>
      </c>
      <c r="B1869" s="295" t="s">
        <v>4612</v>
      </c>
      <c r="C1869" s="296" t="s">
        <v>32</v>
      </c>
      <c r="D1869" s="297" t="n">
        <v>0</v>
      </c>
      <c r="E1869" s="298" t="n">
        <f aca="false">1-D1869</f>
        <v>1</v>
      </c>
      <c r="F1869" s="299" t="n">
        <v>2.83</v>
      </c>
    </row>
    <row r="1870" customFormat="false" ht="15" hidden="false" customHeight="false" outlineLevel="0" collapsed="false">
      <c r="A1870" s="294" t="s">
        <v>4613</v>
      </c>
      <c r="B1870" s="295" t="s">
        <v>4614</v>
      </c>
      <c r="C1870" s="296" t="s">
        <v>32</v>
      </c>
      <c r="D1870" s="297" t="n">
        <v>0</v>
      </c>
      <c r="E1870" s="298" t="n">
        <f aca="false">1-D1870</f>
        <v>1</v>
      </c>
      <c r="F1870" s="299" t="n">
        <v>7.17</v>
      </c>
    </row>
    <row r="1871" customFormat="false" ht="15" hidden="false" customHeight="false" outlineLevel="0" collapsed="false">
      <c r="A1871" s="294" t="s">
        <v>4615</v>
      </c>
      <c r="B1871" s="295" t="s">
        <v>4616</v>
      </c>
      <c r="C1871" s="296" t="s">
        <v>32</v>
      </c>
      <c r="D1871" s="297" t="n">
        <v>0</v>
      </c>
      <c r="E1871" s="298" t="n">
        <f aca="false">1-D1871</f>
        <v>1</v>
      </c>
      <c r="F1871" s="299" t="n">
        <v>266.08</v>
      </c>
    </row>
    <row r="1872" customFormat="false" ht="15" hidden="false" customHeight="false" outlineLevel="0" collapsed="false">
      <c r="A1872" s="294" t="s">
        <v>4617</v>
      </c>
      <c r="B1872" s="295" t="s">
        <v>4618</v>
      </c>
      <c r="C1872" s="296" t="s">
        <v>32</v>
      </c>
      <c r="D1872" s="297" t="n">
        <v>0</v>
      </c>
      <c r="E1872" s="298" t="n">
        <f aca="false">1-D1872</f>
        <v>1</v>
      </c>
      <c r="F1872" s="299" t="n">
        <v>437.94</v>
      </c>
    </row>
    <row r="1873" customFormat="false" ht="15" hidden="false" customHeight="false" outlineLevel="0" collapsed="false">
      <c r="A1873" s="294" t="s">
        <v>4619</v>
      </c>
      <c r="B1873" s="295" t="s">
        <v>4620</v>
      </c>
      <c r="C1873" s="296" t="s">
        <v>32</v>
      </c>
      <c r="D1873" s="297" t="n">
        <v>0</v>
      </c>
      <c r="E1873" s="298" t="n">
        <f aca="false">1-D1873</f>
        <v>1</v>
      </c>
      <c r="F1873" s="299" t="n">
        <v>5.64</v>
      </c>
    </row>
    <row r="1874" customFormat="false" ht="15" hidden="false" customHeight="false" outlineLevel="0" collapsed="false">
      <c r="A1874" s="294" t="s">
        <v>4621</v>
      </c>
      <c r="B1874" s="295" t="s">
        <v>4622</v>
      </c>
      <c r="C1874" s="296" t="s">
        <v>32</v>
      </c>
      <c r="D1874" s="297" t="n">
        <v>0</v>
      </c>
      <c r="E1874" s="298" t="n">
        <f aca="false">1-D1874</f>
        <v>1</v>
      </c>
      <c r="F1874" s="299" t="n">
        <v>1.99</v>
      </c>
    </row>
    <row r="1875" customFormat="false" ht="15" hidden="false" customHeight="false" outlineLevel="0" collapsed="false">
      <c r="A1875" s="294" t="s">
        <v>4623</v>
      </c>
      <c r="B1875" s="295" t="s">
        <v>4624</v>
      </c>
      <c r="C1875" s="296" t="s">
        <v>32</v>
      </c>
      <c r="D1875" s="297" t="n">
        <v>0</v>
      </c>
      <c r="E1875" s="298" t="n">
        <f aca="false">1-D1875</f>
        <v>1</v>
      </c>
      <c r="F1875" s="299" t="n">
        <v>5.04</v>
      </c>
    </row>
    <row r="1876" customFormat="false" ht="15" hidden="false" customHeight="false" outlineLevel="0" collapsed="false">
      <c r="A1876" s="294" t="s">
        <v>4625</v>
      </c>
      <c r="B1876" s="295" t="s">
        <v>4626</v>
      </c>
      <c r="C1876" s="296" t="s">
        <v>32</v>
      </c>
      <c r="D1876" s="297" t="n">
        <v>0</v>
      </c>
      <c r="E1876" s="298" t="n">
        <f aca="false">1-D1876</f>
        <v>1</v>
      </c>
      <c r="F1876" s="299" t="n">
        <v>173.55</v>
      </c>
    </row>
    <row r="1877" customFormat="false" ht="15" hidden="false" customHeight="false" outlineLevel="0" collapsed="false">
      <c r="A1877" s="294" t="s">
        <v>4627</v>
      </c>
      <c r="B1877" s="295" t="s">
        <v>4628</v>
      </c>
      <c r="C1877" s="296" t="s">
        <v>32</v>
      </c>
      <c r="D1877" s="297" t="n">
        <v>0</v>
      </c>
      <c r="E1877" s="298" t="n">
        <f aca="false">1-D1877</f>
        <v>1</v>
      </c>
      <c r="F1877" s="299" t="n">
        <v>5.02</v>
      </c>
    </row>
    <row r="1878" customFormat="false" ht="15" hidden="false" customHeight="false" outlineLevel="0" collapsed="false">
      <c r="A1878" s="294" t="s">
        <v>4629</v>
      </c>
      <c r="B1878" s="295" t="s">
        <v>4630</v>
      </c>
      <c r="C1878" s="296" t="s">
        <v>32</v>
      </c>
      <c r="D1878" s="297" t="n">
        <v>0</v>
      </c>
      <c r="E1878" s="298" t="n">
        <f aca="false">1-D1878</f>
        <v>1</v>
      </c>
      <c r="F1878" s="299" t="n">
        <v>1.77</v>
      </c>
    </row>
    <row r="1879" customFormat="false" ht="15" hidden="false" customHeight="false" outlineLevel="0" collapsed="false">
      <c r="A1879" s="294" t="s">
        <v>4631</v>
      </c>
      <c r="B1879" s="295" t="s">
        <v>4632</v>
      </c>
      <c r="C1879" s="296" t="s">
        <v>32</v>
      </c>
      <c r="D1879" s="297" t="n">
        <v>0</v>
      </c>
      <c r="E1879" s="298" t="n">
        <f aca="false">1-D1879</f>
        <v>1</v>
      </c>
      <c r="F1879" s="299" t="n">
        <v>4.48</v>
      </c>
    </row>
    <row r="1880" customFormat="false" ht="15" hidden="false" customHeight="false" outlineLevel="0" collapsed="false">
      <c r="A1880" s="294" t="s">
        <v>4633</v>
      </c>
      <c r="B1880" s="295" t="s">
        <v>4634</v>
      </c>
      <c r="C1880" s="296" t="s">
        <v>32</v>
      </c>
      <c r="D1880" s="297" t="n">
        <v>0</v>
      </c>
      <c r="E1880" s="298" t="n">
        <f aca="false">1-D1880</f>
        <v>1</v>
      </c>
      <c r="F1880" s="299" t="n">
        <v>156.18</v>
      </c>
    </row>
    <row r="1881" customFormat="false" ht="15" hidden="false" customHeight="false" outlineLevel="0" collapsed="false">
      <c r="A1881" s="294" t="s">
        <v>4635</v>
      </c>
      <c r="B1881" s="295" t="s">
        <v>4636</v>
      </c>
      <c r="C1881" s="296" t="s">
        <v>32</v>
      </c>
      <c r="D1881" s="297" t="n">
        <v>0</v>
      </c>
      <c r="E1881" s="298" t="n">
        <f aca="false">1-D1881</f>
        <v>1</v>
      </c>
      <c r="F1881" s="299" t="n">
        <v>3.55</v>
      </c>
    </row>
    <row r="1882" customFormat="false" ht="15" hidden="false" customHeight="false" outlineLevel="0" collapsed="false">
      <c r="A1882" s="294" t="s">
        <v>4637</v>
      </c>
      <c r="B1882" s="295" t="s">
        <v>4638</v>
      </c>
      <c r="C1882" s="296" t="s">
        <v>32</v>
      </c>
      <c r="D1882" s="297" t="n">
        <v>0</v>
      </c>
      <c r="E1882" s="298" t="n">
        <f aca="false">1-D1882</f>
        <v>1</v>
      </c>
      <c r="F1882" s="299" t="n">
        <v>1.25</v>
      </c>
    </row>
    <row r="1883" customFormat="false" ht="15" hidden="false" customHeight="false" outlineLevel="0" collapsed="false">
      <c r="A1883" s="294" t="s">
        <v>4639</v>
      </c>
      <c r="B1883" s="295" t="s">
        <v>4640</v>
      </c>
      <c r="C1883" s="296" t="s">
        <v>32</v>
      </c>
      <c r="D1883" s="297" t="n">
        <v>0</v>
      </c>
      <c r="E1883" s="298" t="n">
        <f aca="false">1-D1883</f>
        <v>1</v>
      </c>
      <c r="F1883" s="299" t="n">
        <v>3.17</v>
      </c>
    </row>
    <row r="1884" customFormat="false" ht="15" hidden="false" customHeight="false" outlineLevel="0" collapsed="false">
      <c r="A1884" s="294" t="s">
        <v>4641</v>
      </c>
      <c r="B1884" s="295" t="s">
        <v>4642</v>
      </c>
      <c r="C1884" s="296" t="s">
        <v>32</v>
      </c>
      <c r="D1884" s="297" t="n">
        <v>0</v>
      </c>
      <c r="E1884" s="298" t="n">
        <f aca="false">1-D1884</f>
        <v>1</v>
      </c>
      <c r="F1884" s="299" t="n">
        <v>65.35</v>
      </c>
    </row>
    <row r="1885" customFormat="false" ht="15" hidden="false" customHeight="false" outlineLevel="0" collapsed="false">
      <c r="A1885" s="294" t="s">
        <v>4643</v>
      </c>
      <c r="B1885" s="295" t="s">
        <v>4644</v>
      </c>
      <c r="C1885" s="296" t="s">
        <v>32</v>
      </c>
      <c r="D1885" s="297" t="n">
        <v>0</v>
      </c>
      <c r="E1885" s="298" t="n">
        <f aca="false">1-D1885</f>
        <v>1</v>
      </c>
      <c r="F1885" s="299" t="n">
        <v>0.25</v>
      </c>
    </row>
    <row r="1886" customFormat="false" ht="15" hidden="false" customHeight="false" outlineLevel="0" collapsed="false">
      <c r="A1886" s="294" t="s">
        <v>4645</v>
      </c>
      <c r="B1886" s="295" t="s">
        <v>4646</v>
      </c>
      <c r="C1886" s="296" t="s">
        <v>32</v>
      </c>
      <c r="D1886" s="297" t="n">
        <v>0</v>
      </c>
      <c r="E1886" s="298" t="n">
        <f aca="false">1-D1886</f>
        <v>1</v>
      </c>
      <c r="F1886" s="299" t="n">
        <v>0.05</v>
      </c>
    </row>
    <row r="1887" customFormat="false" ht="15" hidden="false" customHeight="false" outlineLevel="0" collapsed="false">
      <c r="A1887" s="294" t="s">
        <v>4647</v>
      </c>
      <c r="B1887" s="295" t="s">
        <v>4648</v>
      </c>
      <c r="C1887" s="296" t="s">
        <v>32</v>
      </c>
      <c r="D1887" s="297" t="n">
        <v>0</v>
      </c>
      <c r="E1887" s="298" t="n">
        <f aca="false">1-D1887</f>
        <v>1</v>
      </c>
      <c r="F1887" s="299" t="n">
        <v>0.23</v>
      </c>
    </row>
    <row r="1888" customFormat="false" ht="15" hidden="false" customHeight="false" outlineLevel="0" collapsed="false">
      <c r="A1888" s="294" t="s">
        <v>4649</v>
      </c>
      <c r="B1888" s="295" t="s">
        <v>4650</v>
      </c>
      <c r="C1888" s="296" t="s">
        <v>32</v>
      </c>
      <c r="D1888" s="297" t="n">
        <v>0</v>
      </c>
      <c r="E1888" s="298" t="n">
        <f aca="false">1-D1888</f>
        <v>1</v>
      </c>
      <c r="F1888" s="299" t="n">
        <v>0.55</v>
      </c>
    </row>
    <row r="1889" customFormat="false" ht="15" hidden="false" customHeight="false" outlineLevel="0" collapsed="false">
      <c r="A1889" s="294" t="s">
        <v>4651</v>
      </c>
      <c r="B1889" s="295" t="s">
        <v>4652</v>
      </c>
      <c r="C1889" s="296" t="s">
        <v>32</v>
      </c>
      <c r="D1889" s="297" t="n">
        <v>0</v>
      </c>
      <c r="E1889" s="298" t="n">
        <f aca="false">1-D1889</f>
        <v>1</v>
      </c>
      <c r="F1889" s="299" t="n">
        <v>27.15</v>
      </c>
    </row>
    <row r="1890" customFormat="false" ht="15" hidden="false" customHeight="false" outlineLevel="0" collapsed="false">
      <c r="A1890" s="294" t="s">
        <v>4653</v>
      </c>
      <c r="B1890" s="295" t="s">
        <v>4654</v>
      </c>
      <c r="C1890" s="296" t="s">
        <v>32</v>
      </c>
      <c r="D1890" s="297" t="n">
        <v>0</v>
      </c>
      <c r="E1890" s="298" t="n">
        <f aca="false">1-D1890</f>
        <v>1</v>
      </c>
      <c r="F1890" s="299" t="n">
        <v>131.17</v>
      </c>
    </row>
    <row r="1891" customFormat="false" ht="15" hidden="false" customHeight="false" outlineLevel="0" collapsed="false">
      <c r="A1891" s="294" t="s">
        <v>4655</v>
      </c>
      <c r="B1891" s="295" t="s">
        <v>4656</v>
      </c>
      <c r="C1891" s="296" t="s">
        <v>32</v>
      </c>
      <c r="D1891" s="297" t="n">
        <v>0</v>
      </c>
      <c r="E1891" s="298" t="n">
        <f aca="false">1-D1891</f>
        <v>1</v>
      </c>
      <c r="F1891" s="299" t="n">
        <v>51.81</v>
      </c>
    </row>
    <row r="1892" customFormat="false" ht="15" hidden="false" customHeight="false" outlineLevel="0" collapsed="false">
      <c r="A1892" s="294" t="s">
        <v>4657</v>
      </c>
      <c r="B1892" s="295" t="s">
        <v>4658</v>
      </c>
      <c r="C1892" s="296" t="s">
        <v>32</v>
      </c>
      <c r="D1892" s="297" t="n">
        <v>0</v>
      </c>
      <c r="E1892" s="298" t="n">
        <f aca="false">1-D1892</f>
        <v>1</v>
      </c>
      <c r="F1892" s="299" t="n">
        <v>7.38</v>
      </c>
    </row>
    <row r="1893" customFormat="false" ht="15" hidden="false" customHeight="false" outlineLevel="0" collapsed="false">
      <c r="A1893" s="294" t="s">
        <v>4659</v>
      </c>
      <c r="B1893" s="295" t="s">
        <v>4660</v>
      </c>
      <c r="C1893" s="296" t="s">
        <v>32</v>
      </c>
      <c r="D1893" s="297" t="n">
        <v>0</v>
      </c>
      <c r="E1893" s="298" t="n">
        <f aca="false">1-D1893</f>
        <v>1</v>
      </c>
      <c r="F1893" s="299" t="n">
        <v>18.26</v>
      </c>
    </row>
    <row r="1894" customFormat="false" ht="15" hidden="false" customHeight="false" outlineLevel="0" collapsed="false">
      <c r="A1894" s="294" t="s">
        <v>4661</v>
      </c>
      <c r="B1894" s="295" t="s">
        <v>4662</v>
      </c>
      <c r="C1894" s="296" t="s">
        <v>32</v>
      </c>
      <c r="D1894" s="297" t="n">
        <v>0</v>
      </c>
      <c r="E1894" s="298" t="n">
        <f aca="false">1-D1894</f>
        <v>1</v>
      </c>
      <c r="F1894" s="299" t="n">
        <v>83.29</v>
      </c>
    </row>
    <row r="1895" customFormat="false" ht="15" hidden="false" customHeight="false" outlineLevel="0" collapsed="false">
      <c r="A1895" s="294" t="s">
        <v>4663</v>
      </c>
      <c r="B1895" s="295" t="s">
        <v>4664</v>
      </c>
      <c r="C1895" s="296" t="s">
        <v>32</v>
      </c>
      <c r="D1895" s="297" t="n">
        <v>0</v>
      </c>
      <c r="E1895" s="298" t="n">
        <f aca="false">1-D1895</f>
        <v>1</v>
      </c>
      <c r="F1895" s="299" t="n">
        <v>28.27</v>
      </c>
    </row>
    <row r="1896" customFormat="false" ht="15" hidden="false" customHeight="false" outlineLevel="0" collapsed="false">
      <c r="A1896" s="294" t="s">
        <v>4665</v>
      </c>
      <c r="B1896" s="295" t="s">
        <v>4666</v>
      </c>
      <c r="C1896" s="296" t="s">
        <v>32</v>
      </c>
      <c r="D1896" s="297" t="n">
        <v>0</v>
      </c>
      <c r="E1896" s="298" t="n">
        <f aca="false">1-D1896</f>
        <v>1</v>
      </c>
      <c r="F1896" s="299" t="n">
        <v>99.64</v>
      </c>
    </row>
    <row r="1897" customFormat="false" ht="15" hidden="false" customHeight="false" outlineLevel="0" collapsed="false">
      <c r="A1897" s="294" t="s">
        <v>4667</v>
      </c>
      <c r="B1897" s="295" t="s">
        <v>4668</v>
      </c>
      <c r="C1897" s="296" t="s">
        <v>32</v>
      </c>
      <c r="D1897" s="297" t="n">
        <v>0</v>
      </c>
      <c r="E1897" s="298" t="n">
        <f aca="false">1-D1897</f>
        <v>1</v>
      </c>
      <c r="F1897" s="299" t="n">
        <v>14.19</v>
      </c>
    </row>
    <row r="1898" customFormat="false" ht="15" hidden="false" customHeight="false" outlineLevel="0" collapsed="false">
      <c r="A1898" s="294" t="s">
        <v>4669</v>
      </c>
      <c r="B1898" s="295" t="s">
        <v>4670</v>
      </c>
      <c r="C1898" s="296" t="s">
        <v>32</v>
      </c>
      <c r="D1898" s="297" t="n">
        <v>0</v>
      </c>
      <c r="E1898" s="298" t="n">
        <f aca="false">1-D1898</f>
        <v>1</v>
      </c>
      <c r="F1898" s="299" t="n">
        <v>35.12</v>
      </c>
    </row>
    <row r="1899" customFormat="false" ht="15" hidden="false" customHeight="false" outlineLevel="0" collapsed="false">
      <c r="A1899" s="294" t="s">
        <v>4671</v>
      </c>
      <c r="B1899" s="295" t="s">
        <v>4672</v>
      </c>
      <c r="C1899" s="296" t="s">
        <v>32</v>
      </c>
      <c r="D1899" s="297" t="n">
        <v>0</v>
      </c>
      <c r="E1899" s="298" t="n">
        <f aca="false">1-D1899</f>
        <v>1</v>
      </c>
      <c r="F1899" s="299" t="n">
        <v>160.17</v>
      </c>
    </row>
    <row r="1900" customFormat="false" ht="15" hidden="false" customHeight="false" outlineLevel="0" collapsed="false">
      <c r="A1900" s="294" t="s">
        <v>4673</v>
      </c>
      <c r="B1900" s="295" t="s">
        <v>4674</v>
      </c>
      <c r="C1900" s="296" t="s">
        <v>32</v>
      </c>
      <c r="D1900" s="297" t="n">
        <v>0</v>
      </c>
      <c r="E1900" s="298" t="n">
        <f aca="false">1-D1900</f>
        <v>1</v>
      </c>
      <c r="F1900" s="299" t="n">
        <v>9.23</v>
      </c>
    </row>
    <row r="1901" customFormat="false" ht="15" hidden="false" customHeight="false" outlineLevel="0" collapsed="false">
      <c r="A1901" s="294" t="s">
        <v>4675</v>
      </c>
      <c r="B1901" s="295" t="s">
        <v>4676</v>
      </c>
      <c r="C1901" s="296" t="s">
        <v>32</v>
      </c>
      <c r="D1901" s="297" t="n">
        <v>0</v>
      </c>
      <c r="E1901" s="298" t="n">
        <f aca="false">1-D1901</f>
        <v>1</v>
      </c>
      <c r="F1901" s="299" t="n">
        <v>1139.76</v>
      </c>
    </row>
    <row r="1902" customFormat="false" ht="15" hidden="false" customHeight="false" outlineLevel="0" collapsed="false">
      <c r="A1902" s="294" t="s">
        <v>4677</v>
      </c>
      <c r="B1902" s="295" t="s">
        <v>4678</v>
      </c>
      <c r="C1902" s="296" t="s">
        <v>32</v>
      </c>
      <c r="D1902" s="297" t="n">
        <v>0</v>
      </c>
      <c r="E1902" s="298" t="n">
        <f aca="false">1-D1902</f>
        <v>1</v>
      </c>
      <c r="F1902" s="299" t="n">
        <v>96.19</v>
      </c>
    </row>
    <row r="1903" customFormat="false" ht="15" hidden="false" customHeight="false" outlineLevel="0" collapsed="false">
      <c r="A1903" s="294" t="s">
        <v>4679</v>
      </c>
      <c r="B1903" s="295" t="s">
        <v>4680</v>
      </c>
      <c r="C1903" s="296" t="s">
        <v>32</v>
      </c>
      <c r="D1903" s="297" t="n">
        <v>0</v>
      </c>
      <c r="E1903" s="298" t="n">
        <f aca="false">1-D1903</f>
        <v>1</v>
      </c>
      <c r="F1903" s="299" t="n">
        <v>64.13</v>
      </c>
    </row>
    <row r="1904" customFormat="false" ht="15" hidden="false" customHeight="false" outlineLevel="0" collapsed="false">
      <c r="A1904" s="294" t="s">
        <v>4681</v>
      </c>
      <c r="B1904" s="295" t="s">
        <v>4682</v>
      </c>
      <c r="C1904" s="296" t="s">
        <v>32</v>
      </c>
      <c r="D1904" s="297" t="n">
        <v>0</v>
      </c>
      <c r="E1904" s="298" t="n">
        <f aca="false">1-D1904</f>
        <v>1</v>
      </c>
      <c r="F1904" s="299" t="n">
        <v>64.13</v>
      </c>
    </row>
    <row r="1905" customFormat="false" ht="15" hidden="false" customHeight="false" outlineLevel="0" collapsed="false">
      <c r="A1905" s="294" t="s">
        <v>4683</v>
      </c>
      <c r="B1905" s="295" t="s">
        <v>4684</v>
      </c>
      <c r="C1905" s="296" t="s">
        <v>32</v>
      </c>
      <c r="D1905" s="297" t="n">
        <v>0</v>
      </c>
      <c r="E1905" s="298" t="n">
        <f aca="false">1-D1905</f>
        <v>1</v>
      </c>
      <c r="F1905" s="299" t="n">
        <v>25.03</v>
      </c>
    </row>
    <row r="1906" customFormat="false" ht="15" hidden="false" customHeight="false" outlineLevel="0" collapsed="false">
      <c r="A1906" s="294" t="s">
        <v>4685</v>
      </c>
      <c r="B1906" s="295" t="s">
        <v>4686</v>
      </c>
      <c r="C1906" s="296" t="s">
        <v>32</v>
      </c>
      <c r="D1906" s="297" t="n">
        <v>0</v>
      </c>
      <c r="E1906" s="298" t="n">
        <f aca="false">1-D1906</f>
        <v>1</v>
      </c>
      <c r="F1906" s="299" t="n">
        <v>3.81</v>
      </c>
    </row>
    <row r="1907" customFormat="false" ht="15" hidden="false" customHeight="false" outlineLevel="0" collapsed="false">
      <c r="A1907" s="294" t="s">
        <v>4687</v>
      </c>
      <c r="B1907" s="295" t="s">
        <v>4688</v>
      </c>
      <c r="C1907" s="296" t="s">
        <v>32</v>
      </c>
      <c r="D1907" s="297" t="n">
        <v>0</v>
      </c>
      <c r="E1907" s="298" t="n">
        <f aca="false">1-D1907</f>
        <v>1</v>
      </c>
      <c r="F1907" s="299" t="n">
        <v>9.44</v>
      </c>
    </row>
    <row r="1908" customFormat="false" ht="15" hidden="false" customHeight="false" outlineLevel="0" collapsed="false">
      <c r="A1908" s="294" t="s">
        <v>4689</v>
      </c>
      <c r="B1908" s="295" t="s">
        <v>4690</v>
      </c>
      <c r="C1908" s="296" t="s">
        <v>32</v>
      </c>
      <c r="D1908" s="297" t="n">
        <v>0</v>
      </c>
      <c r="E1908" s="298" t="n">
        <f aca="false">1-D1908</f>
        <v>1</v>
      </c>
      <c r="F1908" s="299" t="n">
        <v>43.42</v>
      </c>
    </row>
    <row r="1909" customFormat="false" ht="15" hidden="false" customHeight="false" outlineLevel="0" collapsed="false">
      <c r="A1909" s="294" t="s">
        <v>4691</v>
      </c>
      <c r="B1909" s="295" t="s">
        <v>4692</v>
      </c>
      <c r="C1909" s="296" t="s">
        <v>32</v>
      </c>
      <c r="D1909" s="297" t="n">
        <v>0</v>
      </c>
      <c r="E1909" s="298" t="n">
        <f aca="false">1-D1909</f>
        <v>1</v>
      </c>
      <c r="F1909" s="299" t="n">
        <v>154.08</v>
      </c>
    </row>
    <row r="1910" customFormat="false" ht="15" hidden="false" customHeight="false" outlineLevel="0" collapsed="false">
      <c r="A1910" s="294" t="s">
        <v>4693</v>
      </c>
      <c r="B1910" s="295" t="s">
        <v>4694</v>
      </c>
      <c r="C1910" s="296" t="s">
        <v>32</v>
      </c>
      <c r="D1910" s="297" t="n">
        <v>0</v>
      </c>
      <c r="E1910" s="298" t="n">
        <f aca="false">1-D1910</f>
        <v>1</v>
      </c>
      <c r="F1910" s="299" t="n">
        <v>27.32</v>
      </c>
    </row>
    <row r="1911" customFormat="false" ht="15" hidden="false" customHeight="false" outlineLevel="0" collapsed="false">
      <c r="A1911" s="294" t="s">
        <v>4695</v>
      </c>
      <c r="B1911" s="295" t="s">
        <v>4696</v>
      </c>
      <c r="C1911" s="296" t="s">
        <v>32</v>
      </c>
      <c r="D1911" s="297" t="n">
        <v>0</v>
      </c>
      <c r="E1911" s="298" t="n">
        <f aca="false">1-D1911</f>
        <v>1</v>
      </c>
      <c r="F1911" s="299" t="n">
        <v>4.05</v>
      </c>
    </row>
    <row r="1912" customFormat="false" ht="15" hidden="false" customHeight="false" outlineLevel="0" collapsed="false">
      <c r="A1912" s="294" t="s">
        <v>4697</v>
      </c>
      <c r="B1912" s="295" t="s">
        <v>4698</v>
      </c>
      <c r="C1912" s="296" t="s">
        <v>32</v>
      </c>
      <c r="D1912" s="297" t="n">
        <v>0</v>
      </c>
      <c r="E1912" s="298" t="n">
        <f aca="false">1-D1912</f>
        <v>1</v>
      </c>
      <c r="F1912" s="299" t="n">
        <v>10.04</v>
      </c>
    </row>
    <row r="1913" customFormat="false" ht="15" hidden="false" customHeight="false" outlineLevel="0" collapsed="false">
      <c r="A1913" s="294" t="s">
        <v>4699</v>
      </c>
      <c r="B1913" s="295" t="s">
        <v>4700</v>
      </c>
      <c r="C1913" s="296" t="s">
        <v>32</v>
      </c>
      <c r="D1913" s="297" t="n">
        <v>0</v>
      </c>
      <c r="E1913" s="298" t="n">
        <f aca="false">1-D1913</f>
        <v>1</v>
      </c>
      <c r="F1913" s="299" t="n">
        <v>46.28</v>
      </c>
    </row>
    <row r="1914" customFormat="false" ht="15" hidden="false" customHeight="false" outlineLevel="0" collapsed="false">
      <c r="A1914" s="294" t="s">
        <v>4701</v>
      </c>
      <c r="B1914" s="295" t="s">
        <v>4702</v>
      </c>
      <c r="C1914" s="296" t="s">
        <v>32</v>
      </c>
      <c r="D1914" s="297" t="n">
        <v>0</v>
      </c>
      <c r="E1914" s="298" t="n">
        <f aca="false">1-D1914</f>
        <v>1</v>
      </c>
      <c r="F1914" s="299" t="n">
        <v>154.08</v>
      </c>
    </row>
    <row r="1915" customFormat="false" ht="15" hidden="false" customHeight="false" outlineLevel="0" collapsed="false">
      <c r="A1915" s="294" t="s">
        <v>4703</v>
      </c>
      <c r="B1915" s="295" t="s">
        <v>4704</v>
      </c>
      <c r="C1915" s="296" t="s">
        <v>32</v>
      </c>
      <c r="D1915" s="297" t="n">
        <v>0</v>
      </c>
      <c r="E1915" s="298" t="n">
        <f aca="false">1-D1915</f>
        <v>1</v>
      </c>
      <c r="F1915" s="299" t="n">
        <v>81.09</v>
      </c>
    </row>
    <row r="1916" customFormat="false" ht="15" hidden="false" customHeight="false" outlineLevel="0" collapsed="false">
      <c r="A1916" s="294" t="s">
        <v>4705</v>
      </c>
      <c r="B1916" s="295" t="s">
        <v>4706</v>
      </c>
      <c r="C1916" s="296" t="s">
        <v>32</v>
      </c>
      <c r="D1916" s="297" t="n">
        <v>0</v>
      </c>
      <c r="E1916" s="298" t="n">
        <f aca="false">1-D1916</f>
        <v>1</v>
      </c>
      <c r="F1916" s="299" t="n">
        <v>21.64</v>
      </c>
    </row>
    <row r="1917" customFormat="false" ht="15" hidden="false" customHeight="false" outlineLevel="0" collapsed="false">
      <c r="A1917" s="294" t="s">
        <v>4707</v>
      </c>
      <c r="B1917" s="295" t="s">
        <v>4708</v>
      </c>
      <c r="C1917" s="296" t="s">
        <v>32</v>
      </c>
      <c r="D1917" s="297" t="n">
        <v>0</v>
      </c>
      <c r="E1917" s="298" t="n">
        <f aca="false">1-D1917</f>
        <v>1</v>
      </c>
      <c r="F1917" s="299" t="n">
        <v>3.25</v>
      </c>
    </row>
    <row r="1918" customFormat="false" ht="15" hidden="false" customHeight="false" outlineLevel="0" collapsed="false">
      <c r="A1918" s="294" t="s">
        <v>4709</v>
      </c>
      <c r="B1918" s="295" t="s">
        <v>4710</v>
      </c>
      <c r="C1918" s="296" t="s">
        <v>32</v>
      </c>
      <c r="D1918" s="297" t="n">
        <v>0</v>
      </c>
      <c r="E1918" s="298" t="n">
        <f aca="false">1-D1918</f>
        <v>1</v>
      </c>
      <c r="F1918" s="299" t="n">
        <v>8.05</v>
      </c>
    </row>
    <row r="1919" customFormat="false" ht="15" hidden="false" customHeight="false" outlineLevel="0" collapsed="false">
      <c r="A1919" s="294" t="s">
        <v>4711</v>
      </c>
      <c r="B1919" s="295" t="s">
        <v>4712</v>
      </c>
      <c r="C1919" s="296" t="s">
        <v>32</v>
      </c>
      <c r="D1919" s="297" t="n">
        <v>0</v>
      </c>
      <c r="E1919" s="298" t="n">
        <f aca="false">1-D1919</f>
        <v>1</v>
      </c>
      <c r="F1919" s="299" t="n">
        <v>37.06</v>
      </c>
    </row>
    <row r="1920" customFormat="false" ht="15" hidden="false" customHeight="false" outlineLevel="0" collapsed="false">
      <c r="A1920" s="294" t="s">
        <v>4713</v>
      </c>
      <c r="B1920" s="295" t="s">
        <v>4714</v>
      </c>
      <c r="C1920" s="296" t="s">
        <v>32</v>
      </c>
      <c r="D1920" s="297" t="n">
        <v>0</v>
      </c>
      <c r="E1920" s="298" t="n">
        <f aca="false">1-D1920</f>
        <v>1</v>
      </c>
      <c r="F1920" s="299" t="n">
        <v>130.41</v>
      </c>
    </row>
    <row r="1921" customFormat="false" ht="15" hidden="false" customHeight="false" outlineLevel="0" collapsed="false">
      <c r="A1921" s="294" t="s">
        <v>4715</v>
      </c>
      <c r="B1921" s="295" t="s">
        <v>4716</v>
      </c>
      <c r="C1921" s="296" t="s">
        <v>32</v>
      </c>
      <c r="D1921" s="297" t="n">
        <v>0</v>
      </c>
      <c r="E1921" s="298" t="n">
        <f aca="false">1-D1921</f>
        <v>1</v>
      </c>
      <c r="F1921" s="299" t="n">
        <v>43.54</v>
      </c>
    </row>
    <row r="1922" customFormat="false" ht="15" hidden="false" customHeight="false" outlineLevel="0" collapsed="false">
      <c r="A1922" s="294" t="s">
        <v>4717</v>
      </c>
      <c r="B1922" s="295" t="s">
        <v>4718</v>
      </c>
      <c r="C1922" s="296" t="s">
        <v>32</v>
      </c>
      <c r="D1922" s="297" t="n">
        <v>0</v>
      </c>
      <c r="E1922" s="298" t="n">
        <f aca="false">1-D1922</f>
        <v>1</v>
      </c>
      <c r="F1922" s="299" t="n">
        <v>6.02</v>
      </c>
    </row>
    <row r="1923" customFormat="false" ht="15" hidden="false" customHeight="false" outlineLevel="0" collapsed="false">
      <c r="A1923" s="294" t="s">
        <v>4719</v>
      </c>
      <c r="B1923" s="295" t="s">
        <v>4720</v>
      </c>
      <c r="C1923" s="296" t="s">
        <v>32</v>
      </c>
      <c r="D1923" s="297" t="n">
        <v>0</v>
      </c>
      <c r="E1923" s="298" t="n">
        <f aca="false">1-D1923</f>
        <v>1</v>
      </c>
      <c r="F1923" s="299" t="n">
        <v>14.87</v>
      </c>
    </row>
    <row r="1924" customFormat="false" ht="15" hidden="false" customHeight="false" outlineLevel="0" collapsed="false">
      <c r="A1924" s="294" t="s">
        <v>4721</v>
      </c>
      <c r="B1924" s="295" t="s">
        <v>4722</v>
      </c>
      <c r="C1924" s="296" t="s">
        <v>32</v>
      </c>
      <c r="D1924" s="297" t="n">
        <v>0</v>
      </c>
      <c r="E1924" s="298" t="n">
        <f aca="false">1-D1924</f>
        <v>1</v>
      </c>
      <c r="F1924" s="299" t="n">
        <v>68.92</v>
      </c>
    </row>
    <row r="1925" customFormat="false" ht="15" hidden="false" customHeight="false" outlineLevel="0" collapsed="false">
      <c r="A1925" s="294" t="s">
        <v>4723</v>
      </c>
      <c r="B1925" s="295" t="s">
        <v>4724</v>
      </c>
      <c r="C1925" s="296" t="s">
        <v>32</v>
      </c>
      <c r="D1925" s="297" t="n">
        <v>0</v>
      </c>
      <c r="E1925" s="298" t="n">
        <f aca="false">1-D1925</f>
        <v>1</v>
      </c>
      <c r="F1925" s="299" t="n">
        <v>153.79</v>
      </c>
    </row>
    <row r="1926" customFormat="false" ht="15" hidden="false" customHeight="false" outlineLevel="0" collapsed="false">
      <c r="A1926" s="294" t="s">
        <v>4725</v>
      </c>
      <c r="B1926" s="295" t="s">
        <v>4726</v>
      </c>
      <c r="C1926" s="296" t="s">
        <v>32</v>
      </c>
      <c r="D1926" s="297" t="n">
        <v>0</v>
      </c>
      <c r="E1926" s="298" t="n">
        <f aca="false">1-D1926</f>
        <v>1</v>
      </c>
      <c r="F1926" s="299" t="n">
        <v>0.06</v>
      </c>
    </row>
    <row r="1927" customFormat="false" ht="15" hidden="false" customHeight="false" outlineLevel="0" collapsed="false">
      <c r="A1927" s="294" t="s">
        <v>4727</v>
      </c>
      <c r="B1927" s="295" t="s">
        <v>4728</v>
      </c>
      <c r="C1927" s="296" t="s">
        <v>32</v>
      </c>
      <c r="D1927" s="297" t="n">
        <v>0</v>
      </c>
      <c r="E1927" s="298" t="n">
        <f aca="false">1-D1927</f>
        <v>1</v>
      </c>
      <c r="F1927" s="299" t="n">
        <v>0.01</v>
      </c>
    </row>
    <row r="1928" customFormat="false" ht="15" hidden="false" customHeight="false" outlineLevel="0" collapsed="false">
      <c r="A1928" s="294" t="s">
        <v>4729</v>
      </c>
      <c r="B1928" s="295" t="s">
        <v>4730</v>
      </c>
      <c r="C1928" s="296" t="s">
        <v>32</v>
      </c>
      <c r="D1928" s="297" t="n">
        <v>0</v>
      </c>
      <c r="E1928" s="298" t="n">
        <f aca="false">1-D1928</f>
        <v>1</v>
      </c>
      <c r="F1928" s="299" t="n">
        <v>0.07</v>
      </c>
    </row>
    <row r="1929" customFormat="false" ht="15" hidden="false" customHeight="false" outlineLevel="0" collapsed="false">
      <c r="A1929" s="294" t="s">
        <v>4731</v>
      </c>
      <c r="B1929" s="295" t="s">
        <v>4732</v>
      </c>
      <c r="C1929" s="296" t="s">
        <v>32</v>
      </c>
      <c r="D1929" s="297" t="n">
        <v>0</v>
      </c>
      <c r="E1929" s="298" t="n">
        <f aca="false">1-D1929</f>
        <v>1</v>
      </c>
      <c r="F1929" s="299" t="n">
        <v>3.25</v>
      </c>
    </row>
    <row r="1930" customFormat="false" ht="15" hidden="false" customHeight="false" outlineLevel="0" collapsed="false">
      <c r="A1930" s="294" t="s">
        <v>4733</v>
      </c>
      <c r="B1930" s="295" t="s">
        <v>4734</v>
      </c>
      <c r="C1930" s="296" t="s">
        <v>32</v>
      </c>
      <c r="D1930" s="297" t="n">
        <v>0</v>
      </c>
      <c r="E1930" s="298" t="n">
        <f aca="false">1-D1930</f>
        <v>1</v>
      </c>
      <c r="F1930" s="299" t="n">
        <v>0.17</v>
      </c>
    </row>
    <row r="1931" customFormat="false" ht="15" hidden="false" customHeight="false" outlineLevel="0" collapsed="false">
      <c r="A1931" s="294" t="s">
        <v>4735</v>
      </c>
      <c r="B1931" s="295" t="s">
        <v>4736</v>
      </c>
      <c r="C1931" s="296" t="s">
        <v>32</v>
      </c>
      <c r="D1931" s="297" t="n">
        <v>0</v>
      </c>
      <c r="E1931" s="298" t="n">
        <f aca="false">1-D1931</f>
        <v>1</v>
      </c>
      <c r="F1931" s="299" t="n">
        <v>0.03</v>
      </c>
    </row>
    <row r="1932" customFormat="false" ht="15" hidden="false" customHeight="false" outlineLevel="0" collapsed="false">
      <c r="A1932" s="294" t="s">
        <v>4737</v>
      </c>
      <c r="B1932" s="295" t="s">
        <v>4738</v>
      </c>
      <c r="C1932" s="296" t="s">
        <v>32</v>
      </c>
      <c r="D1932" s="297" t="n">
        <v>0</v>
      </c>
      <c r="E1932" s="298" t="n">
        <f aca="false">1-D1932</f>
        <v>1</v>
      </c>
      <c r="F1932" s="299" t="n">
        <v>0.12</v>
      </c>
    </row>
    <row r="1933" customFormat="false" ht="15" hidden="false" customHeight="false" outlineLevel="0" collapsed="false">
      <c r="A1933" s="294" t="s">
        <v>4739</v>
      </c>
      <c r="B1933" s="295" t="s">
        <v>4740</v>
      </c>
      <c r="C1933" s="296" t="s">
        <v>32</v>
      </c>
      <c r="D1933" s="297" t="n">
        <v>0</v>
      </c>
      <c r="E1933" s="298" t="n">
        <f aca="false">1-D1933</f>
        <v>1</v>
      </c>
      <c r="F1933" s="299" t="n">
        <v>3.13</v>
      </c>
    </row>
    <row r="1934" customFormat="false" ht="15" hidden="false" customHeight="false" outlineLevel="0" collapsed="false">
      <c r="A1934" s="294" t="s">
        <v>4741</v>
      </c>
      <c r="B1934" s="295" t="s">
        <v>4742</v>
      </c>
      <c r="C1934" s="296" t="s">
        <v>32</v>
      </c>
      <c r="D1934" s="297" t="n">
        <v>0</v>
      </c>
      <c r="E1934" s="298" t="n">
        <f aca="false">1-D1934</f>
        <v>1</v>
      </c>
      <c r="F1934" s="299" t="n">
        <v>0.45</v>
      </c>
    </row>
    <row r="1935" customFormat="false" ht="15" hidden="false" customHeight="false" outlineLevel="0" collapsed="false">
      <c r="A1935" s="294" t="s">
        <v>4743</v>
      </c>
      <c r="B1935" s="295" t="s">
        <v>4744</v>
      </c>
      <c r="C1935" s="296" t="s">
        <v>32</v>
      </c>
      <c r="D1935" s="297" t="n">
        <v>0</v>
      </c>
      <c r="E1935" s="298" t="n">
        <f aca="false">1-D1935</f>
        <v>1</v>
      </c>
      <c r="F1935" s="299" t="n">
        <v>39.68</v>
      </c>
    </row>
    <row r="1936" customFormat="false" ht="15" hidden="false" customHeight="false" outlineLevel="0" collapsed="false">
      <c r="A1936" s="294" t="s">
        <v>4745</v>
      </c>
      <c r="B1936" s="295" t="s">
        <v>4746</v>
      </c>
      <c r="C1936" s="296" t="s">
        <v>32</v>
      </c>
      <c r="D1936" s="297" t="n">
        <v>0</v>
      </c>
      <c r="E1936" s="298" t="n">
        <f aca="false">1-D1936</f>
        <v>1</v>
      </c>
      <c r="F1936" s="299" t="n">
        <v>9.17</v>
      </c>
    </row>
    <row r="1937" customFormat="false" ht="15" hidden="false" customHeight="false" outlineLevel="0" collapsed="false">
      <c r="A1937" s="294" t="s">
        <v>4747</v>
      </c>
      <c r="B1937" s="295" t="s">
        <v>4748</v>
      </c>
      <c r="C1937" s="296" t="s">
        <v>32</v>
      </c>
      <c r="D1937" s="297" t="n">
        <v>0</v>
      </c>
      <c r="E1937" s="298" t="n">
        <f aca="false">1-D1937</f>
        <v>1</v>
      </c>
      <c r="F1937" s="299" t="n">
        <v>43.4</v>
      </c>
    </row>
    <row r="1938" customFormat="false" ht="15" hidden="false" customHeight="false" outlineLevel="0" collapsed="false">
      <c r="A1938" s="294" t="s">
        <v>4749</v>
      </c>
      <c r="B1938" s="295" t="s">
        <v>4750</v>
      </c>
      <c r="C1938" s="296" t="s">
        <v>32</v>
      </c>
      <c r="D1938" s="297" t="n">
        <v>0</v>
      </c>
      <c r="E1938" s="298" t="n">
        <f aca="false">1-D1938</f>
        <v>1</v>
      </c>
      <c r="F1938" s="299" t="n">
        <v>55.44</v>
      </c>
    </row>
    <row r="1939" customFormat="false" ht="15" hidden="false" customHeight="false" outlineLevel="0" collapsed="false">
      <c r="A1939" s="294" t="s">
        <v>4751</v>
      </c>
      <c r="B1939" s="295" t="s">
        <v>4752</v>
      </c>
      <c r="C1939" s="296" t="s">
        <v>32</v>
      </c>
      <c r="D1939" s="297" t="n">
        <v>0</v>
      </c>
      <c r="E1939" s="298" t="n">
        <f aca="false">1-D1939</f>
        <v>1</v>
      </c>
      <c r="F1939" s="299" t="n">
        <v>1.87</v>
      </c>
    </row>
    <row r="1940" customFormat="false" ht="15" hidden="false" customHeight="false" outlineLevel="0" collapsed="false">
      <c r="A1940" s="294" t="s">
        <v>4753</v>
      </c>
      <c r="B1940" s="295" t="s">
        <v>4754</v>
      </c>
      <c r="C1940" s="296" t="s">
        <v>32</v>
      </c>
      <c r="D1940" s="297" t="n">
        <v>0</v>
      </c>
      <c r="E1940" s="298" t="n">
        <f aca="false">1-D1940</f>
        <v>1</v>
      </c>
      <c r="F1940" s="299" t="n">
        <v>0.43</v>
      </c>
    </row>
    <row r="1941" customFormat="false" ht="15" hidden="false" customHeight="false" outlineLevel="0" collapsed="false">
      <c r="A1941" s="294" t="s">
        <v>4755</v>
      </c>
      <c r="B1941" s="295" t="s">
        <v>4756</v>
      </c>
      <c r="C1941" s="296" t="s">
        <v>32</v>
      </c>
      <c r="D1941" s="297" t="n">
        <v>0</v>
      </c>
      <c r="E1941" s="298" t="n">
        <f aca="false">1-D1941</f>
        <v>1</v>
      </c>
      <c r="F1941" s="299" t="n">
        <v>2.33</v>
      </c>
    </row>
    <row r="1942" customFormat="false" ht="15" hidden="false" customHeight="false" outlineLevel="0" collapsed="false">
      <c r="A1942" s="294" t="s">
        <v>4757</v>
      </c>
      <c r="B1942" s="295" t="s">
        <v>4758</v>
      </c>
      <c r="C1942" s="296" t="s">
        <v>32</v>
      </c>
      <c r="D1942" s="297" t="n">
        <v>0</v>
      </c>
      <c r="E1942" s="298" t="n">
        <f aca="false">1-D1942</f>
        <v>1</v>
      </c>
      <c r="F1942" s="299" t="n">
        <v>0.48</v>
      </c>
    </row>
    <row r="1943" customFormat="false" ht="15" hidden="false" customHeight="false" outlineLevel="0" collapsed="false">
      <c r="A1943" s="294" t="s">
        <v>4759</v>
      </c>
      <c r="B1943" s="295" t="s">
        <v>4760</v>
      </c>
      <c r="C1943" s="296" t="s">
        <v>32</v>
      </c>
      <c r="D1943" s="297" t="n">
        <v>0</v>
      </c>
      <c r="E1943" s="298" t="n">
        <f aca="false">1-D1943</f>
        <v>1</v>
      </c>
      <c r="F1943" s="299" t="n">
        <v>0.82</v>
      </c>
    </row>
    <row r="1944" customFormat="false" ht="15" hidden="false" customHeight="false" outlineLevel="0" collapsed="false">
      <c r="A1944" s="294" t="s">
        <v>4761</v>
      </c>
      <c r="B1944" s="295" t="s">
        <v>4762</v>
      </c>
      <c r="C1944" s="296" t="s">
        <v>32</v>
      </c>
      <c r="D1944" s="297" t="n">
        <v>0</v>
      </c>
      <c r="E1944" s="298" t="n">
        <f aca="false">1-D1944</f>
        <v>1</v>
      </c>
      <c r="F1944" s="299" t="n">
        <v>0.18</v>
      </c>
    </row>
    <row r="1945" customFormat="false" ht="15" hidden="false" customHeight="false" outlineLevel="0" collapsed="false">
      <c r="A1945" s="294" t="s">
        <v>4763</v>
      </c>
      <c r="B1945" s="295" t="s">
        <v>4764</v>
      </c>
      <c r="C1945" s="296" t="s">
        <v>32</v>
      </c>
      <c r="D1945" s="297" t="n">
        <v>0</v>
      </c>
      <c r="E1945" s="298" t="n">
        <f aca="false">1-D1945</f>
        <v>1</v>
      </c>
      <c r="F1945" s="299" t="n">
        <v>1.02</v>
      </c>
    </row>
    <row r="1946" customFormat="false" ht="15" hidden="false" customHeight="false" outlineLevel="0" collapsed="false">
      <c r="A1946" s="294" t="s">
        <v>4765</v>
      </c>
      <c r="B1946" s="295" t="s">
        <v>4766</v>
      </c>
      <c r="C1946" s="296" t="s">
        <v>32</v>
      </c>
      <c r="D1946" s="297" t="n">
        <v>0</v>
      </c>
      <c r="E1946" s="298" t="n">
        <f aca="false">1-D1946</f>
        <v>1</v>
      </c>
      <c r="F1946" s="299" t="n">
        <v>1.2</v>
      </c>
    </row>
    <row r="1947" customFormat="false" ht="15" hidden="false" customHeight="false" outlineLevel="0" collapsed="false">
      <c r="A1947" s="294" t="s">
        <v>4767</v>
      </c>
      <c r="B1947" s="295" t="s">
        <v>4768</v>
      </c>
      <c r="C1947" s="296" t="s">
        <v>32</v>
      </c>
      <c r="D1947" s="297" t="n">
        <v>0</v>
      </c>
      <c r="E1947" s="298" t="n">
        <f aca="false">1-D1947</f>
        <v>1</v>
      </c>
      <c r="F1947" s="299" t="n">
        <v>1.66</v>
      </c>
    </row>
    <row r="1948" customFormat="false" ht="15" hidden="false" customHeight="false" outlineLevel="0" collapsed="false">
      <c r="A1948" s="294" t="s">
        <v>4769</v>
      </c>
      <c r="B1948" s="295" t="s">
        <v>4770</v>
      </c>
      <c r="C1948" s="296" t="s">
        <v>32</v>
      </c>
      <c r="D1948" s="297" t="n">
        <v>0</v>
      </c>
      <c r="E1948" s="298" t="n">
        <f aca="false">1-D1948</f>
        <v>1</v>
      </c>
      <c r="F1948" s="299" t="n">
        <v>0.38</v>
      </c>
    </row>
    <row r="1949" customFormat="false" ht="15" hidden="false" customHeight="false" outlineLevel="0" collapsed="false">
      <c r="A1949" s="294" t="s">
        <v>4771</v>
      </c>
      <c r="B1949" s="295" t="s">
        <v>4772</v>
      </c>
      <c r="C1949" s="296" t="s">
        <v>32</v>
      </c>
      <c r="D1949" s="297" t="n">
        <v>0</v>
      </c>
      <c r="E1949" s="298" t="n">
        <f aca="false">1-D1949</f>
        <v>1</v>
      </c>
      <c r="F1949" s="299" t="n">
        <v>2.07</v>
      </c>
    </row>
    <row r="1950" customFormat="false" ht="15" hidden="false" customHeight="false" outlineLevel="0" collapsed="false">
      <c r="A1950" s="294" t="s">
        <v>4773</v>
      </c>
      <c r="B1950" s="295" t="s">
        <v>4774</v>
      </c>
      <c r="C1950" s="296" t="s">
        <v>32</v>
      </c>
      <c r="D1950" s="297" t="n">
        <v>0</v>
      </c>
      <c r="E1950" s="298" t="n">
        <f aca="false">1-D1950</f>
        <v>1</v>
      </c>
      <c r="F1950" s="299" t="n">
        <v>1.92</v>
      </c>
    </row>
    <row r="1951" customFormat="false" ht="15" hidden="false" customHeight="false" outlineLevel="0" collapsed="false">
      <c r="A1951" s="294" t="s">
        <v>4775</v>
      </c>
      <c r="B1951" s="295" t="s">
        <v>4776</v>
      </c>
      <c r="C1951" s="296" t="s">
        <v>32</v>
      </c>
      <c r="D1951" s="297" t="n">
        <v>0</v>
      </c>
      <c r="E1951" s="298" t="n">
        <f aca="false">1-D1951</f>
        <v>1</v>
      </c>
      <c r="F1951" s="299" t="n">
        <v>0.44</v>
      </c>
    </row>
    <row r="1952" customFormat="false" ht="15" hidden="false" customHeight="false" outlineLevel="0" collapsed="false">
      <c r="A1952" s="294" t="s">
        <v>4777</v>
      </c>
      <c r="B1952" s="295" t="s">
        <v>4778</v>
      </c>
      <c r="C1952" s="296" t="s">
        <v>32</v>
      </c>
      <c r="D1952" s="297" t="n">
        <v>0</v>
      </c>
      <c r="E1952" s="298" t="n">
        <f aca="false">1-D1952</f>
        <v>1</v>
      </c>
      <c r="F1952" s="299" t="n">
        <v>2.4</v>
      </c>
    </row>
    <row r="1953" customFormat="false" ht="15" hidden="false" customHeight="false" outlineLevel="0" collapsed="false">
      <c r="A1953" s="294" t="s">
        <v>4779</v>
      </c>
      <c r="B1953" s="295" t="s">
        <v>4780</v>
      </c>
      <c r="C1953" s="296" t="s">
        <v>32</v>
      </c>
      <c r="D1953" s="297" t="n">
        <v>0</v>
      </c>
      <c r="E1953" s="298" t="n">
        <f aca="false">1-D1953</f>
        <v>1</v>
      </c>
      <c r="F1953" s="299" t="n">
        <v>3.32</v>
      </c>
    </row>
    <row r="1954" customFormat="false" ht="15" hidden="false" customHeight="false" outlineLevel="0" collapsed="false">
      <c r="A1954" s="294" t="s">
        <v>4781</v>
      </c>
      <c r="B1954" s="295" t="s">
        <v>4782</v>
      </c>
      <c r="C1954" s="296" t="s">
        <v>32</v>
      </c>
      <c r="D1954" s="297" t="n">
        <v>0</v>
      </c>
      <c r="E1954" s="298" t="n">
        <f aca="false">1-D1954</f>
        <v>1</v>
      </c>
      <c r="F1954" s="299" t="n">
        <v>30.44</v>
      </c>
    </row>
    <row r="1955" customFormat="false" ht="15" hidden="false" customHeight="false" outlineLevel="0" collapsed="false">
      <c r="A1955" s="294" t="s">
        <v>4783</v>
      </c>
      <c r="B1955" s="295" t="s">
        <v>4784</v>
      </c>
      <c r="C1955" s="296" t="s">
        <v>32</v>
      </c>
      <c r="D1955" s="297" t="n">
        <v>0</v>
      </c>
      <c r="E1955" s="298" t="n">
        <f aca="false">1-D1955</f>
        <v>1</v>
      </c>
      <c r="F1955" s="299" t="n">
        <v>6.26</v>
      </c>
    </row>
    <row r="1956" customFormat="false" ht="15" hidden="false" customHeight="false" outlineLevel="0" collapsed="false">
      <c r="A1956" s="294" t="s">
        <v>4785</v>
      </c>
      <c r="B1956" s="295" t="s">
        <v>4786</v>
      </c>
      <c r="C1956" s="296" t="s">
        <v>32</v>
      </c>
      <c r="D1956" s="297" t="n">
        <v>0</v>
      </c>
      <c r="E1956" s="298" t="n">
        <f aca="false">1-D1956</f>
        <v>1</v>
      </c>
      <c r="F1956" s="299" t="n">
        <v>38.05</v>
      </c>
    </row>
    <row r="1957" customFormat="false" ht="15" hidden="false" customHeight="false" outlineLevel="0" collapsed="false">
      <c r="A1957" s="294" t="s">
        <v>4787</v>
      </c>
      <c r="B1957" s="295" t="s">
        <v>4788</v>
      </c>
      <c r="C1957" s="296" t="s">
        <v>32</v>
      </c>
      <c r="D1957" s="297" t="n">
        <v>0</v>
      </c>
      <c r="E1957" s="298" t="n">
        <f aca="false">1-D1957</f>
        <v>1</v>
      </c>
      <c r="F1957" s="299" t="n">
        <v>38.82</v>
      </c>
    </row>
    <row r="1958" customFormat="false" ht="15" hidden="false" customHeight="false" outlineLevel="0" collapsed="false">
      <c r="A1958" s="294" t="s">
        <v>4789</v>
      </c>
      <c r="B1958" s="295" t="s">
        <v>4790</v>
      </c>
      <c r="C1958" s="296" t="s">
        <v>32</v>
      </c>
      <c r="D1958" s="297" t="n">
        <v>0</v>
      </c>
      <c r="E1958" s="298" t="n">
        <f aca="false">1-D1958</f>
        <v>1</v>
      </c>
      <c r="F1958" s="299" t="n">
        <v>26.6</v>
      </c>
    </row>
    <row r="1959" customFormat="false" ht="15" hidden="false" customHeight="false" outlineLevel="0" collapsed="false">
      <c r="A1959" s="294" t="s">
        <v>4791</v>
      </c>
      <c r="B1959" s="295" t="s">
        <v>4792</v>
      </c>
      <c r="C1959" s="296" t="s">
        <v>32</v>
      </c>
      <c r="D1959" s="297" t="n">
        <v>0</v>
      </c>
      <c r="E1959" s="298" t="n">
        <f aca="false">1-D1959</f>
        <v>1</v>
      </c>
      <c r="F1959" s="299" t="n">
        <v>5.25</v>
      </c>
    </row>
    <row r="1960" customFormat="false" ht="15" hidden="false" customHeight="false" outlineLevel="0" collapsed="false">
      <c r="A1960" s="294" t="s">
        <v>4793</v>
      </c>
      <c r="B1960" s="295" t="s">
        <v>4794</v>
      </c>
      <c r="C1960" s="296" t="s">
        <v>32</v>
      </c>
      <c r="D1960" s="297" t="n">
        <v>0</v>
      </c>
      <c r="E1960" s="298" t="n">
        <f aca="false">1-D1960</f>
        <v>1</v>
      </c>
      <c r="F1960" s="299" t="n">
        <v>33.25</v>
      </c>
    </row>
    <row r="1961" customFormat="false" ht="15" hidden="false" customHeight="false" outlineLevel="0" collapsed="false">
      <c r="A1961" s="294" t="s">
        <v>4795</v>
      </c>
      <c r="B1961" s="295" t="s">
        <v>4796</v>
      </c>
      <c r="C1961" s="296" t="s">
        <v>32</v>
      </c>
      <c r="D1961" s="297" t="n">
        <v>0</v>
      </c>
      <c r="E1961" s="298" t="n">
        <f aca="false">1-D1961</f>
        <v>1</v>
      </c>
      <c r="F1961" s="299" t="n">
        <v>38.82</v>
      </c>
    </row>
    <row r="1962" customFormat="false" ht="15" hidden="false" customHeight="false" outlineLevel="0" collapsed="false">
      <c r="A1962" s="294" t="s">
        <v>4797</v>
      </c>
      <c r="B1962" s="295" t="s">
        <v>4798</v>
      </c>
      <c r="C1962" s="296" t="s">
        <v>32</v>
      </c>
      <c r="D1962" s="297" t="n">
        <v>0</v>
      </c>
      <c r="E1962" s="298" t="n">
        <f aca="false">1-D1962</f>
        <v>1</v>
      </c>
      <c r="F1962" s="299" t="n">
        <v>28.26</v>
      </c>
    </row>
    <row r="1963" customFormat="false" ht="15" hidden="false" customHeight="false" outlineLevel="0" collapsed="false">
      <c r="A1963" s="294" t="s">
        <v>4799</v>
      </c>
      <c r="B1963" s="295" t="s">
        <v>4800</v>
      </c>
      <c r="C1963" s="296" t="s">
        <v>32</v>
      </c>
      <c r="D1963" s="297" t="n">
        <v>0</v>
      </c>
      <c r="E1963" s="298" t="n">
        <f aca="false">1-D1963</f>
        <v>1</v>
      </c>
      <c r="F1963" s="299" t="n">
        <v>7.47</v>
      </c>
    </row>
    <row r="1964" customFormat="false" ht="15" hidden="false" customHeight="false" outlineLevel="0" collapsed="false">
      <c r="A1964" s="294" t="s">
        <v>4801</v>
      </c>
      <c r="B1964" s="295" t="s">
        <v>4802</v>
      </c>
      <c r="C1964" s="296" t="s">
        <v>32</v>
      </c>
      <c r="D1964" s="297" t="n">
        <v>0</v>
      </c>
      <c r="E1964" s="298" t="n">
        <f aca="false">1-D1964</f>
        <v>1</v>
      </c>
      <c r="F1964" s="299" t="n">
        <v>35.33</v>
      </c>
    </row>
    <row r="1965" customFormat="false" ht="15" hidden="false" customHeight="false" outlineLevel="0" collapsed="false">
      <c r="A1965" s="294" t="s">
        <v>4803</v>
      </c>
      <c r="B1965" s="295" t="s">
        <v>4804</v>
      </c>
      <c r="C1965" s="296" t="s">
        <v>32</v>
      </c>
      <c r="D1965" s="297" t="n">
        <v>0</v>
      </c>
      <c r="E1965" s="298" t="n">
        <f aca="false">1-D1965</f>
        <v>1</v>
      </c>
      <c r="F1965" s="299" t="n">
        <v>16.96</v>
      </c>
    </row>
    <row r="1966" customFormat="false" ht="15" hidden="false" customHeight="false" outlineLevel="0" collapsed="false">
      <c r="A1966" s="294" t="s">
        <v>4805</v>
      </c>
      <c r="B1966" s="295" t="s">
        <v>4806</v>
      </c>
      <c r="C1966" s="296" t="s">
        <v>32</v>
      </c>
      <c r="D1966" s="297" t="n">
        <v>0</v>
      </c>
      <c r="E1966" s="298" t="n">
        <f aca="false">1-D1966</f>
        <v>1</v>
      </c>
      <c r="F1966" s="299" t="n">
        <v>0.78</v>
      </c>
    </row>
    <row r="1967" customFormat="false" ht="15" hidden="false" customHeight="false" outlineLevel="0" collapsed="false">
      <c r="A1967" s="294" t="s">
        <v>4807</v>
      </c>
      <c r="B1967" s="295" t="s">
        <v>4808</v>
      </c>
      <c r="C1967" s="296" t="s">
        <v>32</v>
      </c>
      <c r="D1967" s="297" t="n">
        <v>0</v>
      </c>
      <c r="E1967" s="298" t="n">
        <f aca="false">1-D1967</f>
        <v>1</v>
      </c>
      <c r="F1967" s="299" t="n">
        <v>0.18</v>
      </c>
    </row>
    <row r="1968" customFormat="false" ht="15" hidden="false" customHeight="false" outlineLevel="0" collapsed="false">
      <c r="A1968" s="294" t="s">
        <v>4809</v>
      </c>
      <c r="B1968" s="295" t="s">
        <v>4810</v>
      </c>
      <c r="C1968" s="296" t="s">
        <v>32</v>
      </c>
      <c r="D1968" s="297" t="n">
        <v>0</v>
      </c>
      <c r="E1968" s="298" t="n">
        <f aca="false">1-D1968</f>
        <v>1</v>
      </c>
      <c r="F1968" s="299" t="n">
        <v>0.85</v>
      </c>
    </row>
    <row r="1969" customFormat="false" ht="15" hidden="false" customHeight="false" outlineLevel="0" collapsed="false">
      <c r="A1969" s="294" t="s">
        <v>4811</v>
      </c>
      <c r="B1969" s="295" t="s">
        <v>4812</v>
      </c>
      <c r="C1969" s="296" t="s">
        <v>32</v>
      </c>
      <c r="D1969" s="297" t="n">
        <v>0</v>
      </c>
      <c r="E1969" s="298" t="n">
        <f aca="false">1-D1969</f>
        <v>1</v>
      </c>
      <c r="F1969" s="299" t="n">
        <v>1.33</v>
      </c>
    </row>
    <row r="1970" customFormat="false" ht="15" hidden="false" customHeight="false" outlineLevel="0" collapsed="false">
      <c r="A1970" s="294" t="s">
        <v>4813</v>
      </c>
      <c r="B1970" s="295" t="s">
        <v>4814</v>
      </c>
      <c r="C1970" s="296" t="s">
        <v>32</v>
      </c>
      <c r="D1970" s="297" t="n">
        <v>0</v>
      </c>
      <c r="E1970" s="298" t="n">
        <f aca="false">1-D1970</f>
        <v>1</v>
      </c>
      <c r="F1970" s="299" t="n">
        <v>0.83</v>
      </c>
    </row>
    <row r="1971" customFormat="false" ht="15" hidden="false" customHeight="false" outlineLevel="0" collapsed="false">
      <c r="A1971" s="294" t="s">
        <v>4815</v>
      </c>
      <c r="B1971" s="295" t="s">
        <v>4816</v>
      </c>
      <c r="C1971" s="296" t="s">
        <v>32</v>
      </c>
      <c r="D1971" s="297" t="n">
        <v>0</v>
      </c>
      <c r="E1971" s="298" t="n">
        <f aca="false">1-D1971</f>
        <v>1</v>
      </c>
      <c r="F1971" s="299" t="n">
        <v>0.19</v>
      </c>
    </row>
    <row r="1972" customFormat="false" ht="15" hidden="false" customHeight="false" outlineLevel="0" collapsed="false">
      <c r="A1972" s="294" t="s">
        <v>4817</v>
      </c>
      <c r="B1972" s="295" t="s">
        <v>4818</v>
      </c>
      <c r="C1972" s="296" t="s">
        <v>32</v>
      </c>
      <c r="D1972" s="297" t="n">
        <v>0</v>
      </c>
      <c r="E1972" s="298" t="n">
        <f aca="false">1-D1972</f>
        <v>1</v>
      </c>
      <c r="F1972" s="299" t="n">
        <v>0.9</v>
      </c>
    </row>
    <row r="1973" customFormat="false" ht="15" hidden="false" customHeight="false" outlineLevel="0" collapsed="false">
      <c r="A1973" s="294" t="s">
        <v>4819</v>
      </c>
      <c r="B1973" s="295" t="s">
        <v>4820</v>
      </c>
      <c r="C1973" s="296" t="s">
        <v>32</v>
      </c>
      <c r="D1973" s="297" t="n">
        <v>0</v>
      </c>
      <c r="E1973" s="298" t="n">
        <f aca="false">1-D1973</f>
        <v>1</v>
      </c>
      <c r="F1973" s="299" t="n">
        <v>2.22</v>
      </c>
    </row>
    <row r="1974" customFormat="false" ht="15" hidden="false" customHeight="false" outlineLevel="0" collapsed="false">
      <c r="A1974" s="294" t="s">
        <v>4821</v>
      </c>
      <c r="B1974" s="295" t="s">
        <v>4822</v>
      </c>
      <c r="C1974" s="296" t="s">
        <v>32</v>
      </c>
      <c r="D1974" s="297" t="n">
        <v>0</v>
      </c>
      <c r="E1974" s="298" t="n">
        <f aca="false">1-D1974</f>
        <v>1</v>
      </c>
      <c r="F1974" s="299" t="n">
        <v>0.98</v>
      </c>
    </row>
    <row r="1975" customFormat="false" ht="15" hidden="false" customHeight="false" outlineLevel="0" collapsed="false">
      <c r="A1975" s="294" t="s">
        <v>4823</v>
      </c>
      <c r="B1975" s="295" t="s">
        <v>4824</v>
      </c>
      <c r="C1975" s="296" t="s">
        <v>32</v>
      </c>
      <c r="D1975" s="297" t="n">
        <v>0</v>
      </c>
      <c r="E1975" s="298" t="n">
        <f aca="false">1-D1975</f>
        <v>1</v>
      </c>
      <c r="F1975" s="299" t="n">
        <v>0.22</v>
      </c>
    </row>
    <row r="1976" customFormat="false" ht="15" hidden="false" customHeight="false" outlineLevel="0" collapsed="false">
      <c r="A1976" s="294" t="s">
        <v>4825</v>
      </c>
      <c r="B1976" s="295" t="s">
        <v>4826</v>
      </c>
      <c r="C1976" s="296" t="s">
        <v>32</v>
      </c>
      <c r="D1976" s="297" t="n">
        <v>0</v>
      </c>
      <c r="E1976" s="298" t="n">
        <f aca="false">1-D1976</f>
        <v>1</v>
      </c>
      <c r="F1976" s="299" t="n">
        <v>1.08</v>
      </c>
    </row>
    <row r="1977" customFormat="false" ht="15" hidden="false" customHeight="false" outlineLevel="0" collapsed="false">
      <c r="A1977" s="294" t="s">
        <v>4827</v>
      </c>
      <c r="B1977" s="295" t="s">
        <v>4828</v>
      </c>
      <c r="C1977" s="296" t="s">
        <v>32</v>
      </c>
      <c r="D1977" s="297" t="n">
        <v>0</v>
      </c>
      <c r="E1977" s="298" t="n">
        <f aca="false">1-D1977</f>
        <v>1</v>
      </c>
      <c r="F1977" s="299" t="n">
        <v>3.32</v>
      </c>
    </row>
    <row r="1978" customFormat="false" ht="15" hidden="false" customHeight="false" outlineLevel="0" collapsed="false">
      <c r="A1978" s="294" t="s">
        <v>4829</v>
      </c>
      <c r="B1978" s="295" t="s">
        <v>4830</v>
      </c>
      <c r="C1978" s="296" t="s">
        <v>32</v>
      </c>
      <c r="D1978" s="297" t="n">
        <v>0</v>
      </c>
      <c r="E1978" s="298" t="n">
        <f aca="false">1-D1978</f>
        <v>1</v>
      </c>
      <c r="F1978" s="299" t="n">
        <v>3.93</v>
      </c>
    </row>
    <row r="1979" customFormat="false" ht="15" hidden="false" customHeight="false" outlineLevel="0" collapsed="false">
      <c r="A1979" s="294" t="s">
        <v>4831</v>
      </c>
      <c r="B1979" s="295" t="s">
        <v>4832</v>
      </c>
      <c r="C1979" s="296" t="s">
        <v>32</v>
      </c>
      <c r="D1979" s="297" t="n">
        <v>0</v>
      </c>
      <c r="E1979" s="298" t="n">
        <f aca="false">1-D1979</f>
        <v>1</v>
      </c>
      <c r="F1979" s="299" t="n">
        <v>0.9</v>
      </c>
    </row>
    <row r="1980" customFormat="false" ht="15" hidden="false" customHeight="false" outlineLevel="0" collapsed="false">
      <c r="A1980" s="294" t="s">
        <v>4833</v>
      </c>
      <c r="B1980" s="295" t="s">
        <v>4834</v>
      </c>
      <c r="C1980" s="296" t="s">
        <v>32</v>
      </c>
      <c r="D1980" s="297" t="n">
        <v>0</v>
      </c>
      <c r="E1980" s="298" t="n">
        <f aca="false">1-D1980</f>
        <v>1</v>
      </c>
      <c r="F1980" s="299" t="n">
        <v>4.3</v>
      </c>
    </row>
    <row r="1981" customFormat="false" ht="15" hidden="false" customHeight="false" outlineLevel="0" collapsed="false">
      <c r="A1981" s="294" t="s">
        <v>4835</v>
      </c>
      <c r="B1981" s="295" t="s">
        <v>4836</v>
      </c>
      <c r="C1981" s="296" t="s">
        <v>32</v>
      </c>
      <c r="D1981" s="297" t="n">
        <v>0</v>
      </c>
      <c r="E1981" s="298" t="n">
        <f aca="false">1-D1981</f>
        <v>1</v>
      </c>
      <c r="F1981" s="299" t="n">
        <v>4.44</v>
      </c>
    </row>
    <row r="1982" customFormat="false" ht="15" hidden="false" customHeight="false" outlineLevel="0" collapsed="false">
      <c r="A1982" s="294" t="s">
        <v>4837</v>
      </c>
      <c r="B1982" s="295" t="s">
        <v>4838</v>
      </c>
      <c r="C1982" s="296" t="s">
        <v>32</v>
      </c>
      <c r="D1982" s="297" t="n">
        <v>0</v>
      </c>
      <c r="E1982" s="298" t="n">
        <f aca="false">1-D1982</f>
        <v>1</v>
      </c>
      <c r="F1982" s="299" t="n">
        <v>8.32</v>
      </c>
    </row>
    <row r="1983" customFormat="false" ht="15" hidden="false" customHeight="false" outlineLevel="0" collapsed="false">
      <c r="A1983" s="294" t="s">
        <v>4839</v>
      </c>
      <c r="B1983" s="295" t="s">
        <v>4840</v>
      </c>
      <c r="C1983" s="296" t="s">
        <v>32</v>
      </c>
      <c r="D1983" s="297" t="n">
        <v>0</v>
      </c>
      <c r="E1983" s="298" t="n">
        <f aca="false">1-D1983</f>
        <v>1</v>
      </c>
      <c r="F1983" s="299" t="n">
        <v>0.22</v>
      </c>
    </row>
    <row r="1984" customFormat="false" ht="15" hidden="false" customHeight="false" outlineLevel="0" collapsed="false">
      <c r="A1984" s="294" t="s">
        <v>4841</v>
      </c>
      <c r="B1984" s="295" t="s">
        <v>4842</v>
      </c>
      <c r="C1984" s="296" t="s">
        <v>32</v>
      </c>
      <c r="D1984" s="297" t="n">
        <v>0</v>
      </c>
      <c r="E1984" s="298" t="n">
        <f aca="false">1-D1984</f>
        <v>1</v>
      </c>
      <c r="F1984" s="299" t="n">
        <v>0.05</v>
      </c>
    </row>
    <row r="1985" customFormat="false" ht="15" hidden="false" customHeight="false" outlineLevel="0" collapsed="false">
      <c r="A1985" s="294" t="s">
        <v>4843</v>
      </c>
      <c r="B1985" s="295" t="s">
        <v>4844</v>
      </c>
      <c r="C1985" s="296" t="s">
        <v>32</v>
      </c>
      <c r="D1985" s="297" t="n">
        <v>0</v>
      </c>
      <c r="E1985" s="298" t="n">
        <f aca="false">1-D1985</f>
        <v>1</v>
      </c>
      <c r="F1985" s="299" t="n">
        <v>0.25</v>
      </c>
    </row>
    <row r="1986" customFormat="false" ht="15" hidden="false" customHeight="false" outlineLevel="0" collapsed="false">
      <c r="A1986" s="294" t="s">
        <v>4845</v>
      </c>
      <c r="B1986" s="295" t="s">
        <v>4846</v>
      </c>
      <c r="C1986" s="296" t="s">
        <v>32</v>
      </c>
      <c r="D1986" s="297" t="n">
        <v>0</v>
      </c>
      <c r="E1986" s="298" t="n">
        <f aca="false">1-D1986</f>
        <v>1</v>
      </c>
      <c r="F1986" s="299" t="n">
        <v>22.42</v>
      </c>
    </row>
    <row r="1987" customFormat="false" ht="15" hidden="false" customHeight="false" outlineLevel="0" collapsed="false">
      <c r="A1987" s="294" t="s">
        <v>4847</v>
      </c>
      <c r="B1987" s="295" t="s">
        <v>4848</v>
      </c>
      <c r="C1987" s="296" t="s">
        <v>32</v>
      </c>
      <c r="D1987" s="297" t="n">
        <v>0</v>
      </c>
      <c r="E1987" s="298" t="n">
        <f aca="false">1-D1987</f>
        <v>1</v>
      </c>
      <c r="F1987" s="299" t="n">
        <v>0.28</v>
      </c>
    </row>
    <row r="1988" customFormat="false" ht="15" hidden="false" customHeight="false" outlineLevel="0" collapsed="false">
      <c r="A1988" s="294" t="s">
        <v>4849</v>
      </c>
      <c r="B1988" s="295" t="s">
        <v>4850</v>
      </c>
      <c r="C1988" s="296" t="s">
        <v>32</v>
      </c>
      <c r="D1988" s="297" t="n">
        <v>0</v>
      </c>
      <c r="E1988" s="298" t="n">
        <f aca="false">1-D1988</f>
        <v>1</v>
      </c>
      <c r="F1988" s="299" t="n">
        <v>0.06</v>
      </c>
    </row>
    <row r="1989" customFormat="false" ht="15" hidden="false" customHeight="false" outlineLevel="0" collapsed="false">
      <c r="A1989" s="294" t="s">
        <v>4851</v>
      </c>
      <c r="B1989" s="295" t="s">
        <v>4852</v>
      </c>
      <c r="C1989" s="296" t="s">
        <v>32</v>
      </c>
      <c r="D1989" s="297" t="n">
        <v>0</v>
      </c>
      <c r="E1989" s="298" t="n">
        <f aca="false">1-D1989</f>
        <v>1</v>
      </c>
      <c r="F1989" s="299" t="n">
        <v>0.31</v>
      </c>
    </row>
    <row r="1990" customFormat="false" ht="15" hidden="false" customHeight="false" outlineLevel="0" collapsed="false">
      <c r="A1990" s="294" t="s">
        <v>4853</v>
      </c>
      <c r="B1990" s="295" t="s">
        <v>4854</v>
      </c>
      <c r="C1990" s="296" t="s">
        <v>32</v>
      </c>
      <c r="D1990" s="297" t="n">
        <v>0</v>
      </c>
      <c r="E1990" s="298" t="n">
        <f aca="false">1-D1990</f>
        <v>1</v>
      </c>
      <c r="F1990" s="299" t="n">
        <v>26.47</v>
      </c>
    </row>
    <row r="1991" customFormat="false" ht="15" hidden="false" customHeight="false" outlineLevel="0" collapsed="false">
      <c r="A1991" s="294" t="s">
        <v>4855</v>
      </c>
      <c r="B1991" s="295" t="s">
        <v>4856</v>
      </c>
      <c r="C1991" s="296" t="s">
        <v>32</v>
      </c>
      <c r="D1991" s="297" t="n">
        <v>0</v>
      </c>
      <c r="E1991" s="298" t="n">
        <f aca="false">1-D1991</f>
        <v>1</v>
      </c>
      <c r="F1991" s="299" t="n">
        <v>58</v>
      </c>
    </row>
    <row r="1992" customFormat="false" ht="15" hidden="false" customHeight="false" outlineLevel="0" collapsed="false">
      <c r="A1992" s="294" t="s">
        <v>4857</v>
      </c>
      <c r="B1992" s="295" t="s">
        <v>4858</v>
      </c>
      <c r="C1992" s="296" t="s">
        <v>32</v>
      </c>
      <c r="D1992" s="297" t="n">
        <v>0</v>
      </c>
      <c r="E1992" s="298" t="n">
        <f aca="false">1-D1992</f>
        <v>1</v>
      </c>
      <c r="F1992" s="299" t="n">
        <v>20.44</v>
      </c>
    </row>
    <row r="1993" customFormat="false" ht="15" hidden="false" customHeight="false" outlineLevel="0" collapsed="false">
      <c r="A1993" s="294" t="s">
        <v>4859</v>
      </c>
      <c r="B1993" s="295" t="s">
        <v>4860</v>
      </c>
      <c r="C1993" s="296" t="s">
        <v>32</v>
      </c>
      <c r="D1993" s="297" t="n">
        <v>0</v>
      </c>
      <c r="E1993" s="298" t="n">
        <f aca="false">1-D1993</f>
        <v>1</v>
      </c>
      <c r="F1993" s="299" t="n">
        <v>93.23</v>
      </c>
    </row>
    <row r="1994" customFormat="false" ht="15" hidden="false" customHeight="false" outlineLevel="0" collapsed="false">
      <c r="A1994" s="294" t="s">
        <v>4861</v>
      </c>
      <c r="B1994" s="295" t="s">
        <v>4862</v>
      </c>
      <c r="C1994" s="296" t="s">
        <v>32</v>
      </c>
      <c r="D1994" s="297" t="n">
        <v>0</v>
      </c>
      <c r="E1994" s="298" t="n">
        <f aca="false">1-D1994</f>
        <v>1</v>
      </c>
      <c r="F1994" s="299" t="n">
        <v>81.56</v>
      </c>
    </row>
    <row r="1995" customFormat="false" ht="15" hidden="false" customHeight="false" outlineLevel="0" collapsed="false">
      <c r="A1995" s="294" t="s">
        <v>4863</v>
      </c>
      <c r="B1995" s="295" t="s">
        <v>4864</v>
      </c>
      <c r="C1995" s="296" t="s">
        <v>32</v>
      </c>
      <c r="D1995" s="297" t="n">
        <v>0</v>
      </c>
      <c r="E1995" s="298" t="n">
        <f aca="false">1-D1995</f>
        <v>1</v>
      </c>
      <c r="F1995" s="299" t="n">
        <v>49.78</v>
      </c>
    </row>
    <row r="1996" customFormat="false" ht="15" hidden="false" customHeight="false" outlineLevel="0" collapsed="false">
      <c r="A1996" s="294" t="s">
        <v>4865</v>
      </c>
      <c r="B1996" s="295" t="s">
        <v>4866</v>
      </c>
      <c r="C1996" s="296" t="s">
        <v>32</v>
      </c>
      <c r="D1996" s="297" t="n">
        <v>0</v>
      </c>
      <c r="E1996" s="298" t="n">
        <f aca="false">1-D1996</f>
        <v>1</v>
      </c>
      <c r="F1996" s="299" t="n">
        <v>18.05</v>
      </c>
    </row>
    <row r="1997" customFormat="false" ht="15" hidden="false" customHeight="false" outlineLevel="0" collapsed="false">
      <c r="A1997" s="294" t="s">
        <v>4867</v>
      </c>
      <c r="B1997" s="295" t="s">
        <v>4868</v>
      </c>
      <c r="C1997" s="296" t="s">
        <v>32</v>
      </c>
      <c r="D1997" s="297" t="n">
        <v>0</v>
      </c>
      <c r="E1997" s="298" t="n">
        <f aca="false">1-D1997</f>
        <v>1</v>
      </c>
      <c r="F1997" s="299" t="n">
        <v>58.6</v>
      </c>
    </row>
    <row r="1998" customFormat="false" ht="15" hidden="false" customHeight="false" outlineLevel="0" collapsed="false">
      <c r="A1998" s="294" t="s">
        <v>4869</v>
      </c>
      <c r="B1998" s="295" t="s">
        <v>4870</v>
      </c>
      <c r="C1998" s="296" t="s">
        <v>32</v>
      </c>
      <c r="D1998" s="297" t="n">
        <v>0</v>
      </c>
      <c r="E1998" s="298" t="n">
        <f aca="false">1-D1998</f>
        <v>1</v>
      </c>
      <c r="F1998" s="299" t="n">
        <v>31.42</v>
      </c>
    </row>
    <row r="1999" customFormat="false" ht="15" hidden="false" customHeight="false" outlineLevel="0" collapsed="false">
      <c r="A1999" s="294" t="s">
        <v>4871</v>
      </c>
      <c r="B1999" s="295" t="s">
        <v>4872</v>
      </c>
      <c r="C1999" s="296" t="s">
        <v>32</v>
      </c>
      <c r="D1999" s="297" t="n">
        <v>0</v>
      </c>
      <c r="E1999" s="298" t="n">
        <f aca="false">1-D1999</f>
        <v>1</v>
      </c>
      <c r="F1999" s="299" t="n">
        <v>14.57</v>
      </c>
    </row>
    <row r="2000" customFormat="false" ht="15" hidden="false" customHeight="false" outlineLevel="0" collapsed="false">
      <c r="A2000" s="294" t="s">
        <v>4873</v>
      </c>
      <c r="B2000" s="295" t="s">
        <v>4874</v>
      </c>
      <c r="C2000" s="296" t="s">
        <v>32</v>
      </c>
      <c r="D2000" s="297" t="n">
        <v>0</v>
      </c>
      <c r="E2000" s="298" t="n">
        <f aca="false">1-D2000</f>
        <v>1</v>
      </c>
      <c r="F2000" s="299" t="n">
        <v>4.37</v>
      </c>
    </row>
    <row r="2001" customFormat="false" ht="15" hidden="false" customHeight="false" outlineLevel="0" collapsed="false">
      <c r="A2001" s="294" t="s">
        <v>4875</v>
      </c>
      <c r="B2001" s="295" t="s">
        <v>4876</v>
      </c>
      <c r="C2001" s="296" t="s">
        <v>32</v>
      </c>
      <c r="D2001" s="297" t="n">
        <v>0</v>
      </c>
      <c r="E2001" s="298" t="n">
        <f aca="false">1-D2001</f>
        <v>1</v>
      </c>
      <c r="F2001" s="299" t="n">
        <v>1.01</v>
      </c>
    </row>
    <row r="2002" customFormat="false" ht="15" hidden="false" customHeight="false" outlineLevel="0" collapsed="false">
      <c r="A2002" s="294" t="s">
        <v>4877</v>
      </c>
      <c r="B2002" s="295" t="s">
        <v>4878</v>
      </c>
      <c r="C2002" s="296" t="s">
        <v>32</v>
      </c>
      <c r="D2002" s="297" t="n">
        <v>0</v>
      </c>
      <c r="E2002" s="298" t="n">
        <f aca="false">1-D2002</f>
        <v>1</v>
      </c>
      <c r="F2002" s="299" t="n">
        <v>4.79</v>
      </c>
    </row>
    <row r="2003" customFormat="false" ht="15" hidden="false" customHeight="false" outlineLevel="0" collapsed="false">
      <c r="A2003" s="294" t="s">
        <v>4879</v>
      </c>
      <c r="B2003" s="295" t="s">
        <v>4880</v>
      </c>
      <c r="C2003" s="296" t="s">
        <v>32</v>
      </c>
      <c r="D2003" s="297" t="n">
        <v>0</v>
      </c>
      <c r="E2003" s="298" t="n">
        <f aca="false">1-D2003</f>
        <v>1</v>
      </c>
      <c r="F2003" s="299" t="n">
        <v>9.03</v>
      </c>
    </row>
    <row r="2004" customFormat="false" ht="15" hidden="false" customHeight="false" outlineLevel="0" collapsed="false">
      <c r="A2004" s="294" t="s">
        <v>4881</v>
      </c>
      <c r="B2004" s="295" t="s">
        <v>4882</v>
      </c>
      <c r="C2004" s="296" t="s">
        <v>32</v>
      </c>
      <c r="D2004" s="297" t="n">
        <v>0</v>
      </c>
      <c r="E2004" s="298" t="n">
        <f aca="false">1-D2004</f>
        <v>1</v>
      </c>
      <c r="F2004" s="299" t="n">
        <v>0.88</v>
      </c>
    </row>
    <row r="2005" customFormat="false" ht="15" hidden="false" customHeight="false" outlineLevel="0" collapsed="false">
      <c r="A2005" s="294" t="s">
        <v>4883</v>
      </c>
      <c r="B2005" s="295" t="s">
        <v>4884</v>
      </c>
      <c r="C2005" s="296" t="s">
        <v>32</v>
      </c>
      <c r="D2005" s="297" t="n">
        <v>0</v>
      </c>
      <c r="E2005" s="298" t="n">
        <f aca="false">1-D2005</f>
        <v>1</v>
      </c>
      <c r="F2005" s="299" t="n">
        <v>7.33</v>
      </c>
    </row>
    <row r="2006" customFormat="false" ht="15" hidden="false" customHeight="false" outlineLevel="0" collapsed="false">
      <c r="A2006" s="294" t="s">
        <v>4885</v>
      </c>
      <c r="B2006" s="295" t="s">
        <v>4886</v>
      </c>
      <c r="C2006" s="296" t="s">
        <v>32</v>
      </c>
      <c r="D2006" s="297" t="n">
        <v>0</v>
      </c>
      <c r="E2006" s="298" t="n">
        <f aca="false">1-D2006</f>
        <v>1</v>
      </c>
      <c r="F2006" s="299" t="n">
        <v>1.87</v>
      </c>
    </row>
    <row r="2007" customFormat="false" ht="15" hidden="false" customHeight="false" outlineLevel="0" collapsed="false">
      <c r="A2007" s="294" t="s">
        <v>4887</v>
      </c>
      <c r="B2007" s="295" t="s">
        <v>4888</v>
      </c>
      <c r="C2007" s="296" t="s">
        <v>32</v>
      </c>
      <c r="D2007" s="297" t="n">
        <v>0</v>
      </c>
      <c r="E2007" s="298" t="n">
        <f aca="false">1-D2007</f>
        <v>1</v>
      </c>
      <c r="F2007" s="299" t="n">
        <v>8.8</v>
      </c>
    </row>
    <row r="2008" customFormat="false" ht="15" hidden="false" customHeight="false" outlineLevel="0" collapsed="false">
      <c r="A2008" s="294" t="s">
        <v>4889</v>
      </c>
      <c r="B2008" s="295" t="s">
        <v>4890</v>
      </c>
      <c r="C2008" s="296" t="s">
        <v>32</v>
      </c>
      <c r="D2008" s="297" t="n">
        <v>0</v>
      </c>
      <c r="E2008" s="298" t="n">
        <f aca="false">1-D2008</f>
        <v>1</v>
      </c>
      <c r="F2008" s="299" t="n">
        <v>45.94</v>
      </c>
    </row>
    <row r="2009" customFormat="false" ht="15" hidden="false" customHeight="false" outlineLevel="0" collapsed="false">
      <c r="A2009" s="294" t="s">
        <v>4891</v>
      </c>
      <c r="B2009" s="295" t="s">
        <v>4892</v>
      </c>
      <c r="C2009" s="296" t="s">
        <v>32</v>
      </c>
      <c r="D2009" s="297" t="n">
        <v>0</v>
      </c>
      <c r="E2009" s="298" t="n">
        <f aca="false">1-D2009</f>
        <v>1</v>
      </c>
      <c r="F2009" s="299" t="n">
        <v>6.63</v>
      </c>
    </row>
    <row r="2010" customFormat="false" ht="15" hidden="false" customHeight="false" outlineLevel="0" collapsed="false">
      <c r="A2010" s="294" t="s">
        <v>4893</v>
      </c>
      <c r="B2010" s="295" t="s">
        <v>4894</v>
      </c>
      <c r="C2010" s="296" t="s">
        <v>32</v>
      </c>
      <c r="D2010" s="297" t="n">
        <v>0</v>
      </c>
      <c r="E2010" s="298" t="n">
        <f aca="false">1-D2010</f>
        <v>1</v>
      </c>
      <c r="F2010" s="299" t="n">
        <v>0.47</v>
      </c>
    </row>
    <row r="2011" customFormat="false" ht="15" hidden="false" customHeight="false" outlineLevel="0" collapsed="false">
      <c r="A2011" s="294" t="s">
        <v>4895</v>
      </c>
      <c r="B2011" s="295" t="s">
        <v>4896</v>
      </c>
      <c r="C2011" s="296" t="s">
        <v>32</v>
      </c>
      <c r="D2011" s="297" t="n">
        <v>0</v>
      </c>
      <c r="E2011" s="298" t="n">
        <f aca="false">1-D2011</f>
        <v>1</v>
      </c>
      <c r="F2011" s="299" t="n">
        <v>1.68</v>
      </c>
    </row>
    <row r="2012" customFormat="false" ht="15" hidden="false" customHeight="false" outlineLevel="0" collapsed="false">
      <c r="A2012" s="294" t="s">
        <v>4897</v>
      </c>
      <c r="B2012" s="295" t="s">
        <v>4898</v>
      </c>
      <c r="C2012" s="296" t="s">
        <v>32</v>
      </c>
      <c r="D2012" s="297" t="n">
        <v>0</v>
      </c>
      <c r="E2012" s="298" t="n">
        <f aca="false">1-D2012</f>
        <v>1</v>
      </c>
      <c r="F2012" s="299" t="n">
        <v>1.34</v>
      </c>
    </row>
    <row r="2013" customFormat="false" ht="15" hidden="false" customHeight="false" outlineLevel="0" collapsed="false">
      <c r="A2013" s="294" t="s">
        <v>4899</v>
      </c>
      <c r="B2013" s="295" t="s">
        <v>4900</v>
      </c>
      <c r="C2013" s="296" t="s">
        <v>32</v>
      </c>
      <c r="D2013" s="297" t="n">
        <v>0</v>
      </c>
      <c r="E2013" s="298" t="n">
        <f aca="false">1-D2013</f>
        <v>1</v>
      </c>
      <c r="F2013" s="299" t="n">
        <v>3.1</v>
      </c>
    </row>
    <row r="2014" customFormat="false" ht="15" hidden="false" customHeight="false" outlineLevel="0" collapsed="false">
      <c r="A2014" s="294" t="s">
        <v>4901</v>
      </c>
      <c r="B2014" s="295" t="s">
        <v>4902</v>
      </c>
      <c r="C2014" s="296" t="s">
        <v>32</v>
      </c>
      <c r="D2014" s="297" t="n">
        <v>0</v>
      </c>
      <c r="E2014" s="298" t="n">
        <f aca="false">1-D2014</f>
        <v>1</v>
      </c>
      <c r="F2014" s="299" t="n">
        <v>0.53</v>
      </c>
    </row>
    <row r="2015" customFormat="false" ht="15" hidden="false" customHeight="false" outlineLevel="0" collapsed="false">
      <c r="A2015" s="294" t="s">
        <v>4903</v>
      </c>
      <c r="B2015" s="295" t="s">
        <v>4904</v>
      </c>
      <c r="C2015" s="296" t="s">
        <v>32</v>
      </c>
      <c r="D2015" s="297" t="n">
        <v>0</v>
      </c>
      <c r="E2015" s="298" t="n">
        <f aca="false">1-D2015</f>
        <v>1</v>
      </c>
      <c r="F2015" s="299" t="n">
        <v>0.48</v>
      </c>
    </row>
    <row r="2016" customFormat="false" ht="15" hidden="false" customHeight="false" outlineLevel="0" collapsed="false">
      <c r="A2016" s="294" t="s">
        <v>4905</v>
      </c>
      <c r="B2016" s="295" t="s">
        <v>4906</v>
      </c>
      <c r="C2016" s="296" t="s">
        <v>32</v>
      </c>
      <c r="D2016" s="297" t="n">
        <v>0</v>
      </c>
      <c r="E2016" s="298" t="n">
        <f aca="false">1-D2016</f>
        <v>1</v>
      </c>
      <c r="F2016" s="299" t="n">
        <v>0.92</v>
      </c>
    </row>
    <row r="2017" customFormat="false" ht="15" hidden="false" customHeight="false" outlineLevel="0" collapsed="false">
      <c r="A2017" s="294" t="s">
        <v>4907</v>
      </c>
      <c r="B2017" s="295" t="s">
        <v>4908</v>
      </c>
      <c r="C2017" s="296" t="s">
        <v>32</v>
      </c>
      <c r="D2017" s="297" t="n">
        <v>0</v>
      </c>
      <c r="E2017" s="298" t="n">
        <f aca="false">1-D2017</f>
        <v>1</v>
      </c>
      <c r="F2017" s="299" t="n">
        <v>0.21</v>
      </c>
    </row>
    <row r="2018" customFormat="false" ht="15" hidden="false" customHeight="false" outlineLevel="0" collapsed="false">
      <c r="A2018" s="294" t="s">
        <v>4909</v>
      </c>
      <c r="B2018" s="295" t="s">
        <v>4910</v>
      </c>
      <c r="C2018" s="296" t="s">
        <v>32</v>
      </c>
      <c r="D2018" s="297" t="n">
        <v>0</v>
      </c>
      <c r="E2018" s="298" t="n">
        <f aca="false">1-D2018</f>
        <v>1</v>
      </c>
      <c r="F2018" s="299" t="n">
        <v>1.15</v>
      </c>
    </row>
    <row r="2019" customFormat="false" ht="15" hidden="false" customHeight="false" outlineLevel="0" collapsed="false">
      <c r="A2019" s="294" t="s">
        <v>4911</v>
      </c>
      <c r="B2019" s="295" t="s">
        <v>4912</v>
      </c>
      <c r="C2019" s="296" t="s">
        <v>32</v>
      </c>
      <c r="D2019" s="297" t="n">
        <v>0</v>
      </c>
      <c r="E2019" s="298" t="n">
        <f aca="false">1-D2019</f>
        <v>1</v>
      </c>
      <c r="F2019" s="299" t="n">
        <v>0.88</v>
      </c>
    </row>
    <row r="2020" customFormat="false" ht="15" hidden="false" customHeight="false" outlineLevel="0" collapsed="false">
      <c r="A2020" s="294" t="s">
        <v>4913</v>
      </c>
      <c r="B2020" s="295" t="s">
        <v>4914</v>
      </c>
      <c r="C2020" s="296" t="s">
        <v>32</v>
      </c>
      <c r="D2020" s="297" t="n">
        <v>0</v>
      </c>
      <c r="E2020" s="298" t="n">
        <f aca="false">1-D2020</f>
        <v>1</v>
      </c>
      <c r="F2020" s="299" t="n">
        <v>258.21</v>
      </c>
    </row>
    <row r="2021" customFormat="false" ht="15" hidden="false" customHeight="false" outlineLevel="0" collapsed="false">
      <c r="A2021" s="294" t="s">
        <v>4915</v>
      </c>
      <c r="B2021" s="295" t="s">
        <v>4916</v>
      </c>
      <c r="C2021" s="296" t="s">
        <v>32</v>
      </c>
      <c r="D2021" s="297" t="n">
        <v>0</v>
      </c>
      <c r="E2021" s="298" t="n">
        <f aca="false">1-D2021</f>
        <v>1</v>
      </c>
      <c r="F2021" s="299" t="n">
        <v>69.27</v>
      </c>
    </row>
    <row r="2022" customFormat="false" ht="15" hidden="false" customHeight="false" outlineLevel="0" collapsed="false">
      <c r="A2022" s="294" t="s">
        <v>4917</v>
      </c>
      <c r="B2022" s="295" t="s">
        <v>4918</v>
      </c>
      <c r="C2022" s="296" t="s">
        <v>32</v>
      </c>
      <c r="D2022" s="297" t="n">
        <v>0</v>
      </c>
      <c r="E2022" s="298" t="n">
        <f aca="false">1-D2022</f>
        <v>1</v>
      </c>
      <c r="F2022" s="299" t="n">
        <v>323.13</v>
      </c>
    </row>
    <row r="2023" customFormat="false" ht="15" hidden="false" customHeight="false" outlineLevel="0" collapsed="false">
      <c r="A2023" s="294" t="s">
        <v>4919</v>
      </c>
      <c r="B2023" s="295" t="s">
        <v>4920</v>
      </c>
      <c r="C2023" s="296" t="s">
        <v>32</v>
      </c>
      <c r="D2023" s="297" t="n">
        <v>0</v>
      </c>
      <c r="E2023" s="298" t="n">
        <f aca="false">1-D2023</f>
        <v>1</v>
      </c>
      <c r="F2023" s="299" t="n">
        <v>116.54</v>
      </c>
    </row>
    <row r="2024" customFormat="false" ht="15" hidden="false" customHeight="false" outlineLevel="0" collapsed="false">
      <c r="A2024" s="294" t="s">
        <v>4921</v>
      </c>
      <c r="B2024" s="295" t="s">
        <v>4922</v>
      </c>
      <c r="C2024" s="296" t="s">
        <v>32</v>
      </c>
      <c r="D2024" s="297" t="n">
        <v>0</v>
      </c>
      <c r="E2024" s="298" t="n">
        <f aca="false">1-D2024</f>
        <v>1</v>
      </c>
      <c r="F2024" s="299" t="n">
        <v>395.93</v>
      </c>
    </row>
    <row r="2025" customFormat="false" ht="15" hidden="false" customHeight="false" outlineLevel="0" collapsed="false">
      <c r="A2025" s="294" t="s">
        <v>4923</v>
      </c>
      <c r="B2025" s="295" t="s">
        <v>4924</v>
      </c>
      <c r="C2025" s="296" t="s">
        <v>32</v>
      </c>
      <c r="D2025" s="297" t="n">
        <v>0</v>
      </c>
      <c r="E2025" s="298" t="n">
        <f aca="false">1-D2025</f>
        <v>1</v>
      </c>
      <c r="F2025" s="299" t="n">
        <v>106.22</v>
      </c>
    </row>
    <row r="2026" customFormat="false" ht="15" hidden="false" customHeight="false" outlineLevel="0" collapsed="false">
      <c r="A2026" s="294" t="s">
        <v>4925</v>
      </c>
      <c r="B2026" s="295" t="s">
        <v>4926</v>
      </c>
      <c r="C2026" s="296" t="s">
        <v>32</v>
      </c>
      <c r="D2026" s="297" t="n">
        <v>0</v>
      </c>
      <c r="E2026" s="298" t="n">
        <f aca="false">1-D2026</f>
        <v>1</v>
      </c>
      <c r="F2026" s="299" t="n">
        <v>495.47</v>
      </c>
    </row>
    <row r="2027" customFormat="false" ht="15" hidden="false" customHeight="false" outlineLevel="0" collapsed="false">
      <c r="A2027" s="294" t="s">
        <v>4927</v>
      </c>
      <c r="B2027" s="295" t="s">
        <v>4928</v>
      </c>
      <c r="C2027" s="296" t="s">
        <v>32</v>
      </c>
      <c r="D2027" s="297" t="n">
        <v>0</v>
      </c>
      <c r="E2027" s="298" t="n">
        <f aca="false">1-D2027</f>
        <v>1</v>
      </c>
      <c r="F2027" s="299" t="n">
        <v>152.22</v>
      </c>
    </row>
    <row r="2028" customFormat="false" ht="15" hidden="false" customHeight="false" outlineLevel="0" collapsed="false">
      <c r="A2028" s="294" t="s">
        <v>4929</v>
      </c>
      <c r="B2028" s="295" t="s">
        <v>4930</v>
      </c>
      <c r="C2028" s="296" t="s">
        <v>32</v>
      </c>
      <c r="D2028" s="297" t="n">
        <v>0</v>
      </c>
      <c r="E2028" s="298" t="n">
        <f aca="false">1-D2028</f>
        <v>1</v>
      </c>
      <c r="F2028" s="299" t="n">
        <v>1.02</v>
      </c>
    </row>
    <row r="2029" customFormat="false" ht="15" hidden="false" customHeight="false" outlineLevel="0" collapsed="false">
      <c r="A2029" s="294" t="s">
        <v>4931</v>
      </c>
      <c r="B2029" s="295" t="s">
        <v>4932</v>
      </c>
      <c r="C2029" s="296" t="s">
        <v>32</v>
      </c>
      <c r="D2029" s="297" t="n">
        <v>0</v>
      </c>
      <c r="E2029" s="298" t="n">
        <f aca="false">1-D2029</f>
        <v>1</v>
      </c>
      <c r="F2029" s="299" t="n">
        <v>0.23</v>
      </c>
    </row>
    <row r="2030" customFormat="false" ht="15" hidden="false" customHeight="false" outlineLevel="0" collapsed="false">
      <c r="A2030" s="294" t="s">
        <v>4933</v>
      </c>
      <c r="B2030" s="295" t="s">
        <v>4934</v>
      </c>
      <c r="C2030" s="296" t="s">
        <v>32</v>
      </c>
      <c r="D2030" s="297" t="n">
        <v>0</v>
      </c>
      <c r="E2030" s="298" t="n">
        <f aca="false">1-D2030</f>
        <v>1</v>
      </c>
      <c r="F2030" s="299" t="n">
        <v>1.28</v>
      </c>
    </row>
    <row r="2031" customFormat="false" ht="15" hidden="false" customHeight="false" outlineLevel="0" collapsed="false">
      <c r="A2031" s="294" t="s">
        <v>4935</v>
      </c>
      <c r="B2031" s="295" t="s">
        <v>4936</v>
      </c>
      <c r="C2031" s="296" t="s">
        <v>32</v>
      </c>
      <c r="D2031" s="297" t="n">
        <v>0</v>
      </c>
      <c r="E2031" s="298" t="n">
        <f aca="false">1-D2031</f>
        <v>1</v>
      </c>
      <c r="F2031" s="299" t="n">
        <v>1.51</v>
      </c>
    </row>
    <row r="2032" customFormat="false" ht="15" hidden="false" customHeight="false" outlineLevel="0" collapsed="false">
      <c r="A2032" s="294" t="s">
        <v>4937</v>
      </c>
      <c r="B2032" s="295" t="s">
        <v>4938</v>
      </c>
      <c r="C2032" s="296" t="s">
        <v>32</v>
      </c>
      <c r="D2032" s="297" t="n">
        <v>0</v>
      </c>
      <c r="E2032" s="298" t="n">
        <f aca="false">1-D2032</f>
        <v>1</v>
      </c>
      <c r="F2032" s="299" t="n">
        <v>103.74</v>
      </c>
    </row>
    <row r="2033" customFormat="false" ht="15" hidden="false" customHeight="false" outlineLevel="0" collapsed="false">
      <c r="A2033" s="294" t="s">
        <v>4939</v>
      </c>
      <c r="B2033" s="295" t="s">
        <v>4940</v>
      </c>
      <c r="C2033" s="296" t="s">
        <v>32</v>
      </c>
      <c r="D2033" s="297" t="n">
        <v>0</v>
      </c>
      <c r="E2033" s="298" t="n">
        <f aca="false">1-D2033</f>
        <v>1</v>
      </c>
      <c r="F2033" s="299" t="n">
        <v>12.62</v>
      </c>
    </row>
    <row r="2034" customFormat="false" ht="15" hidden="false" customHeight="false" outlineLevel="0" collapsed="false">
      <c r="A2034" s="294" t="s">
        <v>4941</v>
      </c>
      <c r="B2034" s="295" t="s">
        <v>4942</v>
      </c>
      <c r="C2034" s="296" t="s">
        <v>32</v>
      </c>
      <c r="D2034" s="297" t="n">
        <v>0</v>
      </c>
      <c r="E2034" s="298" t="n">
        <f aca="false">1-D2034</f>
        <v>1</v>
      </c>
      <c r="F2034" s="299" t="n">
        <v>31.16</v>
      </c>
    </row>
    <row r="2035" customFormat="false" ht="15" hidden="false" customHeight="false" outlineLevel="0" collapsed="false">
      <c r="A2035" s="294" t="s">
        <v>4943</v>
      </c>
      <c r="B2035" s="295" t="s">
        <v>4944</v>
      </c>
      <c r="C2035" s="296" t="s">
        <v>32</v>
      </c>
      <c r="D2035" s="297" t="n">
        <v>0</v>
      </c>
      <c r="E2035" s="298" t="n">
        <f aca="false">1-D2035</f>
        <v>1</v>
      </c>
      <c r="F2035" s="299" t="n">
        <v>144.3</v>
      </c>
    </row>
    <row r="2036" customFormat="false" ht="15" hidden="false" customHeight="false" outlineLevel="0" collapsed="false">
      <c r="A2036" s="294" t="s">
        <v>4945</v>
      </c>
      <c r="B2036" s="295" t="s">
        <v>4946</v>
      </c>
      <c r="C2036" s="296" t="s">
        <v>32</v>
      </c>
      <c r="D2036" s="297" t="n">
        <v>0</v>
      </c>
      <c r="E2036" s="298" t="n">
        <f aca="false">1-D2036</f>
        <v>1</v>
      </c>
      <c r="F2036" s="299" t="n">
        <v>89.37</v>
      </c>
    </row>
    <row r="2037" customFormat="false" ht="15" hidden="false" customHeight="false" outlineLevel="0" collapsed="false">
      <c r="A2037" s="294" t="s">
        <v>4947</v>
      </c>
      <c r="B2037" s="295" t="s">
        <v>4948</v>
      </c>
      <c r="C2037" s="296" t="s">
        <v>32</v>
      </c>
      <c r="D2037" s="297" t="n">
        <v>0</v>
      </c>
      <c r="E2037" s="298" t="n">
        <f aca="false">1-D2037</f>
        <v>1</v>
      </c>
      <c r="F2037" s="299" t="n">
        <v>376.57</v>
      </c>
    </row>
    <row r="2038" customFormat="false" ht="15" hidden="false" customHeight="false" outlineLevel="0" collapsed="false">
      <c r="A2038" s="294" t="s">
        <v>4949</v>
      </c>
      <c r="B2038" s="295" t="s">
        <v>4950</v>
      </c>
      <c r="C2038" s="296" t="s">
        <v>32</v>
      </c>
      <c r="D2038" s="297" t="n">
        <v>0</v>
      </c>
      <c r="E2038" s="298" t="n">
        <f aca="false">1-D2038</f>
        <v>1</v>
      </c>
      <c r="F2038" s="299" t="n">
        <v>101.73</v>
      </c>
    </row>
    <row r="2039" customFormat="false" ht="15" hidden="false" customHeight="false" outlineLevel="0" collapsed="false">
      <c r="A2039" s="294" t="s">
        <v>4951</v>
      </c>
      <c r="B2039" s="295" t="s">
        <v>4952</v>
      </c>
      <c r="C2039" s="296" t="s">
        <v>32</v>
      </c>
      <c r="D2039" s="297" t="n">
        <v>0</v>
      </c>
      <c r="E2039" s="298" t="n">
        <f aca="false">1-D2039</f>
        <v>1</v>
      </c>
      <c r="F2039" s="299" t="n">
        <v>471.25</v>
      </c>
    </row>
    <row r="2040" customFormat="false" ht="15" hidden="false" customHeight="false" outlineLevel="0" collapsed="false">
      <c r="A2040" s="294" t="s">
        <v>4953</v>
      </c>
      <c r="B2040" s="295" t="s">
        <v>4954</v>
      </c>
      <c r="C2040" s="296" t="s">
        <v>32</v>
      </c>
      <c r="D2040" s="297" t="n">
        <v>0</v>
      </c>
      <c r="E2040" s="298" t="n">
        <f aca="false">1-D2040</f>
        <v>1</v>
      </c>
      <c r="F2040" s="299" t="n">
        <v>116.54</v>
      </c>
    </row>
    <row r="2041" customFormat="false" ht="15" hidden="false" customHeight="false" outlineLevel="0" collapsed="false">
      <c r="A2041" s="294" t="s">
        <v>4955</v>
      </c>
      <c r="B2041" s="295" t="s">
        <v>4956</v>
      </c>
      <c r="C2041" s="296" t="s">
        <v>32</v>
      </c>
      <c r="D2041" s="297" t="n">
        <v>0</v>
      </c>
      <c r="E2041" s="298" t="n">
        <f aca="false">1-D2041</f>
        <v>1</v>
      </c>
      <c r="F2041" s="299" t="n">
        <v>182.76</v>
      </c>
    </row>
    <row r="2042" customFormat="false" ht="15" hidden="false" customHeight="false" outlineLevel="0" collapsed="false">
      <c r="A2042" s="294" t="s">
        <v>4957</v>
      </c>
      <c r="B2042" s="295" t="s">
        <v>4958</v>
      </c>
      <c r="C2042" s="296" t="s">
        <v>32</v>
      </c>
      <c r="D2042" s="297" t="n">
        <v>0</v>
      </c>
      <c r="E2042" s="298" t="n">
        <f aca="false">1-D2042</f>
        <v>1</v>
      </c>
      <c r="F2042" s="299" t="n">
        <v>49.37</v>
      </c>
    </row>
    <row r="2043" customFormat="false" ht="15" hidden="false" customHeight="false" outlineLevel="0" collapsed="false">
      <c r="A2043" s="294" t="s">
        <v>4959</v>
      </c>
      <c r="B2043" s="295" t="s">
        <v>4960</v>
      </c>
      <c r="C2043" s="296" t="s">
        <v>32</v>
      </c>
      <c r="D2043" s="297" t="n">
        <v>0</v>
      </c>
      <c r="E2043" s="298" t="n">
        <f aca="false">1-D2043</f>
        <v>1</v>
      </c>
      <c r="F2043" s="299" t="n">
        <v>171.44</v>
      </c>
    </row>
    <row r="2044" customFormat="false" ht="15" hidden="false" customHeight="false" outlineLevel="0" collapsed="false">
      <c r="A2044" s="294" t="s">
        <v>4961</v>
      </c>
      <c r="B2044" s="295" t="s">
        <v>4962</v>
      </c>
      <c r="C2044" s="296" t="s">
        <v>32</v>
      </c>
      <c r="D2044" s="297" t="n">
        <v>0</v>
      </c>
      <c r="E2044" s="298" t="n">
        <f aca="false">1-D2044</f>
        <v>1</v>
      </c>
      <c r="F2044" s="299" t="n">
        <v>82.61</v>
      </c>
    </row>
    <row r="2045" customFormat="false" ht="15" hidden="false" customHeight="false" outlineLevel="0" collapsed="false">
      <c r="A2045" s="294" t="s">
        <v>4963</v>
      </c>
      <c r="B2045" s="295" t="s">
        <v>4964</v>
      </c>
      <c r="C2045" s="296" t="s">
        <v>32</v>
      </c>
      <c r="D2045" s="297" t="n">
        <v>0</v>
      </c>
      <c r="E2045" s="298" t="n">
        <f aca="false">1-D2045</f>
        <v>1</v>
      </c>
      <c r="F2045" s="299" t="n">
        <v>5.52</v>
      </c>
    </row>
    <row r="2046" customFormat="false" ht="15" hidden="false" customHeight="false" outlineLevel="0" collapsed="false">
      <c r="A2046" s="294" t="s">
        <v>4965</v>
      </c>
      <c r="B2046" s="295" t="s">
        <v>4966</v>
      </c>
      <c r="C2046" s="296" t="s">
        <v>32</v>
      </c>
      <c r="D2046" s="297" t="n">
        <v>0</v>
      </c>
      <c r="E2046" s="298" t="n">
        <f aca="false">1-D2046</f>
        <v>1</v>
      </c>
      <c r="F2046" s="299" t="n">
        <v>1.27</v>
      </c>
    </row>
    <row r="2047" customFormat="false" ht="15" hidden="false" customHeight="false" outlineLevel="0" collapsed="false">
      <c r="A2047" s="294" t="s">
        <v>4967</v>
      </c>
      <c r="B2047" s="295" t="s">
        <v>4968</v>
      </c>
      <c r="C2047" s="296" t="s">
        <v>32</v>
      </c>
      <c r="D2047" s="297" t="n">
        <v>0</v>
      </c>
      <c r="E2047" s="298" t="n">
        <f aca="false">1-D2047</f>
        <v>1</v>
      </c>
      <c r="F2047" s="299" t="n">
        <v>6.9</v>
      </c>
    </row>
    <row r="2048" customFormat="false" ht="15" hidden="false" customHeight="false" outlineLevel="0" collapsed="false">
      <c r="A2048" s="294" t="s">
        <v>4969</v>
      </c>
      <c r="B2048" s="295" t="s">
        <v>4970</v>
      </c>
      <c r="C2048" s="296" t="s">
        <v>32</v>
      </c>
      <c r="D2048" s="297" t="n">
        <v>0</v>
      </c>
      <c r="E2048" s="298" t="n">
        <f aca="false">1-D2048</f>
        <v>1</v>
      </c>
      <c r="F2048" s="299" t="n">
        <v>2.22</v>
      </c>
    </row>
    <row r="2049" customFormat="false" ht="15" hidden="false" customHeight="false" outlineLevel="0" collapsed="false">
      <c r="A2049" s="294" t="s">
        <v>4971</v>
      </c>
      <c r="B2049" s="295" t="s">
        <v>4972</v>
      </c>
      <c r="C2049" s="296" t="s">
        <v>32</v>
      </c>
      <c r="D2049" s="297" t="n">
        <v>0</v>
      </c>
      <c r="E2049" s="298" t="n">
        <f aca="false">1-D2049</f>
        <v>1</v>
      </c>
      <c r="F2049" s="299" t="n">
        <v>2.49</v>
      </c>
    </row>
    <row r="2050" customFormat="false" ht="15" hidden="false" customHeight="false" outlineLevel="0" collapsed="false">
      <c r="A2050" s="294" t="s">
        <v>4973</v>
      </c>
      <c r="B2050" s="295" t="s">
        <v>4974</v>
      </c>
      <c r="C2050" s="296" t="s">
        <v>32</v>
      </c>
      <c r="D2050" s="297" t="n">
        <v>0</v>
      </c>
      <c r="E2050" s="298" t="n">
        <f aca="false">1-D2050</f>
        <v>1</v>
      </c>
      <c r="F2050" s="299" t="n">
        <v>0.57</v>
      </c>
    </row>
    <row r="2051" customFormat="false" ht="15" hidden="false" customHeight="false" outlineLevel="0" collapsed="false">
      <c r="A2051" s="294" t="s">
        <v>4975</v>
      </c>
      <c r="B2051" s="295" t="s">
        <v>4976</v>
      </c>
      <c r="C2051" s="296" t="s">
        <v>32</v>
      </c>
      <c r="D2051" s="297" t="n">
        <v>0</v>
      </c>
      <c r="E2051" s="298" t="n">
        <f aca="false">1-D2051</f>
        <v>1</v>
      </c>
      <c r="F2051" s="299" t="n">
        <v>3.11</v>
      </c>
    </row>
    <row r="2052" customFormat="false" ht="15" hidden="false" customHeight="false" outlineLevel="0" collapsed="false">
      <c r="A2052" s="294" t="s">
        <v>4977</v>
      </c>
      <c r="B2052" s="295" t="s">
        <v>4978</v>
      </c>
      <c r="C2052" s="296" t="s">
        <v>32</v>
      </c>
      <c r="D2052" s="297" t="n">
        <v>0</v>
      </c>
      <c r="E2052" s="298" t="n">
        <f aca="false">1-D2052</f>
        <v>1</v>
      </c>
      <c r="F2052" s="299" t="n">
        <v>2.22</v>
      </c>
    </row>
    <row r="2053" customFormat="false" ht="15" hidden="false" customHeight="false" outlineLevel="0" collapsed="false">
      <c r="A2053" s="294" t="s">
        <v>4979</v>
      </c>
      <c r="B2053" s="295" t="s">
        <v>4980</v>
      </c>
      <c r="C2053" s="296" t="s">
        <v>32</v>
      </c>
      <c r="D2053" s="297" t="n">
        <v>0</v>
      </c>
      <c r="E2053" s="298" t="n">
        <f aca="false">1-D2053</f>
        <v>1</v>
      </c>
      <c r="F2053" s="299" t="n">
        <v>523.31</v>
      </c>
    </row>
    <row r="2054" customFormat="false" ht="15" hidden="false" customHeight="false" outlineLevel="0" collapsed="false">
      <c r="A2054" s="294" t="s">
        <v>4981</v>
      </c>
      <c r="B2054" s="295" t="s">
        <v>4982</v>
      </c>
      <c r="C2054" s="296" t="s">
        <v>32</v>
      </c>
      <c r="D2054" s="297" t="n">
        <v>0</v>
      </c>
      <c r="E2054" s="298" t="n">
        <f aca="false">1-D2054</f>
        <v>1</v>
      </c>
      <c r="F2054" s="299" t="n">
        <v>141.38</v>
      </c>
    </row>
    <row r="2055" customFormat="false" ht="15" hidden="false" customHeight="false" outlineLevel="0" collapsed="false">
      <c r="A2055" s="294" t="s">
        <v>4983</v>
      </c>
      <c r="B2055" s="295" t="s">
        <v>4984</v>
      </c>
      <c r="C2055" s="296" t="s">
        <v>32</v>
      </c>
      <c r="D2055" s="297" t="n">
        <v>0</v>
      </c>
      <c r="E2055" s="298" t="n">
        <f aca="false">1-D2055</f>
        <v>1</v>
      </c>
      <c r="F2055" s="299" t="n">
        <v>654.88</v>
      </c>
    </row>
    <row r="2056" customFormat="false" ht="15" hidden="false" customHeight="false" outlineLevel="0" collapsed="false">
      <c r="A2056" s="294" t="s">
        <v>4985</v>
      </c>
      <c r="B2056" s="295" t="s">
        <v>4986</v>
      </c>
      <c r="C2056" s="296" t="s">
        <v>32</v>
      </c>
      <c r="D2056" s="297" t="n">
        <v>0</v>
      </c>
      <c r="E2056" s="298" t="n">
        <f aca="false">1-D2056</f>
        <v>1</v>
      </c>
      <c r="F2056" s="299" t="n">
        <v>174.9</v>
      </c>
    </row>
    <row r="2057" customFormat="false" ht="15" hidden="false" customHeight="false" outlineLevel="0" collapsed="false">
      <c r="A2057" s="294" t="s">
        <v>4987</v>
      </c>
      <c r="B2057" s="295" t="s">
        <v>4988</v>
      </c>
      <c r="C2057" s="296" t="s">
        <v>32</v>
      </c>
      <c r="D2057" s="297" t="n">
        <v>0</v>
      </c>
      <c r="E2057" s="298" t="n">
        <f aca="false">1-D2057</f>
        <v>1</v>
      </c>
      <c r="F2057" s="299" t="n">
        <v>160.04</v>
      </c>
    </row>
    <row r="2058" customFormat="false" ht="15" hidden="false" customHeight="false" outlineLevel="0" collapsed="false">
      <c r="A2058" s="294" t="s">
        <v>4989</v>
      </c>
      <c r="B2058" s="295" t="s">
        <v>4990</v>
      </c>
      <c r="C2058" s="296" t="s">
        <v>32</v>
      </c>
      <c r="D2058" s="297" t="n">
        <v>0</v>
      </c>
      <c r="E2058" s="298" t="n">
        <f aca="false">1-D2058</f>
        <v>1</v>
      </c>
      <c r="F2058" s="299" t="n">
        <v>43.23</v>
      </c>
    </row>
    <row r="2059" customFormat="false" ht="15" hidden="false" customHeight="false" outlineLevel="0" collapsed="false">
      <c r="A2059" s="294" t="s">
        <v>4991</v>
      </c>
      <c r="B2059" s="295" t="s">
        <v>4992</v>
      </c>
      <c r="C2059" s="296" t="s">
        <v>32</v>
      </c>
      <c r="D2059" s="297" t="n">
        <v>0</v>
      </c>
      <c r="E2059" s="298" t="n">
        <f aca="false">1-D2059</f>
        <v>1</v>
      </c>
      <c r="F2059" s="299" t="n">
        <v>200.27</v>
      </c>
    </row>
    <row r="2060" customFormat="false" ht="15" hidden="false" customHeight="false" outlineLevel="0" collapsed="false">
      <c r="A2060" s="294" t="s">
        <v>4993</v>
      </c>
      <c r="B2060" s="295" t="s">
        <v>4994</v>
      </c>
      <c r="C2060" s="296" t="s">
        <v>32</v>
      </c>
      <c r="D2060" s="297" t="n">
        <v>0</v>
      </c>
      <c r="E2060" s="298" t="n">
        <f aca="false">1-D2060</f>
        <v>1</v>
      </c>
      <c r="F2060" s="299" t="n">
        <v>34.16</v>
      </c>
    </row>
    <row r="2061" customFormat="false" ht="15" hidden="false" customHeight="false" outlineLevel="0" collapsed="false">
      <c r="A2061" s="294" t="s">
        <v>4995</v>
      </c>
      <c r="B2061" s="295" t="s">
        <v>4996</v>
      </c>
      <c r="C2061" s="296" t="s">
        <v>32</v>
      </c>
      <c r="D2061" s="297" t="n">
        <v>0</v>
      </c>
      <c r="E2061" s="298" t="n">
        <f aca="false">1-D2061</f>
        <v>1</v>
      </c>
      <c r="F2061" s="299" t="n">
        <v>502.11</v>
      </c>
    </row>
    <row r="2062" customFormat="false" ht="15" hidden="false" customHeight="false" outlineLevel="0" collapsed="false">
      <c r="A2062" s="294" t="s">
        <v>4997</v>
      </c>
      <c r="B2062" s="295" t="s">
        <v>4998</v>
      </c>
      <c r="C2062" s="296" t="s">
        <v>32</v>
      </c>
      <c r="D2062" s="297" t="n">
        <v>0</v>
      </c>
      <c r="E2062" s="298" t="n">
        <f aca="false">1-D2062</f>
        <v>1</v>
      </c>
      <c r="F2062" s="299" t="n">
        <v>135.65</v>
      </c>
    </row>
    <row r="2063" customFormat="false" ht="15" hidden="false" customHeight="false" outlineLevel="0" collapsed="false">
      <c r="A2063" s="294" t="s">
        <v>4999</v>
      </c>
      <c r="B2063" s="295" t="s">
        <v>5000</v>
      </c>
      <c r="C2063" s="296" t="s">
        <v>32</v>
      </c>
      <c r="D2063" s="297" t="n">
        <v>0</v>
      </c>
      <c r="E2063" s="298" t="n">
        <f aca="false">1-D2063</f>
        <v>1</v>
      </c>
      <c r="F2063" s="299" t="n">
        <v>659.43</v>
      </c>
    </row>
    <row r="2064" customFormat="false" ht="15" hidden="false" customHeight="false" outlineLevel="0" collapsed="false">
      <c r="A2064" s="294" t="s">
        <v>5001</v>
      </c>
      <c r="B2064" s="295" t="s">
        <v>5002</v>
      </c>
      <c r="C2064" s="296" t="s">
        <v>32</v>
      </c>
      <c r="D2064" s="297" t="n">
        <v>0</v>
      </c>
      <c r="E2064" s="298" t="n">
        <f aca="false">1-D2064</f>
        <v>1</v>
      </c>
      <c r="F2064" s="299" t="n">
        <v>100.03</v>
      </c>
    </row>
    <row r="2065" customFormat="false" ht="15" hidden="false" customHeight="false" outlineLevel="0" collapsed="false">
      <c r="A2065" s="294" t="s">
        <v>5003</v>
      </c>
      <c r="B2065" s="295" t="s">
        <v>5004</v>
      </c>
      <c r="C2065" s="296" t="s">
        <v>32</v>
      </c>
      <c r="D2065" s="297" t="n">
        <v>0</v>
      </c>
      <c r="E2065" s="298" t="n">
        <f aca="false">1-D2065</f>
        <v>1</v>
      </c>
      <c r="F2065" s="299" t="n">
        <v>459.47</v>
      </c>
    </row>
    <row r="2066" customFormat="false" ht="15" hidden="false" customHeight="false" outlineLevel="0" collapsed="false">
      <c r="A2066" s="294" t="s">
        <v>5005</v>
      </c>
      <c r="B2066" s="295" t="s">
        <v>5006</v>
      </c>
      <c r="C2066" s="296" t="s">
        <v>32</v>
      </c>
      <c r="D2066" s="297" t="n">
        <v>0</v>
      </c>
      <c r="E2066" s="298" t="n">
        <f aca="false">1-D2066</f>
        <v>1</v>
      </c>
      <c r="F2066" s="299" t="n">
        <v>367.16</v>
      </c>
    </row>
    <row r="2067" customFormat="false" ht="15" hidden="false" customHeight="false" outlineLevel="0" collapsed="false">
      <c r="A2067" s="294" t="s">
        <v>5007</v>
      </c>
      <c r="B2067" s="295" t="s">
        <v>5008</v>
      </c>
      <c r="C2067" s="296" t="s">
        <v>32</v>
      </c>
      <c r="D2067" s="297" t="n">
        <v>0</v>
      </c>
      <c r="E2067" s="298" t="n">
        <f aca="false">1-D2067</f>
        <v>1</v>
      </c>
      <c r="F2067" s="299" t="n">
        <v>99.19</v>
      </c>
    </row>
    <row r="2068" customFormat="false" ht="15" hidden="false" customHeight="false" outlineLevel="0" collapsed="false">
      <c r="A2068" s="294" t="s">
        <v>5009</v>
      </c>
      <c r="B2068" s="295" t="s">
        <v>5010</v>
      </c>
      <c r="C2068" s="296" t="s">
        <v>32</v>
      </c>
      <c r="D2068" s="297" t="n">
        <v>0</v>
      </c>
      <c r="E2068" s="298" t="n">
        <f aca="false">1-D2068</f>
        <v>1</v>
      </c>
      <c r="F2068" s="299" t="n">
        <v>84.82</v>
      </c>
    </row>
    <row r="2069" customFormat="false" ht="15" hidden="false" customHeight="false" outlineLevel="0" collapsed="false">
      <c r="A2069" s="294" t="s">
        <v>5011</v>
      </c>
      <c r="B2069" s="295" t="s">
        <v>5012</v>
      </c>
      <c r="C2069" s="296" t="s">
        <v>32</v>
      </c>
      <c r="D2069" s="297" t="n">
        <v>0</v>
      </c>
      <c r="E2069" s="298" t="n">
        <f aca="false">1-D2069</f>
        <v>1</v>
      </c>
      <c r="F2069" s="299" t="n">
        <v>1.36</v>
      </c>
    </row>
    <row r="2070" customFormat="false" ht="15" hidden="false" customHeight="false" outlineLevel="0" collapsed="false">
      <c r="A2070" s="294" t="s">
        <v>5013</v>
      </c>
      <c r="B2070" s="295" t="s">
        <v>5014</v>
      </c>
      <c r="C2070" s="296" t="s">
        <v>32</v>
      </c>
      <c r="D2070" s="297" t="n">
        <v>0</v>
      </c>
      <c r="E2070" s="298" t="n">
        <f aca="false">1-D2070</f>
        <v>1</v>
      </c>
      <c r="F2070" s="299" t="n">
        <v>0.31</v>
      </c>
    </row>
    <row r="2071" customFormat="false" ht="15" hidden="false" customHeight="false" outlineLevel="0" collapsed="false">
      <c r="A2071" s="294" t="s">
        <v>5015</v>
      </c>
      <c r="B2071" s="295" t="s">
        <v>5016</v>
      </c>
      <c r="C2071" s="296" t="s">
        <v>32</v>
      </c>
      <c r="D2071" s="297" t="n">
        <v>0</v>
      </c>
      <c r="E2071" s="298" t="n">
        <f aca="false">1-D2071</f>
        <v>1</v>
      </c>
      <c r="F2071" s="299" t="n">
        <v>1.7</v>
      </c>
    </row>
    <row r="2072" customFormat="false" ht="15" hidden="false" customHeight="false" outlineLevel="0" collapsed="false">
      <c r="A2072" s="294" t="s">
        <v>5017</v>
      </c>
      <c r="B2072" s="295" t="s">
        <v>5018</v>
      </c>
      <c r="C2072" s="296" t="s">
        <v>32</v>
      </c>
      <c r="D2072" s="297" t="n">
        <v>0</v>
      </c>
      <c r="E2072" s="298" t="n">
        <f aca="false">1-D2072</f>
        <v>1</v>
      </c>
      <c r="F2072" s="299" t="n">
        <v>97.54</v>
      </c>
    </row>
    <row r="2073" customFormat="false" ht="15" hidden="false" customHeight="false" outlineLevel="0" collapsed="false">
      <c r="A2073" s="294" t="s">
        <v>5019</v>
      </c>
      <c r="B2073" s="295" t="s">
        <v>5020</v>
      </c>
      <c r="C2073" s="296" t="s">
        <v>32</v>
      </c>
      <c r="D2073" s="297" t="n">
        <v>0</v>
      </c>
      <c r="E2073" s="298" t="n">
        <f aca="false">1-D2073</f>
        <v>1</v>
      </c>
      <c r="F2073" s="299" t="n">
        <v>27.08</v>
      </c>
    </row>
    <row r="2074" customFormat="false" ht="15" hidden="false" customHeight="false" outlineLevel="0" collapsed="false">
      <c r="A2074" s="294" t="s">
        <v>5021</v>
      </c>
      <c r="B2074" s="295" t="s">
        <v>5022</v>
      </c>
      <c r="C2074" s="296" t="s">
        <v>32</v>
      </c>
      <c r="D2074" s="297" t="n">
        <v>0</v>
      </c>
      <c r="E2074" s="298" t="n">
        <f aca="false">1-D2074</f>
        <v>1</v>
      </c>
      <c r="F2074" s="299" t="n">
        <v>91.5</v>
      </c>
    </row>
    <row r="2075" customFormat="false" ht="15" hidden="false" customHeight="false" outlineLevel="0" collapsed="false">
      <c r="A2075" s="294" t="s">
        <v>5023</v>
      </c>
      <c r="B2075" s="295" t="s">
        <v>5024</v>
      </c>
      <c r="C2075" s="296" t="s">
        <v>32</v>
      </c>
      <c r="D2075" s="297" t="n">
        <v>0</v>
      </c>
      <c r="E2075" s="298" t="n">
        <f aca="false">1-D2075</f>
        <v>1</v>
      </c>
      <c r="F2075" s="299" t="n">
        <v>47.86</v>
      </c>
    </row>
    <row r="2076" customFormat="false" ht="15" hidden="false" customHeight="false" outlineLevel="0" collapsed="false">
      <c r="A2076" s="294" t="s">
        <v>5025</v>
      </c>
      <c r="B2076" s="295" t="s">
        <v>5026</v>
      </c>
      <c r="C2076" s="296" t="s">
        <v>32</v>
      </c>
      <c r="D2076" s="297" t="n">
        <v>0</v>
      </c>
      <c r="E2076" s="298" t="n">
        <f aca="false">1-D2076</f>
        <v>1</v>
      </c>
      <c r="F2076" s="299" t="n">
        <v>57.23</v>
      </c>
    </row>
    <row r="2077" customFormat="false" ht="15" hidden="false" customHeight="false" outlineLevel="0" collapsed="false">
      <c r="A2077" s="294" t="s">
        <v>5027</v>
      </c>
      <c r="B2077" s="295" t="s">
        <v>5028</v>
      </c>
      <c r="C2077" s="296" t="s">
        <v>32</v>
      </c>
      <c r="D2077" s="297" t="n">
        <v>0</v>
      </c>
      <c r="E2077" s="298" t="n">
        <f aca="false">1-D2077</f>
        <v>1</v>
      </c>
      <c r="F2077" s="299" t="n">
        <v>15.35</v>
      </c>
    </row>
    <row r="2078" customFormat="false" ht="15" hidden="false" customHeight="false" outlineLevel="0" collapsed="false">
      <c r="A2078" s="294" t="s">
        <v>5029</v>
      </c>
      <c r="B2078" s="295" t="s">
        <v>5030</v>
      </c>
      <c r="C2078" s="296" t="s">
        <v>32</v>
      </c>
      <c r="D2078" s="297" t="n">
        <v>0</v>
      </c>
      <c r="E2078" s="298" t="n">
        <f aca="false">1-D2078</f>
        <v>1</v>
      </c>
      <c r="F2078" s="299" t="n">
        <v>71.62</v>
      </c>
    </row>
    <row r="2079" customFormat="false" ht="15" hidden="false" customHeight="false" outlineLevel="0" collapsed="false">
      <c r="A2079" s="294" t="s">
        <v>5031</v>
      </c>
      <c r="B2079" s="295" t="s">
        <v>5032</v>
      </c>
      <c r="C2079" s="296" t="s">
        <v>32</v>
      </c>
      <c r="D2079" s="297" t="n">
        <v>0</v>
      </c>
      <c r="E2079" s="298" t="n">
        <f aca="false">1-D2079</f>
        <v>1</v>
      </c>
      <c r="F2079" s="299" t="n">
        <v>1.05</v>
      </c>
    </row>
    <row r="2080" customFormat="false" ht="15" hidden="false" customHeight="false" outlineLevel="0" collapsed="false">
      <c r="A2080" s="294" t="s">
        <v>5033</v>
      </c>
      <c r="B2080" s="295" t="s">
        <v>5034</v>
      </c>
      <c r="C2080" s="296" t="s">
        <v>32</v>
      </c>
      <c r="D2080" s="297" t="n">
        <v>0</v>
      </c>
      <c r="E2080" s="298" t="n">
        <f aca="false">1-D2080</f>
        <v>1</v>
      </c>
      <c r="F2080" s="299" t="n">
        <v>57.79</v>
      </c>
    </row>
    <row r="2081" customFormat="false" ht="15" hidden="false" customHeight="false" outlineLevel="0" collapsed="false">
      <c r="A2081" s="294" t="s">
        <v>5035</v>
      </c>
      <c r="B2081" s="295" t="s">
        <v>5036</v>
      </c>
      <c r="C2081" s="296" t="s">
        <v>32</v>
      </c>
      <c r="D2081" s="297" t="n">
        <v>0</v>
      </c>
      <c r="E2081" s="298" t="n">
        <f aca="false">1-D2081</f>
        <v>1</v>
      </c>
      <c r="F2081" s="299" t="n">
        <v>15.5</v>
      </c>
    </row>
    <row r="2082" customFormat="false" ht="15" hidden="false" customHeight="false" outlineLevel="0" collapsed="false">
      <c r="A2082" s="294" t="s">
        <v>5037</v>
      </c>
      <c r="B2082" s="295" t="s">
        <v>5038</v>
      </c>
      <c r="C2082" s="296" t="s">
        <v>32</v>
      </c>
      <c r="D2082" s="297" t="n">
        <v>0</v>
      </c>
      <c r="E2082" s="298" t="n">
        <f aca="false">1-D2082</f>
        <v>1</v>
      </c>
      <c r="F2082" s="299" t="n">
        <v>72.32</v>
      </c>
    </row>
    <row r="2083" customFormat="false" ht="15" hidden="false" customHeight="false" outlineLevel="0" collapsed="false">
      <c r="A2083" s="294" t="s">
        <v>5039</v>
      </c>
      <c r="B2083" s="295" t="s">
        <v>5040</v>
      </c>
      <c r="C2083" s="296" t="s">
        <v>32</v>
      </c>
      <c r="D2083" s="297" t="n">
        <v>0</v>
      </c>
      <c r="E2083" s="298" t="n">
        <f aca="false">1-D2083</f>
        <v>1</v>
      </c>
      <c r="F2083" s="299" t="n">
        <v>2.91</v>
      </c>
    </row>
    <row r="2084" customFormat="false" ht="15" hidden="false" customHeight="false" outlineLevel="0" collapsed="false">
      <c r="A2084" s="294" t="s">
        <v>5041</v>
      </c>
      <c r="B2084" s="295" t="s">
        <v>5042</v>
      </c>
      <c r="C2084" s="296" t="s">
        <v>32</v>
      </c>
      <c r="D2084" s="297" t="n">
        <v>0</v>
      </c>
      <c r="E2084" s="298" t="n">
        <f aca="false">1-D2084</f>
        <v>1</v>
      </c>
      <c r="F2084" s="299" t="n">
        <v>0.53</v>
      </c>
    </row>
    <row r="2085" customFormat="false" ht="15" hidden="false" customHeight="false" outlineLevel="0" collapsed="false">
      <c r="A2085" s="294" t="s">
        <v>5043</v>
      </c>
      <c r="B2085" s="295" t="s">
        <v>5044</v>
      </c>
      <c r="C2085" s="296" t="s">
        <v>32</v>
      </c>
      <c r="D2085" s="297" t="n">
        <v>0</v>
      </c>
      <c r="E2085" s="298" t="n">
        <f aca="false">1-D2085</f>
        <v>1</v>
      </c>
      <c r="F2085" s="299" t="n">
        <v>0.14</v>
      </c>
    </row>
    <row r="2086" customFormat="false" ht="15" hidden="false" customHeight="false" outlineLevel="0" collapsed="false">
      <c r="A2086" s="294" t="s">
        <v>5045</v>
      </c>
      <c r="B2086" s="295" t="s">
        <v>5046</v>
      </c>
      <c r="C2086" s="296" t="s">
        <v>32</v>
      </c>
      <c r="D2086" s="297" t="n">
        <v>0</v>
      </c>
      <c r="E2086" s="298" t="n">
        <f aca="false">1-D2086</f>
        <v>1</v>
      </c>
      <c r="F2086" s="299" t="n">
        <v>0.67</v>
      </c>
    </row>
    <row r="2087" customFormat="false" ht="15" hidden="false" customHeight="false" outlineLevel="0" collapsed="false">
      <c r="A2087" s="294" t="s">
        <v>5047</v>
      </c>
      <c r="B2087" s="295" t="s">
        <v>5048</v>
      </c>
      <c r="C2087" s="296" t="s">
        <v>32</v>
      </c>
      <c r="D2087" s="297" t="n">
        <v>0</v>
      </c>
      <c r="E2087" s="298" t="n">
        <f aca="false">1-D2087</f>
        <v>1</v>
      </c>
      <c r="F2087" s="299" t="n">
        <v>9.38</v>
      </c>
    </row>
    <row r="2088" customFormat="false" ht="15" hidden="false" customHeight="false" outlineLevel="0" collapsed="false">
      <c r="A2088" s="294" t="s">
        <v>5049</v>
      </c>
      <c r="B2088" s="295" t="s">
        <v>5050</v>
      </c>
      <c r="C2088" s="296" t="s">
        <v>32</v>
      </c>
      <c r="D2088" s="297" t="n">
        <v>0</v>
      </c>
      <c r="E2088" s="298" t="n">
        <f aca="false">1-D2088</f>
        <v>1</v>
      </c>
      <c r="F2088" s="299" t="n">
        <v>0.9</v>
      </c>
    </row>
    <row r="2089" customFormat="false" ht="15" hidden="false" customHeight="false" outlineLevel="0" collapsed="false">
      <c r="A2089" s="294" t="s">
        <v>5051</v>
      </c>
      <c r="B2089" s="295" t="s">
        <v>5052</v>
      </c>
      <c r="C2089" s="296" t="s">
        <v>32</v>
      </c>
      <c r="D2089" s="297" t="n">
        <v>0</v>
      </c>
      <c r="E2089" s="298" t="n">
        <f aca="false">1-D2089</f>
        <v>1</v>
      </c>
      <c r="F2089" s="299" t="n">
        <v>0.62</v>
      </c>
    </row>
    <row r="2090" customFormat="false" ht="15" hidden="false" customHeight="false" outlineLevel="0" collapsed="false">
      <c r="A2090" s="294" t="s">
        <v>5053</v>
      </c>
      <c r="B2090" s="295" t="s">
        <v>5054</v>
      </c>
      <c r="C2090" s="296" t="s">
        <v>32</v>
      </c>
      <c r="D2090" s="297" t="n">
        <v>0</v>
      </c>
      <c r="E2090" s="298" t="n">
        <f aca="false">1-D2090</f>
        <v>1</v>
      </c>
      <c r="F2090" s="299" t="n">
        <v>0.14</v>
      </c>
    </row>
    <row r="2091" customFormat="false" ht="15" hidden="false" customHeight="false" outlineLevel="0" collapsed="false">
      <c r="A2091" s="294" t="s">
        <v>5055</v>
      </c>
      <c r="B2091" s="295" t="s">
        <v>5056</v>
      </c>
      <c r="C2091" s="296" t="s">
        <v>32</v>
      </c>
      <c r="D2091" s="297" t="n">
        <v>0</v>
      </c>
      <c r="E2091" s="298" t="n">
        <f aca="false">1-D2091</f>
        <v>1</v>
      </c>
      <c r="F2091" s="299" t="n">
        <v>0.48</v>
      </c>
    </row>
    <row r="2092" customFormat="false" ht="15" hidden="false" customHeight="false" outlineLevel="0" collapsed="false">
      <c r="A2092" s="294" t="s">
        <v>5057</v>
      </c>
      <c r="B2092" s="295" t="s">
        <v>5058</v>
      </c>
      <c r="C2092" s="296" t="s">
        <v>32</v>
      </c>
      <c r="D2092" s="297" t="n">
        <v>0</v>
      </c>
      <c r="E2092" s="298" t="n">
        <f aca="false">1-D2092</f>
        <v>1</v>
      </c>
      <c r="F2092" s="299" t="n">
        <v>1.8</v>
      </c>
    </row>
    <row r="2093" customFormat="false" ht="15" hidden="false" customHeight="false" outlineLevel="0" collapsed="false">
      <c r="A2093" s="294" t="s">
        <v>5059</v>
      </c>
      <c r="B2093" s="295" t="s">
        <v>5060</v>
      </c>
      <c r="C2093" s="296" t="s">
        <v>32</v>
      </c>
      <c r="D2093" s="297" t="n">
        <v>0</v>
      </c>
      <c r="E2093" s="298" t="n">
        <f aca="false">1-D2093</f>
        <v>1</v>
      </c>
      <c r="F2093" s="299" t="n">
        <v>5.11</v>
      </c>
    </row>
    <row r="2094" customFormat="false" ht="15" hidden="false" customHeight="false" outlineLevel="0" collapsed="false">
      <c r="A2094" s="294" t="s">
        <v>5061</v>
      </c>
      <c r="B2094" s="295" t="s">
        <v>5062</v>
      </c>
      <c r="C2094" s="296" t="s">
        <v>32</v>
      </c>
      <c r="D2094" s="297" t="n">
        <v>0</v>
      </c>
      <c r="E2094" s="298" t="n">
        <f aca="false">1-D2094</f>
        <v>1</v>
      </c>
      <c r="F2094" s="299" t="n">
        <v>1.18</v>
      </c>
    </row>
    <row r="2095" customFormat="false" ht="15" hidden="false" customHeight="false" outlineLevel="0" collapsed="false">
      <c r="A2095" s="294" t="s">
        <v>5063</v>
      </c>
      <c r="B2095" s="295" t="s">
        <v>5064</v>
      </c>
      <c r="C2095" s="296" t="s">
        <v>32</v>
      </c>
      <c r="D2095" s="297" t="n">
        <v>0</v>
      </c>
      <c r="E2095" s="298" t="n">
        <f aca="false">1-D2095</f>
        <v>1</v>
      </c>
      <c r="F2095" s="299" t="n">
        <v>6.39</v>
      </c>
    </row>
    <row r="2096" customFormat="false" ht="15" hidden="false" customHeight="false" outlineLevel="0" collapsed="false">
      <c r="A2096" s="294" t="s">
        <v>5065</v>
      </c>
      <c r="B2096" s="295" t="s">
        <v>5066</v>
      </c>
      <c r="C2096" s="296" t="s">
        <v>32</v>
      </c>
      <c r="D2096" s="297" t="n">
        <v>0</v>
      </c>
      <c r="E2096" s="298" t="n">
        <f aca="false">1-D2096</f>
        <v>1</v>
      </c>
      <c r="F2096" s="299" t="n">
        <v>0.75</v>
      </c>
    </row>
    <row r="2097" customFormat="false" ht="15" hidden="false" customHeight="false" outlineLevel="0" collapsed="false">
      <c r="A2097" s="294" t="s">
        <v>5067</v>
      </c>
      <c r="B2097" s="295" t="s">
        <v>5068</v>
      </c>
      <c r="C2097" s="296" t="s">
        <v>32</v>
      </c>
      <c r="D2097" s="297" t="n">
        <v>0</v>
      </c>
      <c r="E2097" s="298" t="n">
        <f aca="false">1-D2097</f>
        <v>1</v>
      </c>
      <c r="F2097" s="299" t="n">
        <v>6.77</v>
      </c>
    </row>
    <row r="2098" customFormat="false" ht="15" hidden="false" customHeight="false" outlineLevel="0" collapsed="false">
      <c r="A2098" s="294" t="s">
        <v>5069</v>
      </c>
      <c r="B2098" s="295" t="s">
        <v>5070</v>
      </c>
      <c r="C2098" s="296" t="s">
        <v>32</v>
      </c>
      <c r="D2098" s="297" t="n">
        <v>0</v>
      </c>
      <c r="E2098" s="298" t="n">
        <f aca="false">1-D2098</f>
        <v>1</v>
      </c>
      <c r="F2098" s="299" t="n">
        <v>1.56</v>
      </c>
    </row>
    <row r="2099" customFormat="false" ht="15" hidden="false" customHeight="false" outlineLevel="0" collapsed="false">
      <c r="A2099" s="294" t="s">
        <v>5071</v>
      </c>
      <c r="B2099" s="295" t="s">
        <v>5072</v>
      </c>
      <c r="C2099" s="296" t="s">
        <v>32</v>
      </c>
      <c r="D2099" s="297" t="n">
        <v>0</v>
      </c>
      <c r="E2099" s="298" t="n">
        <f aca="false">1-D2099</f>
        <v>1</v>
      </c>
      <c r="F2099" s="299" t="n">
        <v>8.47</v>
      </c>
    </row>
    <row r="2100" customFormat="false" ht="15" hidden="false" customHeight="false" outlineLevel="0" collapsed="false">
      <c r="A2100" s="294" t="s">
        <v>5073</v>
      </c>
      <c r="B2100" s="295" t="s">
        <v>5074</v>
      </c>
      <c r="C2100" s="296" t="s">
        <v>32</v>
      </c>
      <c r="D2100" s="297" t="n">
        <v>0</v>
      </c>
      <c r="E2100" s="298" t="n">
        <f aca="false">1-D2100</f>
        <v>1</v>
      </c>
      <c r="F2100" s="299" t="n">
        <v>0.75</v>
      </c>
    </row>
    <row r="2101" customFormat="false" ht="15" hidden="false" customHeight="false" outlineLevel="0" collapsed="false">
      <c r="A2101" s="294" t="s">
        <v>5075</v>
      </c>
      <c r="B2101" s="295" t="s">
        <v>5076</v>
      </c>
      <c r="C2101" s="296" t="s">
        <v>32</v>
      </c>
      <c r="D2101" s="297" t="n">
        <v>0</v>
      </c>
      <c r="E2101" s="298" t="n">
        <f aca="false">1-D2101</f>
        <v>1</v>
      </c>
      <c r="F2101" s="299" t="n">
        <v>6.68</v>
      </c>
    </row>
    <row r="2102" customFormat="false" ht="15" hidden="false" customHeight="false" outlineLevel="0" collapsed="false">
      <c r="A2102" s="294" t="s">
        <v>5077</v>
      </c>
      <c r="B2102" s="295" t="s">
        <v>5078</v>
      </c>
      <c r="C2102" s="296" t="s">
        <v>32</v>
      </c>
      <c r="D2102" s="297" t="n">
        <v>0</v>
      </c>
      <c r="E2102" s="298" t="n">
        <f aca="false">1-D2102</f>
        <v>1</v>
      </c>
      <c r="F2102" s="299" t="n">
        <v>1.78</v>
      </c>
    </row>
    <row r="2103" customFormat="false" ht="15" hidden="false" customHeight="false" outlineLevel="0" collapsed="false">
      <c r="A2103" s="294" t="s">
        <v>5079</v>
      </c>
      <c r="B2103" s="295" t="s">
        <v>5080</v>
      </c>
      <c r="C2103" s="296" t="s">
        <v>32</v>
      </c>
      <c r="D2103" s="297" t="n">
        <v>0</v>
      </c>
      <c r="E2103" s="298" t="n">
        <f aca="false">1-D2103</f>
        <v>1</v>
      </c>
      <c r="F2103" s="299" t="n">
        <v>8.36</v>
      </c>
    </row>
    <row r="2104" customFormat="false" ht="15" hidden="false" customHeight="false" outlineLevel="0" collapsed="false">
      <c r="A2104" s="294" t="s">
        <v>5081</v>
      </c>
      <c r="B2104" s="295" t="s">
        <v>5082</v>
      </c>
      <c r="C2104" s="296" t="s">
        <v>32</v>
      </c>
      <c r="D2104" s="297" t="n">
        <v>0</v>
      </c>
      <c r="E2104" s="298" t="n">
        <f aca="false">1-D2104</f>
        <v>1</v>
      </c>
      <c r="F2104" s="299" t="n">
        <v>14.57</v>
      </c>
    </row>
    <row r="2105" customFormat="false" ht="15" hidden="false" customHeight="false" outlineLevel="0" collapsed="false">
      <c r="A2105" s="294" t="s">
        <v>5083</v>
      </c>
      <c r="B2105" s="295" t="s">
        <v>5084</v>
      </c>
      <c r="C2105" s="296" t="s">
        <v>32</v>
      </c>
      <c r="D2105" s="297" t="n">
        <v>0</v>
      </c>
      <c r="E2105" s="298" t="n">
        <f aca="false">1-D2105</f>
        <v>1</v>
      </c>
      <c r="F2105" s="299" t="n">
        <v>0.44</v>
      </c>
    </row>
    <row r="2106" customFormat="false" ht="15" hidden="false" customHeight="false" outlineLevel="0" collapsed="false">
      <c r="A2106" s="294" t="s">
        <v>5085</v>
      </c>
      <c r="B2106" s="295" t="s">
        <v>5086</v>
      </c>
      <c r="C2106" s="296" t="s">
        <v>32</v>
      </c>
      <c r="D2106" s="297" t="n">
        <v>0</v>
      </c>
      <c r="E2106" s="298" t="n">
        <f aca="false">1-D2106</f>
        <v>1</v>
      </c>
      <c r="F2106" s="299" t="n">
        <v>64.06</v>
      </c>
    </row>
    <row r="2107" customFormat="false" ht="15" hidden="false" customHeight="false" outlineLevel="0" collapsed="false">
      <c r="A2107" s="294" t="s">
        <v>5087</v>
      </c>
      <c r="B2107" s="295" t="s">
        <v>5088</v>
      </c>
      <c r="C2107" s="296" t="s">
        <v>32</v>
      </c>
      <c r="D2107" s="297" t="n">
        <v>0</v>
      </c>
      <c r="E2107" s="298" t="n">
        <f aca="false">1-D2107</f>
        <v>1</v>
      </c>
      <c r="F2107" s="299" t="n">
        <v>16.93</v>
      </c>
    </row>
    <row r="2108" customFormat="false" ht="15" hidden="false" customHeight="false" outlineLevel="0" collapsed="false">
      <c r="A2108" s="294" t="s">
        <v>5089</v>
      </c>
      <c r="B2108" s="295" t="s">
        <v>5090</v>
      </c>
      <c r="C2108" s="296" t="s">
        <v>32</v>
      </c>
      <c r="D2108" s="297" t="n">
        <v>0</v>
      </c>
      <c r="E2108" s="298" t="n">
        <f aca="false">1-D2108</f>
        <v>1</v>
      </c>
      <c r="F2108" s="299" t="n">
        <v>80.07</v>
      </c>
    </row>
    <row r="2109" customFormat="false" ht="15" hidden="false" customHeight="false" outlineLevel="0" collapsed="false">
      <c r="A2109" s="294" t="s">
        <v>5091</v>
      </c>
      <c r="B2109" s="295" t="s">
        <v>5092</v>
      </c>
      <c r="C2109" s="296" t="s">
        <v>32</v>
      </c>
      <c r="D2109" s="297" t="n">
        <v>0</v>
      </c>
      <c r="E2109" s="298" t="n">
        <f aca="false">1-D2109</f>
        <v>1</v>
      </c>
      <c r="F2109" s="299" t="n">
        <v>68.56</v>
      </c>
    </row>
    <row r="2110" customFormat="false" ht="15" hidden="false" customHeight="false" outlineLevel="0" collapsed="false">
      <c r="A2110" s="294" t="s">
        <v>5093</v>
      </c>
      <c r="B2110" s="295" t="s">
        <v>5094</v>
      </c>
      <c r="C2110" s="296" t="s">
        <v>32</v>
      </c>
      <c r="D2110" s="297" t="n">
        <v>0</v>
      </c>
      <c r="E2110" s="298" t="n">
        <f aca="false">1-D2110</f>
        <v>1</v>
      </c>
      <c r="F2110" s="299" t="n">
        <v>46.2</v>
      </c>
    </row>
    <row r="2111" customFormat="false" ht="15" hidden="false" customHeight="false" outlineLevel="0" collapsed="false">
      <c r="A2111" s="294" t="s">
        <v>5095</v>
      </c>
      <c r="B2111" s="295" t="s">
        <v>5096</v>
      </c>
      <c r="C2111" s="296" t="s">
        <v>32</v>
      </c>
      <c r="D2111" s="297" t="n">
        <v>0</v>
      </c>
      <c r="E2111" s="298" t="n">
        <f aca="false">1-D2111</f>
        <v>1</v>
      </c>
      <c r="F2111" s="299" t="n">
        <v>12.21</v>
      </c>
    </row>
    <row r="2112" customFormat="false" ht="15" hidden="false" customHeight="false" outlineLevel="0" collapsed="false">
      <c r="A2112" s="294" t="s">
        <v>5097</v>
      </c>
      <c r="B2112" s="295" t="s">
        <v>5098</v>
      </c>
      <c r="C2112" s="296" t="s">
        <v>32</v>
      </c>
      <c r="D2112" s="297" t="n">
        <v>0</v>
      </c>
      <c r="E2112" s="298" t="n">
        <f aca="false">1-D2112</f>
        <v>1</v>
      </c>
      <c r="F2112" s="299" t="n">
        <v>57.75</v>
      </c>
    </row>
    <row r="2113" customFormat="false" ht="15" hidden="false" customHeight="false" outlineLevel="0" collapsed="false">
      <c r="A2113" s="294" t="s">
        <v>5099</v>
      </c>
      <c r="B2113" s="295" t="s">
        <v>5100</v>
      </c>
      <c r="C2113" s="296" t="s">
        <v>32</v>
      </c>
      <c r="D2113" s="297" t="n">
        <v>0</v>
      </c>
      <c r="E2113" s="298" t="n">
        <f aca="false">1-D2113</f>
        <v>1</v>
      </c>
      <c r="F2113" s="299" t="n">
        <v>44.54</v>
      </c>
    </row>
    <row r="2114" customFormat="false" ht="15" hidden="false" customHeight="false" outlineLevel="0" collapsed="false">
      <c r="A2114" s="294" t="s">
        <v>5101</v>
      </c>
      <c r="B2114" s="295" t="s">
        <v>5102</v>
      </c>
      <c r="C2114" s="296" t="s">
        <v>32</v>
      </c>
      <c r="D2114" s="297" t="n">
        <v>0</v>
      </c>
      <c r="E2114" s="298" t="n">
        <f aca="false">1-D2114</f>
        <v>1</v>
      </c>
      <c r="F2114" s="299" t="n">
        <v>0.9</v>
      </c>
    </row>
    <row r="2115" customFormat="false" ht="15" hidden="false" customHeight="false" outlineLevel="0" collapsed="false">
      <c r="A2115" s="294" t="s">
        <v>5103</v>
      </c>
      <c r="B2115" s="295" t="s">
        <v>5104</v>
      </c>
      <c r="C2115" s="296" t="s">
        <v>32</v>
      </c>
      <c r="D2115" s="297" t="n">
        <v>0</v>
      </c>
      <c r="E2115" s="298" t="n">
        <f aca="false">1-D2115</f>
        <v>1</v>
      </c>
      <c r="F2115" s="299" t="n">
        <v>237.73</v>
      </c>
    </row>
    <row r="2116" customFormat="false" ht="15" hidden="false" customHeight="false" outlineLevel="0" collapsed="false">
      <c r="A2116" s="294" t="s">
        <v>5105</v>
      </c>
      <c r="B2116" s="295" t="s">
        <v>5106</v>
      </c>
      <c r="C2116" s="296" t="s">
        <v>32</v>
      </c>
      <c r="D2116" s="297" t="n">
        <v>0</v>
      </c>
      <c r="E2116" s="298" t="n">
        <f aca="false">1-D2116</f>
        <v>1</v>
      </c>
      <c r="F2116" s="299" t="n">
        <v>72.79</v>
      </c>
    </row>
    <row r="2117" customFormat="false" ht="15" hidden="false" customHeight="false" outlineLevel="0" collapsed="false">
      <c r="A2117" s="294" t="s">
        <v>5107</v>
      </c>
      <c r="B2117" s="295" t="s">
        <v>5108</v>
      </c>
      <c r="C2117" s="296" t="s">
        <v>32</v>
      </c>
      <c r="D2117" s="297" t="n">
        <v>0</v>
      </c>
      <c r="E2117" s="298" t="n">
        <f aca="false">1-D2117</f>
        <v>1</v>
      </c>
      <c r="F2117" s="299" t="n">
        <v>424.04</v>
      </c>
    </row>
    <row r="2118" customFormat="false" ht="15" hidden="false" customHeight="false" outlineLevel="0" collapsed="false">
      <c r="A2118" s="294" t="s">
        <v>5109</v>
      </c>
      <c r="B2118" s="295" t="s">
        <v>5110</v>
      </c>
      <c r="C2118" s="296" t="s">
        <v>32</v>
      </c>
      <c r="D2118" s="297" t="n">
        <v>0</v>
      </c>
      <c r="E2118" s="298" t="n">
        <f aca="false">1-D2118</f>
        <v>1</v>
      </c>
      <c r="F2118" s="299" t="n">
        <v>367.05</v>
      </c>
    </row>
    <row r="2119" customFormat="false" ht="15" hidden="false" customHeight="false" outlineLevel="0" collapsed="false">
      <c r="A2119" s="294" t="s">
        <v>5111</v>
      </c>
      <c r="B2119" s="295" t="s">
        <v>5112</v>
      </c>
      <c r="C2119" s="296" t="s">
        <v>32</v>
      </c>
      <c r="D2119" s="297" t="n">
        <v>0</v>
      </c>
      <c r="E2119" s="298" t="n">
        <f aca="false">1-D2119</f>
        <v>1</v>
      </c>
      <c r="F2119" s="299" t="n">
        <v>38.3</v>
      </c>
    </row>
    <row r="2120" customFormat="false" ht="15" hidden="false" customHeight="false" outlineLevel="0" collapsed="false">
      <c r="A2120" s="294" t="s">
        <v>5113</v>
      </c>
      <c r="B2120" s="295" t="s">
        <v>5114</v>
      </c>
      <c r="C2120" s="296" t="s">
        <v>32</v>
      </c>
      <c r="D2120" s="297" t="n">
        <v>0</v>
      </c>
      <c r="E2120" s="298" t="n">
        <f aca="false">1-D2120</f>
        <v>1</v>
      </c>
      <c r="F2120" s="299" t="n">
        <v>25.04</v>
      </c>
    </row>
    <row r="2121" customFormat="false" ht="15" hidden="false" customHeight="false" outlineLevel="0" collapsed="false">
      <c r="A2121" s="294" t="s">
        <v>5115</v>
      </c>
      <c r="B2121" s="295" t="s">
        <v>5116</v>
      </c>
      <c r="C2121" s="296" t="s">
        <v>32</v>
      </c>
      <c r="D2121" s="297" t="n">
        <v>0</v>
      </c>
      <c r="E2121" s="298" t="n">
        <f aca="false">1-D2121</f>
        <v>1</v>
      </c>
      <c r="F2121" s="299" t="n">
        <v>6.61</v>
      </c>
    </row>
    <row r="2122" customFormat="false" ht="15" hidden="false" customHeight="false" outlineLevel="0" collapsed="false">
      <c r="A2122" s="294" t="s">
        <v>5117</v>
      </c>
      <c r="B2122" s="295" t="s">
        <v>5118</v>
      </c>
      <c r="C2122" s="296" t="s">
        <v>32</v>
      </c>
      <c r="D2122" s="297" t="n">
        <v>0</v>
      </c>
      <c r="E2122" s="298" t="n">
        <f aca="false">1-D2122</f>
        <v>1</v>
      </c>
      <c r="F2122" s="299" t="n">
        <v>31.3</v>
      </c>
    </row>
    <row r="2123" customFormat="false" ht="15" hidden="false" customHeight="false" outlineLevel="0" collapsed="false">
      <c r="A2123" s="294" t="s">
        <v>5119</v>
      </c>
      <c r="B2123" s="295" t="s">
        <v>5120</v>
      </c>
      <c r="C2123" s="296" t="s">
        <v>32</v>
      </c>
      <c r="D2123" s="297" t="n">
        <v>0</v>
      </c>
      <c r="E2123" s="298" t="n">
        <f aca="false">1-D2123</f>
        <v>1</v>
      </c>
      <c r="F2123" s="299" t="n">
        <v>44.65</v>
      </c>
    </row>
    <row r="2124" customFormat="false" ht="15" hidden="false" customHeight="false" outlineLevel="0" collapsed="false">
      <c r="A2124" s="294" t="s">
        <v>5121</v>
      </c>
      <c r="B2124" s="295" t="s">
        <v>5122</v>
      </c>
      <c r="C2124" s="296" t="s">
        <v>32</v>
      </c>
      <c r="D2124" s="297" t="n">
        <v>0</v>
      </c>
      <c r="E2124" s="298" t="n">
        <f aca="false">1-D2124</f>
        <v>1</v>
      </c>
      <c r="F2124" s="299" t="n">
        <v>27.16</v>
      </c>
    </row>
    <row r="2125" customFormat="false" ht="15" hidden="false" customHeight="false" outlineLevel="0" collapsed="false">
      <c r="A2125" s="294" t="s">
        <v>5123</v>
      </c>
      <c r="B2125" s="295" t="s">
        <v>5124</v>
      </c>
      <c r="C2125" s="296" t="s">
        <v>32</v>
      </c>
      <c r="D2125" s="297" t="n">
        <v>0</v>
      </c>
      <c r="E2125" s="298" t="n">
        <f aca="false">1-D2125</f>
        <v>1</v>
      </c>
      <c r="F2125" s="299" t="n">
        <v>7.17</v>
      </c>
    </row>
    <row r="2126" customFormat="false" ht="15" hidden="false" customHeight="false" outlineLevel="0" collapsed="false">
      <c r="A2126" s="294" t="s">
        <v>5125</v>
      </c>
      <c r="B2126" s="295" t="s">
        <v>5126</v>
      </c>
      <c r="C2126" s="296" t="s">
        <v>32</v>
      </c>
      <c r="D2126" s="297" t="n">
        <v>0</v>
      </c>
      <c r="E2126" s="298" t="n">
        <f aca="false">1-D2126</f>
        <v>1</v>
      </c>
      <c r="F2126" s="299" t="n">
        <v>33.95</v>
      </c>
    </row>
    <row r="2127" customFormat="false" ht="15" hidden="false" customHeight="false" outlineLevel="0" collapsed="false">
      <c r="A2127" s="294" t="s">
        <v>5127</v>
      </c>
      <c r="B2127" s="295" t="s">
        <v>5128</v>
      </c>
      <c r="C2127" s="296" t="s">
        <v>32</v>
      </c>
      <c r="D2127" s="297" t="n">
        <v>0</v>
      </c>
      <c r="E2127" s="298" t="n">
        <f aca="false">1-D2127</f>
        <v>1</v>
      </c>
      <c r="F2127" s="299" t="n">
        <v>40.69</v>
      </c>
    </row>
    <row r="2128" customFormat="false" ht="15" hidden="false" customHeight="false" outlineLevel="0" collapsed="false">
      <c r="A2128" s="294" t="s">
        <v>5129</v>
      </c>
      <c r="B2128" s="295" t="s">
        <v>5130</v>
      </c>
      <c r="C2128" s="296" t="s">
        <v>32</v>
      </c>
      <c r="D2128" s="297" t="n">
        <v>0</v>
      </c>
      <c r="E2128" s="298" t="n">
        <f aca="false">1-D2128</f>
        <v>1</v>
      </c>
      <c r="F2128" s="299" t="n">
        <v>28.15</v>
      </c>
    </row>
    <row r="2129" customFormat="false" ht="15" hidden="false" customHeight="false" outlineLevel="0" collapsed="false">
      <c r="A2129" s="294" t="s">
        <v>5131</v>
      </c>
      <c r="B2129" s="295" t="s">
        <v>5132</v>
      </c>
      <c r="C2129" s="296" t="s">
        <v>32</v>
      </c>
      <c r="D2129" s="297" t="n">
        <v>0</v>
      </c>
      <c r="E2129" s="298" t="n">
        <f aca="false">1-D2129</f>
        <v>1</v>
      </c>
      <c r="F2129" s="299" t="n">
        <v>7.44</v>
      </c>
    </row>
    <row r="2130" customFormat="false" ht="15" hidden="false" customHeight="false" outlineLevel="0" collapsed="false">
      <c r="A2130" s="294" t="s">
        <v>5133</v>
      </c>
      <c r="B2130" s="295" t="s">
        <v>5134</v>
      </c>
      <c r="C2130" s="296" t="s">
        <v>32</v>
      </c>
      <c r="D2130" s="297" t="n">
        <v>0</v>
      </c>
      <c r="E2130" s="298" t="n">
        <f aca="false">1-D2130</f>
        <v>1</v>
      </c>
      <c r="F2130" s="299" t="n">
        <v>35.19</v>
      </c>
    </row>
    <row r="2131" customFormat="false" ht="15" hidden="false" customHeight="false" outlineLevel="0" collapsed="false">
      <c r="A2131" s="294" t="s">
        <v>5135</v>
      </c>
      <c r="B2131" s="295" t="s">
        <v>5136</v>
      </c>
      <c r="C2131" s="296" t="s">
        <v>32</v>
      </c>
      <c r="D2131" s="297" t="n">
        <v>0</v>
      </c>
      <c r="E2131" s="298" t="n">
        <f aca="false">1-D2131</f>
        <v>1</v>
      </c>
      <c r="F2131" s="299" t="n">
        <v>49.72</v>
      </c>
    </row>
    <row r="2132" customFormat="false" ht="15" hidden="false" customHeight="false" outlineLevel="0" collapsed="false">
      <c r="A2132" s="294" t="s">
        <v>5137</v>
      </c>
      <c r="B2132" s="295" t="s">
        <v>5138</v>
      </c>
      <c r="C2132" s="296" t="s">
        <v>32</v>
      </c>
      <c r="D2132" s="297" t="n">
        <v>0</v>
      </c>
      <c r="E2132" s="298" t="n">
        <f aca="false">1-D2132</f>
        <v>1</v>
      </c>
      <c r="F2132" s="299" t="n">
        <v>50.1</v>
      </c>
    </row>
    <row r="2133" customFormat="false" ht="15" hidden="false" customHeight="false" outlineLevel="0" collapsed="false">
      <c r="A2133" s="294" t="s">
        <v>5139</v>
      </c>
      <c r="B2133" s="295" t="s">
        <v>5140</v>
      </c>
      <c r="C2133" s="296" t="s">
        <v>32</v>
      </c>
      <c r="D2133" s="297" t="n">
        <v>0</v>
      </c>
      <c r="E2133" s="298" t="n">
        <f aca="false">1-D2133</f>
        <v>1</v>
      </c>
      <c r="F2133" s="299" t="n">
        <v>13.44</v>
      </c>
    </row>
    <row r="2134" customFormat="false" ht="15" hidden="false" customHeight="false" outlineLevel="0" collapsed="false">
      <c r="A2134" s="294" t="s">
        <v>5141</v>
      </c>
      <c r="B2134" s="295" t="s">
        <v>5142</v>
      </c>
      <c r="C2134" s="296" t="s">
        <v>32</v>
      </c>
      <c r="D2134" s="297" t="n">
        <v>0</v>
      </c>
      <c r="E2134" s="298" t="n">
        <f aca="false">1-D2134</f>
        <v>1</v>
      </c>
      <c r="F2134" s="299" t="n">
        <v>62.69</v>
      </c>
    </row>
    <row r="2135" customFormat="false" ht="15" hidden="false" customHeight="false" outlineLevel="0" collapsed="false">
      <c r="A2135" s="294" t="s">
        <v>5143</v>
      </c>
      <c r="B2135" s="295" t="s">
        <v>5144</v>
      </c>
      <c r="C2135" s="296" t="s">
        <v>32</v>
      </c>
      <c r="D2135" s="297" t="n">
        <v>0</v>
      </c>
      <c r="E2135" s="298" t="n">
        <f aca="false">1-D2135</f>
        <v>1</v>
      </c>
      <c r="F2135" s="299" t="n">
        <v>62.78</v>
      </c>
    </row>
    <row r="2136" customFormat="false" ht="15" hidden="false" customHeight="false" outlineLevel="0" collapsed="false">
      <c r="A2136" s="294" t="s">
        <v>5145</v>
      </c>
      <c r="B2136" s="295" t="s">
        <v>5146</v>
      </c>
      <c r="C2136" s="296" t="s">
        <v>32</v>
      </c>
      <c r="D2136" s="297" t="n">
        <v>0</v>
      </c>
      <c r="E2136" s="298" t="n">
        <f aca="false">1-D2136</f>
        <v>1</v>
      </c>
      <c r="F2136" s="299" t="n">
        <v>53.18</v>
      </c>
    </row>
    <row r="2137" customFormat="false" ht="15" hidden="false" customHeight="false" outlineLevel="0" collapsed="false">
      <c r="A2137" s="294" t="s">
        <v>5147</v>
      </c>
      <c r="B2137" s="295" t="s">
        <v>5148</v>
      </c>
      <c r="C2137" s="296" t="s">
        <v>32</v>
      </c>
      <c r="D2137" s="297" t="n">
        <v>0</v>
      </c>
      <c r="E2137" s="298" t="n">
        <f aca="false">1-D2137</f>
        <v>1</v>
      </c>
      <c r="F2137" s="299" t="n">
        <v>14.26</v>
      </c>
    </row>
    <row r="2138" customFormat="false" ht="15" hidden="false" customHeight="false" outlineLevel="0" collapsed="false">
      <c r="A2138" s="294" t="s">
        <v>5149</v>
      </c>
      <c r="B2138" s="295" t="s">
        <v>5150</v>
      </c>
      <c r="C2138" s="296" t="s">
        <v>32</v>
      </c>
      <c r="D2138" s="297" t="n">
        <v>0</v>
      </c>
      <c r="E2138" s="298" t="n">
        <f aca="false">1-D2138</f>
        <v>1</v>
      </c>
      <c r="F2138" s="299" t="n">
        <v>66.55</v>
      </c>
    </row>
    <row r="2139" customFormat="false" ht="15" hidden="false" customHeight="false" outlineLevel="0" collapsed="false">
      <c r="A2139" s="294" t="s">
        <v>5151</v>
      </c>
      <c r="B2139" s="295" t="s">
        <v>5152</v>
      </c>
      <c r="C2139" s="296" t="s">
        <v>32</v>
      </c>
      <c r="D2139" s="297" t="n">
        <v>0</v>
      </c>
      <c r="E2139" s="298" t="n">
        <f aca="false">1-D2139</f>
        <v>1</v>
      </c>
      <c r="F2139" s="299" t="n">
        <v>62.2</v>
      </c>
    </row>
    <row r="2140" customFormat="false" ht="15" hidden="false" customHeight="false" outlineLevel="0" collapsed="false">
      <c r="A2140" s="294" t="s">
        <v>5153</v>
      </c>
      <c r="B2140" s="295" t="s">
        <v>5154</v>
      </c>
      <c r="C2140" s="296" t="s">
        <v>32</v>
      </c>
      <c r="D2140" s="297" t="n">
        <v>0</v>
      </c>
      <c r="E2140" s="298" t="n">
        <f aca="false">1-D2140</f>
        <v>1</v>
      </c>
      <c r="F2140" s="299" t="n">
        <v>44.43</v>
      </c>
    </row>
    <row r="2141" customFormat="false" ht="15" hidden="false" customHeight="false" outlineLevel="0" collapsed="false">
      <c r="A2141" s="294" t="s">
        <v>5155</v>
      </c>
      <c r="B2141" s="295" t="s">
        <v>5156</v>
      </c>
      <c r="C2141" s="296" t="s">
        <v>32</v>
      </c>
      <c r="D2141" s="297" t="n">
        <v>0</v>
      </c>
      <c r="E2141" s="298" t="n">
        <f aca="false">1-D2141</f>
        <v>1</v>
      </c>
      <c r="F2141" s="299" t="n">
        <v>12</v>
      </c>
    </row>
    <row r="2142" customFormat="false" ht="15" hidden="false" customHeight="false" outlineLevel="0" collapsed="false">
      <c r="A2142" s="294" t="s">
        <v>5157</v>
      </c>
      <c r="B2142" s="295" t="s">
        <v>5158</v>
      </c>
      <c r="C2142" s="296" t="s">
        <v>32</v>
      </c>
      <c r="D2142" s="297" t="n">
        <v>0</v>
      </c>
      <c r="E2142" s="298" t="n">
        <f aca="false">1-D2142</f>
        <v>1</v>
      </c>
      <c r="F2142" s="299" t="n">
        <v>55.61</v>
      </c>
    </row>
    <row r="2143" customFormat="false" ht="15" hidden="false" customHeight="false" outlineLevel="0" collapsed="false">
      <c r="A2143" s="294" t="s">
        <v>5159</v>
      </c>
      <c r="B2143" s="295" t="s">
        <v>5160</v>
      </c>
      <c r="C2143" s="296" t="s">
        <v>32</v>
      </c>
      <c r="D2143" s="297" t="n">
        <v>0</v>
      </c>
      <c r="E2143" s="298" t="n">
        <f aca="false">1-D2143</f>
        <v>1</v>
      </c>
      <c r="F2143" s="299" t="n">
        <v>86.98</v>
      </c>
    </row>
    <row r="2144" customFormat="false" ht="15" hidden="false" customHeight="false" outlineLevel="0" collapsed="false">
      <c r="A2144" s="294" t="s">
        <v>5161</v>
      </c>
      <c r="B2144" s="295" t="s">
        <v>5162</v>
      </c>
      <c r="C2144" s="296" t="s">
        <v>32</v>
      </c>
      <c r="D2144" s="297" t="n">
        <v>0</v>
      </c>
      <c r="E2144" s="298" t="n">
        <f aca="false">1-D2144</f>
        <v>1</v>
      </c>
      <c r="F2144" s="299" t="n">
        <v>47.95</v>
      </c>
    </row>
    <row r="2145" customFormat="false" ht="15" hidden="false" customHeight="false" outlineLevel="0" collapsed="false">
      <c r="A2145" s="294" t="s">
        <v>5163</v>
      </c>
      <c r="B2145" s="295" t="s">
        <v>5164</v>
      </c>
      <c r="C2145" s="296" t="s">
        <v>32</v>
      </c>
      <c r="D2145" s="297" t="n">
        <v>0</v>
      </c>
      <c r="E2145" s="298" t="n">
        <f aca="false">1-D2145</f>
        <v>1</v>
      </c>
      <c r="F2145" s="299" t="n">
        <v>12.86</v>
      </c>
    </row>
    <row r="2146" customFormat="false" ht="15" hidden="false" customHeight="false" outlineLevel="0" collapsed="false">
      <c r="A2146" s="294" t="s">
        <v>5165</v>
      </c>
      <c r="B2146" s="295" t="s">
        <v>5166</v>
      </c>
      <c r="C2146" s="296" t="s">
        <v>32</v>
      </c>
      <c r="D2146" s="297" t="n">
        <v>0</v>
      </c>
      <c r="E2146" s="298" t="n">
        <f aca="false">1-D2146</f>
        <v>1</v>
      </c>
      <c r="F2146" s="299" t="n">
        <v>60.01</v>
      </c>
    </row>
    <row r="2147" customFormat="false" ht="15" hidden="false" customHeight="false" outlineLevel="0" collapsed="false">
      <c r="A2147" s="294" t="s">
        <v>5167</v>
      </c>
      <c r="B2147" s="295" t="s">
        <v>5168</v>
      </c>
      <c r="C2147" s="296" t="s">
        <v>32</v>
      </c>
      <c r="D2147" s="297" t="n">
        <v>0</v>
      </c>
      <c r="E2147" s="298" t="n">
        <f aca="false">1-D2147</f>
        <v>1</v>
      </c>
      <c r="F2147" s="299" t="n">
        <v>86.98</v>
      </c>
    </row>
    <row r="2148" customFormat="false" ht="15" hidden="false" customHeight="false" outlineLevel="0" collapsed="false">
      <c r="A2148" s="294" t="s">
        <v>5169</v>
      </c>
      <c r="B2148" s="295" t="s">
        <v>5170</v>
      </c>
      <c r="C2148" s="296" t="s">
        <v>32</v>
      </c>
      <c r="D2148" s="297" t="n">
        <v>0</v>
      </c>
      <c r="E2148" s="298" t="n">
        <f aca="false">1-D2148</f>
        <v>1</v>
      </c>
      <c r="F2148" s="299" t="n">
        <v>32.05</v>
      </c>
    </row>
    <row r="2149" customFormat="false" ht="15" hidden="false" customHeight="false" outlineLevel="0" collapsed="false">
      <c r="A2149" s="294" t="s">
        <v>5171</v>
      </c>
      <c r="B2149" s="295" t="s">
        <v>5172</v>
      </c>
      <c r="C2149" s="296" t="s">
        <v>32</v>
      </c>
      <c r="D2149" s="297" t="n">
        <v>0</v>
      </c>
      <c r="E2149" s="298" t="n">
        <f aca="false">1-D2149</f>
        <v>1</v>
      </c>
      <c r="F2149" s="299" t="n">
        <v>8.6</v>
      </c>
    </row>
    <row r="2150" customFormat="false" ht="15" hidden="false" customHeight="false" outlineLevel="0" collapsed="false">
      <c r="A2150" s="294" t="s">
        <v>5173</v>
      </c>
      <c r="B2150" s="295" t="s">
        <v>5174</v>
      </c>
      <c r="C2150" s="296" t="s">
        <v>32</v>
      </c>
      <c r="D2150" s="297" t="n">
        <v>0</v>
      </c>
      <c r="E2150" s="298" t="n">
        <f aca="false">1-D2150</f>
        <v>1</v>
      </c>
      <c r="F2150" s="299" t="n">
        <v>40.11</v>
      </c>
    </row>
    <row r="2151" customFormat="false" ht="15" hidden="false" customHeight="false" outlineLevel="0" collapsed="false">
      <c r="A2151" s="294" t="s">
        <v>5175</v>
      </c>
      <c r="B2151" s="295" t="s">
        <v>5176</v>
      </c>
      <c r="C2151" s="296" t="s">
        <v>32</v>
      </c>
      <c r="D2151" s="297" t="n">
        <v>0</v>
      </c>
      <c r="E2151" s="298" t="n">
        <f aca="false">1-D2151</f>
        <v>1</v>
      </c>
      <c r="F2151" s="299" t="n">
        <v>55.67</v>
      </c>
    </row>
    <row r="2152" customFormat="false" ht="15" hidden="false" customHeight="false" outlineLevel="0" collapsed="false">
      <c r="A2152" s="294" t="s">
        <v>5177</v>
      </c>
      <c r="B2152" s="295" t="s">
        <v>5178</v>
      </c>
      <c r="C2152" s="296" t="s">
        <v>32</v>
      </c>
      <c r="D2152" s="297" t="n">
        <v>0</v>
      </c>
      <c r="E2152" s="298" t="n">
        <f aca="false">1-D2152</f>
        <v>1</v>
      </c>
      <c r="F2152" s="299" t="n">
        <v>33.33</v>
      </c>
    </row>
    <row r="2153" customFormat="false" ht="15" hidden="false" customHeight="false" outlineLevel="0" collapsed="false">
      <c r="A2153" s="294" t="s">
        <v>5179</v>
      </c>
      <c r="B2153" s="295" t="s">
        <v>5180</v>
      </c>
      <c r="C2153" s="296" t="s">
        <v>32</v>
      </c>
      <c r="D2153" s="297" t="n">
        <v>0</v>
      </c>
      <c r="E2153" s="298" t="n">
        <f aca="false">1-D2153</f>
        <v>1</v>
      </c>
      <c r="F2153" s="299" t="n">
        <v>9</v>
      </c>
    </row>
    <row r="2154" customFormat="false" ht="15" hidden="false" customHeight="false" outlineLevel="0" collapsed="false">
      <c r="A2154" s="294" t="s">
        <v>5181</v>
      </c>
      <c r="B2154" s="295" t="s">
        <v>5182</v>
      </c>
      <c r="C2154" s="296" t="s">
        <v>32</v>
      </c>
      <c r="D2154" s="297" t="n">
        <v>0</v>
      </c>
      <c r="E2154" s="298" t="n">
        <f aca="false">1-D2154</f>
        <v>1</v>
      </c>
      <c r="F2154" s="299" t="n">
        <v>41.71</v>
      </c>
    </row>
    <row r="2155" customFormat="false" ht="15" hidden="false" customHeight="false" outlineLevel="0" collapsed="false">
      <c r="A2155" s="294" t="s">
        <v>5183</v>
      </c>
      <c r="B2155" s="295" t="s">
        <v>5184</v>
      </c>
      <c r="C2155" s="296" t="s">
        <v>32</v>
      </c>
      <c r="D2155" s="297" t="n">
        <v>0</v>
      </c>
      <c r="E2155" s="298" t="n">
        <f aca="false">1-D2155</f>
        <v>1</v>
      </c>
      <c r="F2155" s="299" t="n">
        <v>55.67</v>
      </c>
    </row>
    <row r="2156" customFormat="false" ht="15" hidden="false" customHeight="false" outlineLevel="0" collapsed="false">
      <c r="A2156" s="294" t="s">
        <v>5185</v>
      </c>
      <c r="B2156" s="295" t="s">
        <v>5186</v>
      </c>
      <c r="C2156" s="296" t="s">
        <v>32</v>
      </c>
      <c r="D2156" s="297" t="n">
        <v>0</v>
      </c>
      <c r="E2156" s="298" t="n">
        <f aca="false">1-D2156</f>
        <v>1</v>
      </c>
      <c r="F2156" s="299" t="n">
        <v>43.8</v>
      </c>
    </row>
    <row r="2157" customFormat="false" ht="15" hidden="false" customHeight="false" outlineLevel="0" collapsed="false">
      <c r="A2157" s="294" t="s">
        <v>5187</v>
      </c>
      <c r="B2157" s="295" t="s">
        <v>5188</v>
      </c>
      <c r="C2157" s="296" t="s">
        <v>32</v>
      </c>
      <c r="D2157" s="297" t="n">
        <v>0</v>
      </c>
      <c r="E2157" s="298" t="n">
        <f aca="false">1-D2157</f>
        <v>1</v>
      </c>
      <c r="F2157" s="299" t="n">
        <v>11.75</v>
      </c>
    </row>
    <row r="2158" customFormat="false" ht="15" hidden="false" customHeight="false" outlineLevel="0" collapsed="false">
      <c r="A2158" s="294" t="s">
        <v>5189</v>
      </c>
      <c r="B2158" s="295" t="s">
        <v>5190</v>
      </c>
      <c r="C2158" s="296" t="s">
        <v>32</v>
      </c>
      <c r="D2158" s="297" t="n">
        <v>0</v>
      </c>
      <c r="E2158" s="298" t="n">
        <f aca="false">1-D2158</f>
        <v>1</v>
      </c>
      <c r="F2158" s="299" t="n">
        <v>54.81</v>
      </c>
    </row>
    <row r="2159" customFormat="false" ht="15" hidden="false" customHeight="false" outlineLevel="0" collapsed="false">
      <c r="A2159" s="294" t="s">
        <v>5191</v>
      </c>
      <c r="B2159" s="295" t="s">
        <v>5192</v>
      </c>
      <c r="C2159" s="296" t="s">
        <v>32</v>
      </c>
      <c r="D2159" s="297" t="n">
        <v>0</v>
      </c>
      <c r="E2159" s="298" t="n">
        <f aca="false">1-D2159</f>
        <v>1</v>
      </c>
      <c r="F2159" s="299" t="n">
        <v>11.66</v>
      </c>
    </row>
    <row r="2160" customFormat="false" ht="15" hidden="false" customHeight="false" outlineLevel="0" collapsed="false">
      <c r="A2160" s="294" t="s">
        <v>5193</v>
      </c>
      <c r="B2160" s="295" t="s">
        <v>5194</v>
      </c>
      <c r="C2160" s="296" t="s">
        <v>32</v>
      </c>
      <c r="D2160" s="297" t="n">
        <v>0</v>
      </c>
      <c r="E2160" s="298" t="n">
        <f aca="false">1-D2160</f>
        <v>1</v>
      </c>
      <c r="F2160" s="299" t="n">
        <v>9.67</v>
      </c>
    </row>
    <row r="2161" customFormat="false" ht="15" hidden="false" customHeight="false" outlineLevel="0" collapsed="false">
      <c r="A2161" s="294" t="s">
        <v>5195</v>
      </c>
      <c r="B2161" s="295" t="s">
        <v>5196</v>
      </c>
      <c r="C2161" s="296" t="s">
        <v>32</v>
      </c>
      <c r="D2161" s="297" t="n">
        <v>0</v>
      </c>
      <c r="E2161" s="298" t="n">
        <f aca="false">1-D2161</f>
        <v>1</v>
      </c>
      <c r="F2161" s="299" t="n">
        <v>2.59</v>
      </c>
    </row>
    <row r="2162" customFormat="false" ht="15" hidden="false" customHeight="false" outlineLevel="0" collapsed="false">
      <c r="A2162" s="294" t="s">
        <v>5197</v>
      </c>
      <c r="B2162" s="295" t="s">
        <v>5198</v>
      </c>
      <c r="C2162" s="296" t="s">
        <v>32</v>
      </c>
      <c r="D2162" s="297" t="n">
        <v>0</v>
      </c>
      <c r="E2162" s="298" t="n">
        <f aca="false">1-D2162</f>
        <v>1</v>
      </c>
      <c r="F2162" s="299" t="n">
        <v>12.1</v>
      </c>
    </row>
    <row r="2163" customFormat="false" ht="15" hidden="false" customHeight="false" outlineLevel="0" collapsed="false">
      <c r="A2163" s="294" t="s">
        <v>5199</v>
      </c>
      <c r="B2163" s="295" t="s">
        <v>5200</v>
      </c>
      <c r="C2163" s="296" t="s">
        <v>32</v>
      </c>
      <c r="D2163" s="297" t="n">
        <v>0</v>
      </c>
      <c r="E2163" s="298" t="n">
        <f aca="false">1-D2163</f>
        <v>1</v>
      </c>
      <c r="F2163" s="299" t="n">
        <v>39.36</v>
      </c>
    </row>
    <row r="2164" customFormat="false" ht="15" hidden="false" customHeight="false" outlineLevel="0" collapsed="false">
      <c r="A2164" s="294" t="s">
        <v>5201</v>
      </c>
      <c r="B2164" s="295" t="s">
        <v>5202</v>
      </c>
      <c r="C2164" s="296" t="s">
        <v>32</v>
      </c>
      <c r="D2164" s="297" t="n">
        <v>0</v>
      </c>
      <c r="E2164" s="298" t="n">
        <f aca="false">1-D2164</f>
        <v>1</v>
      </c>
      <c r="F2164" s="299" t="n">
        <v>10.56</v>
      </c>
    </row>
    <row r="2165" customFormat="false" ht="15" hidden="false" customHeight="false" outlineLevel="0" collapsed="false">
      <c r="A2165" s="294" t="s">
        <v>5203</v>
      </c>
      <c r="B2165" s="295" t="s">
        <v>5204</v>
      </c>
      <c r="C2165" s="296" t="s">
        <v>32</v>
      </c>
      <c r="D2165" s="297" t="n">
        <v>0</v>
      </c>
      <c r="E2165" s="298" t="n">
        <f aca="false">1-D2165</f>
        <v>1</v>
      </c>
      <c r="F2165" s="299" t="n">
        <v>49.26</v>
      </c>
    </row>
    <row r="2166" customFormat="false" ht="15" hidden="false" customHeight="false" outlineLevel="0" collapsed="false">
      <c r="A2166" s="294" t="s">
        <v>5205</v>
      </c>
      <c r="B2166" s="295" t="s">
        <v>5206</v>
      </c>
      <c r="C2166" s="296" t="s">
        <v>32</v>
      </c>
      <c r="D2166" s="297" t="n">
        <v>0</v>
      </c>
      <c r="E2166" s="298" t="n">
        <f aca="false">1-D2166</f>
        <v>1</v>
      </c>
      <c r="F2166" s="299" t="n">
        <v>39.81</v>
      </c>
    </row>
    <row r="2167" customFormat="false" ht="15" hidden="false" customHeight="false" outlineLevel="0" collapsed="false">
      <c r="A2167" s="294" t="s">
        <v>5207</v>
      </c>
      <c r="B2167" s="295" t="s">
        <v>5208</v>
      </c>
      <c r="C2167" s="296" t="s">
        <v>32</v>
      </c>
      <c r="D2167" s="297" t="n">
        <v>0</v>
      </c>
      <c r="E2167" s="298" t="n">
        <f aca="false">1-D2167</f>
        <v>1</v>
      </c>
      <c r="F2167" s="299" t="n">
        <v>0.64</v>
      </c>
    </row>
    <row r="2168" customFormat="false" ht="15" hidden="false" customHeight="false" outlineLevel="0" collapsed="false">
      <c r="A2168" s="294" t="s">
        <v>5209</v>
      </c>
      <c r="B2168" s="295" t="s">
        <v>5210</v>
      </c>
      <c r="C2168" s="296" t="s">
        <v>32</v>
      </c>
      <c r="D2168" s="297" t="n">
        <v>0</v>
      </c>
      <c r="E2168" s="298" t="n">
        <f aca="false">1-D2168</f>
        <v>1</v>
      </c>
      <c r="F2168" s="299" t="n">
        <v>0.13</v>
      </c>
    </row>
    <row r="2169" customFormat="false" ht="15" hidden="false" customHeight="false" outlineLevel="0" collapsed="false">
      <c r="A2169" s="294" t="s">
        <v>5211</v>
      </c>
      <c r="B2169" s="295" t="s">
        <v>5212</v>
      </c>
      <c r="C2169" s="296" t="s">
        <v>32</v>
      </c>
      <c r="D2169" s="297" t="n">
        <v>0</v>
      </c>
      <c r="E2169" s="298" t="n">
        <f aca="false">1-D2169</f>
        <v>1</v>
      </c>
      <c r="F2169" s="299" t="n">
        <v>0.62</v>
      </c>
    </row>
    <row r="2170" customFormat="false" ht="15" hidden="false" customHeight="false" outlineLevel="0" collapsed="false">
      <c r="A2170" s="294" t="s">
        <v>5213</v>
      </c>
      <c r="B2170" s="295" t="s">
        <v>5214</v>
      </c>
      <c r="C2170" s="296" t="s">
        <v>32</v>
      </c>
      <c r="D2170" s="297" t="n">
        <v>0</v>
      </c>
      <c r="E2170" s="298" t="n">
        <f aca="false">1-D2170</f>
        <v>1</v>
      </c>
      <c r="F2170" s="299" t="n">
        <v>9.38</v>
      </c>
    </row>
    <row r="2171" customFormat="false" ht="15" hidden="false" customHeight="false" outlineLevel="0" collapsed="false">
      <c r="A2171" s="294" t="s">
        <v>5215</v>
      </c>
      <c r="B2171" s="295" t="s">
        <v>5216</v>
      </c>
      <c r="C2171" s="296" t="s">
        <v>32</v>
      </c>
      <c r="D2171" s="297" t="n">
        <v>0</v>
      </c>
      <c r="E2171" s="298" t="n">
        <f aca="false">1-D2171</f>
        <v>1</v>
      </c>
      <c r="F2171" s="299" t="n">
        <v>0.1</v>
      </c>
    </row>
    <row r="2172" customFormat="false" ht="15" hidden="false" customHeight="false" outlineLevel="0" collapsed="false">
      <c r="A2172" s="294" t="s">
        <v>5217</v>
      </c>
      <c r="B2172" s="295" t="s">
        <v>5218</v>
      </c>
      <c r="C2172" s="296" t="s">
        <v>32</v>
      </c>
      <c r="D2172" s="297" t="n">
        <v>0</v>
      </c>
      <c r="E2172" s="298" t="n">
        <f aca="false">1-D2172</f>
        <v>1</v>
      </c>
      <c r="F2172" s="299" t="n">
        <v>0.02</v>
      </c>
    </row>
    <row r="2173" customFormat="false" ht="15" hidden="false" customHeight="false" outlineLevel="0" collapsed="false">
      <c r="A2173" s="294" t="s">
        <v>5219</v>
      </c>
      <c r="B2173" s="295" t="s">
        <v>5220</v>
      </c>
      <c r="C2173" s="296" t="s">
        <v>32</v>
      </c>
      <c r="D2173" s="297" t="n">
        <v>0</v>
      </c>
      <c r="E2173" s="298" t="n">
        <f aca="false">1-D2173</f>
        <v>1</v>
      </c>
      <c r="F2173" s="299" t="n">
        <v>0.07</v>
      </c>
    </row>
    <row r="2174" customFormat="false" ht="15" hidden="false" customHeight="false" outlineLevel="0" collapsed="false">
      <c r="A2174" s="294" t="s">
        <v>5221</v>
      </c>
      <c r="B2174" s="295" t="s">
        <v>5222</v>
      </c>
      <c r="C2174" s="296" t="s">
        <v>32</v>
      </c>
      <c r="D2174" s="297" t="n">
        <v>0</v>
      </c>
      <c r="E2174" s="298" t="n">
        <f aca="false">1-D2174</f>
        <v>1</v>
      </c>
      <c r="F2174" s="299" t="n">
        <v>0.96</v>
      </c>
    </row>
    <row r="2175" customFormat="false" ht="15" hidden="false" customHeight="false" outlineLevel="0" collapsed="false">
      <c r="A2175" s="294" t="s">
        <v>5223</v>
      </c>
      <c r="B2175" s="295" t="s">
        <v>5224</v>
      </c>
      <c r="C2175" s="296" t="s">
        <v>32</v>
      </c>
      <c r="D2175" s="297" t="n">
        <v>0</v>
      </c>
      <c r="E2175" s="298" t="n">
        <f aca="false">1-D2175</f>
        <v>1</v>
      </c>
      <c r="F2175" s="299" t="n">
        <v>0.66</v>
      </c>
    </row>
    <row r="2176" customFormat="false" ht="15" hidden="false" customHeight="false" outlineLevel="0" collapsed="false">
      <c r="A2176" s="294" t="s">
        <v>5225</v>
      </c>
      <c r="B2176" s="295" t="s">
        <v>5226</v>
      </c>
      <c r="C2176" s="296" t="s">
        <v>32</v>
      </c>
      <c r="D2176" s="297" t="n">
        <v>0</v>
      </c>
      <c r="E2176" s="298" t="n">
        <f aca="false">1-D2176</f>
        <v>1</v>
      </c>
      <c r="F2176" s="299" t="n">
        <v>0.02</v>
      </c>
    </row>
    <row r="2177" customFormat="false" ht="15" hidden="false" customHeight="false" outlineLevel="0" collapsed="false">
      <c r="A2177" s="294" t="s">
        <v>5227</v>
      </c>
      <c r="B2177" s="295" t="s">
        <v>5228</v>
      </c>
      <c r="C2177" s="296" t="s">
        <v>32</v>
      </c>
      <c r="D2177" s="297" t="n">
        <v>0</v>
      </c>
      <c r="E2177" s="298" t="n">
        <f aca="false">1-D2177</f>
        <v>1</v>
      </c>
      <c r="F2177" s="299" t="n">
        <v>0.01</v>
      </c>
    </row>
    <row r="2178" customFormat="false" ht="15" hidden="false" customHeight="false" outlineLevel="0" collapsed="false">
      <c r="A2178" s="294" t="s">
        <v>5229</v>
      </c>
      <c r="B2178" s="295" t="s">
        <v>5230</v>
      </c>
      <c r="C2178" s="296" t="s">
        <v>32</v>
      </c>
      <c r="D2178" s="297" t="n">
        <v>0</v>
      </c>
      <c r="E2178" s="298" t="n">
        <f aca="false">1-D2178</f>
        <v>1</v>
      </c>
      <c r="F2178" s="299" t="n">
        <v>0.02</v>
      </c>
    </row>
    <row r="2179" customFormat="false" ht="15" hidden="false" customHeight="false" outlineLevel="0" collapsed="false">
      <c r="A2179" s="294" t="s">
        <v>5231</v>
      </c>
      <c r="B2179" s="295" t="s">
        <v>5232</v>
      </c>
      <c r="C2179" s="296" t="s">
        <v>32</v>
      </c>
      <c r="D2179" s="297" t="n">
        <v>0</v>
      </c>
      <c r="E2179" s="298" t="n">
        <f aca="false">1-D2179</f>
        <v>1</v>
      </c>
      <c r="F2179" s="299" t="n">
        <v>3.82</v>
      </c>
    </row>
    <row r="2180" customFormat="false" ht="15" hidden="false" customHeight="false" outlineLevel="0" collapsed="false">
      <c r="A2180" s="294" t="s">
        <v>5233</v>
      </c>
      <c r="B2180" s="295" t="s">
        <v>5234</v>
      </c>
      <c r="C2180" s="296" t="s">
        <v>32</v>
      </c>
      <c r="D2180" s="297" t="n">
        <v>0</v>
      </c>
      <c r="E2180" s="298" t="n">
        <f aca="false">1-D2180</f>
        <v>1</v>
      </c>
      <c r="F2180" s="299" t="n">
        <v>1.32</v>
      </c>
    </row>
    <row r="2181" customFormat="false" ht="15" hidden="false" customHeight="false" outlineLevel="0" collapsed="false">
      <c r="A2181" s="294" t="s">
        <v>5235</v>
      </c>
      <c r="B2181" s="295" t="s">
        <v>5236</v>
      </c>
      <c r="C2181" s="296" t="s">
        <v>32</v>
      </c>
      <c r="D2181" s="297" t="n">
        <v>0</v>
      </c>
      <c r="E2181" s="298" t="n">
        <f aca="false">1-D2181</f>
        <v>1</v>
      </c>
      <c r="F2181" s="299" t="n">
        <v>4.78</v>
      </c>
    </row>
    <row r="2182" customFormat="false" ht="15" hidden="false" customHeight="false" outlineLevel="0" collapsed="false">
      <c r="A2182" s="294" t="s">
        <v>5237</v>
      </c>
      <c r="B2182" s="295" t="s">
        <v>5238</v>
      </c>
      <c r="C2182" s="296" t="s">
        <v>32</v>
      </c>
      <c r="D2182" s="297" t="n">
        <v>0</v>
      </c>
      <c r="E2182" s="298" t="n">
        <f aca="false">1-D2182</f>
        <v>1</v>
      </c>
      <c r="F2182" s="299" t="n">
        <v>166.59</v>
      </c>
    </row>
    <row r="2183" customFormat="false" ht="15" hidden="false" customHeight="false" outlineLevel="0" collapsed="false">
      <c r="A2183" s="294" t="s">
        <v>5239</v>
      </c>
      <c r="B2183" s="295" t="s">
        <v>5240</v>
      </c>
      <c r="C2183" s="296" t="s">
        <v>32</v>
      </c>
      <c r="D2183" s="297" t="n">
        <v>0</v>
      </c>
      <c r="E2183" s="298" t="n">
        <f aca="false">1-D2183</f>
        <v>1</v>
      </c>
      <c r="F2183" s="299" t="n">
        <v>4.7</v>
      </c>
    </row>
    <row r="2184" customFormat="false" ht="15" hidden="false" customHeight="false" outlineLevel="0" collapsed="false">
      <c r="A2184" s="294" t="s">
        <v>5241</v>
      </c>
      <c r="B2184" s="295" t="s">
        <v>5242</v>
      </c>
      <c r="C2184" s="296" t="s">
        <v>32</v>
      </c>
      <c r="D2184" s="297" t="n">
        <v>0</v>
      </c>
      <c r="E2184" s="298" t="n">
        <f aca="false">1-D2184</f>
        <v>1</v>
      </c>
      <c r="F2184" s="299" t="n">
        <v>1.63</v>
      </c>
    </row>
    <row r="2185" customFormat="false" ht="15" hidden="false" customHeight="false" outlineLevel="0" collapsed="false">
      <c r="A2185" s="294" t="s">
        <v>5243</v>
      </c>
      <c r="B2185" s="295" t="s">
        <v>5244</v>
      </c>
      <c r="C2185" s="296" t="s">
        <v>32</v>
      </c>
      <c r="D2185" s="297" t="n">
        <v>0</v>
      </c>
      <c r="E2185" s="298" t="n">
        <f aca="false">1-D2185</f>
        <v>1</v>
      </c>
      <c r="F2185" s="299" t="n">
        <v>5.88</v>
      </c>
    </row>
    <row r="2186" customFormat="false" ht="15" hidden="false" customHeight="false" outlineLevel="0" collapsed="false">
      <c r="A2186" s="294" t="s">
        <v>5245</v>
      </c>
      <c r="B2186" s="295" t="s">
        <v>5246</v>
      </c>
      <c r="C2186" s="296" t="s">
        <v>32</v>
      </c>
      <c r="D2186" s="297" t="n">
        <v>0</v>
      </c>
      <c r="E2186" s="298" t="n">
        <f aca="false">1-D2186</f>
        <v>1</v>
      </c>
      <c r="F2186" s="299" t="n">
        <v>249.88</v>
      </c>
    </row>
    <row r="2187" customFormat="false" ht="15" hidden="false" customHeight="false" outlineLevel="0" collapsed="false">
      <c r="A2187" s="294" t="s">
        <v>5247</v>
      </c>
      <c r="B2187" s="295" t="s">
        <v>5248</v>
      </c>
      <c r="C2187" s="296" t="s">
        <v>32</v>
      </c>
      <c r="D2187" s="297" t="n">
        <v>0</v>
      </c>
      <c r="E2187" s="298" t="n">
        <f aca="false">1-D2187</f>
        <v>1</v>
      </c>
      <c r="F2187" s="299" t="n">
        <v>0.01</v>
      </c>
    </row>
    <row r="2188" customFormat="false" ht="15" hidden="false" customHeight="false" outlineLevel="0" collapsed="false">
      <c r="A2188" s="294" t="s">
        <v>5249</v>
      </c>
      <c r="B2188" s="295" t="s">
        <v>5250</v>
      </c>
      <c r="C2188" s="296" t="s">
        <v>32</v>
      </c>
      <c r="D2188" s="297" t="n">
        <v>0</v>
      </c>
      <c r="E2188" s="298" t="n">
        <f aca="false">1-D2188</f>
        <v>1</v>
      </c>
      <c r="F2188" s="299" t="n">
        <v>0.07</v>
      </c>
    </row>
    <row r="2189" customFormat="false" ht="15" hidden="false" customHeight="false" outlineLevel="0" collapsed="false">
      <c r="A2189" s="294" t="s">
        <v>5251</v>
      </c>
      <c r="B2189" s="295" t="s">
        <v>5252</v>
      </c>
      <c r="C2189" s="296" t="s">
        <v>32</v>
      </c>
      <c r="D2189" s="297" t="n">
        <v>0</v>
      </c>
      <c r="E2189" s="298" t="n">
        <f aca="false">1-D2189</f>
        <v>1</v>
      </c>
      <c r="F2189" s="299" t="n">
        <v>0.01</v>
      </c>
    </row>
    <row r="2190" customFormat="false" ht="15" hidden="false" customHeight="false" outlineLevel="0" collapsed="false">
      <c r="A2190" s="294" t="s">
        <v>5253</v>
      </c>
      <c r="B2190" s="295" t="s">
        <v>5254</v>
      </c>
      <c r="C2190" s="296" t="s">
        <v>32</v>
      </c>
      <c r="D2190" s="297" t="n">
        <v>0</v>
      </c>
      <c r="E2190" s="298" t="n">
        <f aca="false">1-D2190</f>
        <v>1</v>
      </c>
      <c r="F2190" s="299" t="n">
        <v>0.09</v>
      </c>
    </row>
    <row r="2191" customFormat="false" ht="15" hidden="false" customHeight="false" outlineLevel="0" collapsed="false">
      <c r="A2191" s="294" t="s">
        <v>5255</v>
      </c>
      <c r="B2191" s="295" t="s">
        <v>5256</v>
      </c>
      <c r="C2191" s="296" t="s">
        <v>32</v>
      </c>
      <c r="D2191" s="297" t="n">
        <v>0</v>
      </c>
      <c r="E2191" s="298" t="n">
        <f aca="false">1-D2191</f>
        <v>1</v>
      </c>
      <c r="F2191" s="299" t="n">
        <v>0.48</v>
      </c>
    </row>
    <row r="2192" customFormat="false" ht="15" hidden="false" customHeight="false" outlineLevel="0" collapsed="false">
      <c r="A2192" s="294" t="s">
        <v>5257</v>
      </c>
      <c r="B2192" s="295" t="s">
        <v>5258</v>
      </c>
      <c r="C2192" s="296" t="s">
        <v>32</v>
      </c>
      <c r="D2192" s="297" t="n">
        <v>0</v>
      </c>
      <c r="E2192" s="298" t="n">
        <f aca="false">1-D2192</f>
        <v>1</v>
      </c>
      <c r="F2192" s="299" t="n">
        <v>0.1</v>
      </c>
    </row>
    <row r="2193" customFormat="false" ht="15" hidden="false" customHeight="false" outlineLevel="0" collapsed="false">
      <c r="A2193" s="294" t="s">
        <v>5259</v>
      </c>
      <c r="B2193" s="295" t="s">
        <v>5260</v>
      </c>
      <c r="C2193" s="296" t="s">
        <v>32</v>
      </c>
      <c r="D2193" s="297" t="n">
        <v>0</v>
      </c>
      <c r="E2193" s="298" t="n">
        <f aca="false">1-D2193</f>
        <v>1</v>
      </c>
      <c r="F2193" s="299" t="n">
        <v>0.02</v>
      </c>
    </row>
    <row r="2194" customFormat="false" ht="15" hidden="false" customHeight="false" outlineLevel="0" collapsed="false">
      <c r="A2194" s="294" t="s">
        <v>5261</v>
      </c>
      <c r="B2194" s="295" t="s">
        <v>5262</v>
      </c>
      <c r="C2194" s="296" t="s">
        <v>32</v>
      </c>
      <c r="D2194" s="297" t="n">
        <v>0</v>
      </c>
      <c r="E2194" s="298" t="n">
        <f aca="false">1-D2194</f>
        <v>1</v>
      </c>
      <c r="F2194" s="299" t="n">
        <v>0.12</v>
      </c>
    </row>
    <row r="2195" customFormat="false" ht="15" hidden="false" customHeight="false" outlineLevel="0" collapsed="false">
      <c r="A2195" s="294" t="s">
        <v>5263</v>
      </c>
      <c r="B2195" s="295" t="s">
        <v>5264</v>
      </c>
      <c r="C2195" s="296" t="s">
        <v>32</v>
      </c>
      <c r="D2195" s="297" t="n">
        <v>0</v>
      </c>
      <c r="E2195" s="298" t="n">
        <f aca="false">1-D2195</f>
        <v>1</v>
      </c>
      <c r="F2195" s="299" t="n">
        <v>0.66</v>
      </c>
    </row>
    <row r="2196" customFormat="false" ht="15" hidden="false" customHeight="false" outlineLevel="0" collapsed="false">
      <c r="A2196" s="294" t="s">
        <v>5265</v>
      </c>
      <c r="B2196" s="295" t="s">
        <v>5266</v>
      </c>
      <c r="C2196" s="296" t="s">
        <v>32</v>
      </c>
      <c r="D2196" s="297" t="n">
        <v>0</v>
      </c>
      <c r="E2196" s="298" t="n">
        <f aca="false">1-D2196</f>
        <v>1</v>
      </c>
      <c r="F2196" s="299" t="n">
        <v>11.36</v>
      </c>
    </row>
    <row r="2197" customFormat="false" ht="15" hidden="false" customHeight="false" outlineLevel="0" collapsed="false">
      <c r="A2197" s="294" t="s">
        <v>5267</v>
      </c>
      <c r="B2197" s="295" t="s">
        <v>5268</v>
      </c>
      <c r="C2197" s="296" t="s">
        <v>32</v>
      </c>
      <c r="D2197" s="297" t="n">
        <v>0</v>
      </c>
      <c r="E2197" s="298" t="n">
        <f aca="false">1-D2197</f>
        <v>1</v>
      </c>
      <c r="F2197" s="299" t="n">
        <v>30.46</v>
      </c>
    </row>
    <row r="2198" customFormat="false" ht="15" hidden="false" customHeight="false" outlineLevel="0" collapsed="false">
      <c r="A2198" s="294" t="s">
        <v>5269</v>
      </c>
      <c r="B2198" s="295" t="s">
        <v>5270</v>
      </c>
      <c r="C2198" s="296" t="s">
        <v>32</v>
      </c>
      <c r="D2198" s="297" t="n">
        <v>0</v>
      </c>
      <c r="E2198" s="298" t="n">
        <f aca="false">1-D2198</f>
        <v>1</v>
      </c>
      <c r="F2198" s="299" t="n">
        <v>13.42</v>
      </c>
    </row>
    <row r="2199" customFormat="false" ht="15" hidden="false" customHeight="false" outlineLevel="0" collapsed="false">
      <c r="A2199" s="294" t="s">
        <v>5271</v>
      </c>
      <c r="B2199" s="295" t="s">
        <v>5272</v>
      </c>
      <c r="C2199" s="296" t="s">
        <v>32</v>
      </c>
      <c r="D2199" s="297" t="n">
        <v>0</v>
      </c>
      <c r="E2199" s="298" t="n">
        <f aca="false">1-D2199</f>
        <v>1</v>
      </c>
      <c r="F2199" s="299" t="n">
        <v>54.46</v>
      </c>
    </row>
    <row r="2200" customFormat="false" ht="15" hidden="false" customHeight="false" outlineLevel="0" collapsed="false">
      <c r="A2200" s="294" t="s">
        <v>5273</v>
      </c>
      <c r="B2200" s="295" t="s">
        <v>5274</v>
      </c>
      <c r="C2200" s="296" t="s">
        <v>32</v>
      </c>
      <c r="D2200" s="297" t="n">
        <v>0</v>
      </c>
      <c r="E2200" s="298" t="n">
        <f aca="false">1-D2200</f>
        <v>1</v>
      </c>
      <c r="F2200" s="299" t="n">
        <v>60.86</v>
      </c>
    </row>
    <row r="2201" customFormat="false" ht="15" hidden="false" customHeight="false" outlineLevel="0" collapsed="false">
      <c r="A2201" s="294" t="s">
        <v>5275</v>
      </c>
      <c r="B2201" s="295" t="s">
        <v>5276</v>
      </c>
      <c r="C2201" s="296" t="s">
        <v>32</v>
      </c>
      <c r="D2201" s="297" t="n">
        <v>0</v>
      </c>
      <c r="E2201" s="298" t="n">
        <f aca="false">1-D2201</f>
        <v>1</v>
      </c>
      <c r="F2201" s="299" t="n">
        <v>31.88</v>
      </c>
    </row>
    <row r="2202" customFormat="false" ht="15" hidden="false" customHeight="false" outlineLevel="0" collapsed="false">
      <c r="A2202" s="294" t="s">
        <v>5277</v>
      </c>
      <c r="B2202" s="295" t="s">
        <v>5278</v>
      </c>
      <c r="C2202" s="296" t="s">
        <v>32</v>
      </c>
      <c r="D2202" s="297" t="n">
        <v>0</v>
      </c>
      <c r="E2202" s="298" t="n">
        <f aca="false">1-D2202</f>
        <v>1</v>
      </c>
      <c r="F2202" s="299" t="n">
        <v>14.04</v>
      </c>
    </row>
    <row r="2203" customFormat="false" ht="15" hidden="false" customHeight="false" outlineLevel="0" collapsed="false">
      <c r="A2203" s="294" t="s">
        <v>5279</v>
      </c>
      <c r="B2203" s="295" t="s">
        <v>5280</v>
      </c>
      <c r="C2203" s="296" t="s">
        <v>32</v>
      </c>
      <c r="D2203" s="297" t="n">
        <v>0</v>
      </c>
      <c r="E2203" s="298" t="n">
        <f aca="false">1-D2203</f>
        <v>1</v>
      </c>
      <c r="F2203" s="299" t="n">
        <v>57</v>
      </c>
    </row>
    <row r="2204" customFormat="false" ht="15" hidden="false" customHeight="false" outlineLevel="0" collapsed="false">
      <c r="A2204" s="294" t="s">
        <v>5281</v>
      </c>
      <c r="B2204" s="295" t="s">
        <v>5282</v>
      </c>
      <c r="C2204" s="296" t="s">
        <v>32</v>
      </c>
      <c r="D2204" s="297" t="n">
        <v>0</v>
      </c>
      <c r="E2204" s="298" t="n">
        <f aca="false">1-D2204</f>
        <v>1</v>
      </c>
      <c r="F2204" s="299" t="n">
        <v>76.13</v>
      </c>
    </row>
    <row r="2205" customFormat="false" ht="15" hidden="false" customHeight="false" outlineLevel="0" collapsed="false">
      <c r="A2205" s="294" t="s">
        <v>5283</v>
      </c>
      <c r="B2205" s="295" t="s">
        <v>5284</v>
      </c>
      <c r="C2205" s="296" t="s">
        <v>32</v>
      </c>
      <c r="D2205" s="297" t="n">
        <v>0</v>
      </c>
      <c r="E2205" s="298" t="n">
        <f aca="false">1-D2205</f>
        <v>1</v>
      </c>
      <c r="F2205" s="299" t="n">
        <v>39.49</v>
      </c>
    </row>
    <row r="2206" customFormat="false" ht="15" hidden="false" customHeight="false" outlineLevel="0" collapsed="false">
      <c r="A2206" s="294" t="s">
        <v>5285</v>
      </c>
      <c r="B2206" s="295" t="s">
        <v>5286</v>
      </c>
      <c r="C2206" s="296" t="s">
        <v>32</v>
      </c>
      <c r="D2206" s="297" t="n">
        <v>0</v>
      </c>
      <c r="E2206" s="298" t="n">
        <f aca="false">1-D2206</f>
        <v>1</v>
      </c>
      <c r="F2206" s="299" t="n">
        <v>17.39</v>
      </c>
    </row>
    <row r="2207" customFormat="false" ht="15" hidden="false" customHeight="false" outlineLevel="0" collapsed="false">
      <c r="A2207" s="294" t="s">
        <v>5287</v>
      </c>
      <c r="B2207" s="295" t="s">
        <v>5288</v>
      </c>
      <c r="C2207" s="296" t="s">
        <v>32</v>
      </c>
      <c r="D2207" s="297" t="n">
        <v>0</v>
      </c>
      <c r="E2207" s="298" t="n">
        <f aca="false">1-D2207</f>
        <v>1</v>
      </c>
      <c r="F2207" s="299" t="n">
        <v>70.61</v>
      </c>
    </row>
    <row r="2208" customFormat="false" ht="15" hidden="false" customHeight="false" outlineLevel="0" collapsed="false">
      <c r="A2208" s="294" t="s">
        <v>5289</v>
      </c>
      <c r="B2208" s="295" t="s">
        <v>5290</v>
      </c>
      <c r="C2208" s="296" t="s">
        <v>32</v>
      </c>
      <c r="D2208" s="297" t="n">
        <v>0</v>
      </c>
      <c r="E2208" s="298" t="n">
        <f aca="false">1-D2208</f>
        <v>1</v>
      </c>
      <c r="F2208" s="299" t="n">
        <v>91.35</v>
      </c>
    </row>
    <row r="2209" customFormat="false" ht="15" hidden="false" customHeight="false" outlineLevel="0" collapsed="false">
      <c r="A2209" s="294" t="s">
        <v>5291</v>
      </c>
      <c r="B2209" s="295" t="s">
        <v>5292</v>
      </c>
      <c r="C2209" s="296" t="s">
        <v>32</v>
      </c>
      <c r="D2209" s="297" t="n">
        <v>0</v>
      </c>
      <c r="E2209" s="298" t="n">
        <f aca="false">1-D2209</f>
        <v>1</v>
      </c>
      <c r="F2209" s="299" t="n">
        <v>39.25</v>
      </c>
    </row>
    <row r="2210" customFormat="false" ht="15" hidden="false" customHeight="false" outlineLevel="0" collapsed="false">
      <c r="A2210" s="294" t="s">
        <v>5293</v>
      </c>
      <c r="B2210" s="295" t="s">
        <v>5294</v>
      </c>
      <c r="C2210" s="296" t="s">
        <v>32</v>
      </c>
      <c r="D2210" s="297" t="n">
        <v>0</v>
      </c>
      <c r="E2210" s="298" t="n">
        <f aca="false">1-D2210</f>
        <v>1</v>
      </c>
      <c r="F2210" s="299" t="n">
        <v>17.29</v>
      </c>
    </row>
    <row r="2211" customFormat="false" ht="15" hidden="false" customHeight="false" outlineLevel="0" collapsed="false">
      <c r="A2211" s="294" t="s">
        <v>5295</v>
      </c>
      <c r="B2211" s="295" t="s">
        <v>5296</v>
      </c>
      <c r="C2211" s="296" t="s">
        <v>32</v>
      </c>
      <c r="D2211" s="297" t="n">
        <v>0</v>
      </c>
      <c r="E2211" s="298" t="n">
        <f aca="false">1-D2211</f>
        <v>1</v>
      </c>
      <c r="F2211" s="299" t="n">
        <v>70.18</v>
      </c>
    </row>
    <row r="2212" customFormat="false" ht="15" hidden="false" customHeight="false" outlineLevel="0" collapsed="false">
      <c r="A2212" s="294" t="s">
        <v>5297</v>
      </c>
      <c r="B2212" s="295" t="s">
        <v>5298</v>
      </c>
      <c r="C2212" s="296" t="s">
        <v>32</v>
      </c>
      <c r="D2212" s="297" t="n">
        <v>0</v>
      </c>
      <c r="E2212" s="298" t="n">
        <f aca="false">1-D2212</f>
        <v>1</v>
      </c>
      <c r="F2212" s="299" t="n">
        <v>103.54</v>
      </c>
    </row>
    <row r="2213" customFormat="false" ht="15" hidden="false" customHeight="false" outlineLevel="0" collapsed="false">
      <c r="A2213" s="294" t="s">
        <v>5299</v>
      </c>
      <c r="B2213" s="295" t="s">
        <v>5300</v>
      </c>
      <c r="C2213" s="296" t="s">
        <v>32</v>
      </c>
      <c r="D2213" s="297" t="n">
        <v>0</v>
      </c>
      <c r="E2213" s="298" t="n">
        <f aca="false">1-D2213</f>
        <v>1</v>
      </c>
      <c r="F2213" s="299" t="n">
        <v>129.37</v>
      </c>
    </row>
    <row r="2214" customFormat="false" ht="15" hidden="false" customHeight="false" outlineLevel="0" collapsed="false">
      <c r="A2214" s="294" t="s">
        <v>5301</v>
      </c>
      <c r="B2214" s="295" t="s">
        <v>5302</v>
      </c>
      <c r="C2214" s="296" t="s">
        <v>32</v>
      </c>
      <c r="D2214" s="297" t="n">
        <v>0</v>
      </c>
      <c r="E2214" s="298" t="n">
        <f aca="false">1-D2214</f>
        <v>1</v>
      </c>
      <c r="F2214" s="299" t="n">
        <v>56.99</v>
      </c>
    </row>
    <row r="2215" customFormat="false" ht="15" hidden="false" customHeight="false" outlineLevel="0" collapsed="false">
      <c r="A2215" s="294" t="s">
        <v>5303</v>
      </c>
      <c r="B2215" s="295" t="s">
        <v>5304</v>
      </c>
      <c r="C2215" s="296" t="s">
        <v>32</v>
      </c>
      <c r="D2215" s="297" t="n">
        <v>0</v>
      </c>
      <c r="E2215" s="298" t="n">
        <f aca="false">1-D2215</f>
        <v>1</v>
      </c>
      <c r="F2215" s="299" t="n">
        <v>231.29</v>
      </c>
    </row>
    <row r="2216" customFormat="false" ht="15" hidden="false" customHeight="false" outlineLevel="0" collapsed="false">
      <c r="A2216" s="294" t="s">
        <v>5305</v>
      </c>
      <c r="B2216" s="295" t="s">
        <v>5306</v>
      </c>
      <c r="C2216" s="296" t="s">
        <v>32</v>
      </c>
      <c r="D2216" s="297" t="n">
        <v>0</v>
      </c>
      <c r="E2216" s="298" t="n">
        <f aca="false">1-D2216</f>
        <v>1</v>
      </c>
      <c r="F2216" s="299" t="n">
        <v>211.27</v>
      </c>
    </row>
    <row r="2217" customFormat="false" ht="15" hidden="false" customHeight="false" outlineLevel="0" collapsed="false">
      <c r="A2217" s="294" t="s">
        <v>5307</v>
      </c>
      <c r="B2217" s="295" t="s">
        <v>5308</v>
      </c>
      <c r="C2217" s="296" t="s">
        <v>32</v>
      </c>
      <c r="D2217" s="297" t="n">
        <v>0</v>
      </c>
      <c r="E2217" s="298" t="n">
        <f aca="false">1-D2217</f>
        <v>1</v>
      </c>
      <c r="F2217" s="299" t="n">
        <v>22.72</v>
      </c>
    </row>
    <row r="2218" customFormat="false" ht="15" hidden="false" customHeight="false" outlineLevel="0" collapsed="false">
      <c r="A2218" s="294" t="s">
        <v>5309</v>
      </c>
      <c r="B2218" s="295" t="s">
        <v>5310</v>
      </c>
      <c r="C2218" s="296" t="s">
        <v>32</v>
      </c>
      <c r="D2218" s="297" t="n">
        <v>0</v>
      </c>
      <c r="E2218" s="298" t="n">
        <f aca="false">1-D2218</f>
        <v>1</v>
      </c>
      <c r="F2218" s="299" t="n">
        <v>6.09</v>
      </c>
    </row>
    <row r="2219" customFormat="false" ht="15" hidden="false" customHeight="false" outlineLevel="0" collapsed="false">
      <c r="A2219" s="294" t="s">
        <v>5311</v>
      </c>
      <c r="B2219" s="295" t="s">
        <v>5312</v>
      </c>
      <c r="C2219" s="296" t="s">
        <v>32</v>
      </c>
      <c r="D2219" s="297" t="n">
        <v>0</v>
      </c>
      <c r="E2219" s="298" t="n">
        <f aca="false">1-D2219</f>
        <v>1</v>
      </c>
      <c r="F2219" s="299" t="n">
        <v>24.85</v>
      </c>
    </row>
    <row r="2220" customFormat="false" ht="15" hidden="false" customHeight="false" outlineLevel="0" collapsed="false">
      <c r="A2220" s="294" t="s">
        <v>5313</v>
      </c>
      <c r="B2220" s="295" t="s">
        <v>5314</v>
      </c>
      <c r="C2220" s="296" t="s">
        <v>32</v>
      </c>
      <c r="D2220" s="297" t="n">
        <v>0</v>
      </c>
      <c r="E2220" s="298" t="n">
        <f aca="false">1-D2220</f>
        <v>1</v>
      </c>
      <c r="F2220" s="299" t="n">
        <v>94.21</v>
      </c>
    </row>
    <row r="2221" customFormat="false" ht="15" hidden="false" customHeight="false" outlineLevel="0" collapsed="false">
      <c r="A2221" s="294" t="s">
        <v>5315</v>
      </c>
      <c r="B2221" s="295" t="s">
        <v>5316</v>
      </c>
      <c r="C2221" s="296" t="s">
        <v>32</v>
      </c>
      <c r="D2221" s="297" t="n">
        <v>0</v>
      </c>
      <c r="E2221" s="298" t="n">
        <f aca="false">1-D2221</f>
        <v>1</v>
      </c>
      <c r="F2221" s="299" t="n">
        <v>22.93</v>
      </c>
    </row>
    <row r="2222" customFormat="false" ht="15" hidden="false" customHeight="false" outlineLevel="0" collapsed="false">
      <c r="A2222" s="294" t="s">
        <v>5317</v>
      </c>
      <c r="B2222" s="295" t="s">
        <v>5318</v>
      </c>
      <c r="C2222" s="296" t="s">
        <v>32</v>
      </c>
      <c r="D2222" s="297" t="n">
        <v>0</v>
      </c>
      <c r="E2222" s="298" t="n">
        <f aca="false">1-D2222</f>
        <v>1</v>
      </c>
      <c r="F2222" s="299" t="n">
        <v>6.15</v>
      </c>
    </row>
    <row r="2223" customFormat="false" ht="15" hidden="false" customHeight="false" outlineLevel="0" collapsed="false">
      <c r="A2223" s="294" t="s">
        <v>5319</v>
      </c>
      <c r="B2223" s="295" t="s">
        <v>5320</v>
      </c>
      <c r="C2223" s="296" t="s">
        <v>32</v>
      </c>
      <c r="D2223" s="297" t="n">
        <v>0</v>
      </c>
      <c r="E2223" s="298" t="n">
        <f aca="false">1-D2223</f>
        <v>1</v>
      </c>
      <c r="F2223" s="299" t="n">
        <v>25.08</v>
      </c>
    </row>
    <row r="2224" customFormat="false" ht="15" hidden="false" customHeight="false" outlineLevel="0" collapsed="false">
      <c r="A2224" s="294" t="s">
        <v>5321</v>
      </c>
      <c r="B2224" s="295" t="s">
        <v>5322</v>
      </c>
      <c r="C2224" s="296" t="s">
        <v>32</v>
      </c>
      <c r="D2224" s="297" t="n">
        <v>0</v>
      </c>
      <c r="E2224" s="298" t="n">
        <f aca="false">1-D2224</f>
        <v>1</v>
      </c>
      <c r="F2224" s="299" t="n">
        <v>94.21</v>
      </c>
    </row>
    <row r="2225" customFormat="false" ht="15" hidden="false" customHeight="false" outlineLevel="0" collapsed="false">
      <c r="A2225" s="294" t="s">
        <v>5323</v>
      </c>
      <c r="B2225" s="295" t="s">
        <v>5324</v>
      </c>
      <c r="C2225" s="296" t="s">
        <v>32</v>
      </c>
      <c r="D2225" s="297" t="n">
        <v>0</v>
      </c>
      <c r="E2225" s="298" t="n">
        <f aca="false">1-D2225</f>
        <v>1</v>
      </c>
      <c r="F2225" s="299" t="n">
        <v>17.57</v>
      </c>
    </row>
    <row r="2226" customFormat="false" ht="15" hidden="false" customHeight="false" outlineLevel="0" collapsed="false">
      <c r="A2226" s="294" t="s">
        <v>5325</v>
      </c>
      <c r="B2226" s="295" t="s">
        <v>5326</v>
      </c>
      <c r="C2226" s="296" t="s">
        <v>32</v>
      </c>
      <c r="D2226" s="297" t="n">
        <v>0</v>
      </c>
      <c r="E2226" s="298" t="n">
        <f aca="false">1-D2226</f>
        <v>1</v>
      </c>
      <c r="F2226" s="299" t="n">
        <v>4.7</v>
      </c>
    </row>
    <row r="2227" customFormat="false" ht="15" hidden="false" customHeight="false" outlineLevel="0" collapsed="false">
      <c r="A2227" s="294" t="s">
        <v>5327</v>
      </c>
      <c r="B2227" s="295" t="s">
        <v>5328</v>
      </c>
      <c r="C2227" s="296" t="s">
        <v>32</v>
      </c>
      <c r="D2227" s="297" t="n">
        <v>0</v>
      </c>
      <c r="E2227" s="298" t="n">
        <f aca="false">1-D2227</f>
        <v>1</v>
      </c>
      <c r="F2227" s="299" t="n">
        <v>19.21</v>
      </c>
    </row>
    <row r="2228" customFormat="false" ht="15" hidden="false" customHeight="false" outlineLevel="0" collapsed="false">
      <c r="A2228" s="294" t="s">
        <v>5329</v>
      </c>
      <c r="B2228" s="295" t="s">
        <v>5330</v>
      </c>
      <c r="C2228" s="296" t="s">
        <v>32</v>
      </c>
      <c r="D2228" s="297" t="n">
        <v>0</v>
      </c>
      <c r="E2228" s="298" t="n">
        <f aca="false">1-D2228</f>
        <v>1</v>
      </c>
      <c r="F2228" s="299" t="n">
        <v>65.64</v>
      </c>
    </row>
    <row r="2229" customFormat="false" ht="15" hidden="false" customHeight="false" outlineLevel="0" collapsed="false">
      <c r="A2229" s="294" t="s">
        <v>5331</v>
      </c>
      <c r="B2229" s="295" t="s">
        <v>5332</v>
      </c>
      <c r="C2229" s="296" t="s">
        <v>32</v>
      </c>
      <c r="D2229" s="297" t="n">
        <v>0</v>
      </c>
      <c r="E2229" s="298" t="n">
        <f aca="false">1-D2229</f>
        <v>1</v>
      </c>
      <c r="F2229" s="299" t="n">
        <v>17.78</v>
      </c>
    </row>
    <row r="2230" customFormat="false" ht="15" hidden="false" customHeight="false" outlineLevel="0" collapsed="false">
      <c r="A2230" s="294" t="s">
        <v>5333</v>
      </c>
      <c r="B2230" s="295" t="s">
        <v>5334</v>
      </c>
      <c r="C2230" s="296" t="s">
        <v>32</v>
      </c>
      <c r="D2230" s="297" t="n">
        <v>0</v>
      </c>
      <c r="E2230" s="298" t="n">
        <f aca="false">1-D2230</f>
        <v>1</v>
      </c>
      <c r="F2230" s="299" t="n">
        <v>4.76</v>
      </c>
    </row>
    <row r="2231" customFormat="false" ht="15" hidden="false" customHeight="false" outlineLevel="0" collapsed="false">
      <c r="A2231" s="294" t="s">
        <v>5335</v>
      </c>
      <c r="B2231" s="295" t="s">
        <v>5336</v>
      </c>
      <c r="C2231" s="296" t="s">
        <v>32</v>
      </c>
      <c r="D2231" s="297" t="n">
        <v>0</v>
      </c>
      <c r="E2231" s="298" t="n">
        <f aca="false">1-D2231</f>
        <v>1</v>
      </c>
      <c r="F2231" s="299" t="n">
        <v>19.44</v>
      </c>
    </row>
    <row r="2232" customFormat="false" ht="15" hidden="false" customHeight="false" outlineLevel="0" collapsed="false">
      <c r="A2232" s="294" t="s">
        <v>5337</v>
      </c>
      <c r="B2232" s="295" t="s">
        <v>5338</v>
      </c>
      <c r="C2232" s="296" t="s">
        <v>32</v>
      </c>
      <c r="D2232" s="297" t="n">
        <v>0</v>
      </c>
      <c r="E2232" s="298" t="n">
        <f aca="false">1-D2232</f>
        <v>1</v>
      </c>
      <c r="F2232" s="299" t="n">
        <v>65.64</v>
      </c>
    </row>
    <row r="2233" customFormat="false" ht="15" hidden="false" customHeight="false" outlineLevel="0" collapsed="false">
      <c r="A2233" s="294" t="s">
        <v>5339</v>
      </c>
      <c r="B2233" s="295" t="s">
        <v>5340</v>
      </c>
      <c r="C2233" s="296" t="s">
        <v>32</v>
      </c>
      <c r="D2233" s="297" t="n">
        <v>0</v>
      </c>
      <c r="E2233" s="298" t="n">
        <f aca="false">1-D2233</f>
        <v>1</v>
      </c>
      <c r="F2233" s="299" t="n">
        <v>19.27</v>
      </c>
    </row>
    <row r="2234" customFormat="false" ht="15" hidden="false" customHeight="false" outlineLevel="0" collapsed="false">
      <c r="A2234" s="294" t="s">
        <v>5341</v>
      </c>
      <c r="B2234" s="295" t="s">
        <v>5342</v>
      </c>
      <c r="C2234" s="296" t="s">
        <v>32</v>
      </c>
      <c r="D2234" s="297" t="n">
        <v>0</v>
      </c>
      <c r="E2234" s="298" t="n">
        <f aca="false">1-D2234</f>
        <v>1</v>
      </c>
      <c r="F2234" s="299" t="n">
        <v>5.2</v>
      </c>
    </row>
    <row r="2235" customFormat="false" ht="15" hidden="false" customHeight="false" outlineLevel="0" collapsed="false">
      <c r="A2235" s="294" t="s">
        <v>5343</v>
      </c>
      <c r="B2235" s="295" t="s">
        <v>5344</v>
      </c>
      <c r="C2235" s="296" t="s">
        <v>32</v>
      </c>
      <c r="D2235" s="297" t="n">
        <v>0</v>
      </c>
      <c r="E2235" s="298" t="n">
        <f aca="false">1-D2235</f>
        <v>1</v>
      </c>
      <c r="F2235" s="299" t="n">
        <v>21.08</v>
      </c>
    </row>
    <row r="2236" customFormat="false" ht="15" hidden="false" customHeight="false" outlineLevel="0" collapsed="false">
      <c r="A2236" s="294" t="s">
        <v>5345</v>
      </c>
      <c r="B2236" s="295" t="s">
        <v>5346</v>
      </c>
      <c r="C2236" s="296" t="s">
        <v>32</v>
      </c>
      <c r="D2236" s="297" t="n">
        <v>0</v>
      </c>
      <c r="E2236" s="298" t="n">
        <f aca="false">1-D2236</f>
        <v>1</v>
      </c>
      <c r="F2236" s="299" t="n">
        <v>94.21</v>
      </c>
    </row>
    <row r="2237" customFormat="false" ht="15" hidden="false" customHeight="false" outlineLevel="0" collapsed="false">
      <c r="A2237" s="294" t="s">
        <v>5347</v>
      </c>
      <c r="B2237" s="295" t="s">
        <v>5348</v>
      </c>
      <c r="C2237" s="296" t="s">
        <v>32</v>
      </c>
      <c r="D2237" s="297" t="n">
        <v>0</v>
      </c>
      <c r="E2237" s="298" t="n">
        <f aca="false">1-D2237</f>
        <v>1</v>
      </c>
      <c r="F2237" s="299" t="n">
        <v>14.12</v>
      </c>
    </row>
    <row r="2238" customFormat="false" ht="15" hidden="false" customHeight="false" outlineLevel="0" collapsed="false">
      <c r="A2238" s="294" t="s">
        <v>5349</v>
      </c>
      <c r="B2238" s="295" t="s">
        <v>5350</v>
      </c>
      <c r="C2238" s="296" t="s">
        <v>32</v>
      </c>
      <c r="D2238" s="297" t="n">
        <v>0</v>
      </c>
      <c r="E2238" s="298" t="n">
        <f aca="false">1-D2238</f>
        <v>1</v>
      </c>
      <c r="F2238" s="299" t="n">
        <v>3.78</v>
      </c>
    </row>
    <row r="2239" customFormat="false" ht="15" hidden="false" customHeight="false" outlineLevel="0" collapsed="false">
      <c r="A2239" s="294" t="s">
        <v>5351</v>
      </c>
      <c r="B2239" s="295" t="s">
        <v>5352</v>
      </c>
      <c r="C2239" s="296" t="s">
        <v>32</v>
      </c>
      <c r="D2239" s="297" t="n">
        <v>0</v>
      </c>
      <c r="E2239" s="298" t="n">
        <f aca="false">1-D2239</f>
        <v>1</v>
      </c>
      <c r="F2239" s="299" t="n">
        <v>15.44</v>
      </c>
    </row>
    <row r="2240" customFormat="false" ht="15" hidden="false" customHeight="false" outlineLevel="0" collapsed="false">
      <c r="A2240" s="294" t="s">
        <v>5353</v>
      </c>
      <c r="B2240" s="295" t="s">
        <v>5354</v>
      </c>
      <c r="C2240" s="296" t="s">
        <v>32</v>
      </c>
      <c r="D2240" s="297" t="n">
        <v>0</v>
      </c>
      <c r="E2240" s="298" t="n">
        <f aca="false">1-D2240</f>
        <v>1</v>
      </c>
      <c r="F2240" s="299" t="n">
        <v>65.64</v>
      </c>
    </row>
    <row r="2241" customFormat="false" ht="15" hidden="false" customHeight="false" outlineLevel="0" collapsed="false">
      <c r="A2241" s="294" t="s">
        <v>5355</v>
      </c>
      <c r="B2241" s="295" t="s">
        <v>5356</v>
      </c>
      <c r="C2241" s="296" t="s">
        <v>32</v>
      </c>
      <c r="D2241" s="297" t="n">
        <v>0</v>
      </c>
      <c r="E2241" s="298" t="n">
        <f aca="false">1-D2241</f>
        <v>1</v>
      </c>
      <c r="F2241" s="299" t="n">
        <v>2.89</v>
      </c>
    </row>
    <row r="2242" customFormat="false" ht="15" hidden="false" customHeight="false" outlineLevel="0" collapsed="false">
      <c r="A2242" s="294" t="s">
        <v>5357</v>
      </c>
      <c r="B2242" s="295" t="s">
        <v>5358</v>
      </c>
      <c r="C2242" s="296" t="s">
        <v>32</v>
      </c>
      <c r="D2242" s="297" t="n">
        <v>0</v>
      </c>
      <c r="E2242" s="298" t="n">
        <f aca="false">1-D2242</f>
        <v>1</v>
      </c>
      <c r="F2242" s="299" t="n">
        <v>9.27</v>
      </c>
    </row>
    <row r="2243" customFormat="false" ht="15" hidden="false" customHeight="false" outlineLevel="0" collapsed="false">
      <c r="A2243" s="294" t="s">
        <v>5359</v>
      </c>
      <c r="B2243" s="295" t="s">
        <v>5360</v>
      </c>
      <c r="C2243" s="296" t="s">
        <v>32</v>
      </c>
      <c r="D2243" s="297" t="n">
        <v>0</v>
      </c>
      <c r="E2243" s="298" t="n">
        <f aca="false">1-D2243</f>
        <v>1</v>
      </c>
      <c r="F2243" s="299" t="n">
        <v>2.86</v>
      </c>
    </row>
    <row r="2244" customFormat="false" ht="15" hidden="false" customHeight="false" outlineLevel="0" collapsed="false">
      <c r="A2244" s="294" t="s">
        <v>5361</v>
      </c>
      <c r="B2244" s="295" t="s">
        <v>5362</v>
      </c>
      <c r="C2244" s="296" t="s">
        <v>32</v>
      </c>
      <c r="D2244" s="297" t="n">
        <v>0</v>
      </c>
      <c r="E2244" s="298" t="n">
        <f aca="false">1-D2244</f>
        <v>1</v>
      </c>
      <c r="F2244" s="299" t="n">
        <v>10.14</v>
      </c>
    </row>
    <row r="2245" customFormat="false" ht="15" hidden="false" customHeight="false" outlineLevel="0" collapsed="false">
      <c r="A2245" s="294" t="s">
        <v>5363</v>
      </c>
      <c r="B2245" s="295" t="s">
        <v>5364</v>
      </c>
      <c r="C2245" s="296" t="s">
        <v>32</v>
      </c>
      <c r="D2245" s="297" t="n">
        <v>0</v>
      </c>
      <c r="E2245" s="298" t="n">
        <f aca="false">1-D2245</f>
        <v>1</v>
      </c>
      <c r="F2245" s="299" t="n">
        <v>109.42</v>
      </c>
    </row>
    <row r="2246" customFormat="false" ht="15" hidden="false" customHeight="false" outlineLevel="0" collapsed="false">
      <c r="A2246" s="294" t="s">
        <v>5365</v>
      </c>
      <c r="B2246" s="295" t="s">
        <v>5366</v>
      </c>
      <c r="C2246" s="296" t="s">
        <v>32</v>
      </c>
      <c r="D2246" s="297" t="n">
        <v>0</v>
      </c>
      <c r="E2246" s="298" t="n">
        <f aca="false">1-D2246</f>
        <v>1</v>
      </c>
      <c r="F2246" s="299" t="n">
        <v>415.64</v>
      </c>
    </row>
    <row r="2247" customFormat="false" ht="15" hidden="false" customHeight="false" outlineLevel="0" collapsed="false">
      <c r="A2247" s="294" t="s">
        <v>5367</v>
      </c>
      <c r="B2247" s="295" t="s">
        <v>5368</v>
      </c>
      <c r="C2247" s="296" t="s">
        <v>32</v>
      </c>
      <c r="D2247" s="297" t="n">
        <v>0</v>
      </c>
      <c r="E2247" s="298" t="n">
        <f aca="false">1-D2247</f>
        <v>1</v>
      </c>
      <c r="F2247" s="299" t="n">
        <v>146.51</v>
      </c>
    </row>
    <row r="2248" customFormat="false" ht="15" hidden="false" customHeight="false" outlineLevel="0" collapsed="false">
      <c r="A2248" s="294" t="s">
        <v>5369</v>
      </c>
      <c r="B2248" s="295" t="s">
        <v>5370</v>
      </c>
      <c r="C2248" s="296" t="s">
        <v>32</v>
      </c>
      <c r="D2248" s="297" t="n">
        <v>0</v>
      </c>
      <c r="E2248" s="298" t="n">
        <f aca="false">1-D2248</f>
        <v>1</v>
      </c>
      <c r="F2248" s="299" t="n">
        <v>668.15</v>
      </c>
    </row>
    <row r="2249" customFormat="false" ht="15" hidden="false" customHeight="false" outlineLevel="0" collapsed="false">
      <c r="A2249" s="294" t="s">
        <v>5371</v>
      </c>
      <c r="B2249" s="295" t="s">
        <v>5372</v>
      </c>
      <c r="C2249" s="296" t="s">
        <v>32</v>
      </c>
      <c r="D2249" s="297" t="n">
        <v>0</v>
      </c>
      <c r="E2249" s="298" t="n">
        <f aca="false">1-D2249</f>
        <v>1</v>
      </c>
      <c r="F2249" s="299" t="n">
        <v>5247</v>
      </c>
    </row>
    <row r="2250" customFormat="false" ht="15" hidden="false" customHeight="false" outlineLevel="0" collapsed="false">
      <c r="A2250" s="294" t="s">
        <v>5373</v>
      </c>
      <c r="B2250" s="295" t="s">
        <v>5374</v>
      </c>
      <c r="C2250" s="296" t="s">
        <v>32</v>
      </c>
      <c r="D2250" s="297" t="n">
        <v>0</v>
      </c>
      <c r="E2250" s="298" t="n">
        <f aca="false">1-D2250</f>
        <v>1</v>
      </c>
      <c r="F2250" s="299" t="n">
        <v>32.55</v>
      </c>
    </row>
    <row r="2251" customFormat="false" ht="15" hidden="false" customHeight="false" outlineLevel="0" collapsed="false">
      <c r="A2251" s="294" t="s">
        <v>5375</v>
      </c>
      <c r="B2251" s="295" t="s">
        <v>5376</v>
      </c>
      <c r="C2251" s="296" t="s">
        <v>32</v>
      </c>
      <c r="D2251" s="297" t="n">
        <v>0</v>
      </c>
      <c r="E2251" s="298" t="n">
        <f aca="false">1-D2251</f>
        <v>1</v>
      </c>
      <c r="F2251" s="299" t="n">
        <v>10.04</v>
      </c>
    </row>
    <row r="2252" customFormat="false" ht="15" hidden="false" customHeight="false" outlineLevel="0" collapsed="false">
      <c r="A2252" s="294" t="s">
        <v>5377</v>
      </c>
      <c r="B2252" s="295" t="s">
        <v>5378</v>
      </c>
      <c r="C2252" s="296" t="s">
        <v>32</v>
      </c>
      <c r="D2252" s="297" t="n">
        <v>0</v>
      </c>
      <c r="E2252" s="298" t="n">
        <f aca="false">1-D2252</f>
        <v>1</v>
      </c>
      <c r="F2252" s="299" t="n">
        <v>35.62</v>
      </c>
    </row>
    <row r="2253" customFormat="false" ht="15" hidden="false" customHeight="false" outlineLevel="0" collapsed="false">
      <c r="A2253" s="294" t="s">
        <v>5379</v>
      </c>
      <c r="B2253" s="295" t="s">
        <v>5380</v>
      </c>
      <c r="C2253" s="296" t="s">
        <v>32</v>
      </c>
      <c r="D2253" s="297" t="n">
        <v>0</v>
      </c>
      <c r="E2253" s="298" t="n">
        <f aca="false">1-D2253</f>
        <v>1</v>
      </c>
      <c r="F2253" s="299" t="n">
        <v>16.89</v>
      </c>
    </row>
    <row r="2254" customFormat="false" ht="15" hidden="false" customHeight="false" outlineLevel="0" collapsed="false">
      <c r="A2254" s="294" t="s">
        <v>5381</v>
      </c>
      <c r="B2254" s="295" t="s">
        <v>5382</v>
      </c>
      <c r="C2254" s="296" t="s">
        <v>32</v>
      </c>
      <c r="D2254" s="297" t="n">
        <v>0</v>
      </c>
      <c r="E2254" s="298" t="n">
        <f aca="false">1-D2254</f>
        <v>1</v>
      </c>
      <c r="F2254" s="299" t="n">
        <v>23.71</v>
      </c>
    </row>
    <row r="2255" customFormat="false" ht="15" hidden="false" customHeight="false" outlineLevel="0" collapsed="false">
      <c r="A2255" s="294" t="s">
        <v>5383</v>
      </c>
      <c r="B2255" s="295" t="s">
        <v>5384</v>
      </c>
      <c r="C2255" s="296" t="s">
        <v>32</v>
      </c>
      <c r="D2255" s="297" t="n">
        <v>0</v>
      </c>
      <c r="E2255" s="298" t="n">
        <f aca="false">1-D2255</f>
        <v>1</v>
      </c>
      <c r="F2255" s="299" t="n">
        <v>9.75</v>
      </c>
    </row>
    <row r="2256" customFormat="false" ht="15" hidden="false" customHeight="false" outlineLevel="0" collapsed="false">
      <c r="A2256" s="294" t="s">
        <v>5385</v>
      </c>
      <c r="B2256" s="295" t="s">
        <v>5386</v>
      </c>
      <c r="C2256" s="296" t="s">
        <v>32</v>
      </c>
      <c r="D2256" s="297" t="n">
        <v>0</v>
      </c>
      <c r="E2256" s="298" t="n">
        <f aca="false">1-D2256</f>
        <v>1</v>
      </c>
      <c r="F2256" s="299" t="n">
        <v>44.46</v>
      </c>
    </row>
    <row r="2257" customFormat="false" ht="15" hidden="false" customHeight="false" outlineLevel="0" collapsed="false">
      <c r="A2257" s="294" t="s">
        <v>5387</v>
      </c>
      <c r="B2257" s="295" t="s">
        <v>5388</v>
      </c>
      <c r="C2257" s="296" t="s">
        <v>32</v>
      </c>
      <c r="D2257" s="297" t="n">
        <v>0</v>
      </c>
      <c r="E2257" s="298" t="n">
        <f aca="false">1-D2257</f>
        <v>1</v>
      </c>
      <c r="F2257" s="299" t="n">
        <v>26.87</v>
      </c>
    </row>
    <row r="2258" customFormat="false" ht="15" hidden="false" customHeight="false" outlineLevel="0" collapsed="false">
      <c r="A2258" s="294" t="s">
        <v>5389</v>
      </c>
      <c r="B2258" s="295" t="s">
        <v>5390</v>
      </c>
      <c r="C2258" s="296" t="s">
        <v>32</v>
      </c>
      <c r="D2258" s="297" t="n">
        <v>0</v>
      </c>
      <c r="E2258" s="298" t="n">
        <f aca="false">1-D2258</f>
        <v>1</v>
      </c>
      <c r="F2258" s="299" t="n">
        <v>202.85</v>
      </c>
    </row>
    <row r="2259" customFormat="false" ht="15" hidden="false" customHeight="false" outlineLevel="0" collapsed="false">
      <c r="A2259" s="294" t="s">
        <v>5391</v>
      </c>
      <c r="B2259" s="295" t="s">
        <v>5392</v>
      </c>
      <c r="C2259" s="296" t="s">
        <v>32</v>
      </c>
      <c r="D2259" s="297" t="n">
        <v>0</v>
      </c>
      <c r="E2259" s="298" t="n">
        <f aca="false">1-D2259</f>
        <v>1</v>
      </c>
      <c r="F2259" s="299" t="n">
        <v>62.35</v>
      </c>
    </row>
    <row r="2260" customFormat="false" ht="15" hidden="false" customHeight="false" outlineLevel="0" collapsed="false">
      <c r="A2260" s="294" t="s">
        <v>5393</v>
      </c>
      <c r="B2260" s="295" t="s">
        <v>5394</v>
      </c>
      <c r="C2260" s="296" t="s">
        <v>32</v>
      </c>
      <c r="D2260" s="297" t="n">
        <v>0</v>
      </c>
      <c r="E2260" s="298" t="n">
        <f aca="false">1-D2260</f>
        <v>1</v>
      </c>
      <c r="F2260" s="299" t="n">
        <v>253.76</v>
      </c>
    </row>
    <row r="2261" customFormat="false" ht="15" hidden="false" customHeight="false" outlineLevel="0" collapsed="false">
      <c r="A2261" s="294" t="s">
        <v>5395</v>
      </c>
      <c r="B2261" s="295" t="s">
        <v>5396</v>
      </c>
      <c r="C2261" s="296" t="s">
        <v>32</v>
      </c>
      <c r="D2261" s="297" t="n">
        <v>0</v>
      </c>
      <c r="E2261" s="298" t="n">
        <f aca="false">1-D2261</f>
        <v>1</v>
      </c>
      <c r="F2261" s="299" t="n">
        <v>4197.6</v>
      </c>
    </row>
    <row r="2262" customFormat="false" ht="15" hidden="false" customHeight="false" outlineLevel="0" collapsed="false">
      <c r="A2262" s="294" t="s">
        <v>5397</v>
      </c>
      <c r="B2262" s="295" t="s">
        <v>5398</v>
      </c>
      <c r="C2262" s="296" t="s">
        <v>32</v>
      </c>
      <c r="D2262" s="297" t="n">
        <v>0</v>
      </c>
      <c r="E2262" s="298" t="n">
        <f aca="false">1-D2262</f>
        <v>1</v>
      </c>
      <c r="F2262" s="299" t="n">
        <v>165.14</v>
      </c>
    </row>
    <row r="2263" customFormat="false" ht="15" hidden="false" customHeight="false" outlineLevel="0" collapsed="false">
      <c r="A2263" s="294" t="s">
        <v>5399</v>
      </c>
      <c r="B2263" s="295" t="s">
        <v>5400</v>
      </c>
      <c r="C2263" s="296" t="s">
        <v>32</v>
      </c>
      <c r="D2263" s="297" t="n">
        <v>0</v>
      </c>
      <c r="E2263" s="298" t="n">
        <f aca="false">1-D2263</f>
        <v>1</v>
      </c>
      <c r="F2263" s="299" t="n">
        <v>50.76</v>
      </c>
    </row>
    <row r="2264" customFormat="false" ht="15" hidden="false" customHeight="false" outlineLevel="0" collapsed="false">
      <c r="A2264" s="294" t="s">
        <v>5401</v>
      </c>
      <c r="B2264" s="295" t="s">
        <v>5402</v>
      </c>
      <c r="C2264" s="296" t="s">
        <v>32</v>
      </c>
      <c r="D2264" s="297" t="n">
        <v>0</v>
      </c>
      <c r="E2264" s="298" t="n">
        <f aca="false">1-D2264</f>
        <v>1</v>
      </c>
      <c r="F2264" s="299" t="n">
        <v>206.59</v>
      </c>
    </row>
    <row r="2265" customFormat="false" ht="15" hidden="false" customHeight="false" outlineLevel="0" collapsed="false">
      <c r="A2265" s="294" t="s">
        <v>5403</v>
      </c>
      <c r="B2265" s="295" t="s">
        <v>5404</v>
      </c>
      <c r="C2265" s="296" t="s">
        <v>32</v>
      </c>
      <c r="D2265" s="297" t="n">
        <v>0</v>
      </c>
      <c r="E2265" s="298" t="n">
        <f aca="false">1-D2265</f>
        <v>1</v>
      </c>
      <c r="F2265" s="299" t="n">
        <v>2098.8</v>
      </c>
    </row>
    <row r="2266" customFormat="false" ht="15" hidden="false" customHeight="false" outlineLevel="0" collapsed="false">
      <c r="A2266" s="294" t="s">
        <v>5405</v>
      </c>
      <c r="B2266" s="295" t="s">
        <v>5406</v>
      </c>
      <c r="C2266" s="296" t="s">
        <v>32</v>
      </c>
      <c r="D2266" s="297" t="n">
        <v>0</v>
      </c>
      <c r="E2266" s="298" t="n">
        <f aca="false">1-D2266</f>
        <v>1</v>
      </c>
      <c r="F2266" s="299" t="n">
        <v>75.74</v>
      </c>
    </row>
    <row r="2267" customFormat="false" ht="15" hidden="false" customHeight="false" outlineLevel="0" collapsed="false">
      <c r="A2267" s="294" t="s">
        <v>5407</v>
      </c>
      <c r="B2267" s="295" t="s">
        <v>5408</v>
      </c>
      <c r="C2267" s="296" t="s">
        <v>32</v>
      </c>
      <c r="D2267" s="297" t="n">
        <v>0</v>
      </c>
      <c r="E2267" s="298" t="n">
        <f aca="false">1-D2267</f>
        <v>1</v>
      </c>
      <c r="F2267" s="299" t="n">
        <v>23.36</v>
      </c>
    </row>
    <row r="2268" customFormat="false" ht="15" hidden="false" customHeight="false" outlineLevel="0" collapsed="false">
      <c r="A2268" s="294" t="s">
        <v>5409</v>
      </c>
      <c r="B2268" s="295" t="s">
        <v>5410</v>
      </c>
      <c r="C2268" s="296" t="s">
        <v>32</v>
      </c>
      <c r="D2268" s="297" t="n">
        <v>0</v>
      </c>
      <c r="E2268" s="298" t="n">
        <f aca="false">1-D2268</f>
        <v>1</v>
      </c>
      <c r="F2268" s="299" t="n">
        <v>82.86</v>
      </c>
    </row>
    <row r="2269" customFormat="false" ht="15" hidden="false" customHeight="false" outlineLevel="0" collapsed="false">
      <c r="A2269" s="294" t="s">
        <v>5411</v>
      </c>
      <c r="B2269" s="295" t="s">
        <v>5412</v>
      </c>
      <c r="C2269" s="296" t="s">
        <v>32</v>
      </c>
      <c r="D2269" s="297" t="n">
        <v>0</v>
      </c>
      <c r="E2269" s="298" t="n">
        <f aca="false">1-D2269</f>
        <v>1</v>
      </c>
      <c r="F2269" s="299" t="n">
        <v>45.26</v>
      </c>
    </row>
    <row r="2270" customFormat="false" ht="15" hidden="false" customHeight="false" outlineLevel="0" collapsed="false">
      <c r="A2270" s="294" t="s">
        <v>5413</v>
      </c>
      <c r="B2270" s="295" t="s">
        <v>5414</v>
      </c>
      <c r="C2270" s="296" t="s">
        <v>32</v>
      </c>
      <c r="D2270" s="297" t="n">
        <v>0</v>
      </c>
      <c r="E2270" s="298" t="n">
        <f aca="false">1-D2270</f>
        <v>1</v>
      </c>
      <c r="F2270" s="299" t="n">
        <v>12.64</v>
      </c>
    </row>
    <row r="2271" customFormat="false" ht="15" hidden="false" customHeight="false" outlineLevel="0" collapsed="false">
      <c r="A2271" s="294" t="s">
        <v>5415</v>
      </c>
      <c r="B2271" s="295" t="s">
        <v>5416</v>
      </c>
      <c r="C2271" s="296" t="s">
        <v>32</v>
      </c>
      <c r="D2271" s="297" t="n">
        <v>0</v>
      </c>
      <c r="E2271" s="298" t="n">
        <f aca="false">1-D2271</f>
        <v>1</v>
      </c>
      <c r="F2271" s="299" t="n">
        <v>3.84</v>
      </c>
    </row>
    <row r="2272" customFormat="false" ht="15" hidden="false" customHeight="false" outlineLevel="0" collapsed="false">
      <c r="A2272" s="294" t="s">
        <v>5417</v>
      </c>
      <c r="B2272" s="295" t="s">
        <v>5418</v>
      </c>
      <c r="C2272" s="296" t="s">
        <v>32</v>
      </c>
      <c r="D2272" s="297" t="n">
        <v>0</v>
      </c>
      <c r="E2272" s="298" t="n">
        <f aca="false">1-D2272</f>
        <v>1</v>
      </c>
      <c r="F2272" s="299" t="n">
        <v>1.01</v>
      </c>
    </row>
    <row r="2273" customFormat="false" ht="15" hidden="false" customHeight="false" outlineLevel="0" collapsed="false">
      <c r="A2273" s="294" t="s">
        <v>5419</v>
      </c>
      <c r="B2273" s="295" t="s">
        <v>5420</v>
      </c>
      <c r="C2273" s="296" t="s">
        <v>32</v>
      </c>
      <c r="D2273" s="297" t="n">
        <v>0</v>
      </c>
      <c r="E2273" s="298" t="n">
        <f aca="false">1-D2273</f>
        <v>1</v>
      </c>
      <c r="F2273" s="299" t="n">
        <v>4.8</v>
      </c>
    </row>
    <row r="2274" customFormat="false" ht="15" hidden="false" customHeight="false" outlineLevel="0" collapsed="false">
      <c r="A2274" s="294" t="s">
        <v>5421</v>
      </c>
      <c r="B2274" s="295" t="s">
        <v>5422</v>
      </c>
      <c r="C2274" s="296" t="s">
        <v>32</v>
      </c>
      <c r="D2274" s="297" t="n">
        <v>0</v>
      </c>
      <c r="E2274" s="298" t="n">
        <f aca="false">1-D2274</f>
        <v>1</v>
      </c>
      <c r="F2274" s="299" t="n">
        <v>0.44</v>
      </c>
    </row>
    <row r="2275" customFormat="false" ht="15" hidden="false" customHeight="false" outlineLevel="0" collapsed="false">
      <c r="A2275" s="294" t="s">
        <v>5423</v>
      </c>
      <c r="B2275" s="295" t="s">
        <v>5424</v>
      </c>
      <c r="C2275" s="296" t="s">
        <v>32</v>
      </c>
      <c r="D2275" s="297" t="n">
        <v>0</v>
      </c>
      <c r="E2275" s="298" t="n">
        <f aca="false">1-D2275</f>
        <v>1</v>
      </c>
      <c r="F2275" s="299" t="n">
        <v>0.1</v>
      </c>
    </row>
    <row r="2276" customFormat="false" ht="15" hidden="false" customHeight="false" outlineLevel="0" collapsed="false">
      <c r="A2276" s="294" t="s">
        <v>5425</v>
      </c>
      <c r="B2276" s="295" t="s">
        <v>5426</v>
      </c>
      <c r="C2276" s="296" t="s">
        <v>32</v>
      </c>
      <c r="D2276" s="297" t="n">
        <v>0</v>
      </c>
      <c r="E2276" s="298" t="n">
        <f aca="false">1-D2276</f>
        <v>1</v>
      </c>
      <c r="F2276" s="299" t="n">
        <v>0.34</v>
      </c>
    </row>
    <row r="2277" customFormat="false" ht="15" hidden="false" customHeight="false" outlineLevel="0" collapsed="false">
      <c r="A2277" s="294" t="s">
        <v>5427</v>
      </c>
      <c r="B2277" s="295" t="s">
        <v>5428</v>
      </c>
      <c r="C2277" s="296" t="s">
        <v>32</v>
      </c>
      <c r="D2277" s="297" t="n">
        <v>0</v>
      </c>
      <c r="E2277" s="298" t="n">
        <f aca="false">1-D2277</f>
        <v>1</v>
      </c>
      <c r="F2277" s="299" t="n">
        <v>0.36</v>
      </c>
    </row>
    <row r="2278" customFormat="false" ht="15" hidden="false" customHeight="false" outlineLevel="0" collapsed="false">
      <c r="A2278" s="294" t="s">
        <v>5429</v>
      </c>
      <c r="B2278" s="295" t="s">
        <v>5430</v>
      </c>
      <c r="C2278" s="296" t="s">
        <v>32</v>
      </c>
      <c r="D2278" s="297" t="n">
        <v>0</v>
      </c>
      <c r="E2278" s="298" t="n">
        <f aca="false">1-D2278</f>
        <v>1</v>
      </c>
      <c r="F2278" s="299" t="n">
        <v>83.96</v>
      </c>
    </row>
    <row r="2279" customFormat="false" ht="15" hidden="false" customHeight="false" outlineLevel="0" collapsed="false">
      <c r="A2279" s="294" t="s">
        <v>5431</v>
      </c>
      <c r="B2279" s="295" t="s">
        <v>5432</v>
      </c>
      <c r="C2279" s="296" t="s">
        <v>32</v>
      </c>
      <c r="D2279" s="297" t="n">
        <v>0</v>
      </c>
      <c r="E2279" s="298" t="n">
        <f aca="false">1-D2279</f>
        <v>1</v>
      </c>
      <c r="F2279" s="299" t="n">
        <v>29.59</v>
      </c>
    </row>
    <row r="2280" customFormat="false" ht="15" hidden="false" customHeight="false" outlineLevel="0" collapsed="false">
      <c r="A2280" s="294" t="s">
        <v>5433</v>
      </c>
      <c r="B2280" s="295" t="s">
        <v>5434</v>
      </c>
      <c r="C2280" s="296" t="s">
        <v>32</v>
      </c>
      <c r="D2280" s="297" t="n">
        <v>0</v>
      </c>
      <c r="E2280" s="298" t="n">
        <f aca="false">1-D2280</f>
        <v>1</v>
      </c>
      <c r="F2280" s="299" t="n">
        <v>134.96</v>
      </c>
    </row>
    <row r="2281" customFormat="false" ht="15" hidden="false" customHeight="false" outlineLevel="0" collapsed="false">
      <c r="A2281" s="294" t="s">
        <v>5435</v>
      </c>
      <c r="B2281" s="295" t="s">
        <v>5436</v>
      </c>
      <c r="C2281" s="296" t="s">
        <v>32</v>
      </c>
      <c r="D2281" s="297" t="n">
        <v>0</v>
      </c>
      <c r="E2281" s="298" t="n">
        <f aca="false">1-D2281</f>
        <v>1</v>
      </c>
      <c r="F2281" s="299" t="n">
        <v>86.75</v>
      </c>
    </row>
    <row r="2282" customFormat="false" ht="15" hidden="false" customHeight="false" outlineLevel="0" collapsed="false">
      <c r="A2282" s="294" t="s">
        <v>5437</v>
      </c>
      <c r="B2282" s="295" t="s">
        <v>5438</v>
      </c>
      <c r="C2282" s="296" t="s">
        <v>32</v>
      </c>
      <c r="D2282" s="297" t="n">
        <v>0</v>
      </c>
      <c r="E2282" s="298" t="n">
        <f aca="false">1-D2282</f>
        <v>1</v>
      </c>
      <c r="F2282" s="299" t="n">
        <v>68.8</v>
      </c>
    </row>
    <row r="2283" customFormat="false" ht="15" hidden="false" customHeight="false" outlineLevel="0" collapsed="false">
      <c r="A2283" s="294" t="s">
        <v>5439</v>
      </c>
      <c r="B2283" s="295" t="s">
        <v>5440</v>
      </c>
      <c r="C2283" s="296" t="s">
        <v>32</v>
      </c>
      <c r="D2283" s="297" t="n">
        <v>0</v>
      </c>
      <c r="E2283" s="298" t="n">
        <f aca="false">1-D2283</f>
        <v>1</v>
      </c>
      <c r="F2283" s="299" t="n">
        <v>24.25</v>
      </c>
    </row>
    <row r="2284" customFormat="false" ht="15" hidden="false" customHeight="false" outlineLevel="0" collapsed="false">
      <c r="A2284" s="294" t="s">
        <v>5441</v>
      </c>
      <c r="B2284" s="295" t="s">
        <v>5442</v>
      </c>
      <c r="C2284" s="296" t="s">
        <v>32</v>
      </c>
      <c r="D2284" s="297" t="n">
        <v>0</v>
      </c>
      <c r="E2284" s="298" t="n">
        <f aca="false">1-D2284</f>
        <v>1</v>
      </c>
      <c r="F2284" s="299" t="n">
        <v>110.6</v>
      </c>
    </row>
    <row r="2285" customFormat="false" ht="15" hidden="false" customHeight="false" outlineLevel="0" collapsed="false">
      <c r="A2285" s="294" t="s">
        <v>5443</v>
      </c>
      <c r="B2285" s="295" t="s">
        <v>5444</v>
      </c>
      <c r="C2285" s="296" t="s">
        <v>32</v>
      </c>
      <c r="D2285" s="297" t="n">
        <v>0</v>
      </c>
      <c r="E2285" s="298" t="n">
        <f aca="false">1-D2285</f>
        <v>1</v>
      </c>
      <c r="F2285" s="299" t="n">
        <v>82.61</v>
      </c>
    </row>
    <row r="2286" customFormat="false" ht="15" hidden="false" customHeight="false" outlineLevel="0" collapsed="false">
      <c r="A2286" s="294" t="s">
        <v>5445</v>
      </c>
      <c r="B2286" s="295" t="s">
        <v>5446</v>
      </c>
      <c r="C2286" s="296" t="s">
        <v>103</v>
      </c>
      <c r="D2286" s="297" t="n">
        <v>0.3517</v>
      </c>
      <c r="E2286" s="298" t="n">
        <f aca="false">1-D2286</f>
        <v>0.6483</v>
      </c>
      <c r="F2286" s="299" t="n">
        <v>18.54</v>
      </c>
    </row>
    <row r="2287" customFormat="false" ht="15" hidden="false" customHeight="false" outlineLevel="0" collapsed="false">
      <c r="A2287" s="294" t="s">
        <v>5447</v>
      </c>
      <c r="B2287" s="295" t="s">
        <v>5448</v>
      </c>
      <c r="C2287" s="296" t="s">
        <v>72</v>
      </c>
      <c r="D2287" s="297" t="n">
        <v>0.2815</v>
      </c>
      <c r="E2287" s="298" t="n">
        <f aca="false">1-D2287</f>
        <v>0.7185</v>
      </c>
      <c r="F2287" s="299" t="n">
        <v>756.02</v>
      </c>
    </row>
    <row r="2288" customFormat="false" ht="15" hidden="false" customHeight="false" outlineLevel="0" collapsed="false">
      <c r="A2288" s="294" t="s">
        <v>5449</v>
      </c>
      <c r="B2288" s="295" t="s">
        <v>5450</v>
      </c>
      <c r="C2288" s="296" t="s">
        <v>72</v>
      </c>
      <c r="D2288" s="297" t="n">
        <v>0.2985</v>
      </c>
      <c r="E2288" s="298" t="n">
        <f aca="false">1-D2288</f>
        <v>0.7015</v>
      </c>
      <c r="F2288" s="299" t="n">
        <v>561.99</v>
      </c>
    </row>
    <row r="2289" customFormat="false" ht="15" hidden="false" customHeight="false" outlineLevel="0" collapsed="false">
      <c r="A2289" s="294" t="s">
        <v>5451</v>
      </c>
      <c r="B2289" s="295" t="s">
        <v>5452</v>
      </c>
      <c r="C2289" s="296" t="s">
        <v>72</v>
      </c>
      <c r="D2289" s="297" t="n">
        <v>0.302</v>
      </c>
      <c r="E2289" s="298" t="n">
        <f aca="false">1-D2289</f>
        <v>0.698</v>
      </c>
      <c r="F2289" s="299" t="n">
        <v>533.55</v>
      </c>
    </row>
    <row r="2290" customFormat="false" ht="15" hidden="false" customHeight="false" outlineLevel="0" collapsed="false">
      <c r="A2290" s="294" t="s">
        <v>5453</v>
      </c>
      <c r="B2290" s="295" t="s">
        <v>5454</v>
      </c>
      <c r="C2290" s="296" t="s">
        <v>72</v>
      </c>
      <c r="D2290" s="297" t="n">
        <v>0.2594</v>
      </c>
      <c r="E2290" s="298" t="n">
        <f aca="false">1-D2290</f>
        <v>0.7406</v>
      </c>
      <c r="F2290" s="299" t="n">
        <v>1216.9</v>
      </c>
    </row>
    <row r="2291" customFormat="false" ht="15" hidden="false" customHeight="false" outlineLevel="0" collapsed="false">
      <c r="A2291" s="294" t="s">
        <v>5455</v>
      </c>
      <c r="B2291" s="295" t="s">
        <v>5456</v>
      </c>
      <c r="C2291" s="296" t="s">
        <v>72</v>
      </c>
      <c r="D2291" s="297" t="n">
        <v>0.3374</v>
      </c>
      <c r="E2291" s="298" t="n">
        <f aca="false">1-D2291</f>
        <v>0.6626</v>
      </c>
      <c r="F2291" s="299" t="n">
        <v>518.36</v>
      </c>
    </row>
    <row r="2292" customFormat="false" ht="15" hidden="false" customHeight="false" outlineLevel="0" collapsed="false">
      <c r="A2292" s="294" t="s">
        <v>5457</v>
      </c>
      <c r="B2292" s="295" t="s">
        <v>5458</v>
      </c>
      <c r="C2292" s="296" t="s">
        <v>72</v>
      </c>
      <c r="D2292" s="297" t="n">
        <v>0.0887</v>
      </c>
      <c r="E2292" s="298" t="n">
        <f aca="false">1-D2292</f>
        <v>0.9113</v>
      </c>
      <c r="F2292" s="299" t="n">
        <v>600.11</v>
      </c>
    </row>
    <row r="2293" customFormat="false" ht="15" hidden="false" customHeight="false" outlineLevel="0" collapsed="false">
      <c r="A2293" s="294" t="s">
        <v>5459</v>
      </c>
      <c r="B2293" s="295" t="s">
        <v>5460</v>
      </c>
      <c r="C2293" s="296" t="s">
        <v>72</v>
      </c>
      <c r="D2293" s="297" t="n">
        <v>0.2728</v>
      </c>
      <c r="E2293" s="298" t="n">
        <f aca="false">1-D2293</f>
        <v>0.7272</v>
      </c>
      <c r="F2293" s="299" t="n">
        <v>661.04</v>
      </c>
    </row>
    <row r="2294" customFormat="false" ht="15" hidden="false" customHeight="false" outlineLevel="0" collapsed="false">
      <c r="A2294" s="294" t="s">
        <v>5461</v>
      </c>
      <c r="B2294" s="295" t="s">
        <v>5462</v>
      </c>
      <c r="C2294" s="296" t="s">
        <v>72</v>
      </c>
      <c r="D2294" s="297" t="n">
        <v>0.2139</v>
      </c>
      <c r="E2294" s="298" t="n">
        <f aca="false">1-D2294</f>
        <v>0.7861</v>
      </c>
      <c r="F2294" s="299" t="n">
        <v>1520.67</v>
      </c>
    </row>
    <row r="2295" customFormat="false" ht="15" hidden="false" customHeight="false" outlineLevel="0" collapsed="false">
      <c r="A2295" s="294" t="s">
        <v>5463</v>
      </c>
      <c r="B2295" s="295" t="s">
        <v>5464</v>
      </c>
      <c r="C2295" s="296" t="s">
        <v>72</v>
      </c>
      <c r="D2295" s="297" t="n">
        <v>0.2871</v>
      </c>
      <c r="E2295" s="298" t="n">
        <f aca="false">1-D2295</f>
        <v>0.7129</v>
      </c>
      <c r="F2295" s="299" t="n">
        <v>1711.66</v>
      </c>
    </row>
    <row r="2296" customFormat="false" ht="15" hidden="false" customHeight="false" outlineLevel="0" collapsed="false">
      <c r="A2296" s="294" t="s">
        <v>5465</v>
      </c>
      <c r="B2296" s="295" t="s">
        <v>5466</v>
      </c>
      <c r="C2296" s="296" t="s">
        <v>72</v>
      </c>
      <c r="D2296" s="297" t="n">
        <v>0.2591</v>
      </c>
      <c r="E2296" s="298" t="n">
        <f aca="false">1-D2296</f>
        <v>0.7409</v>
      </c>
      <c r="F2296" s="299" t="n">
        <v>1366.44</v>
      </c>
    </row>
    <row r="2297" customFormat="false" ht="15" hidden="false" customHeight="false" outlineLevel="0" collapsed="false">
      <c r="A2297" s="294" t="s">
        <v>5467</v>
      </c>
      <c r="B2297" s="295" t="s">
        <v>5468</v>
      </c>
      <c r="C2297" s="296" t="s">
        <v>39</v>
      </c>
      <c r="D2297" s="297" t="n">
        <v>0.2436</v>
      </c>
      <c r="E2297" s="298" t="n">
        <f aca="false">1-D2297</f>
        <v>0.7564</v>
      </c>
      <c r="F2297" s="299" t="n">
        <v>55.58</v>
      </c>
    </row>
    <row r="2298" customFormat="false" ht="15" hidden="false" customHeight="false" outlineLevel="0" collapsed="false">
      <c r="A2298" s="294" t="s">
        <v>5469</v>
      </c>
      <c r="B2298" s="295" t="s">
        <v>5470</v>
      </c>
      <c r="C2298" s="296" t="s">
        <v>39</v>
      </c>
      <c r="D2298" s="297" t="n">
        <v>0.4311</v>
      </c>
      <c r="E2298" s="298" t="n">
        <f aca="false">1-D2298</f>
        <v>0.5689</v>
      </c>
      <c r="F2298" s="299" t="n">
        <v>86.48</v>
      </c>
    </row>
    <row r="2299" customFormat="false" ht="15" hidden="false" customHeight="false" outlineLevel="0" collapsed="false">
      <c r="A2299" s="294" t="s">
        <v>5471</v>
      </c>
      <c r="B2299" s="295" t="s">
        <v>5472</v>
      </c>
      <c r="C2299" s="296" t="s">
        <v>72</v>
      </c>
      <c r="D2299" s="297" t="n">
        <v>0.3374</v>
      </c>
      <c r="E2299" s="298" t="n">
        <f aca="false">1-D2299</f>
        <v>0.6626</v>
      </c>
      <c r="F2299" s="299" t="n">
        <v>518.36</v>
      </c>
    </row>
    <row r="2300" customFormat="false" ht="15" hidden="false" customHeight="false" outlineLevel="0" collapsed="false">
      <c r="A2300" s="294" t="s">
        <v>5473</v>
      </c>
      <c r="B2300" s="295" t="s">
        <v>5474</v>
      </c>
      <c r="C2300" s="296" t="s">
        <v>72</v>
      </c>
      <c r="D2300" s="297" t="n">
        <v>0.3328</v>
      </c>
      <c r="E2300" s="298" t="n">
        <f aca="false">1-D2300</f>
        <v>0.6672</v>
      </c>
      <c r="F2300" s="299" t="n">
        <v>411.94</v>
      </c>
    </row>
    <row r="2301" customFormat="false" ht="15" hidden="false" customHeight="false" outlineLevel="0" collapsed="false">
      <c r="A2301" s="294" t="s">
        <v>5475</v>
      </c>
      <c r="B2301" s="295" t="s">
        <v>5476</v>
      </c>
      <c r="C2301" s="296" t="s">
        <v>72</v>
      </c>
      <c r="D2301" s="297" t="n">
        <v>0.246</v>
      </c>
      <c r="E2301" s="298" t="n">
        <f aca="false">1-D2301</f>
        <v>0.754</v>
      </c>
      <c r="F2301" s="299" t="n">
        <v>5.57</v>
      </c>
    </row>
    <row r="2302" customFormat="false" ht="15" hidden="false" customHeight="false" outlineLevel="0" collapsed="false">
      <c r="A2302" s="294" t="s">
        <v>5477</v>
      </c>
      <c r="B2302" s="295" t="s">
        <v>5478</v>
      </c>
      <c r="C2302" s="296" t="s">
        <v>72</v>
      </c>
      <c r="D2302" s="297" t="n">
        <v>0.2038</v>
      </c>
      <c r="E2302" s="298" t="n">
        <f aca="false">1-D2302</f>
        <v>0.7962</v>
      </c>
      <c r="F2302" s="299" t="n">
        <v>10.4</v>
      </c>
    </row>
    <row r="2303" customFormat="false" ht="15" hidden="false" customHeight="false" outlineLevel="0" collapsed="false">
      <c r="A2303" s="294" t="s">
        <v>5479</v>
      </c>
      <c r="B2303" s="295" t="s">
        <v>5480</v>
      </c>
      <c r="C2303" s="296" t="s">
        <v>72</v>
      </c>
      <c r="D2303" s="297" t="n">
        <v>0.332</v>
      </c>
      <c r="E2303" s="298" t="n">
        <f aca="false">1-D2303</f>
        <v>0.668</v>
      </c>
      <c r="F2303" s="299" t="n">
        <v>12.83</v>
      </c>
    </row>
    <row r="2304" customFormat="false" ht="15" hidden="false" customHeight="false" outlineLevel="0" collapsed="false">
      <c r="A2304" s="294" t="s">
        <v>5481</v>
      </c>
      <c r="B2304" s="295" t="s">
        <v>5482</v>
      </c>
      <c r="C2304" s="296" t="s">
        <v>19</v>
      </c>
      <c r="D2304" s="297" t="n">
        <v>0.5422</v>
      </c>
      <c r="E2304" s="298" t="n">
        <f aca="false">1-D2304</f>
        <v>0.4578</v>
      </c>
      <c r="F2304" s="299" t="n">
        <v>8.41</v>
      </c>
    </row>
    <row r="2305" customFormat="false" ht="15" hidden="false" customHeight="false" outlineLevel="0" collapsed="false">
      <c r="A2305" s="294" t="s">
        <v>5483</v>
      </c>
      <c r="B2305" s="295" t="s">
        <v>5484</v>
      </c>
      <c r="C2305" s="296" t="s">
        <v>19</v>
      </c>
      <c r="D2305" s="297" t="n">
        <v>0.5112</v>
      </c>
      <c r="E2305" s="298" t="n">
        <f aca="false">1-D2305</f>
        <v>0.4888</v>
      </c>
      <c r="F2305" s="299" t="n">
        <v>9.39</v>
      </c>
    </row>
    <row r="2306" customFormat="false" ht="15" hidden="false" customHeight="false" outlineLevel="0" collapsed="false">
      <c r="A2306" s="294" t="s">
        <v>5485</v>
      </c>
      <c r="B2306" s="295" t="s">
        <v>5486</v>
      </c>
      <c r="C2306" s="296" t="s">
        <v>19</v>
      </c>
      <c r="D2306" s="297" t="n">
        <v>0.4008</v>
      </c>
      <c r="E2306" s="298" t="n">
        <f aca="false">1-D2306</f>
        <v>0.5992</v>
      </c>
      <c r="F2306" s="299" t="n">
        <v>12.8</v>
      </c>
    </row>
    <row r="2307" customFormat="false" ht="15" hidden="false" customHeight="false" outlineLevel="0" collapsed="false">
      <c r="A2307" s="294" t="s">
        <v>5487</v>
      </c>
      <c r="B2307" s="295" t="s">
        <v>5488</v>
      </c>
      <c r="C2307" s="296" t="s">
        <v>19</v>
      </c>
      <c r="D2307" s="297" t="n">
        <v>0.5772</v>
      </c>
      <c r="E2307" s="298" t="n">
        <f aca="false">1-D2307</f>
        <v>0.4228</v>
      </c>
      <c r="F2307" s="299" t="n">
        <v>7.9</v>
      </c>
    </row>
    <row r="2308" customFormat="false" ht="15" hidden="false" customHeight="false" outlineLevel="0" collapsed="false">
      <c r="A2308" s="294" t="s">
        <v>5489</v>
      </c>
      <c r="B2308" s="295" t="s">
        <v>5490</v>
      </c>
      <c r="C2308" s="296" t="s">
        <v>19</v>
      </c>
      <c r="D2308" s="297" t="n">
        <v>0.5549</v>
      </c>
      <c r="E2308" s="298" t="n">
        <f aca="false">1-D2308</f>
        <v>0.4451</v>
      </c>
      <c r="F2308" s="299" t="n">
        <v>8.65</v>
      </c>
    </row>
    <row r="2309" customFormat="false" ht="15" hidden="false" customHeight="false" outlineLevel="0" collapsed="false">
      <c r="A2309" s="294" t="s">
        <v>5491</v>
      </c>
      <c r="B2309" s="295" t="s">
        <v>5492</v>
      </c>
      <c r="C2309" s="296" t="s">
        <v>19</v>
      </c>
      <c r="D2309" s="297" t="n">
        <v>0.4601</v>
      </c>
      <c r="E2309" s="298" t="n">
        <f aca="false">1-D2309</f>
        <v>0.5399</v>
      </c>
      <c r="F2309" s="299" t="n">
        <v>11.15</v>
      </c>
    </row>
    <row r="2310" customFormat="false" ht="15" hidden="false" customHeight="false" outlineLevel="0" collapsed="false">
      <c r="A2310" s="294" t="s">
        <v>5493</v>
      </c>
      <c r="B2310" s="295" t="s">
        <v>5494</v>
      </c>
      <c r="C2310" s="296" t="s">
        <v>19</v>
      </c>
      <c r="D2310" s="297" t="n">
        <v>0.5109</v>
      </c>
      <c r="E2310" s="298" t="n">
        <f aca="false">1-D2310</f>
        <v>0.4891</v>
      </c>
      <c r="F2310" s="299" t="n">
        <v>5.95</v>
      </c>
    </row>
    <row r="2311" customFormat="false" ht="15" hidden="false" customHeight="false" outlineLevel="0" collapsed="false">
      <c r="A2311" s="294" t="s">
        <v>5495</v>
      </c>
      <c r="B2311" s="295" t="s">
        <v>5496</v>
      </c>
      <c r="C2311" s="296" t="s">
        <v>19</v>
      </c>
      <c r="D2311" s="297" t="n">
        <v>0.4915</v>
      </c>
      <c r="E2311" s="298" t="n">
        <f aca="false">1-D2311</f>
        <v>0.5085</v>
      </c>
      <c r="F2311" s="299" t="n">
        <v>6.49</v>
      </c>
    </row>
    <row r="2312" customFormat="false" ht="15" hidden="false" customHeight="false" outlineLevel="0" collapsed="false">
      <c r="A2312" s="294" t="s">
        <v>5497</v>
      </c>
      <c r="B2312" s="295" t="s">
        <v>5498</v>
      </c>
      <c r="C2312" s="296" t="s">
        <v>19</v>
      </c>
      <c r="D2312" s="297" t="n">
        <v>0.4096</v>
      </c>
      <c r="E2312" s="298" t="n">
        <f aca="false">1-D2312</f>
        <v>0.5904</v>
      </c>
      <c r="F2312" s="299" t="n">
        <v>8.35</v>
      </c>
    </row>
    <row r="2313" customFormat="false" ht="15" hidden="false" customHeight="false" outlineLevel="0" collapsed="false">
      <c r="A2313" s="294" t="s">
        <v>5499</v>
      </c>
      <c r="B2313" s="295" t="s">
        <v>5500</v>
      </c>
      <c r="C2313" s="296" t="s">
        <v>19</v>
      </c>
      <c r="D2313" s="297" t="n">
        <v>0.5552</v>
      </c>
      <c r="E2313" s="298" t="n">
        <f aca="false">1-D2313</f>
        <v>0.4448</v>
      </c>
      <c r="F2313" s="299" t="n">
        <v>10.97</v>
      </c>
    </row>
    <row r="2314" customFormat="false" ht="15" hidden="false" customHeight="false" outlineLevel="0" collapsed="false">
      <c r="A2314" s="294" t="s">
        <v>5501</v>
      </c>
      <c r="B2314" s="295" t="s">
        <v>5502</v>
      </c>
      <c r="C2314" s="296" t="s">
        <v>19</v>
      </c>
      <c r="D2314" s="297" t="n">
        <v>0.536</v>
      </c>
      <c r="E2314" s="298" t="n">
        <f aca="false">1-D2314</f>
        <v>0.464</v>
      </c>
      <c r="F2314" s="299" t="n">
        <v>11.94</v>
      </c>
    </row>
    <row r="2315" customFormat="false" ht="15" hidden="false" customHeight="false" outlineLevel="0" collapsed="false">
      <c r="A2315" s="294" t="s">
        <v>5503</v>
      </c>
      <c r="B2315" s="295" t="s">
        <v>5504</v>
      </c>
      <c r="C2315" s="296" t="s">
        <v>19</v>
      </c>
      <c r="D2315" s="297" t="n">
        <v>0.4369</v>
      </c>
      <c r="E2315" s="298" t="n">
        <f aca="false">1-D2315</f>
        <v>0.5631</v>
      </c>
      <c r="F2315" s="299" t="n">
        <v>15.68</v>
      </c>
    </row>
    <row r="2316" customFormat="false" ht="15" hidden="false" customHeight="false" outlineLevel="0" collapsed="false">
      <c r="A2316" s="294" t="s">
        <v>5505</v>
      </c>
      <c r="B2316" s="295" t="s">
        <v>5506</v>
      </c>
      <c r="C2316" s="296" t="s">
        <v>61</v>
      </c>
      <c r="D2316" s="297" t="n">
        <v>0.571</v>
      </c>
      <c r="E2316" s="298" t="n">
        <f aca="false">1-D2316</f>
        <v>0.429</v>
      </c>
      <c r="F2316" s="299" t="n">
        <v>18.46</v>
      </c>
    </row>
    <row r="2317" customFormat="false" ht="15" hidden="false" customHeight="false" outlineLevel="0" collapsed="false">
      <c r="A2317" s="294" t="s">
        <v>5507</v>
      </c>
      <c r="B2317" s="295" t="s">
        <v>5508</v>
      </c>
      <c r="C2317" s="296" t="s">
        <v>61</v>
      </c>
      <c r="D2317" s="297" t="n">
        <v>0.5629</v>
      </c>
      <c r="E2317" s="298" t="n">
        <f aca="false">1-D2317</f>
        <v>0.4371</v>
      </c>
      <c r="F2317" s="299" t="n">
        <v>19.7</v>
      </c>
    </row>
    <row r="2318" customFormat="false" ht="15" hidden="false" customHeight="false" outlineLevel="0" collapsed="false">
      <c r="A2318" s="294" t="s">
        <v>5509</v>
      </c>
      <c r="B2318" s="295" t="s">
        <v>5510</v>
      </c>
      <c r="C2318" s="296" t="s">
        <v>61</v>
      </c>
      <c r="D2318" s="297" t="n">
        <v>0.4622</v>
      </c>
      <c r="E2318" s="298" t="n">
        <f aca="false">1-D2318</f>
        <v>0.5378</v>
      </c>
      <c r="F2318" s="299" t="n">
        <v>25.64</v>
      </c>
    </row>
    <row r="2319" customFormat="false" ht="15" hidden="false" customHeight="false" outlineLevel="0" collapsed="false">
      <c r="A2319" s="294" t="s">
        <v>5511</v>
      </c>
      <c r="B2319" s="295" t="s">
        <v>5512</v>
      </c>
      <c r="C2319" s="296" t="s">
        <v>19</v>
      </c>
      <c r="D2319" s="297" t="n">
        <v>0.2803</v>
      </c>
      <c r="E2319" s="298" t="n">
        <f aca="false">1-D2319</f>
        <v>0.7197</v>
      </c>
      <c r="F2319" s="299" t="n">
        <v>31.86</v>
      </c>
    </row>
    <row r="2320" customFormat="false" ht="15" hidden="false" customHeight="false" outlineLevel="0" collapsed="false">
      <c r="A2320" s="294" t="s">
        <v>5513</v>
      </c>
      <c r="B2320" s="295" t="s">
        <v>5514</v>
      </c>
      <c r="C2320" s="296" t="s">
        <v>19</v>
      </c>
      <c r="D2320" s="297" t="n">
        <v>0.3054</v>
      </c>
      <c r="E2320" s="298" t="n">
        <f aca="false">1-D2320</f>
        <v>0.6946</v>
      </c>
      <c r="F2320" s="299" t="n">
        <v>29.24</v>
      </c>
    </row>
    <row r="2321" customFormat="false" ht="15" hidden="false" customHeight="false" outlineLevel="0" collapsed="false">
      <c r="A2321" s="294" t="s">
        <v>5515</v>
      </c>
      <c r="B2321" s="295" t="s">
        <v>5516</v>
      </c>
      <c r="C2321" s="296" t="s">
        <v>19</v>
      </c>
      <c r="D2321" s="297" t="n">
        <v>0.2866</v>
      </c>
      <c r="E2321" s="298" t="n">
        <f aca="false">1-D2321</f>
        <v>0.7134</v>
      </c>
      <c r="F2321" s="299" t="n">
        <v>31.16</v>
      </c>
    </row>
    <row r="2322" customFormat="false" ht="15" hidden="false" customHeight="false" outlineLevel="0" collapsed="false">
      <c r="A2322" s="294" t="s">
        <v>5517</v>
      </c>
      <c r="B2322" s="295" t="s">
        <v>5518</v>
      </c>
      <c r="C2322" s="296" t="s">
        <v>61</v>
      </c>
      <c r="D2322" s="297" t="n">
        <v>0.1625</v>
      </c>
      <c r="E2322" s="298" t="n">
        <f aca="false">1-D2322</f>
        <v>0.8375</v>
      </c>
      <c r="F2322" s="299" t="n">
        <v>57.29</v>
      </c>
    </row>
    <row r="2323" customFormat="false" ht="15" hidden="false" customHeight="false" outlineLevel="0" collapsed="false">
      <c r="A2323" s="294" t="s">
        <v>5519</v>
      </c>
      <c r="B2323" s="295" t="s">
        <v>5520</v>
      </c>
      <c r="C2323" s="296" t="s">
        <v>61</v>
      </c>
      <c r="D2323" s="297" t="n">
        <v>0.0893</v>
      </c>
      <c r="E2323" s="298" t="n">
        <f aca="false">1-D2323</f>
        <v>0.9107</v>
      </c>
      <c r="F2323" s="299" t="n">
        <v>104.2</v>
      </c>
    </row>
    <row r="2324" customFormat="false" ht="15" hidden="false" customHeight="false" outlineLevel="0" collapsed="false">
      <c r="A2324" s="294" t="s">
        <v>5521</v>
      </c>
      <c r="B2324" s="295" t="s">
        <v>5522</v>
      </c>
      <c r="C2324" s="296" t="s">
        <v>61</v>
      </c>
      <c r="D2324" s="297" t="n">
        <v>0.1345</v>
      </c>
      <c r="E2324" s="298" t="n">
        <f aca="false">1-D2324</f>
        <v>0.8655</v>
      </c>
      <c r="F2324" s="299" t="n">
        <v>64.77</v>
      </c>
    </row>
    <row r="2325" customFormat="false" ht="15" hidden="false" customHeight="false" outlineLevel="0" collapsed="false">
      <c r="A2325" s="294" t="s">
        <v>5523</v>
      </c>
      <c r="B2325" s="295" t="s">
        <v>5524</v>
      </c>
      <c r="C2325" s="296" t="s">
        <v>61</v>
      </c>
      <c r="D2325" s="297" t="n">
        <v>0.1739</v>
      </c>
      <c r="E2325" s="298" t="n">
        <f aca="false">1-D2325</f>
        <v>0.8261</v>
      </c>
      <c r="F2325" s="299" t="n">
        <v>47.9</v>
      </c>
    </row>
    <row r="2326" customFormat="false" ht="15" hidden="false" customHeight="false" outlineLevel="0" collapsed="false">
      <c r="A2326" s="294" t="s">
        <v>5525</v>
      </c>
      <c r="B2326" s="295" t="s">
        <v>5526</v>
      </c>
      <c r="C2326" s="296" t="s">
        <v>61</v>
      </c>
      <c r="D2326" s="297" t="n">
        <v>0.0938</v>
      </c>
      <c r="E2326" s="298" t="n">
        <f aca="false">1-D2326</f>
        <v>0.9062</v>
      </c>
      <c r="F2326" s="299" t="n">
        <v>96.14</v>
      </c>
    </row>
    <row r="2327" customFormat="false" ht="15" hidden="false" customHeight="false" outlineLevel="0" collapsed="false">
      <c r="A2327" s="294" t="s">
        <v>5527</v>
      </c>
      <c r="B2327" s="295" t="s">
        <v>5528</v>
      </c>
      <c r="C2327" s="296" t="s">
        <v>61</v>
      </c>
      <c r="D2327" s="297" t="n">
        <v>0.0832</v>
      </c>
      <c r="E2327" s="298" t="n">
        <f aca="false">1-D2327</f>
        <v>0.9168</v>
      </c>
      <c r="F2327" s="299" t="n">
        <v>113.02</v>
      </c>
    </row>
    <row r="2328" customFormat="false" ht="15" hidden="false" customHeight="false" outlineLevel="0" collapsed="false">
      <c r="A2328" s="294" t="s">
        <v>5529</v>
      </c>
      <c r="B2328" s="295" t="s">
        <v>5530</v>
      </c>
      <c r="C2328" s="296" t="s">
        <v>61</v>
      </c>
      <c r="D2328" s="297" t="n">
        <v>0.1153</v>
      </c>
      <c r="E2328" s="298" t="n">
        <f aca="false">1-D2328</f>
        <v>0.8847</v>
      </c>
      <c r="F2328" s="299" t="n">
        <v>89.97</v>
      </c>
    </row>
    <row r="2329" customFormat="false" ht="15" hidden="false" customHeight="false" outlineLevel="0" collapsed="false">
      <c r="A2329" s="294" t="s">
        <v>5531</v>
      </c>
      <c r="B2329" s="295" t="s">
        <v>5532</v>
      </c>
      <c r="C2329" s="296" t="s">
        <v>61</v>
      </c>
      <c r="D2329" s="297" t="n">
        <v>0.1081</v>
      </c>
      <c r="E2329" s="298" t="n">
        <f aca="false">1-D2329</f>
        <v>0.8919</v>
      </c>
      <c r="F2329" s="299" t="n">
        <v>101.64</v>
      </c>
    </row>
    <row r="2330" customFormat="false" ht="15" hidden="false" customHeight="false" outlineLevel="0" collapsed="false">
      <c r="A2330" s="294" t="s">
        <v>5533</v>
      </c>
      <c r="B2330" s="295" t="s">
        <v>5534</v>
      </c>
      <c r="C2330" s="296" t="s">
        <v>61</v>
      </c>
      <c r="D2330" s="297" t="n">
        <v>0.0833</v>
      </c>
      <c r="E2330" s="298" t="n">
        <f aca="false">1-D2330</f>
        <v>0.9167</v>
      </c>
      <c r="F2330" s="299" t="n">
        <v>138.33</v>
      </c>
    </row>
    <row r="2331" customFormat="false" ht="15" hidden="false" customHeight="false" outlineLevel="0" collapsed="false">
      <c r="A2331" s="294" t="s">
        <v>5535</v>
      </c>
      <c r="B2331" s="295" t="s">
        <v>5536</v>
      </c>
      <c r="C2331" s="296" t="s">
        <v>61</v>
      </c>
      <c r="D2331" s="297" t="n">
        <v>0.081</v>
      </c>
      <c r="E2331" s="298" t="n">
        <f aca="false">1-D2331</f>
        <v>0.919</v>
      </c>
      <c r="F2331" s="299" t="n">
        <v>150.02</v>
      </c>
    </row>
    <row r="2332" customFormat="false" ht="15" hidden="false" customHeight="false" outlineLevel="0" collapsed="false">
      <c r="A2332" s="294" t="s">
        <v>5537</v>
      </c>
      <c r="B2332" s="295" t="s">
        <v>5538</v>
      </c>
      <c r="C2332" s="296" t="s">
        <v>61</v>
      </c>
      <c r="D2332" s="297" t="n">
        <v>0.087</v>
      </c>
      <c r="E2332" s="298" t="n">
        <f aca="false">1-D2332</f>
        <v>0.913</v>
      </c>
      <c r="F2332" s="299" t="n">
        <v>120.34</v>
      </c>
    </row>
    <row r="2333" customFormat="false" ht="15" hidden="false" customHeight="false" outlineLevel="0" collapsed="false">
      <c r="A2333" s="294" t="s">
        <v>5539</v>
      </c>
      <c r="B2333" s="295" t="s">
        <v>5540</v>
      </c>
      <c r="C2333" s="296" t="s">
        <v>61</v>
      </c>
      <c r="D2333" s="297" t="n">
        <v>0.0723</v>
      </c>
      <c r="E2333" s="298" t="n">
        <f aca="false">1-D2333</f>
        <v>0.9277</v>
      </c>
      <c r="F2333" s="299" t="n">
        <v>127.91</v>
      </c>
    </row>
    <row r="2334" customFormat="false" ht="15" hidden="false" customHeight="false" outlineLevel="0" collapsed="false">
      <c r="A2334" s="294" t="s">
        <v>5541</v>
      </c>
      <c r="B2334" s="295" t="s">
        <v>5542</v>
      </c>
      <c r="C2334" s="296" t="s">
        <v>61</v>
      </c>
      <c r="D2334" s="297" t="n">
        <v>0.1571</v>
      </c>
      <c r="E2334" s="298" t="n">
        <f aca="false">1-D2334</f>
        <v>0.8429</v>
      </c>
      <c r="F2334" s="299" t="n">
        <v>165.96</v>
      </c>
    </row>
    <row r="2335" customFormat="false" ht="15" hidden="false" customHeight="false" outlineLevel="0" collapsed="false">
      <c r="A2335" s="294" t="s">
        <v>5543</v>
      </c>
      <c r="B2335" s="295" t="s">
        <v>5544</v>
      </c>
      <c r="C2335" s="296" t="s">
        <v>61</v>
      </c>
      <c r="D2335" s="297" t="n">
        <v>0.0991</v>
      </c>
      <c r="E2335" s="298" t="n">
        <f aca="false">1-D2335</f>
        <v>0.9009</v>
      </c>
      <c r="F2335" s="299" t="n">
        <v>154.85</v>
      </c>
    </row>
    <row r="2336" customFormat="false" ht="15" hidden="false" customHeight="false" outlineLevel="0" collapsed="false">
      <c r="A2336" s="294" t="s">
        <v>5545</v>
      </c>
      <c r="B2336" s="295" t="s">
        <v>5546</v>
      </c>
      <c r="C2336" s="296" t="s">
        <v>61</v>
      </c>
      <c r="D2336" s="297" t="n">
        <v>0.114</v>
      </c>
      <c r="E2336" s="298" t="n">
        <f aca="false">1-D2336</f>
        <v>0.886</v>
      </c>
      <c r="F2336" s="299" t="n">
        <v>160.33</v>
      </c>
    </row>
    <row r="2337" customFormat="false" ht="15" hidden="false" customHeight="false" outlineLevel="0" collapsed="false">
      <c r="A2337" s="294" t="s">
        <v>5547</v>
      </c>
      <c r="B2337" s="295" t="s">
        <v>5548</v>
      </c>
      <c r="C2337" s="296" t="s">
        <v>61</v>
      </c>
      <c r="D2337" s="297" t="n">
        <v>0.098</v>
      </c>
      <c r="E2337" s="298" t="n">
        <f aca="false">1-D2337</f>
        <v>0.902</v>
      </c>
      <c r="F2337" s="299" t="n">
        <v>162.88</v>
      </c>
    </row>
    <row r="2338" customFormat="false" ht="15" hidden="false" customHeight="false" outlineLevel="0" collapsed="false">
      <c r="A2338" s="294" t="s">
        <v>5549</v>
      </c>
      <c r="B2338" s="295" t="s">
        <v>5550</v>
      </c>
      <c r="C2338" s="296" t="s">
        <v>61</v>
      </c>
      <c r="D2338" s="297" t="n">
        <v>0.0867</v>
      </c>
      <c r="E2338" s="298" t="n">
        <f aca="false">1-D2338</f>
        <v>0.9133</v>
      </c>
      <c r="F2338" s="299" t="n">
        <v>122.73</v>
      </c>
    </row>
    <row r="2339" customFormat="false" ht="15" hidden="false" customHeight="false" outlineLevel="0" collapsed="false">
      <c r="A2339" s="294" t="s">
        <v>5551</v>
      </c>
      <c r="B2339" s="295" t="s">
        <v>5552</v>
      </c>
      <c r="C2339" s="296" t="s">
        <v>61</v>
      </c>
      <c r="D2339" s="297" t="n">
        <v>0.0715</v>
      </c>
      <c r="E2339" s="298" t="n">
        <f aca="false">1-D2339</f>
        <v>0.9285</v>
      </c>
      <c r="F2339" s="299" t="n">
        <v>135.02</v>
      </c>
    </row>
    <row r="2340" customFormat="false" ht="15" hidden="false" customHeight="false" outlineLevel="0" collapsed="false">
      <c r="A2340" s="294" t="s">
        <v>5553</v>
      </c>
      <c r="B2340" s="295" t="s">
        <v>5554</v>
      </c>
      <c r="C2340" s="296" t="s">
        <v>61</v>
      </c>
      <c r="D2340" s="297" t="n">
        <v>0.086</v>
      </c>
      <c r="E2340" s="298" t="n">
        <f aca="false">1-D2340</f>
        <v>0.914</v>
      </c>
      <c r="F2340" s="299" t="n">
        <v>134</v>
      </c>
    </row>
    <row r="2341" customFormat="false" ht="15" hidden="false" customHeight="false" outlineLevel="0" collapsed="false">
      <c r="A2341" s="294" t="s">
        <v>5555</v>
      </c>
      <c r="B2341" s="295" t="s">
        <v>5556</v>
      </c>
      <c r="C2341" s="296" t="s">
        <v>61</v>
      </c>
      <c r="D2341" s="297" t="n">
        <v>0.0727</v>
      </c>
      <c r="E2341" s="298" t="n">
        <f aca="false">1-D2341</f>
        <v>0.9273</v>
      </c>
      <c r="F2341" s="299" t="n">
        <v>141.56</v>
      </c>
    </row>
    <row r="2342" customFormat="false" ht="15" hidden="false" customHeight="false" outlineLevel="0" collapsed="false">
      <c r="A2342" s="294" t="s">
        <v>5557</v>
      </c>
      <c r="B2342" s="295" t="s">
        <v>5558</v>
      </c>
      <c r="C2342" s="296" t="s">
        <v>61</v>
      </c>
      <c r="D2342" s="297" t="n">
        <v>0.1035</v>
      </c>
      <c r="E2342" s="298" t="n">
        <f aca="false">1-D2342</f>
        <v>0.8965</v>
      </c>
      <c r="F2342" s="299" t="n">
        <v>189.33</v>
      </c>
    </row>
    <row r="2343" customFormat="false" ht="15" hidden="false" customHeight="false" outlineLevel="0" collapsed="false">
      <c r="A2343" s="294" t="s">
        <v>5559</v>
      </c>
      <c r="B2343" s="295" t="s">
        <v>5560</v>
      </c>
      <c r="C2343" s="296" t="s">
        <v>61</v>
      </c>
      <c r="D2343" s="297" t="n">
        <v>0.0696</v>
      </c>
      <c r="E2343" s="298" t="n">
        <f aca="false">1-D2343</f>
        <v>0.9304</v>
      </c>
      <c r="F2343" s="299" t="n">
        <v>190.04</v>
      </c>
    </row>
    <row r="2344" customFormat="false" ht="15" hidden="false" customHeight="false" outlineLevel="0" collapsed="false">
      <c r="A2344" s="294" t="s">
        <v>5561</v>
      </c>
      <c r="B2344" s="295" t="s">
        <v>5562</v>
      </c>
      <c r="C2344" s="296" t="s">
        <v>61</v>
      </c>
      <c r="D2344" s="297" t="n">
        <v>0.0798</v>
      </c>
      <c r="E2344" s="298" t="n">
        <f aca="false">1-D2344</f>
        <v>0.9202</v>
      </c>
      <c r="F2344" s="299" t="n">
        <v>189.01</v>
      </c>
    </row>
    <row r="2345" customFormat="false" ht="15" hidden="false" customHeight="false" outlineLevel="0" collapsed="false">
      <c r="A2345" s="294" t="s">
        <v>5563</v>
      </c>
      <c r="B2345" s="295" t="s">
        <v>5564</v>
      </c>
      <c r="C2345" s="296" t="s">
        <v>61</v>
      </c>
      <c r="D2345" s="297" t="n">
        <v>0.0706</v>
      </c>
      <c r="E2345" s="298" t="n">
        <f aca="false">1-D2345</f>
        <v>0.9294</v>
      </c>
      <c r="F2345" s="299" t="n">
        <v>196.58</v>
      </c>
    </row>
    <row r="2346" customFormat="false" ht="15" hidden="false" customHeight="false" outlineLevel="0" collapsed="false">
      <c r="A2346" s="294" t="s">
        <v>5565</v>
      </c>
      <c r="B2346" s="295" t="s">
        <v>5566</v>
      </c>
      <c r="C2346" s="296" t="s">
        <v>61</v>
      </c>
      <c r="D2346" s="297" t="n">
        <v>0.1175</v>
      </c>
      <c r="E2346" s="298" t="n">
        <f aca="false">1-D2346</f>
        <v>0.8825</v>
      </c>
      <c r="F2346" s="299" t="n">
        <v>45.78</v>
      </c>
    </row>
    <row r="2347" customFormat="false" ht="15" hidden="false" customHeight="false" outlineLevel="0" collapsed="false">
      <c r="A2347" s="294" t="s">
        <v>5567</v>
      </c>
      <c r="B2347" s="295" t="s">
        <v>5568</v>
      </c>
      <c r="C2347" s="296" t="s">
        <v>61</v>
      </c>
      <c r="D2347" s="297" t="n">
        <v>0.2579</v>
      </c>
      <c r="E2347" s="298" t="n">
        <f aca="false">1-D2347</f>
        <v>0.7421</v>
      </c>
      <c r="F2347" s="299" t="n">
        <v>19.39</v>
      </c>
    </row>
    <row r="2348" customFormat="false" ht="15" hidden="false" customHeight="false" outlineLevel="0" collapsed="false">
      <c r="A2348" s="294" t="s">
        <v>5569</v>
      </c>
      <c r="B2348" s="295" t="s">
        <v>5570</v>
      </c>
      <c r="C2348" s="296" t="s">
        <v>61</v>
      </c>
      <c r="D2348" s="297" t="n">
        <v>0.1546</v>
      </c>
      <c r="E2348" s="298" t="n">
        <f aca="false">1-D2348</f>
        <v>0.8454</v>
      </c>
      <c r="F2348" s="299" t="n">
        <v>54.28</v>
      </c>
    </row>
    <row r="2349" customFormat="false" ht="15" hidden="false" customHeight="false" outlineLevel="0" collapsed="false">
      <c r="A2349" s="294" t="s">
        <v>5571</v>
      </c>
      <c r="B2349" s="295" t="s">
        <v>5572</v>
      </c>
      <c r="C2349" s="296" t="s">
        <v>61</v>
      </c>
      <c r="D2349" s="297" t="n">
        <v>0.1207</v>
      </c>
      <c r="E2349" s="298" t="n">
        <f aca="false">1-D2349</f>
        <v>0.8793</v>
      </c>
      <c r="F2349" s="299" t="n">
        <v>72.64</v>
      </c>
    </row>
    <row r="2350" customFormat="false" ht="15" hidden="false" customHeight="false" outlineLevel="0" collapsed="false">
      <c r="A2350" s="294" t="s">
        <v>5573</v>
      </c>
      <c r="B2350" s="295" t="s">
        <v>5574</v>
      </c>
      <c r="C2350" s="296" t="s">
        <v>61</v>
      </c>
      <c r="D2350" s="297" t="n">
        <v>0.1326</v>
      </c>
      <c r="E2350" s="298" t="n">
        <f aca="false">1-D2350</f>
        <v>0.8674</v>
      </c>
      <c r="F2350" s="299" t="n">
        <v>41.18</v>
      </c>
    </row>
    <row r="2351" customFormat="false" ht="15" hidden="false" customHeight="false" outlineLevel="0" collapsed="false">
      <c r="A2351" s="294" t="s">
        <v>5575</v>
      </c>
      <c r="B2351" s="295" t="s">
        <v>5576</v>
      </c>
      <c r="C2351" s="296" t="s">
        <v>61</v>
      </c>
      <c r="D2351" s="297" t="n">
        <v>0.1006</v>
      </c>
      <c r="E2351" s="298" t="n">
        <f aca="false">1-D2351</f>
        <v>0.8994</v>
      </c>
      <c r="F2351" s="299" t="n">
        <v>58.06</v>
      </c>
    </row>
    <row r="2352" customFormat="false" ht="15" hidden="false" customHeight="false" outlineLevel="0" collapsed="false">
      <c r="A2352" s="294" t="s">
        <v>5577</v>
      </c>
      <c r="B2352" s="295" t="s">
        <v>5578</v>
      </c>
      <c r="C2352" s="296" t="s">
        <v>61</v>
      </c>
      <c r="D2352" s="297" t="n">
        <v>0.0825</v>
      </c>
      <c r="E2352" s="298" t="n">
        <f aca="false">1-D2352</f>
        <v>0.9175</v>
      </c>
      <c r="F2352" s="299" t="n">
        <v>92.34</v>
      </c>
    </row>
    <row r="2353" customFormat="false" ht="15" hidden="false" customHeight="false" outlineLevel="0" collapsed="false">
      <c r="A2353" s="294" t="s">
        <v>5579</v>
      </c>
      <c r="B2353" s="295" t="s">
        <v>5580</v>
      </c>
      <c r="C2353" s="296" t="s">
        <v>61</v>
      </c>
      <c r="D2353" s="297" t="n">
        <v>0.0732</v>
      </c>
      <c r="E2353" s="298" t="n">
        <f aca="false">1-D2353</f>
        <v>0.9268</v>
      </c>
      <c r="F2353" s="299" t="n">
        <v>109.22</v>
      </c>
    </row>
    <row r="2354" customFormat="false" ht="15" hidden="false" customHeight="false" outlineLevel="0" collapsed="false">
      <c r="A2354" s="294" t="s">
        <v>5581</v>
      </c>
      <c r="B2354" s="295" t="s">
        <v>5582</v>
      </c>
      <c r="C2354" s="296" t="s">
        <v>72</v>
      </c>
      <c r="D2354" s="297" t="n">
        <v>0.1634</v>
      </c>
      <c r="E2354" s="298" t="n">
        <f aca="false">1-D2354</f>
        <v>0.8366</v>
      </c>
      <c r="F2354" s="299" t="n">
        <v>174.97</v>
      </c>
    </row>
    <row r="2355" customFormat="false" ht="15" hidden="false" customHeight="false" outlineLevel="0" collapsed="false">
      <c r="A2355" s="294" t="s">
        <v>5583</v>
      </c>
      <c r="B2355" s="295" t="s">
        <v>5584</v>
      </c>
      <c r="C2355" s="296" t="s">
        <v>72</v>
      </c>
      <c r="D2355" s="297" t="n">
        <v>0.0696</v>
      </c>
      <c r="E2355" s="298" t="n">
        <f aca="false">1-D2355</f>
        <v>0.9304</v>
      </c>
      <c r="F2355" s="299" t="n">
        <v>160.3</v>
      </c>
    </row>
    <row r="2356" customFormat="false" ht="15" hidden="false" customHeight="false" outlineLevel="0" collapsed="false">
      <c r="A2356" s="294" t="s">
        <v>5585</v>
      </c>
      <c r="B2356" s="295" t="s">
        <v>5586</v>
      </c>
      <c r="C2356" s="296" t="s">
        <v>72</v>
      </c>
      <c r="D2356" s="297" t="n">
        <v>0.2541</v>
      </c>
      <c r="E2356" s="298" t="n">
        <f aca="false">1-D2356</f>
        <v>0.7459</v>
      </c>
      <c r="F2356" s="299" t="n">
        <v>112.52</v>
      </c>
    </row>
    <row r="2357" customFormat="false" ht="15" hidden="false" customHeight="false" outlineLevel="0" collapsed="false">
      <c r="A2357" s="294" t="s">
        <v>5587</v>
      </c>
      <c r="B2357" s="295" t="s">
        <v>5588</v>
      </c>
      <c r="C2357" s="296" t="s">
        <v>72</v>
      </c>
      <c r="D2357" s="297" t="n">
        <v>0.1139</v>
      </c>
      <c r="E2357" s="298" t="n">
        <f aca="false">1-D2357</f>
        <v>0.8861</v>
      </c>
      <c r="F2357" s="299" t="n">
        <v>97.85</v>
      </c>
    </row>
    <row r="2358" customFormat="false" ht="15" hidden="false" customHeight="false" outlineLevel="0" collapsed="false">
      <c r="A2358" s="294" t="s">
        <v>5589</v>
      </c>
      <c r="B2358" s="295" t="s">
        <v>5590</v>
      </c>
      <c r="C2358" s="296" t="s">
        <v>39</v>
      </c>
      <c r="D2358" s="297" t="n">
        <v>0.0262</v>
      </c>
      <c r="E2358" s="298" t="n">
        <f aca="false">1-D2358</f>
        <v>0.9738</v>
      </c>
      <c r="F2358" s="299" t="n">
        <v>14.14</v>
      </c>
    </row>
    <row r="2359" customFormat="false" ht="15" hidden="false" customHeight="false" outlineLevel="0" collapsed="false">
      <c r="A2359" s="294" t="s">
        <v>5591</v>
      </c>
      <c r="B2359" s="295" t="s">
        <v>5592</v>
      </c>
      <c r="C2359" s="296" t="s">
        <v>39</v>
      </c>
      <c r="D2359" s="297" t="n">
        <v>0.0132</v>
      </c>
      <c r="E2359" s="298" t="n">
        <f aca="false">1-D2359</f>
        <v>0.9868</v>
      </c>
      <c r="F2359" s="299" t="n">
        <v>27.93</v>
      </c>
    </row>
    <row r="2360" customFormat="false" ht="15" hidden="false" customHeight="false" outlineLevel="0" collapsed="false">
      <c r="A2360" s="294" t="s">
        <v>5593</v>
      </c>
      <c r="B2360" s="295" t="s">
        <v>5594</v>
      </c>
      <c r="C2360" s="296" t="s">
        <v>39</v>
      </c>
      <c r="D2360" s="297" t="n">
        <v>0.0111</v>
      </c>
      <c r="E2360" s="298" t="n">
        <f aca="false">1-D2360</f>
        <v>0.9889</v>
      </c>
      <c r="F2360" s="299" t="n">
        <v>33.35</v>
      </c>
    </row>
    <row r="2361" customFormat="false" ht="15" hidden="false" customHeight="false" outlineLevel="0" collapsed="false">
      <c r="A2361" s="294" t="s">
        <v>5595</v>
      </c>
      <c r="B2361" s="295" t="s">
        <v>5596</v>
      </c>
      <c r="C2361" s="296" t="s">
        <v>39</v>
      </c>
      <c r="D2361" s="297" t="n">
        <v>0.0359</v>
      </c>
      <c r="E2361" s="298" t="n">
        <f aca="false">1-D2361</f>
        <v>0.9641</v>
      </c>
      <c r="F2361" s="299" t="n">
        <v>10.3</v>
      </c>
    </row>
    <row r="2362" customFormat="false" ht="15" hidden="false" customHeight="false" outlineLevel="0" collapsed="false">
      <c r="A2362" s="294" t="s">
        <v>5597</v>
      </c>
      <c r="B2362" s="295" t="s">
        <v>5598</v>
      </c>
      <c r="C2362" s="296" t="s">
        <v>19</v>
      </c>
      <c r="D2362" s="297" t="n">
        <v>0.3509</v>
      </c>
      <c r="E2362" s="298" t="n">
        <f aca="false">1-D2362</f>
        <v>0.6491</v>
      </c>
      <c r="F2362" s="299" t="n">
        <v>83.92</v>
      </c>
    </row>
    <row r="2363" customFormat="false" ht="15" hidden="false" customHeight="false" outlineLevel="0" collapsed="false">
      <c r="A2363" s="294" t="s">
        <v>5599</v>
      </c>
      <c r="B2363" s="295" t="s">
        <v>5600</v>
      </c>
      <c r="C2363" s="296" t="s">
        <v>19</v>
      </c>
      <c r="D2363" s="297" t="n">
        <v>0.4415</v>
      </c>
      <c r="E2363" s="298" t="n">
        <f aca="false">1-D2363</f>
        <v>0.5585</v>
      </c>
      <c r="F2363" s="299" t="n">
        <v>66.7</v>
      </c>
    </row>
    <row r="2364" customFormat="false" ht="15" hidden="false" customHeight="false" outlineLevel="0" collapsed="false">
      <c r="A2364" s="294" t="s">
        <v>5601</v>
      </c>
      <c r="B2364" s="295" t="s">
        <v>5602</v>
      </c>
      <c r="C2364" s="296" t="s">
        <v>19</v>
      </c>
      <c r="D2364" s="297" t="n">
        <v>0.5242</v>
      </c>
      <c r="E2364" s="298" t="n">
        <f aca="false">1-D2364</f>
        <v>0.4758</v>
      </c>
      <c r="F2364" s="299" t="n">
        <v>28.08</v>
      </c>
    </row>
    <row r="2365" customFormat="false" ht="15" hidden="false" customHeight="false" outlineLevel="0" collapsed="false">
      <c r="A2365" s="294" t="s">
        <v>5603</v>
      </c>
      <c r="B2365" s="295" t="s">
        <v>5604</v>
      </c>
      <c r="C2365" s="296" t="s">
        <v>61</v>
      </c>
      <c r="D2365" s="297" t="n">
        <v>0.1405</v>
      </c>
      <c r="E2365" s="298" t="n">
        <f aca="false">1-D2365</f>
        <v>0.8595</v>
      </c>
      <c r="F2365" s="299" t="n">
        <v>30.39</v>
      </c>
    </row>
    <row r="2366" customFormat="false" ht="15" hidden="false" customHeight="false" outlineLevel="0" collapsed="false">
      <c r="A2366" s="294" t="s">
        <v>5605</v>
      </c>
      <c r="B2366" s="295" t="s">
        <v>5606</v>
      </c>
      <c r="C2366" s="296" t="s">
        <v>61</v>
      </c>
      <c r="D2366" s="297" t="n">
        <v>0.0291</v>
      </c>
      <c r="E2366" s="298" t="n">
        <f aca="false">1-D2366</f>
        <v>0.9709</v>
      </c>
      <c r="F2366" s="299" t="n">
        <v>12.71</v>
      </c>
    </row>
    <row r="2367" customFormat="false" ht="15" hidden="false" customHeight="false" outlineLevel="0" collapsed="false">
      <c r="A2367" s="294" t="s">
        <v>5607</v>
      </c>
      <c r="B2367" s="295" t="s">
        <v>5608</v>
      </c>
      <c r="C2367" s="296" t="s">
        <v>61</v>
      </c>
      <c r="D2367" s="297" t="n">
        <v>0.0062</v>
      </c>
      <c r="E2367" s="298" t="n">
        <f aca="false">1-D2367</f>
        <v>0.9938</v>
      </c>
      <c r="F2367" s="299" t="n">
        <v>59.62</v>
      </c>
    </row>
    <row r="2368" customFormat="false" ht="15" hidden="false" customHeight="false" outlineLevel="0" collapsed="false">
      <c r="A2368" s="294" t="s">
        <v>5609</v>
      </c>
      <c r="B2368" s="295" t="s">
        <v>5610</v>
      </c>
      <c r="C2368" s="296" t="s">
        <v>39</v>
      </c>
      <c r="D2368" s="297" t="n">
        <v>0.4456</v>
      </c>
      <c r="E2368" s="298" t="n">
        <f aca="false">1-D2368</f>
        <v>0.5544</v>
      </c>
      <c r="F2368" s="299" t="n">
        <v>13.6</v>
      </c>
    </row>
    <row r="2369" customFormat="false" ht="15" hidden="false" customHeight="false" outlineLevel="0" collapsed="false">
      <c r="A2369" s="294" t="s">
        <v>5611</v>
      </c>
      <c r="B2369" s="295" t="s">
        <v>5612</v>
      </c>
      <c r="C2369" s="296" t="s">
        <v>19</v>
      </c>
      <c r="D2369" s="297" t="n">
        <v>0.0313</v>
      </c>
      <c r="E2369" s="298" t="n">
        <f aca="false">1-D2369</f>
        <v>0.9687</v>
      </c>
      <c r="F2369" s="299" t="n">
        <v>3137.15</v>
      </c>
    </row>
    <row r="2370" customFormat="false" ht="15" hidden="false" customHeight="false" outlineLevel="0" collapsed="false">
      <c r="A2370" s="294" t="s">
        <v>5613</v>
      </c>
      <c r="B2370" s="295" t="s">
        <v>5614</v>
      </c>
      <c r="C2370" s="296" t="s">
        <v>19</v>
      </c>
      <c r="D2370" s="297" t="n">
        <v>0.3616</v>
      </c>
      <c r="E2370" s="298" t="n">
        <f aca="false">1-D2370</f>
        <v>0.6384</v>
      </c>
      <c r="F2370" s="299" t="n">
        <v>11.78</v>
      </c>
    </row>
    <row r="2371" customFormat="false" ht="15" hidden="false" customHeight="false" outlineLevel="0" collapsed="false">
      <c r="A2371" s="294" t="s">
        <v>5615</v>
      </c>
      <c r="B2371" s="295" t="s">
        <v>5616</v>
      </c>
      <c r="C2371" s="296" t="s">
        <v>19</v>
      </c>
      <c r="D2371" s="297" t="n">
        <v>0.0192</v>
      </c>
      <c r="E2371" s="298" t="n">
        <f aca="false">1-D2371</f>
        <v>0.9808</v>
      </c>
      <c r="F2371" s="299" t="n">
        <v>10453.33</v>
      </c>
    </row>
    <row r="2372" customFormat="false" ht="15" hidden="false" customHeight="false" outlineLevel="0" collapsed="false">
      <c r="A2372" s="294" t="s">
        <v>5617</v>
      </c>
      <c r="B2372" s="295" t="s">
        <v>5618</v>
      </c>
      <c r="C2372" s="296" t="s">
        <v>19</v>
      </c>
      <c r="D2372" s="297" t="n">
        <v>0.0053</v>
      </c>
      <c r="E2372" s="298" t="n">
        <f aca="false">1-D2372</f>
        <v>0.9947</v>
      </c>
      <c r="F2372" s="299" t="n">
        <v>5123.1</v>
      </c>
    </row>
    <row r="2373" customFormat="false" ht="15" hidden="false" customHeight="false" outlineLevel="0" collapsed="false">
      <c r="A2373" s="294" t="s">
        <v>5619</v>
      </c>
      <c r="B2373" s="295" t="s">
        <v>5620</v>
      </c>
      <c r="C2373" s="296" t="s">
        <v>19</v>
      </c>
      <c r="D2373" s="297" t="n">
        <v>0.0057</v>
      </c>
      <c r="E2373" s="298" t="n">
        <f aca="false">1-D2373</f>
        <v>0.9943</v>
      </c>
      <c r="F2373" s="299" t="n">
        <v>6803.51</v>
      </c>
    </row>
    <row r="2374" customFormat="false" ht="15" hidden="false" customHeight="false" outlineLevel="0" collapsed="false">
      <c r="A2374" s="294" t="s">
        <v>5621</v>
      </c>
      <c r="B2374" s="295" t="s">
        <v>5622</v>
      </c>
      <c r="C2374" s="296" t="s">
        <v>19</v>
      </c>
      <c r="D2374" s="297" t="n">
        <v>0.0276</v>
      </c>
      <c r="E2374" s="298" t="n">
        <f aca="false">1-D2374</f>
        <v>0.9724</v>
      </c>
      <c r="F2374" s="299" t="n">
        <v>6995.63</v>
      </c>
    </row>
    <row r="2375" customFormat="false" ht="15" hidden="false" customHeight="false" outlineLevel="0" collapsed="false">
      <c r="A2375" s="294" t="s">
        <v>5623</v>
      </c>
      <c r="B2375" s="295" t="s">
        <v>5624</v>
      </c>
      <c r="C2375" s="296" t="s">
        <v>39</v>
      </c>
      <c r="D2375" s="297" t="n">
        <v>0.4225</v>
      </c>
      <c r="E2375" s="298" t="n">
        <f aca="false">1-D2375</f>
        <v>0.5775</v>
      </c>
      <c r="F2375" s="299" t="n">
        <v>6.84</v>
      </c>
    </row>
    <row r="2376" customFormat="false" ht="15" hidden="false" customHeight="false" outlineLevel="0" collapsed="false">
      <c r="A2376" s="294" t="s">
        <v>5625</v>
      </c>
      <c r="B2376" s="295" t="s">
        <v>5626</v>
      </c>
      <c r="C2376" s="296" t="s">
        <v>39</v>
      </c>
      <c r="D2376" s="297" t="n">
        <v>0.5296</v>
      </c>
      <c r="E2376" s="298" t="n">
        <f aca="false">1-D2376</f>
        <v>0.4704</v>
      </c>
      <c r="F2376" s="299" t="n">
        <v>19.43</v>
      </c>
    </row>
    <row r="2377" customFormat="false" ht="15" hidden="false" customHeight="false" outlineLevel="0" collapsed="false">
      <c r="A2377" s="294" t="s">
        <v>5627</v>
      </c>
      <c r="B2377" s="295" t="s">
        <v>5628</v>
      </c>
      <c r="C2377" s="296" t="s">
        <v>39</v>
      </c>
      <c r="D2377" s="297" t="n">
        <v>0.202</v>
      </c>
      <c r="E2377" s="298" t="n">
        <f aca="false">1-D2377</f>
        <v>0.798</v>
      </c>
      <c r="F2377" s="299" t="n">
        <v>136.29</v>
      </c>
    </row>
    <row r="2378" customFormat="false" ht="15" hidden="false" customHeight="false" outlineLevel="0" collapsed="false">
      <c r="A2378" s="294" t="s">
        <v>5629</v>
      </c>
      <c r="B2378" s="295" t="s">
        <v>5630</v>
      </c>
      <c r="C2378" s="296" t="s">
        <v>39</v>
      </c>
      <c r="D2378" s="297" t="n">
        <v>0.2692</v>
      </c>
      <c r="E2378" s="298" t="n">
        <f aca="false">1-D2378</f>
        <v>0.7308</v>
      </c>
      <c r="F2378" s="299" t="n">
        <v>74.21</v>
      </c>
    </row>
    <row r="2379" customFormat="false" ht="15" hidden="false" customHeight="false" outlineLevel="0" collapsed="false">
      <c r="A2379" s="294" t="s">
        <v>5631</v>
      </c>
      <c r="B2379" s="295" t="s">
        <v>5632</v>
      </c>
      <c r="C2379" s="296" t="s">
        <v>61</v>
      </c>
      <c r="D2379" s="297" t="n">
        <v>0.2278</v>
      </c>
      <c r="E2379" s="298" t="n">
        <f aca="false">1-D2379</f>
        <v>0.7722</v>
      </c>
      <c r="F2379" s="299" t="n">
        <v>64.76</v>
      </c>
    </row>
    <row r="2380" customFormat="false" ht="15" hidden="false" customHeight="false" outlineLevel="0" collapsed="false">
      <c r="A2380" s="294" t="s">
        <v>5633</v>
      </c>
      <c r="B2380" s="295" t="s">
        <v>5634</v>
      </c>
      <c r="C2380" s="296" t="s">
        <v>61</v>
      </c>
      <c r="D2380" s="297" t="n">
        <v>0.1404</v>
      </c>
      <c r="E2380" s="298" t="n">
        <f aca="false">1-D2380</f>
        <v>0.8596</v>
      </c>
      <c r="F2380" s="299" t="n">
        <v>105.07</v>
      </c>
    </row>
    <row r="2381" customFormat="false" ht="15" hidden="false" customHeight="false" outlineLevel="0" collapsed="false">
      <c r="A2381" s="294" t="s">
        <v>5635</v>
      </c>
      <c r="B2381" s="295" t="s">
        <v>5636</v>
      </c>
      <c r="C2381" s="296" t="s">
        <v>61</v>
      </c>
      <c r="D2381" s="297" t="n">
        <v>0.3048</v>
      </c>
      <c r="E2381" s="298" t="n">
        <f aca="false">1-D2381</f>
        <v>0.6952</v>
      </c>
      <c r="F2381" s="299" t="n">
        <v>66.82</v>
      </c>
    </row>
    <row r="2382" customFormat="false" ht="15" hidden="false" customHeight="false" outlineLevel="0" collapsed="false">
      <c r="A2382" s="294" t="s">
        <v>5637</v>
      </c>
      <c r="B2382" s="295" t="s">
        <v>5638</v>
      </c>
      <c r="C2382" s="296" t="s">
        <v>61</v>
      </c>
      <c r="D2382" s="297" t="n">
        <v>0.199</v>
      </c>
      <c r="E2382" s="298" t="n">
        <f aca="false">1-D2382</f>
        <v>0.801</v>
      </c>
      <c r="F2382" s="299" t="n">
        <v>102.37</v>
      </c>
    </row>
    <row r="2383" customFormat="false" ht="15" hidden="false" customHeight="false" outlineLevel="0" collapsed="false">
      <c r="A2383" s="294" t="s">
        <v>5639</v>
      </c>
      <c r="B2383" s="295" t="s">
        <v>5640</v>
      </c>
      <c r="C2383" s="296" t="s">
        <v>61</v>
      </c>
      <c r="D2383" s="297" t="n">
        <v>0.2086</v>
      </c>
      <c r="E2383" s="298" t="n">
        <f aca="false">1-D2383</f>
        <v>0.7914</v>
      </c>
      <c r="F2383" s="299" t="n">
        <v>67.58</v>
      </c>
    </row>
    <row r="2384" customFormat="false" ht="15" hidden="false" customHeight="false" outlineLevel="0" collapsed="false">
      <c r="A2384" s="294" t="s">
        <v>5641</v>
      </c>
      <c r="B2384" s="295" t="s">
        <v>5642</v>
      </c>
      <c r="C2384" s="296" t="s">
        <v>61</v>
      </c>
      <c r="D2384" s="297" t="n">
        <v>0.2499</v>
      </c>
      <c r="E2384" s="298" t="n">
        <f aca="false">1-D2384</f>
        <v>0.7501</v>
      </c>
      <c r="F2384" s="299" t="n">
        <v>56.43</v>
      </c>
    </row>
    <row r="2385" customFormat="false" ht="15" hidden="false" customHeight="false" outlineLevel="0" collapsed="false">
      <c r="A2385" s="294" t="s">
        <v>5643</v>
      </c>
      <c r="B2385" s="295" t="s">
        <v>5644</v>
      </c>
      <c r="C2385" s="296" t="s">
        <v>61</v>
      </c>
      <c r="D2385" s="297" t="n">
        <v>0.1569</v>
      </c>
      <c r="E2385" s="298" t="n">
        <f aca="false">1-D2385</f>
        <v>0.8431</v>
      </c>
      <c r="F2385" s="299" t="n">
        <v>89.88</v>
      </c>
    </row>
    <row r="2386" customFormat="false" ht="15" hidden="false" customHeight="false" outlineLevel="0" collapsed="false">
      <c r="A2386" s="294" t="s">
        <v>5645</v>
      </c>
      <c r="B2386" s="295" t="s">
        <v>5646</v>
      </c>
      <c r="C2386" s="296" t="s">
        <v>61</v>
      </c>
      <c r="D2386" s="297" t="n">
        <v>0.2054</v>
      </c>
      <c r="E2386" s="298" t="n">
        <f aca="false">1-D2386</f>
        <v>0.7946</v>
      </c>
      <c r="F2386" s="299" t="n">
        <v>54.78</v>
      </c>
    </row>
    <row r="2387" customFormat="false" ht="15" hidden="false" customHeight="false" outlineLevel="0" collapsed="false">
      <c r="A2387" s="294" t="s">
        <v>5647</v>
      </c>
      <c r="B2387" s="295" t="s">
        <v>5648</v>
      </c>
      <c r="C2387" s="296" t="s">
        <v>61</v>
      </c>
      <c r="D2387" s="297" t="n">
        <v>0.2466</v>
      </c>
      <c r="E2387" s="298" t="n">
        <f aca="false">1-D2387</f>
        <v>0.7534</v>
      </c>
      <c r="F2387" s="299" t="n">
        <v>45.62</v>
      </c>
    </row>
    <row r="2388" customFormat="false" ht="15" hidden="false" customHeight="false" outlineLevel="0" collapsed="false">
      <c r="A2388" s="294" t="s">
        <v>5649</v>
      </c>
      <c r="B2388" s="295" t="s">
        <v>5650</v>
      </c>
      <c r="C2388" s="296" t="s">
        <v>61</v>
      </c>
      <c r="D2388" s="297" t="n">
        <v>0.1535</v>
      </c>
      <c r="E2388" s="298" t="n">
        <f aca="false">1-D2388</f>
        <v>0.8465</v>
      </c>
      <c r="F2388" s="299" t="n">
        <v>73.27</v>
      </c>
    </row>
    <row r="2389" customFormat="false" ht="15" hidden="false" customHeight="false" outlineLevel="0" collapsed="false">
      <c r="A2389" s="294" t="s">
        <v>5651</v>
      </c>
      <c r="B2389" s="295" t="s">
        <v>5652</v>
      </c>
      <c r="C2389" s="296" t="s">
        <v>61</v>
      </c>
      <c r="D2389" s="297" t="n">
        <v>0.4216</v>
      </c>
      <c r="E2389" s="298" t="n">
        <f aca="false">1-D2389</f>
        <v>0.5784</v>
      </c>
      <c r="F2389" s="299" t="n">
        <v>11.48</v>
      </c>
    </row>
    <row r="2390" customFormat="false" ht="15" hidden="false" customHeight="false" outlineLevel="0" collapsed="false">
      <c r="A2390" s="294" t="s">
        <v>5653</v>
      </c>
      <c r="B2390" s="295" t="s">
        <v>5654</v>
      </c>
      <c r="C2390" s="296" t="s">
        <v>19</v>
      </c>
      <c r="D2390" s="297" t="n">
        <v>0.2991</v>
      </c>
      <c r="E2390" s="298" t="n">
        <f aca="false">1-D2390</f>
        <v>0.7009</v>
      </c>
      <c r="F2390" s="299" t="n">
        <v>30.99</v>
      </c>
    </row>
    <row r="2391" customFormat="false" ht="15" hidden="false" customHeight="false" outlineLevel="0" collapsed="false">
      <c r="A2391" s="294" t="s">
        <v>5655</v>
      </c>
      <c r="B2391" s="295" t="s">
        <v>5656</v>
      </c>
      <c r="C2391" s="296" t="s">
        <v>39</v>
      </c>
      <c r="D2391" s="297" t="n">
        <v>0.7091</v>
      </c>
      <c r="E2391" s="298" t="n">
        <f aca="false">1-D2391</f>
        <v>0.2909</v>
      </c>
      <c r="F2391" s="299" t="n">
        <v>21.97</v>
      </c>
    </row>
    <row r="2392" customFormat="false" ht="15" hidden="false" customHeight="false" outlineLevel="0" collapsed="false">
      <c r="A2392" s="294" t="s">
        <v>5657</v>
      </c>
      <c r="B2392" s="295" t="s">
        <v>5658</v>
      </c>
      <c r="C2392" s="296" t="s">
        <v>72</v>
      </c>
      <c r="D2392" s="297" t="n">
        <v>0.7012</v>
      </c>
      <c r="E2392" s="298" t="n">
        <f aca="false">1-D2392</f>
        <v>0.2988</v>
      </c>
      <c r="F2392" s="299" t="n">
        <v>14.76</v>
      </c>
    </row>
    <row r="2393" customFormat="false" ht="15" hidden="false" customHeight="false" outlineLevel="0" collapsed="false">
      <c r="A2393" s="294" t="s">
        <v>5659</v>
      </c>
      <c r="B2393" s="295" t="s">
        <v>5660</v>
      </c>
      <c r="C2393" s="296" t="s">
        <v>61</v>
      </c>
      <c r="D2393" s="297" t="n">
        <v>0.7034</v>
      </c>
      <c r="E2393" s="298" t="n">
        <f aca="false">1-D2393</f>
        <v>0.2966</v>
      </c>
      <c r="F2393" s="299" t="n">
        <v>30.78</v>
      </c>
    </row>
    <row r="2394" customFormat="false" ht="15" hidden="false" customHeight="false" outlineLevel="0" collapsed="false">
      <c r="A2394" s="294" t="s">
        <v>5661</v>
      </c>
      <c r="B2394" s="295" t="s">
        <v>5662</v>
      </c>
      <c r="C2394" s="296" t="s">
        <v>61</v>
      </c>
      <c r="D2394" s="297" t="n">
        <v>0.199</v>
      </c>
      <c r="E2394" s="298" t="n">
        <f aca="false">1-D2394</f>
        <v>0.801</v>
      </c>
      <c r="F2394" s="299" t="n">
        <v>756.18</v>
      </c>
    </row>
    <row r="2395" customFormat="false" ht="15" hidden="false" customHeight="false" outlineLevel="0" collapsed="false">
      <c r="A2395" s="294" t="s">
        <v>5663</v>
      </c>
      <c r="B2395" s="295" t="s">
        <v>5664</v>
      </c>
      <c r="C2395" s="296" t="s">
        <v>39</v>
      </c>
      <c r="D2395" s="297" t="n">
        <v>0.2</v>
      </c>
      <c r="E2395" s="298" t="n">
        <f aca="false">1-D2395</f>
        <v>0.8</v>
      </c>
      <c r="F2395" s="299" t="n">
        <v>0.1</v>
      </c>
    </row>
    <row r="2396" customFormat="false" ht="15" hidden="false" customHeight="false" outlineLevel="0" collapsed="false">
      <c r="A2396" s="294" t="s">
        <v>5665</v>
      </c>
      <c r="B2396" s="295" t="s">
        <v>5666</v>
      </c>
      <c r="C2396" s="296" t="s">
        <v>39</v>
      </c>
      <c r="D2396" s="297" t="n">
        <v>0.1429</v>
      </c>
      <c r="E2396" s="298" t="n">
        <f aca="false">1-D2396</f>
        <v>0.8571</v>
      </c>
      <c r="F2396" s="299" t="n">
        <v>0.14</v>
      </c>
    </row>
    <row r="2397" customFormat="false" ht="15" hidden="false" customHeight="false" outlineLevel="0" collapsed="false">
      <c r="A2397" s="294" t="s">
        <v>5667</v>
      </c>
      <c r="B2397" s="295" t="s">
        <v>5668</v>
      </c>
      <c r="C2397" s="296" t="s">
        <v>39</v>
      </c>
      <c r="D2397" s="297" t="n">
        <v>0.1667</v>
      </c>
      <c r="E2397" s="298" t="n">
        <f aca="false">1-D2397</f>
        <v>0.8333</v>
      </c>
      <c r="F2397" s="299" t="n">
        <v>0.36</v>
      </c>
    </row>
    <row r="2398" customFormat="false" ht="15" hidden="false" customHeight="false" outlineLevel="0" collapsed="false">
      <c r="A2398" s="294" t="s">
        <v>5669</v>
      </c>
      <c r="B2398" s="295" t="s">
        <v>5670</v>
      </c>
      <c r="C2398" s="296" t="s">
        <v>19</v>
      </c>
      <c r="D2398" s="297" t="n">
        <v>0.5621</v>
      </c>
      <c r="E2398" s="298" t="n">
        <f aca="false">1-D2398</f>
        <v>0.4379</v>
      </c>
      <c r="F2398" s="299" t="n">
        <v>43.64</v>
      </c>
    </row>
    <row r="2399" customFormat="false" ht="15" hidden="false" customHeight="false" outlineLevel="0" collapsed="false">
      <c r="A2399" s="294" t="s">
        <v>5671</v>
      </c>
      <c r="B2399" s="295" t="s">
        <v>5672</v>
      </c>
      <c r="C2399" s="296" t="s">
        <v>39</v>
      </c>
      <c r="D2399" s="297" t="n">
        <v>0.3521</v>
      </c>
      <c r="E2399" s="298" t="n">
        <f aca="false">1-D2399</f>
        <v>0.6479</v>
      </c>
      <c r="F2399" s="299" t="n">
        <v>345.58</v>
      </c>
    </row>
    <row r="2400" customFormat="false" ht="15" hidden="false" customHeight="false" outlineLevel="0" collapsed="false">
      <c r="A2400" s="294" t="s">
        <v>5673</v>
      </c>
      <c r="B2400" s="295" t="s">
        <v>5674</v>
      </c>
      <c r="C2400" s="296" t="s">
        <v>103</v>
      </c>
      <c r="D2400" s="297" t="n">
        <v>0.198</v>
      </c>
      <c r="E2400" s="298" t="n">
        <f aca="false">1-D2400</f>
        <v>0.802</v>
      </c>
      <c r="F2400" s="299" t="n">
        <v>14.19</v>
      </c>
    </row>
    <row r="2401" customFormat="false" ht="15" hidden="false" customHeight="false" outlineLevel="0" collapsed="false">
      <c r="A2401" s="294" t="s">
        <v>5675</v>
      </c>
      <c r="B2401" s="295" t="s">
        <v>5676</v>
      </c>
      <c r="C2401" s="296" t="s">
        <v>103</v>
      </c>
      <c r="D2401" s="297" t="n">
        <v>0.1181</v>
      </c>
      <c r="E2401" s="298" t="n">
        <f aca="false">1-D2401</f>
        <v>0.8819</v>
      </c>
      <c r="F2401" s="299" t="n">
        <v>10.75</v>
      </c>
    </row>
    <row r="2402" customFormat="false" ht="15" hidden="false" customHeight="false" outlineLevel="0" collapsed="false">
      <c r="A2402" s="294" t="s">
        <v>5677</v>
      </c>
      <c r="B2402" s="295" t="s">
        <v>5678</v>
      </c>
      <c r="C2402" s="296" t="s">
        <v>103</v>
      </c>
      <c r="D2402" s="297" t="n">
        <v>0.0259</v>
      </c>
      <c r="E2402" s="298" t="n">
        <f aca="false">1-D2402</f>
        <v>0.9741</v>
      </c>
      <c r="F2402" s="299" t="n">
        <v>9.27</v>
      </c>
    </row>
    <row r="2403" customFormat="false" ht="15" hidden="false" customHeight="false" outlineLevel="0" collapsed="false">
      <c r="A2403" s="294" t="s">
        <v>5679</v>
      </c>
      <c r="B2403" s="295" t="s">
        <v>5680</v>
      </c>
      <c r="C2403" s="296" t="s">
        <v>103</v>
      </c>
      <c r="D2403" s="297" t="n">
        <v>0.3898</v>
      </c>
      <c r="E2403" s="298" t="n">
        <f aca="false">1-D2403</f>
        <v>0.6102</v>
      </c>
      <c r="F2403" s="299" t="n">
        <v>23.04</v>
      </c>
    </row>
    <row r="2404" customFormat="false" ht="15" hidden="false" customHeight="false" outlineLevel="0" collapsed="false">
      <c r="A2404" s="294" t="s">
        <v>5681</v>
      </c>
      <c r="B2404" s="295" t="s">
        <v>5682</v>
      </c>
      <c r="C2404" s="296" t="s">
        <v>103</v>
      </c>
      <c r="D2404" s="297" t="n">
        <v>0.2875</v>
      </c>
      <c r="E2404" s="298" t="n">
        <f aca="false">1-D2404</f>
        <v>0.7125</v>
      </c>
      <c r="F2404" s="299" t="n">
        <v>18.19</v>
      </c>
    </row>
    <row r="2405" customFormat="false" ht="15" hidden="false" customHeight="false" outlineLevel="0" collapsed="false">
      <c r="A2405" s="294" t="s">
        <v>5683</v>
      </c>
      <c r="B2405" s="295" t="s">
        <v>5684</v>
      </c>
      <c r="C2405" s="296" t="s">
        <v>103</v>
      </c>
      <c r="D2405" s="297" t="n">
        <v>0.4511</v>
      </c>
      <c r="E2405" s="298" t="n">
        <f aca="false">1-D2405</f>
        <v>0.5489</v>
      </c>
      <c r="F2405" s="299" t="n">
        <v>25.76</v>
      </c>
    </row>
    <row r="2406" customFormat="false" ht="15" hidden="false" customHeight="false" outlineLevel="0" collapsed="false">
      <c r="A2406" s="294" t="s">
        <v>5685</v>
      </c>
      <c r="B2406" s="295" t="s">
        <v>5686</v>
      </c>
      <c r="C2406" s="296" t="s">
        <v>72</v>
      </c>
      <c r="D2406" s="297" t="n">
        <v>0.3369</v>
      </c>
      <c r="E2406" s="298" t="n">
        <f aca="false">1-D2406</f>
        <v>0.6631</v>
      </c>
      <c r="F2406" s="299" t="n">
        <v>5404.34</v>
      </c>
    </row>
    <row r="2407" customFormat="false" ht="15" hidden="false" customHeight="false" outlineLevel="0" collapsed="false">
      <c r="A2407" s="294" t="s">
        <v>5687</v>
      </c>
      <c r="B2407" s="295" t="s">
        <v>5688</v>
      </c>
      <c r="C2407" s="296" t="s">
        <v>72</v>
      </c>
      <c r="D2407" s="297" t="n">
        <v>0.3146</v>
      </c>
      <c r="E2407" s="298" t="n">
        <f aca="false">1-D2407</f>
        <v>0.6854</v>
      </c>
      <c r="F2407" s="299" t="n">
        <v>3851.36</v>
      </c>
    </row>
    <row r="2408" customFormat="false" ht="15" hidden="false" customHeight="false" outlineLevel="0" collapsed="false">
      <c r="A2408" s="294" t="s">
        <v>5689</v>
      </c>
      <c r="B2408" s="295" t="s">
        <v>5690</v>
      </c>
      <c r="C2408" s="296" t="s">
        <v>72</v>
      </c>
      <c r="D2408" s="297" t="n">
        <v>0.3232</v>
      </c>
      <c r="E2408" s="298" t="n">
        <f aca="false">1-D2408</f>
        <v>0.6768</v>
      </c>
      <c r="F2408" s="299" t="n">
        <v>5309.23</v>
      </c>
    </row>
    <row r="2409" customFormat="false" ht="15" hidden="false" customHeight="false" outlineLevel="0" collapsed="false">
      <c r="A2409" s="294" t="s">
        <v>5691</v>
      </c>
      <c r="B2409" s="295" t="s">
        <v>5692</v>
      </c>
      <c r="C2409" s="296" t="s">
        <v>72</v>
      </c>
      <c r="D2409" s="297" t="n">
        <v>0.2909</v>
      </c>
      <c r="E2409" s="298" t="n">
        <f aca="false">1-D2409</f>
        <v>0.7091</v>
      </c>
      <c r="F2409" s="299" t="n">
        <v>4843.47</v>
      </c>
    </row>
    <row r="2410" customFormat="false" ht="15" hidden="false" customHeight="false" outlineLevel="0" collapsed="false">
      <c r="A2410" s="294" t="s">
        <v>5693</v>
      </c>
      <c r="B2410" s="295" t="s">
        <v>5694</v>
      </c>
      <c r="C2410" s="296" t="s">
        <v>72</v>
      </c>
      <c r="D2410" s="297" t="n">
        <v>0.3253</v>
      </c>
      <c r="E2410" s="298" t="n">
        <f aca="false">1-D2410</f>
        <v>0.6747</v>
      </c>
      <c r="F2410" s="299" t="n">
        <v>5513.6</v>
      </c>
    </row>
    <row r="2411" customFormat="false" ht="15" hidden="false" customHeight="false" outlineLevel="0" collapsed="false">
      <c r="A2411" s="294" t="s">
        <v>5695</v>
      </c>
      <c r="B2411" s="295" t="s">
        <v>5696</v>
      </c>
      <c r="C2411" s="296" t="s">
        <v>72</v>
      </c>
      <c r="D2411" s="297" t="n">
        <v>0.292</v>
      </c>
      <c r="E2411" s="298" t="n">
        <f aca="false">1-D2411</f>
        <v>0.708</v>
      </c>
      <c r="F2411" s="299" t="n">
        <v>4649.75</v>
      </c>
    </row>
    <row r="2412" customFormat="false" ht="15" hidden="false" customHeight="false" outlineLevel="0" collapsed="false">
      <c r="A2412" s="294" t="s">
        <v>5697</v>
      </c>
      <c r="B2412" s="295" t="s">
        <v>5698</v>
      </c>
      <c r="C2412" s="296" t="s">
        <v>72</v>
      </c>
      <c r="D2412" s="297" t="n">
        <v>0.2961</v>
      </c>
      <c r="E2412" s="298" t="n">
        <f aca="false">1-D2412</f>
        <v>0.7039</v>
      </c>
      <c r="F2412" s="299" t="n">
        <v>4631.57</v>
      </c>
    </row>
    <row r="2413" customFormat="false" ht="15" hidden="false" customHeight="false" outlineLevel="0" collapsed="false">
      <c r="A2413" s="294" t="s">
        <v>5699</v>
      </c>
      <c r="B2413" s="295" t="s">
        <v>5700</v>
      </c>
      <c r="C2413" s="296" t="s">
        <v>72</v>
      </c>
      <c r="D2413" s="297" t="n">
        <v>0.2783</v>
      </c>
      <c r="E2413" s="298" t="n">
        <f aca="false">1-D2413</f>
        <v>0.7217</v>
      </c>
      <c r="F2413" s="299" t="n">
        <v>4942.44</v>
      </c>
    </row>
    <row r="2414" customFormat="false" ht="15" hidden="false" customHeight="false" outlineLevel="0" collapsed="false">
      <c r="A2414" s="294" t="s">
        <v>5701</v>
      </c>
      <c r="B2414" s="295" t="s">
        <v>5702</v>
      </c>
      <c r="C2414" s="296" t="s">
        <v>39</v>
      </c>
      <c r="D2414" s="297" t="n">
        <v>0.1853</v>
      </c>
      <c r="E2414" s="298" t="n">
        <f aca="false">1-D2414</f>
        <v>0.8147</v>
      </c>
      <c r="F2414" s="299" t="n">
        <v>168.53</v>
      </c>
    </row>
    <row r="2415" customFormat="false" ht="15" hidden="false" customHeight="false" outlineLevel="0" collapsed="false">
      <c r="A2415" s="294" t="s">
        <v>5703</v>
      </c>
      <c r="B2415" s="295" t="s">
        <v>5704</v>
      </c>
      <c r="C2415" s="296" t="s">
        <v>39</v>
      </c>
      <c r="D2415" s="297" t="n">
        <v>0.2413</v>
      </c>
      <c r="E2415" s="298" t="n">
        <f aca="false">1-D2415</f>
        <v>0.7587</v>
      </c>
      <c r="F2415" s="299" t="n">
        <v>129.43</v>
      </c>
    </row>
    <row r="2416" customFormat="false" ht="15" hidden="false" customHeight="false" outlineLevel="0" collapsed="false">
      <c r="A2416" s="294" t="s">
        <v>5705</v>
      </c>
      <c r="B2416" s="295" t="s">
        <v>5706</v>
      </c>
      <c r="C2416" s="296" t="s">
        <v>39</v>
      </c>
      <c r="D2416" s="297" t="n">
        <v>0.1608</v>
      </c>
      <c r="E2416" s="298" t="n">
        <f aca="false">1-D2416</f>
        <v>0.8392</v>
      </c>
      <c r="F2416" s="299" t="n">
        <v>179.51</v>
      </c>
    </row>
    <row r="2417" customFormat="false" ht="15" hidden="false" customHeight="false" outlineLevel="0" collapsed="false">
      <c r="A2417" s="294" t="s">
        <v>5707</v>
      </c>
      <c r="B2417" s="295" t="s">
        <v>5708</v>
      </c>
      <c r="C2417" s="296" t="s">
        <v>39</v>
      </c>
      <c r="D2417" s="297" t="n">
        <v>0.199</v>
      </c>
      <c r="E2417" s="298" t="n">
        <f aca="false">1-D2417</f>
        <v>0.801</v>
      </c>
      <c r="F2417" s="299" t="n">
        <v>145.05</v>
      </c>
    </row>
    <row r="2418" customFormat="false" ht="15" hidden="false" customHeight="false" outlineLevel="0" collapsed="false">
      <c r="A2418" s="294" t="s">
        <v>5709</v>
      </c>
      <c r="B2418" s="295" t="s">
        <v>5710</v>
      </c>
      <c r="C2418" s="296" t="s">
        <v>39</v>
      </c>
      <c r="D2418" s="297" t="n">
        <v>0.1029</v>
      </c>
      <c r="E2418" s="298" t="n">
        <f aca="false">1-D2418</f>
        <v>0.8971</v>
      </c>
      <c r="F2418" s="299" t="n">
        <v>306.81</v>
      </c>
    </row>
    <row r="2419" customFormat="false" ht="15" hidden="false" customHeight="false" outlineLevel="0" collapsed="false">
      <c r="A2419" s="294" t="s">
        <v>5711</v>
      </c>
      <c r="B2419" s="295" t="s">
        <v>5712</v>
      </c>
      <c r="C2419" s="296" t="s">
        <v>39</v>
      </c>
      <c r="D2419" s="297" t="n">
        <v>0.1156</v>
      </c>
      <c r="E2419" s="298" t="n">
        <f aca="false">1-D2419</f>
        <v>0.8844</v>
      </c>
      <c r="F2419" s="299" t="n">
        <v>261.5</v>
      </c>
    </row>
    <row r="2420" customFormat="false" ht="15" hidden="false" customHeight="false" outlineLevel="0" collapsed="false">
      <c r="A2420" s="294" t="s">
        <v>5713</v>
      </c>
      <c r="B2420" s="295" t="s">
        <v>5714</v>
      </c>
      <c r="C2420" s="296" t="s">
        <v>39</v>
      </c>
      <c r="D2420" s="297" t="n">
        <v>0.1928</v>
      </c>
      <c r="E2420" s="298" t="n">
        <f aca="false">1-D2420</f>
        <v>0.8072</v>
      </c>
      <c r="F2420" s="299" t="n">
        <v>178.03</v>
      </c>
    </row>
    <row r="2421" customFormat="false" ht="15" hidden="false" customHeight="false" outlineLevel="0" collapsed="false">
      <c r="A2421" s="294" t="s">
        <v>5715</v>
      </c>
      <c r="B2421" s="295" t="s">
        <v>5716</v>
      </c>
      <c r="C2421" s="296" t="s">
        <v>39</v>
      </c>
      <c r="D2421" s="297" t="n">
        <v>0.2511</v>
      </c>
      <c r="E2421" s="298" t="n">
        <f aca="false">1-D2421</f>
        <v>0.7489</v>
      </c>
      <c r="F2421" s="299" t="n">
        <v>136.71</v>
      </c>
    </row>
    <row r="2422" customFormat="false" ht="15" hidden="false" customHeight="false" outlineLevel="0" collapsed="false">
      <c r="A2422" s="294" t="s">
        <v>5717</v>
      </c>
      <c r="B2422" s="295" t="s">
        <v>5718</v>
      </c>
      <c r="C2422" s="296" t="s">
        <v>39</v>
      </c>
      <c r="D2422" s="297" t="n">
        <v>0.0896</v>
      </c>
      <c r="E2422" s="298" t="n">
        <f aca="false">1-D2422</f>
        <v>0.9104</v>
      </c>
      <c r="F2422" s="299" t="n">
        <v>363</v>
      </c>
    </row>
    <row r="2423" customFormat="false" ht="15" hidden="false" customHeight="false" outlineLevel="0" collapsed="false">
      <c r="A2423" s="294" t="s">
        <v>5719</v>
      </c>
      <c r="B2423" s="295" t="s">
        <v>5720</v>
      </c>
      <c r="C2423" s="296" t="s">
        <v>39</v>
      </c>
      <c r="D2423" s="297" t="n">
        <v>0.1544</v>
      </c>
      <c r="E2423" s="298" t="n">
        <f aca="false">1-D2423</f>
        <v>0.8456</v>
      </c>
      <c r="F2423" s="299" t="n">
        <v>186.44</v>
      </c>
    </row>
    <row r="2424" customFormat="false" ht="15" hidden="false" customHeight="false" outlineLevel="0" collapsed="false">
      <c r="A2424" s="294" t="s">
        <v>5721</v>
      </c>
      <c r="B2424" s="295" t="s">
        <v>5722</v>
      </c>
      <c r="C2424" s="296" t="s">
        <v>39</v>
      </c>
      <c r="D2424" s="297" t="n">
        <v>0.1924</v>
      </c>
      <c r="E2424" s="298" t="n">
        <f aca="false">1-D2424</f>
        <v>0.8076</v>
      </c>
      <c r="F2424" s="299" t="n">
        <v>149.59</v>
      </c>
    </row>
    <row r="2425" customFormat="false" ht="15" hidden="false" customHeight="false" outlineLevel="0" collapsed="false">
      <c r="A2425" s="294" t="s">
        <v>5723</v>
      </c>
      <c r="B2425" s="295" t="s">
        <v>5724</v>
      </c>
      <c r="C2425" s="296" t="s">
        <v>39</v>
      </c>
      <c r="D2425" s="297" t="n">
        <v>0.108</v>
      </c>
      <c r="E2425" s="298" t="n">
        <f aca="false">1-D2425</f>
        <v>0.892</v>
      </c>
      <c r="F2425" s="299" t="n">
        <v>281.05</v>
      </c>
    </row>
    <row r="2426" customFormat="false" ht="15" hidden="false" customHeight="false" outlineLevel="0" collapsed="false">
      <c r="A2426" s="294" t="s">
        <v>5725</v>
      </c>
      <c r="B2426" s="295" t="s">
        <v>5726</v>
      </c>
      <c r="C2426" s="296" t="s">
        <v>39</v>
      </c>
      <c r="D2426" s="297" t="n">
        <v>0.1941</v>
      </c>
      <c r="E2426" s="298" t="n">
        <f aca="false">1-D2426</f>
        <v>0.8059</v>
      </c>
      <c r="F2426" s="299" t="n">
        <v>178.65</v>
      </c>
    </row>
    <row r="2427" customFormat="false" ht="15" hidden="false" customHeight="false" outlineLevel="0" collapsed="false">
      <c r="A2427" s="294" t="s">
        <v>5727</v>
      </c>
      <c r="B2427" s="295" t="s">
        <v>5728</v>
      </c>
      <c r="C2427" s="296" t="s">
        <v>39</v>
      </c>
      <c r="D2427" s="297" t="n">
        <v>0.2508</v>
      </c>
      <c r="E2427" s="298" t="n">
        <f aca="false">1-D2427</f>
        <v>0.7492</v>
      </c>
      <c r="F2427" s="299" t="n">
        <v>138.25</v>
      </c>
    </row>
    <row r="2428" customFormat="false" ht="15" hidden="false" customHeight="false" outlineLevel="0" collapsed="false">
      <c r="A2428" s="294" t="s">
        <v>5729</v>
      </c>
      <c r="B2428" s="295" t="s">
        <v>5730</v>
      </c>
      <c r="C2428" s="296" t="s">
        <v>39</v>
      </c>
      <c r="D2428" s="297" t="n">
        <v>0.0939</v>
      </c>
      <c r="E2428" s="298" t="n">
        <f aca="false">1-D2428</f>
        <v>0.9061</v>
      </c>
      <c r="F2428" s="299" t="n">
        <v>338.59</v>
      </c>
    </row>
    <row r="2429" customFormat="false" ht="15" hidden="false" customHeight="false" outlineLevel="0" collapsed="false">
      <c r="A2429" s="294" t="s">
        <v>5731</v>
      </c>
      <c r="B2429" s="295" t="s">
        <v>5732</v>
      </c>
      <c r="C2429" s="296" t="s">
        <v>39</v>
      </c>
      <c r="D2429" s="297" t="n">
        <v>0.174</v>
      </c>
      <c r="E2429" s="298" t="n">
        <f aca="false">1-D2429</f>
        <v>0.826</v>
      </c>
      <c r="F2429" s="299" t="n">
        <v>177.73</v>
      </c>
    </row>
    <row r="2430" customFormat="false" ht="15" hidden="false" customHeight="false" outlineLevel="0" collapsed="false">
      <c r="A2430" s="294" t="s">
        <v>5733</v>
      </c>
      <c r="B2430" s="295" t="s">
        <v>5734</v>
      </c>
      <c r="C2430" s="296" t="s">
        <v>39</v>
      </c>
      <c r="D2430" s="297" t="n">
        <v>0.2134</v>
      </c>
      <c r="E2430" s="298" t="n">
        <f aca="false">1-D2430</f>
        <v>0.7866</v>
      </c>
      <c r="F2430" s="299" t="n">
        <v>144.9</v>
      </c>
    </row>
    <row r="2431" customFormat="false" ht="15" hidden="false" customHeight="false" outlineLevel="0" collapsed="false">
      <c r="A2431" s="294" t="s">
        <v>5735</v>
      </c>
      <c r="B2431" s="295" t="s">
        <v>5736</v>
      </c>
      <c r="C2431" s="296" t="s">
        <v>39</v>
      </c>
      <c r="D2431" s="297" t="n">
        <v>0.1166</v>
      </c>
      <c r="E2431" s="298" t="n">
        <f aca="false">1-D2431</f>
        <v>0.8834</v>
      </c>
      <c r="F2431" s="299" t="n">
        <v>261.39</v>
      </c>
    </row>
    <row r="2432" customFormat="false" ht="15" hidden="false" customHeight="false" outlineLevel="0" collapsed="false">
      <c r="A2432" s="294" t="s">
        <v>5737</v>
      </c>
      <c r="B2432" s="295" t="s">
        <v>5738</v>
      </c>
      <c r="C2432" s="296" t="s">
        <v>39</v>
      </c>
      <c r="D2432" s="297" t="n">
        <v>0.1716</v>
      </c>
      <c r="E2432" s="298" t="n">
        <f aca="false">1-D2432</f>
        <v>0.8284</v>
      </c>
      <c r="F2432" s="299" t="n">
        <v>176.13</v>
      </c>
    </row>
    <row r="2433" customFormat="false" ht="15" hidden="false" customHeight="false" outlineLevel="0" collapsed="false">
      <c r="A2433" s="294" t="s">
        <v>5739</v>
      </c>
      <c r="B2433" s="295" t="s">
        <v>5740</v>
      </c>
      <c r="C2433" s="296" t="s">
        <v>39</v>
      </c>
      <c r="D2433" s="297" t="n">
        <v>0.2257</v>
      </c>
      <c r="E2433" s="298" t="n">
        <f aca="false">1-D2433</f>
        <v>0.7743</v>
      </c>
      <c r="F2433" s="299" t="n">
        <v>133.87</v>
      </c>
    </row>
    <row r="2434" customFormat="false" ht="15" hidden="false" customHeight="false" outlineLevel="0" collapsed="false">
      <c r="A2434" s="294" t="s">
        <v>5741</v>
      </c>
      <c r="B2434" s="295" t="s">
        <v>5742</v>
      </c>
      <c r="C2434" s="296" t="s">
        <v>39</v>
      </c>
      <c r="D2434" s="297" t="n">
        <v>0.1022</v>
      </c>
      <c r="E2434" s="298" t="n">
        <f aca="false">1-D2434</f>
        <v>0.8978</v>
      </c>
      <c r="F2434" s="299" t="n">
        <v>288.04</v>
      </c>
    </row>
    <row r="2435" customFormat="false" ht="15" hidden="false" customHeight="false" outlineLevel="0" collapsed="false">
      <c r="A2435" s="294" t="s">
        <v>5743</v>
      </c>
      <c r="B2435" s="295" t="s">
        <v>5744</v>
      </c>
      <c r="C2435" s="296" t="s">
        <v>39</v>
      </c>
      <c r="D2435" s="297" t="n">
        <v>0.1524</v>
      </c>
      <c r="E2435" s="298" t="n">
        <f aca="false">1-D2435</f>
        <v>0.8476</v>
      </c>
      <c r="F2435" s="299" t="n">
        <v>169.06</v>
      </c>
    </row>
    <row r="2436" customFormat="false" ht="15" hidden="false" customHeight="false" outlineLevel="0" collapsed="false">
      <c r="A2436" s="294" t="s">
        <v>5745</v>
      </c>
      <c r="B2436" s="295" t="s">
        <v>5746</v>
      </c>
      <c r="C2436" s="296" t="s">
        <v>39</v>
      </c>
      <c r="D2436" s="297" t="n">
        <v>0.1897</v>
      </c>
      <c r="E2436" s="298" t="n">
        <f aca="false">1-D2436</f>
        <v>0.8103</v>
      </c>
      <c r="F2436" s="299" t="n">
        <v>135.82</v>
      </c>
    </row>
    <row r="2437" customFormat="false" ht="15" hidden="false" customHeight="false" outlineLevel="0" collapsed="false">
      <c r="A2437" s="294" t="s">
        <v>5747</v>
      </c>
      <c r="B2437" s="295" t="s">
        <v>5748</v>
      </c>
      <c r="C2437" s="296" t="s">
        <v>39</v>
      </c>
      <c r="D2437" s="297" t="n">
        <v>0.1154</v>
      </c>
      <c r="E2437" s="298" t="n">
        <f aca="false">1-D2437</f>
        <v>0.8846</v>
      </c>
      <c r="F2437" s="299" t="n">
        <v>242.74</v>
      </c>
    </row>
    <row r="2438" customFormat="false" ht="15" hidden="false" customHeight="false" outlineLevel="0" collapsed="false">
      <c r="A2438" s="294" t="s">
        <v>5749</v>
      </c>
      <c r="B2438" s="295" t="s">
        <v>5750</v>
      </c>
      <c r="C2438" s="296" t="s">
        <v>39</v>
      </c>
      <c r="D2438" s="297" t="n">
        <v>0.404</v>
      </c>
      <c r="E2438" s="298" t="n">
        <f aca="false">1-D2438</f>
        <v>0.596</v>
      </c>
      <c r="F2438" s="299" t="n">
        <v>190.68</v>
      </c>
    </row>
    <row r="2439" customFormat="false" ht="15" hidden="false" customHeight="false" outlineLevel="0" collapsed="false">
      <c r="A2439" s="294" t="s">
        <v>5751</v>
      </c>
      <c r="B2439" s="295" t="s">
        <v>5752</v>
      </c>
      <c r="C2439" s="296" t="s">
        <v>39</v>
      </c>
      <c r="D2439" s="297" t="n">
        <v>0.4011</v>
      </c>
      <c r="E2439" s="298" t="n">
        <f aca="false">1-D2439</f>
        <v>0.5989</v>
      </c>
      <c r="F2439" s="299" t="n">
        <v>224.36</v>
      </c>
    </row>
    <row r="2440" customFormat="false" ht="15" hidden="false" customHeight="false" outlineLevel="0" collapsed="false">
      <c r="A2440" s="294" t="s">
        <v>5753</v>
      </c>
      <c r="B2440" s="295" t="s">
        <v>5754</v>
      </c>
      <c r="C2440" s="296" t="s">
        <v>39</v>
      </c>
      <c r="D2440" s="297" t="n">
        <v>0.4121</v>
      </c>
      <c r="E2440" s="298" t="n">
        <f aca="false">1-D2440</f>
        <v>0.5879</v>
      </c>
      <c r="F2440" s="299" t="n">
        <v>200.19</v>
      </c>
    </row>
    <row r="2441" customFormat="false" ht="15" hidden="false" customHeight="false" outlineLevel="0" collapsed="false">
      <c r="A2441" s="294" t="s">
        <v>5755</v>
      </c>
      <c r="B2441" s="295" t="s">
        <v>5756</v>
      </c>
      <c r="C2441" s="296" t="s">
        <v>39</v>
      </c>
      <c r="D2441" s="297" t="n">
        <v>0.4691</v>
      </c>
      <c r="E2441" s="298" t="n">
        <f aca="false">1-D2441</f>
        <v>0.5309</v>
      </c>
      <c r="F2441" s="299" t="n">
        <v>284.36</v>
      </c>
    </row>
    <row r="2442" customFormat="false" ht="15" hidden="false" customHeight="false" outlineLevel="0" collapsed="false">
      <c r="A2442" s="294" t="s">
        <v>5757</v>
      </c>
      <c r="B2442" s="295" t="s">
        <v>5758</v>
      </c>
      <c r="C2442" s="296" t="s">
        <v>39</v>
      </c>
      <c r="D2442" s="297" t="n">
        <v>0.4209</v>
      </c>
      <c r="E2442" s="298" t="n">
        <f aca="false">1-D2442</f>
        <v>0.5791</v>
      </c>
      <c r="F2442" s="299" t="n">
        <v>259.03</v>
      </c>
    </row>
    <row r="2443" customFormat="false" ht="15" hidden="false" customHeight="false" outlineLevel="0" collapsed="false">
      <c r="A2443" s="294" t="s">
        <v>5759</v>
      </c>
      <c r="B2443" s="295" t="s">
        <v>5760</v>
      </c>
      <c r="C2443" s="296" t="s">
        <v>39</v>
      </c>
      <c r="D2443" s="297" t="n">
        <v>0.337</v>
      </c>
      <c r="E2443" s="298" t="n">
        <f aca="false">1-D2443</f>
        <v>0.663</v>
      </c>
      <c r="F2443" s="299" t="n">
        <v>571.98</v>
      </c>
    </row>
    <row r="2444" customFormat="false" ht="15" hidden="false" customHeight="false" outlineLevel="0" collapsed="false">
      <c r="A2444" s="294" t="s">
        <v>5761</v>
      </c>
      <c r="B2444" s="295" t="s">
        <v>5762</v>
      </c>
      <c r="C2444" s="296" t="s">
        <v>39</v>
      </c>
      <c r="D2444" s="297" t="n">
        <v>0.3144</v>
      </c>
      <c r="E2444" s="298" t="n">
        <f aca="false">1-D2444</f>
        <v>0.6856</v>
      </c>
      <c r="F2444" s="299" t="n">
        <v>488.18</v>
      </c>
    </row>
    <row r="2445" customFormat="false" ht="15" hidden="false" customHeight="false" outlineLevel="0" collapsed="false">
      <c r="A2445" s="294" t="s">
        <v>5763</v>
      </c>
      <c r="B2445" s="295" t="s">
        <v>5764</v>
      </c>
      <c r="C2445" s="296" t="s">
        <v>39</v>
      </c>
      <c r="D2445" s="297" t="n">
        <v>0.3819</v>
      </c>
      <c r="E2445" s="298" t="n">
        <f aca="false">1-D2445</f>
        <v>0.6181</v>
      </c>
      <c r="F2445" s="299" t="n">
        <v>200.81</v>
      </c>
    </row>
    <row r="2446" customFormat="false" ht="15" hidden="false" customHeight="false" outlineLevel="0" collapsed="false">
      <c r="A2446" s="294" t="s">
        <v>5765</v>
      </c>
      <c r="B2446" s="295" t="s">
        <v>5766</v>
      </c>
      <c r="C2446" s="296" t="s">
        <v>39</v>
      </c>
      <c r="D2446" s="297" t="n">
        <v>0.3665</v>
      </c>
      <c r="E2446" s="298" t="n">
        <f aca="false">1-D2446</f>
        <v>0.6335</v>
      </c>
      <c r="F2446" s="299" t="n">
        <v>240.33</v>
      </c>
    </row>
    <row r="2447" customFormat="false" ht="15" hidden="false" customHeight="false" outlineLevel="0" collapsed="false">
      <c r="A2447" s="294" t="s">
        <v>5767</v>
      </c>
      <c r="B2447" s="295" t="s">
        <v>5768</v>
      </c>
      <c r="C2447" s="296" t="s">
        <v>39</v>
      </c>
      <c r="D2447" s="297" t="n">
        <v>0.3761</v>
      </c>
      <c r="E2447" s="298" t="n">
        <f aca="false">1-D2447</f>
        <v>0.6239</v>
      </c>
      <c r="F2447" s="299" t="n">
        <v>214.95</v>
      </c>
    </row>
    <row r="2448" customFormat="false" ht="15" hidden="false" customHeight="false" outlineLevel="0" collapsed="false">
      <c r="A2448" s="294" t="s">
        <v>5769</v>
      </c>
      <c r="B2448" s="295" t="s">
        <v>5770</v>
      </c>
      <c r="C2448" s="296" t="s">
        <v>39</v>
      </c>
      <c r="D2448" s="297" t="n">
        <v>0.4285</v>
      </c>
      <c r="E2448" s="298" t="n">
        <f aca="false">1-D2448</f>
        <v>0.5715</v>
      </c>
      <c r="F2448" s="299" t="n">
        <v>305</v>
      </c>
    </row>
    <row r="2449" customFormat="false" ht="15" hidden="false" customHeight="false" outlineLevel="0" collapsed="false">
      <c r="A2449" s="294" t="s">
        <v>5771</v>
      </c>
      <c r="B2449" s="295" t="s">
        <v>5772</v>
      </c>
      <c r="C2449" s="296" t="s">
        <v>39</v>
      </c>
      <c r="D2449" s="297" t="n">
        <v>0.3765</v>
      </c>
      <c r="E2449" s="298" t="n">
        <f aca="false">1-D2449</f>
        <v>0.6235</v>
      </c>
      <c r="F2449" s="299" t="n">
        <v>280.85</v>
      </c>
    </row>
    <row r="2450" customFormat="false" ht="15" hidden="false" customHeight="false" outlineLevel="0" collapsed="false">
      <c r="A2450" s="294" t="s">
        <v>5773</v>
      </c>
      <c r="B2450" s="295" t="s">
        <v>5774</v>
      </c>
      <c r="C2450" s="296" t="s">
        <v>39</v>
      </c>
      <c r="D2450" s="297" t="n">
        <v>0.3629</v>
      </c>
      <c r="E2450" s="298" t="n">
        <f aca="false">1-D2450</f>
        <v>0.6371</v>
      </c>
      <c r="F2450" s="299" t="n">
        <v>540.26</v>
      </c>
    </row>
    <row r="2451" customFormat="false" ht="15" hidden="false" customHeight="false" outlineLevel="0" collapsed="false">
      <c r="A2451" s="294" t="s">
        <v>5775</v>
      </c>
      <c r="B2451" s="295" t="s">
        <v>5776</v>
      </c>
      <c r="C2451" s="296" t="s">
        <v>39</v>
      </c>
      <c r="D2451" s="297" t="n">
        <v>0.3444</v>
      </c>
      <c r="E2451" s="298" t="n">
        <f aca="false">1-D2451</f>
        <v>0.6556</v>
      </c>
      <c r="F2451" s="299" t="n">
        <v>451.8</v>
      </c>
    </row>
    <row r="2452" customFormat="false" ht="15" hidden="false" customHeight="false" outlineLevel="0" collapsed="false">
      <c r="A2452" s="294" t="s">
        <v>5777</v>
      </c>
      <c r="B2452" s="295" t="s">
        <v>5778</v>
      </c>
      <c r="C2452" s="296" t="s">
        <v>39</v>
      </c>
      <c r="D2452" s="297" t="n">
        <v>0.4647</v>
      </c>
      <c r="E2452" s="298" t="n">
        <f aca="false">1-D2452</f>
        <v>0.5353</v>
      </c>
      <c r="F2452" s="299" t="n">
        <v>197.62</v>
      </c>
    </row>
    <row r="2453" customFormat="false" ht="15" hidden="false" customHeight="false" outlineLevel="0" collapsed="false">
      <c r="A2453" s="294" t="s">
        <v>5779</v>
      </c>
      <c r="B2453" s="295" t="s">
        <v>5780</v>
      </c>
      <c r="C2453" s="296" t="s">
        <v>39</v>
      </c>
      <c r="D2453" s="297" t="n">
        <v>0.4419</v>
      </c>
      <c r="E2453" s="298" t="n">
        <f aca="false">1-D2453</f>
        <v>0.5581</v>
      </c>
      <c r="F2453" s="299" t="n">
        <v>238.62</v>
      </c>
    </row>
    <row r="2454" customFormat="false" ht="15" hidden="false" customHeight="false" outlineLevel="0" collapsed="false">
      <c r="A2454" s="294" t="s">
        <v>5781</v>
      </c>
      <c r="B2454" s="295" t="s">
        <v>5782</v>
      </c>
      <c r="C2454" s="296" t="s">
        <v>39</v>
      </c>
      <c r="D2454" s="297" t="n">
        <v>0.4559</v>
      </c>
      <c r="E2454" s="298" t="n">
        <f aca="false">1-D2454</f>
        <v>0.5441</v>
      </c>
      <c r="F2454" s="299" t="n">
        <v>212.33</v>
      </c>
    </row>
    <row r="2455" customFormat="false" ht="15" hidden="false" customHeight="false" outlineLevel="0" collapsed="false">
      <c r="A2455" s="294" t="s">
        <v>5783</v>
      </c>
      <c r="B2455" s="295" t="s">
        <v>5784</v>
      </c>
      <c r="C2455" s="296" t="s">
        <v>39</v>
      </c>
      <c r="D2455" s="297" t="n">
        <v>0.5013</v>
      </c>
      <c r="E2455" s="298" t="n">
        <f aca="false">1-D2455</f>
        <v>0.4987</v>
      </c>
      <c r="F2455" s="299" t="n">
        <v>311.74</v>
      </c>
    </row>
    <row r="2456" customFormat="false" ht="15" hidden="false" customHeight="false" outlineLevel="0" collapsed="false">
      <c r="A2456" s="294" t="s">
        <v>5785</v>
      </c>
      <c r="B2456" s="295" t="s">
        <v>5786</v>
      </c>
      <c r="C2456" s="296" t="s">
        <v>39</v>
      </c>
      <c r="D2456" s="297" t="n">
        <v>0.4598</v>
      </c>
      <c r="E2456" s="298" t="n">
        <f aca="false">1-D2456</f>
        <v>0.5402</v>
      </c>
      <c r="F2456" s="299" t="n">
        <v>275.83</v>
      </c>
    </row>
    <row r="2457" customFormat="false" ht="15" hidden="false" customHeight="false" outlineLevel="0" collapsed="false">
      <c r="A2457" s="294" t="s">
        <v>5787</v>
      </c>
      <c r="B2457" s="295" t="s">
        <v>5788</v>
      </c>
      <c r="C2457" s="296" t="s">
        <v>39</v>
      </c>
      <c r="D2457" s="297" t="n">
        <v>0.3277</v>
      </c>
      <c r="E2457" s="298" t="n">
        <f aca="false">1-D2457</f>
        <v>0.6723</v>
      </c>
      <c r="F2457" s="299" t="n">
        <v>646.9</v>
      </c>
    </row>
    <row r="2458" customFormat="false" ht="15" hidden="false" customHeight="false" outlineLevel="0" collapsed="false">
      <c r="A2458" s="294" t="s">
        <v>5789</v>
      </c>
      <c r="B2458" s="295" t="s">
        <v>5790</v>
      </c>
      <c r="C2458" s="296" t="s">
        <v>39</v>
      </c>
      <c r="D2458" s="297" t="n">
        <v>0.3053</v>
      </c>
      <c r="E2458" s="298" t="n">
        <f aca="false">1-D2458</f>
        <v>0.6947</v>
      </c>
      <c r="F2458" s="299" t="n">
        <v>549.48</v>
      </c>
    </row>
    <row r="2459" customFormat="false" ht="15" hidden="false" customHeight="false" outlineLevel="0" collapsed="false">
      <c r="A2459" s="294" t="s">
        <v>5791</v>
      </c>
      <c r="B2459" s="295" t="s">
        <v>5792</v>
      </c>
      <c r="C2459" s="296" t="s">
        <v>39</v>
      </c>
      <c r="D2459" s="297" t="n">
        <v>0.4152</v>
      </c>
      <c r="E2459" s="298" t="n">
        <f aca="false">1-D2459</f>
        <v>0.5848</v>
      </c>
      <c r="F2459" s="299" t="n">
        <v>214.74</v>
      </c>
    </row>
    <row r="2460" customFormat="false" ht="15" hidden="false" customHeight="false" outlineLevel="0" collapsed="false">
      <c r="A2460" s="294" t="s">
        <v>5793</v>
      </c>
      <c r="B2460" s="295" t="s">
        <v>5794</v>
      </c>
      <c r="C2460" s="296" t="s">
        <v>39</v>
      </c>
      <c r="D2460" s="297" t="n">
        <v>0.3976</v>
      </c>
      <c r="E2460" s="298" t="n">
        <f aca="false">1-D2460</f>
        <v>0.6024</v>
      </c>
      <c r="F2460" s="299" t="n">
        <v>255.31</v>
      </c>
    </row>
    <row r="2461" customFormat="false" ht="15" hidden="false" customHeight="false" outlineLevel="0" collapsed="false">
      <c r="A2461" s="294" t="s">
        <v>5795</v>
      </c>
      <c r="B2461" s="295" t="s">
        <v>5796</v>
      </c>
      <c r="C2461" s="296" t="s">
        <v>39</v>
      </c>
      <c r="D2461" s="297" t="n">
        <v>0.4079</v>
      </c>
      <c r="E2461" s="298" t="n">
        <f aca="false">1-D2461</f>
        <v>0.5921</v>
      </c>
      <c r="F2461" s="299" t="n">
        <v>229.96</v>
      </c>
    </row>
    <row r="2462" customFormat="false" ht="15" hidden="false" customHeight="false" outlineLevel="0" collapsed="false">
      <c r="A2462" s="294" t="s">
        <v>5797</v>
      </c>
      <c r="B2462" s="295" t="s">
        <v>5798</v>
      </c>
      <c r="C2462" s="296" t="s">
        <v>39</v>
      </c>
      <c r="D2462" s="297" t="n">
        <v>0.4542</v>
      </c>
      <c r="E2462" s="298" t="n">
        <f aca="false">1-D2462</f>
        <v>0.5458</v>
      </c>
      <c r="F2462" s="299" t="n">
        <v>331.15</v>
      </c>
    </row>
    <row r="2463" customFormat="false" ht="15" hidden="false" customHeight="false" outlineLevel="0" collapsed="false">
      <c r="A2463" s="294" t="s">
        <v>5799</v>
      </c>
      <c r="B2463" s="295" t="s">
        <v>5800</v>
      </c>
      <c r="C2463" s="296" t="s">
        <v>39</v>
      </c>
      <c r="D2463" s="297" t="n">
        <v>0.4049</v>
      </c>
      <c r="E2463" s="298" t="n">
        <f aca="false">1-D2463</f>
        <v>0.5951</v>
      </c>
      <c r="F2463" s="299" t="n">
        <v>297.47</v>
      </c>
    </row>
    <row r="2464" customFormat="false" ht="15" hidden="false" customHeight="false" outlineLevel="0" collapsed="false">
      <c r="A2464" s="294" t="s">
        <v>5801</v>
      </c>
      <c r="B2464" s="295" t="s">
        <v>5802</v>
      </c>
      <c r="C2464" s="296" t="s">
        <v>39</v>
      </c>
      <c r="D2464" s="297" t="n">
        <v>0.3693</v>
      </c>
      <c r="E2464" s="298" t="n">
        <f aca="false">1-D2464</f>
        <v>0.6307</v>
      </c>
      <c r="F2464" s="299" t="n">
        <v>583.51</v>
      </c>
    </row>
    <row r="2465" customFormat="false" ht="15" hidden="false" customHeight="false" outlineLevel="0" collapsed="false">
      <c r="A2465" s="294" t="s">
        <v>5803</v>
      </c>
      <c r="B2465" s="295" t="s">
        <v>5804</v>
      </c>
      <c r="C2465" s="296" t="s">
        <v>39</v>
      </c>
      <c r="D2465" s="297" t="n">
        <v>0.3516</v>
      </c>
      <c r="E2465" s="298" t="n">
        <f aca="false">1-D2465</f>
        <v>0.6484</v>
      </c>
      <c r="F2465" s="299" t="n">
        <v>483.8</v>
      </c>
    </row>
    <row r="2466" customFormat="false" ht="15" hidden="false" customHeight="false" outlineLevel="0" collapsed="false">
      <c r="A2466" s="294" t="s">
        <v>5805</v>
      </c>
      <c r="B2466" s="295" t="s">
        <v>5806</v>
      </c>
      <c r="C2466" s="296" t="s">
        <v>39</v>
      </c>
      <c r="D2466" s="297" t="n">
        <v>0.4432</v>
      </c>
      <c r="E2466" s="298" t="n">
        <f aca="false">1-D2466</f>
        <v>0.5568</v>
      </c>
      <c r="F2466" s="299" t="n">
        <v>208.31</v>
      </c>
    </row>
    <row r="2467" customFormat="false" ht="15" hidden="false" customHeight="false" outlineLevel="0" collapsed="false">
      <c r="A2467" s="294" t="s">
        <v>5807</v>
      </c>
      <c r="B2467" s="295" t="s">
        <v>5808</v>
      </c>
      <c r="C2467" s="296" t="s">
        <v>39</v>
      </c>
      <c r="D2467" s="297" t="n">
        <v>0.4249</v>
      </c>
      <c r="E2467" s="298" t="n">
        <f aca="false">1-D2467</f>
        <v>0.5751</v>
      </c>
      <c r="F2467" s="299" t="n">
        <v>249.42</v>
      </c>
    </row>
    <row r="2468" customFormat="false" ht="15" hidden="false" customHeight="false" outlineLevel="0" collapsed="false">
      <c r="A2468" s="294" t="s">
        <v>5809</v>
      </c>
      <c r="B2468" s="295" t="s">
        <v>5810</v>
      </c>
      <c r="C2468" s="296" t="s">
        <v>39</v>
      </c>
      <c r="D2468" s="297" t="n">
        <v>0.4363</v>
      </c>
      <c r="E2468" s="298" t="n">
        <f aca="false">1-D2468</f>
        <v>0.5637</v>
      </c>
      <c r="F2468" s="299" t="n">
        <v>223.06</v>
      </c>
    </row>
    <row r="2469" customFormat="false" ht="15" hidden="false" customHeight="false" outlineLevel="0" collapsed="false">
      <c r="A2469" s="294" t="s">
        <v>5811</v>
      </c>
      <c r="B2469" s="295" t="s">
        <v>5812</v>
      </c>
      <c r="C2469" s="296" t="s">
        <v>39</v>
      </c>
      <c r="D2469" s="297" t="n">
        <v>0.4896</v>
      </c>
      <c r="E2469" s="298" t="n">
        <f aca="false">1-D2469</f>
        <v>0.5104</v>
      </c>
      <c r="F2469" s="299" t="n">
        <v>320.51</v>
      </c>
    </row>
    <row r="2470" customFormat="false" ht="15" hidden="false" customHeight="false" outlineLevel="0" collapsed="false">
      <c r="A2470" s="294" t="s">
        <v>5813</v>
      </c>
      <c r="B2470" s="295" t="s">
        <v>5814</v>
      </c>
      <c r="C2470" s="296" t="s">
        <v>39</v>
      </c>
      <c r="D2470" s="297" t="n">
        <v>0.4428</v>
      </c>
      <c r="E2470" s="298" t="n">
        <f aca="false">1-D2470</f>
        <v>0.5572</v>
      </c>
      <c r="F2470" s="299" t="n">
        <v>288.63</v>
      </c>
    </row>
    <row r="2471" customFormat="false" ht="15" hidden="false" customHeight="false" outlineLevel="0" collapsed="false">
      <c r="A2471" s="294" t="s">
        <v>5815</v>
      </c>
      <c r="B2471" s="295" t="s">
        <v>5816</v>
      </c>
      <c r="C2471" s="296" t="s">
        <v>39</v>
      </c>
      <c r="D2471" s="297" t="n">
        <v>0.3372</v>
      </c>
      <c r="E2471" s="298" t="n">
        <f aca="false">1-D2471</f>
        <v>0.6628</v>
      </c>
      <c r="F2471" s="299" t="n">
        <v>632.63</v>
      </c>
    </row>
    <row r="2472" customFormat="false" ht="15" hidden="false" customHeight="false" outlineLevel="0" collapsed="false">
      <c r="A2472" s="294" t="s">
        <v>5817</v>
      </c>
      <c r="B2472" s="295" t="s">
        <v>5818</v>
      </c>
      <c r="C2472" s="296" t="s">
        <v>39</v>
      </c>
      <c r="D2472" s="297" t="n">
        <v>0.3206</v>
      </c>
      <c r="E2472" s="298" t="n">
        <f aca="false">1-D2472</f>
        <v>0.6794</v>
      </c>
      <c r="F2472" s="299" t="n">
        <v>528.16</v>
      </c>
    </row>
    <row r="2473" customFormat="false" ht="15" hidden="false" customHeight="false" outlineLevel="0" collapsed="false">
      <c r="A2473" s="294" t="s">
        <v>5819</v>
      </c>
      <c r="B2473" s="295" t="s">
        <v>5820</v>
      </c>
      <c r="C2473" s="296" t="s">
        <v>39</v>
      </c>
      <c r="D2473" s="297" t="n">
        <v>0.4143</v>
      </c>
      <c r="E2473" s="298" t="n">
        <f aca="false">1-D2473</f>
        <v>0.5857</v>
      </c>
      <c r="F2473" s="299" t="n">
        <v>217.79</v>
      </c>
    </row>
    <row r="2474" customFormat="false" ht="15" hidden="false" customHeight="false" outlineLevel="0" collapsed="false">
      <c r="A2474" s="294" t="s">
        <v>5821</v>
      </c>
      <c r="B2474" s="295" t="s">
        <v>5822</v>
      </c>
      <c r="C2474" s="296" t="s">
        <v>39</v>
      </c>
      <c r="D2474" s="297" t="n">
        <v>0.399</v>
      </c>
      <c r="E2474" s="298" t="n">
        <f aca="false">1-D2474</f>
        <v>0.601</v>
      </c>
      <c r="F2474" s="299" t="n">
        <v>258.74</v>
      </c>
    </row>
    <row r="2475" customFormat="false" ht="15" hidden="false" customHeight="false" outlineLevel="0" collapsed="false">
      <c r="A2475" s="294" t="s">
        <v>5823</v>
      </c>
      <c r="B2475" s="295" t="s">
        <v>5824</v>
      </c>
      <c r="C2475" s="296" t="s">
        <v>39</v>
      </c>
      <c r="D2475" s="297" t="n">
        <v>0.4086</v>
      </c>
      <c r="E2475" s="298" t="n">
        <f aca="false">1-D2475</f>
        <v>0.5914</v>
      </c>
      <c r="F2475" s="299" t="n">
        <v>232.48</v>
      </c>
    </row>
    <row r="2476" customFormat="false" ht="15" hidden="false" customHeight="false" outlineLevel="0" collapsed="false">
      <c r="A2476" s="294" t="s">
        <v>5825</v>
      </c>
      <c r="B2476" s="295" t="s">
        <v>5826</v>
      </c>
      <c r="C2476" s="296" t="s">
        <v>39</v>
      </c>
      <c r="D2476" s="297" t="n">
        <v>0.4591</v>
      </c>
      <c r="E2476" s="298" t="n">
        <f aca="false">1-D2476</f>
        <v>0.5409</v>
      </c>
      <c r="F2476" s="299" t="n">
        <v>332.98</v>
      </c>
    </row>
    <row r="2477" customFormat="false" ht="15" hidden="false" customHeight="false" outlineLevel="0" collapsed="false">
      <c r="A2477" s="294" t="s">
        <v>5827</v>
      </c>
      <c r="B2477" s="295" t="s">
        <v>5828</v>
      </c>
      <c r="C2477" s="296" t="s">
        <v>39</v>
      </c>
      <c r="D2477" s="297" t="n">
        <v>0.4075</v>
      </c>
      <c r="E2477" s="298" t="n">
        <f aca="false">1-D2477</f>
        <v>0.5925</v>
      </c>
      <c r="F2477" s="299" t="n">
        <v>302.28</v>
      </c>
    </row>
    <row r="2478" customFormat="false" ht="15" hidden="false" customHeight="false" outlineLevel="0" collapsed="false">
      <c r="A2478" s="294" t="s">
        <v>5829</v>
      </c>
      <c r="B2478" s="295" t="s">
        <v>5830</v>
      </c>
      <c r="C2478" s="296" t="s">
        <v>39</v>
      </c>
      <c r="D2478" s="297" t="n">
        <v>0.3871</v>
      </c>
      <c r="E2478" s="298" t="n">
        <f aca="false">1-D2478</f>
        <v>0.6129</v>
      </c>
      <c r="F2478" s="299" t="n">
        <v>557.3</v>
      </c>
    </row>
    <row r="2479" customFormat="false" ht="15" hidden="false" customHeight="false" outlineLevel="0" collapsed="false">
      <c r="A2479" s="294" t="s">
        <v>5831</v>
      </c>
      <c r="B2479" s="295" t="s">
        <v>5832</v>
      </c>
      <c r="C2479" s="296" t="s">
        <v>39</v>
      </c>
      <c r="D2479" s="297" t="n">
        <v>0.3682</v>
      </c>
      <c r="E2479" s="298" t="n">
        <f aca="false">1-D2479</f>
        <v>0.6318</v>
      </c>
      <c r="F2479" s="299" t="n">
        <v>463.36</v>
      </c>
    </row>
    <row r="2480" customFormat="false" ht="15" hidden="false" customHeight="false" outlineLevel="0" collapsed="false">
      <c r="A2480" s="294" t="s">
        <v>5833</v>
      </c>
      <c r="B2480" s="295" t="s">
        <v>5834</v>
      </c>
      <c r="C2480" s="296" t="s">
        <v>39</v>
      </c>
      <c r="D2480" s="297" t="n">
        <v>0.4294</v>
      </c>
      <c r="E2480" s="298" t="n">
        <f aca="false">1-D2480</f>
        <v>0.5706</v>
      </c>
      <c r="F2480" s="299" t="n">
        <v>211.62</v>
      </c>
    </row>
    <row r="2481" customFormat="false" ht="15" hidden="false" customHeight="false" outlineLevel="0" collapsed="false">
      <c r="A2481" s="294" t="s">
        <v>5835</v>
      </c>
      <c r="B2481" s="295" t="s">
        <v>5836</v>
      </c>
      <c r="C2481" s="296" t="s">
        <v>39</v>
      </c>
      <c r="D2481" s="297" t="n">
        <v>0.4097</v>
      </c>
      <c r="E2481" s="298" t="n">
        <f aca="false">1-D2481</f>
        <v>0.5903</v>
      </c>
      <c r="F2481" s="299" t="n">
        <v>254.06</v>
      </c>
    </row>
    <row r="2482" customFormat="false" ht="15" hidden="false" customHeight="false" outlineLevel="0" collapsed="false">
      <c r="A2482" s="294" t="s">
        <v>5837</v>
      </c>
      <c r="B2482" s="295" t="s">
        <v>5838</v>
      </c>
      <c r="C2482" s="296" t="s">
        <v>39</v>
      </c>
      <c r="D2482" s="297" t="n">
        <v>0.4207</v>
      </c>
      <c r="E2482" s="298" t="n">
        <f aca="false">1-D2482</f>
        <v>0.5793</v>
      </c>
      <c r="F2482" s="299" t="n">
        <v>227.98</v>
      </c>
    </row>
    <row r="2483" customFormat="false" ht="15" hidden="false" customHeight="false" outlineLevel="0" collapsed="false">
      <c r="A2483" s="294" t="s">
        <v>5839</v>
      </c>
      <c r="B2483" s="295" t="s">
        <v>5840</v>
      </c>
      <c r="C2483" s="296" t="s">
        <v>39</v>
      </c>
      <c r="D2483" s="297" t="n">
        <v>0.4782</v>
      </c>
      <c r="E2483" s="298" t="n">
        <f aca="false">1-D2483</f>
        <v>0.5218</v>
      </c>
      <c r="F2483" s="299" t="n">
        <v>320.93</v>
      </c>
    </row>
    <row r="2484" customFormat="false" ht="15" hidden="false" customHeight="false" outlineLevel="0" collapsed="false">
      <c r="A2484" s="294" t="s">
        <v>5841</v>
      </c>
      <c r="B2484" s="295" t="s">
        <v>5842</v>
      </c>
      <c r="C2484" s="296" t="s">
        <v>39</v>
      </c>
      <c r="D2484" s="297" t="n">
        <v>0.4281</v>
      </c>
      <c r="E2484" s="298" t="n">
        <f aca="false">1-D2484</f>
        <v>0.5719</v>
      </c>
      <c r="F2484" s="299" t="n">
        <v>291.19</v>
      </c>
    </row>
    <row r="2485" customFormat="false" ht="15" hidden="false" customHeight="false" outlineLevel="0" collapsed="false">
      <c r="A2485" s="294" t="s">
        <v>5843</v>
      </c>
      <c r="B2485" s="295" t="s">
        <v>5844</v>
      </c>
      <c r="C2485" s="296" t="s">
        <v>39</v>
      </c>
      <c r="D2485" s="297" t="n">
        <v>0.363</v>
      </c>
      <c r="E2485" s="298" t="n">
        <f aca="false">1-D2485</f>
        <v>0.637</v>
      </c>
      <c r="F2485" s="299" t="n">
        <v>581.9</v>
      </c>
    </row>
    <row r="2486" customFormat="false" ht="15" hidden="false" customHeight="false" outlineLevel="0" collapsed="false">
      <c r="A2486" s="294" t="s">
        <v>5845</v>
      </c>
      <c r="B2486" s="295" t="s">
        <v>5846</v>
      </c>
      <c r="C2486" s="296" t="s">
        <v>39</v>
      </c>
      <c r="D2486" s="297" t="n">
        <v>0.3367</v>
      </c>
      <c r="E2486" s="298" t="n">
        <f aca="false">1-D2486</f>
        <v>0.6633</v>
      </c>
      <c r="F2486" s="299" t="n">
        <v>499.12</v>
      </c>
    </row>
    <row r="2487" customFormat="false" ht="15" hidden="false" customHeight="false" outlineLevel="0" collapsed="false">
      <c r="A2487" s="294" t="s">
        <v>5847</v>
      </c>
      <c r="B2487" s="295" t="s">
        <v>5848</v>
      </c>
      <c r="C2487" s="296" t="s">
        <v>39</v>
      </c>
      <c r="D2487" s="297" t="n">
        <v>0.401</v>
      </c>
      <c r="E2487" s="298" t="n">
        <f aca="false">1-D2487</f>
        <v>0.599</v>
      </c>
      <c r="F2487" s="299" t="n">
        <v>220.91</v>
      </c>
    </row>
    <row r="2488" customFormat="false" ht="15" hidden="false" customHeight="false" outlineLevel="0" collapsed="false">
      <c r="A2488" s="294" t="s">
        <v>5849</v>
      </c>
      <c r="B2488" s="295" t="s">
        <v>5850</v>
      </c>
      <c r="C2488" s="296" t="s">
        <v>39</v>
      </c>
      <c r="D2488" s="297" t="n">
        <v>0.3853</v>
      </c>
      <c r="E2488" s="298" t="n">
        <f aca="false">1-D2488</f>
        <v>0.6147</v>
      </c>
      <c r="F2488" s="299" t="n">
        <v>262.08</v>
      </c>
    </row>
    <row r="2489" customFormat="false" ht="15" hidden="false" customHeight="false" outlineLevel="0" collapsed="false">
      <c r="A2489" s="294" t="s">
        <v>5851</v>
      </c>
      <c r="B2489" s="295" t="s">
        <v>5852</v>
      </c>
      <c r="C2489" s="296" t="s">
        <v>39</v>
      </c>
      <c r="D2489" s="297" t="n">
        <v>0.3941</v>
      </c>
      <c r="E2489" s="298" t="n">
        <f aca="false">1-D2489</f>
        <v>0.6059</v>
      </c>
      <c r="F2489" s="299" t="n">
        <v>236.77</v>
      </c>
    </row>
    <row r="2490" customFormat="false" ht="15" hidden="false" customHeight="false" outlineLevel="0" collapsed="false">
      <c r="A2490" s="294" t="s">
        <v>5853</v>
      </c>
      <c r="B2490" s="295" t="s">
        <v>5854</v>
      </c>
      <c r="C2490" s="296" t="s">
        <v>39</v>
      </c>
      <c r="D2490" s="297" t="n">
        <v>0.4498</v>
      </c>
      <c r="E2490" s="298" t="n">
        <f aca="false">1-D2490</f>
        <v>0.5502</v>
      </c>
      <c r="F2490" s="299" t="n">
        <v>330.8</v>
      </c>
    </row>
    <row r="2491" customFormat="false" ht="15" hidden="false" customHeight="false" outlineLevel="0" collapsed="false">
      <c r="A2491" s="294" t="s">
        <v>5855</v>
      </c>
      <c r="B2491" s="295" t="s">
        <v>5856</v>
      </c>
      <c r="C2491" s="296" t="s">
        <v>39</v>
      </c>
      <c r="D2491" s="297" t="n">
        <v>0.3941</v>
      </c>
      <c r="E2491" s="298" t="n">
        <f aca="false">1-D2491</f>
        <v>0.6059</v>
      </c>
      <c r="F2491" s="299" t="n">
        <v>303.09</v>
      </c>
    </row>
    <row r="2492" customFormat="false" ht="15" hidden="false" customHeight="false" outlineLevel="0" collapsed="false">
      <c r="A2492" s="294" t="s">
        <v>5857</v>
      </c>
      <c r="B2492" s="295" t="s">
        <v>5858</v>
      </c>
      <c r="C2492" s="296" t="s">
        <v>39</v>
      </c>
      <c r="D2492" s="297" t="n">
        <v>0.3859</v>
      </c>
      <c r="E2492" s="298" t="n">
        <f aca="false">1-D2492</f>
        <v>0.6141</v>
      </c>
      <c r="F2492" s="299" t="n">
        <v>561.09</v>
      </c>
    </row>
    <row r="2493" customFormat="false" ht="15" hidden="false" customHeight="false" outlineLevel="0" collapsed="false">
      <c r="A2493" s="294" t="s">
        <v>5859</v>
      </c>
      <c r="B2493" s="295" t="s">
        <v>5860</v>
      </c>
      <c r="C2493" s="296" t="s">
        <v>39</v>
      </c>
      <c r="D2493" s="297" t="n">
        <v>0.3628</v>
      </c>
      <c r="E2493" s="298" t="n">
        <f aca="false">1-D2493</f>
        <v>0.6372</v>
      </c>
      <c r="F2493" s="299" t="n">
        <v>474.76</v>
      </c>
    </row>
    <row r="2494" customFormat="false" ht="15" hidden="false" customHeight="false" outlineLevel="0" collapsed="false">
      <c r="A2494" s="294" t="s">
        <v>5861</v>
      </c>
      <c r="B2494" s="295" t="s">
        <v>5862</v>
      </c>
      <c r="C2494" s="296" t="s">
        <v>72</v>
      </c>
      <c r="D2494" s="297" t="n">
        <v>0.2822</v>
      </c>
      <c r="E2494" s="298" t="n">
        <f aca="false">1-D2494</f>
        <v>0.7178</v>
      </c>
      <c r="F2494" s="299" t="n">
        <v>4.5</v>
      </c>
    </row>
    <row r="2495" customFormat="false" ht="15" hidden="false" customHeight="false" outlineLevel="0" collapsed="false">
      <c r="A2495" s="294" t="s">
        <v>5863</v>
      </c>
      <c r="B2495" s="295" t="s">
        <v>5864</v>
      </c>
      <c r="C2495" s="296" t="s">
        <v>72</v>
      </c>
      <c r="D2495" s="297" t="n">
        <v>0.2675</v>
      </c>
      <c r="E2495" s="298" t="n">
        <f aca="false">1-D2495</f>
        <v>0.7325</v>
      </c>
      <c r="F2495" s="299" t="n">
        <v>3.85</v>
      </c>
    </row>
    <row r="2496" customFormat="false" ht="15" hidden="false" customHeight="false" outlineLevel="0" collapsed="false">
      <c r="A2496" s="294" t="s">
        <v>5865</v>
      </c>
      <c r="B2496" s="295" t="s">
        <v>5866</v>
      </c>
      <c r="C2496" s="296" t="s">
        <v>72</v>
      </c>
      <c r="D2496" s="297" t="n">
        <v>0.2359</v>
      </c>
      <c r="E2496" s="298" t="n">
        <f aca="false">1-D2496</f>
        <v>0.7641</v>
      </c>
      <c r="F2496" s="299" t="n">
        <v>3.73</v>
      </c>
    </row>
    <row r="2497" customFormat="false" ht="15" hidden="false" customHeight="false" outlineLevel="0" collapsed="false">
      <c r="A2497" s="294" t="s">
        <v>5867</v>
      </c>
      <c r="B2497" s="295" t="s">
        <v>5868</v>
      </c>
      <c r="C2497" s="296" t="s">
        <v>72</v>
      </c>
      <c r="D2497" s="297" t="n">
        <v>0.2251</v>
      </c>
      <c r="E2497" s="298" t="n">
        <f aca="false">1-D2497</f>
        <v>0.7749</v>
      </c>
      <c r="F2497" s="299" t="n">
        <v>2.31</v>
      </c>
    </row>
    <row r="2498" customFormat="false" ht="15" hidden="false" customHeight="false" outlineLevel="0" collapsed="false">
      <c r="A2498" s="294" t="s">
        <v>5869</v>
      </c>
      <c r="B2498" s="295" t="s">
        <v>5870</v>
      </c>
      <c r="C2498" s="296" t="s">
        <v>72</v>
      </c>
      <c r="D2498" s="297" t="n">
        <v>0.0943</v>
      </c>
      <c r="E2498" s="298" t="n">
        <f aca="false">1-D2498</f>
        <v>0.9057</v>
      </c>
      <c r="F2498" s="299" t="n">
        <v>3.18</v>
      </c>
    </row>
    <row r="2499" customFormat="false" ht="15" hidden="false" customHeight="false" outlineLevel="0" collapsed="false">
      <c r="A2499" s="294" t="s">
        <v>70</v>
      </c>
      <c r="B2499" s="295" t="s">
        <v>71</v>
      </c>
      <c r="C2499" s="296" t="s">
        <v>72</v>
      </c>
      <c r="D2499" s="297" t="n">
        <v>0.184</v>
      </c>
      <c r="E2499" s="298" t="n">
        <f aca="false">1-D2499</f>
        <v>0.816</v>
      </c>
      <c r="F2499" s="299" t="n">
        <v>15.65</v>
      </c>
    </row>
    <row r="2500" customFormat="false" ht="15" hidden="false" customHeight="false" outlineLevel="0" collapsed="false">
      <c r="A2500" s="294" t="s">
        <v>5871</v>
      </c>
      <c r="B2500" s="295" t="s">
        <v>5872</v>
      </c>
      <c r="C2500" s="296" t="s">
        <v>72</v>
      </c>
      <c r="D2500" s="297" t="n">
        <v>0.176</v>
      </c>
      <c r="E2500" s="298" t="n">
        <f aca="false">1-D2500</f>
        <v>0.824</v>
      </c>
      <c r="F2500" s="299" t="n">
        <v>15</v>
      </c>
    </row>
    <row r="2501" customFormat="false" ht="15" hidden="false" customHeight="false" outlineLevel="0" collapsed="false">
      <c r="A2501" s="294" t="s">
        <v>5873</v>
      </c>
      <c r="B2501" s="295" t="s">
        <v>5874</v>
      </c>
      <c r="C2501" s="296" t="s">
        <v>72</v>
      </c>
      <c r="D2501" s="297" t="n">
        <v>0.1673</v>
      </c>
      <c r="E2501" s="298" t="n">
        <f aca="false">1-D2501</f>
        <v>0.8327</v>
      </c>
      <c r="F2501" s="299" t="n">
        <v>14.88</v>
      </c>
    </row>
    <row r="2502" customFormat="false" ht="15" hidden="false" customHeight="false" outlineLevel="0" collapsed="false">
      <c r="A2502" s="294" t="s">
        <v>5875</v>
      </c>
      <c r="B2502" s="295" t="s">
        <v>5876</v>
      </c>
      <c r="C2502" s="296" t="s">
        <v>72</v>
      </c>
      <c r="D2502" s="297" t="n">
        <v>0.1582</v>
      </c>
      <c r="E2502" s="298" t="n">
        <f aca="false">1-D2502</f>
        <v>0.8418</v>
      </c>
      <c r="F2502" s="299" t="n">
        <v>13.46</v>
      </c>
    </row>
    <row r="2503" customFormat="false" ht="15" hidden="false" customHeight="false" outlineLevel="0" collapsed="false">
      <c r="A2503" s="294" t="s">
        <v>5877</v>
      </c>
      <c r="B2503" s="295" t="s">
        <v>5878</v>
      </c>
      <c r="C2503" s="296" t="s">
        <v>72</v>
      </c>
      <c r="D2503" s="297" t="n">
        <v>0.1333</v>
      </c>
      <c r="E2503" s="298" t="n">
        <f aca="false">1-D2503</f>
        <v>0.8667</v>
      </c>
      <c r="F2503" s="299" t="n">
        <v>14.33</v>
      </c>
    </row>
    <row r="2504" customFormat="false" ht="15" hidden="false" customHeight="false" outlineLevel="0" collapsed="false">
      <c r="A2504" s="294" t="s">
        <v>5879</v>
      </c>
      <c r="B2504" s="295" t="s">
        <v>5880</v>
      </c>
      <c r="C2504" s="296" t="s">
        <v>72</v>
      </c>
      <c r="D2504" s="297" t="n">
        <v>0.1814</v>
      </c>
      <c r="E2504" s="298" t="n">
        <f aca="false">1-D2504</f>
        <v>0.8186</v>
      </c>
      <c r="F2504" s="299" t="n">
        <v>16.32</v>
      </c>
    </row>
    <row r="2505" customFormat="false" ht="15" hidden="false" customHeight="false" outlineLevel="0" collapsed="false">
      <c r="A2505" s="294" t="s">
        <v>5881</v>
      </c>
      <c r="B2505" s="295" t="s">
        <v>5882</v>
      </c>
      <c r="C2505" s="296" t="s">
        <v>72</v>
      </c>
      <c r="D2505" s="297" t="n">
        <v>0.1677</v>
      </c>
      <c r="E2505" s="298" t="n">
        <f aca="false">1-D2505</f>
        <v>0.8323</v>
      </c>
      <c r="F2505" s="299" t="n">
        <v>16.04</v>
      </c>
    </row>
    <row r="2506" customFormat="false" ht="15" hidden="false" customHeight="false" outlineLevel="0" collapsed="false">
      <c r="A2506" s="294" t="s">
        <v>5883</v>
      </c>
      <c r="B2506" s="295" t="s">
        <v>5884</v>
      </c>
      <c r="C2506" s="296" t="s">
        <v>72</v>
      </c>
      <c r="D2506" s="297" t="n">
        <v>0.1736</v>
      </c>
      <c r="E2506" s="298" t="n">
        <f aca="false">1-D2506</f>
        <v>0.8264</v>
      </c>
      <c r="F2506" s="299" t="n">
        <v>15.67</v>
      </c>
    </row>
    <row r="2507" customFormat="false" ht="15" hidden="false" customHeight="false" outlineLevel="0" collapsed="false">
      <c r="A2507" s="294" t="s">
        <v>5885</v>
      </c>
      <c r="B2507" s="295" t="s">
        <v>5886</v>
      </c>
      <c r="C2507" s="296" t="s">
        <v>72</v>
      </c>
      <c r="D2507" s="297" t="n">
        <v>0.1592</v>
      </c>
      <c r="E2507" s="298" t="n">
        <f aca="false">1-D2507</f>
        <v>0.8408</v>
      </c>
      <c r="F2507" s="299" t="n">
        <v>15.39</v>
      </c>
    </row>
    <row r="2508" customFormat="false" ht="15" hidden="false" customHeight="false" outlineLevel="0" collapsed="false">
      <c r="A2508" s="294" t="s">
        <v>5887</v>
      </c>
      <c r="B2508" s="295" t="s">
        <v>5888</v>
      </c>
      <c r="C2508" s="296" t="s">
        <v>72</v>
      </c>
      <c r="D2508" s="297" t="n">
        <v>0.1653</v>
      </c>
      <c r="E2508" s="298" t="n">
        <f aca="false">1-D2508</f>
        <v>0.8347</v>
      </c>
      <c r="F2508" s="299" t="n">
        <v>15.55</v>
      </c>
    </row>
    <row r="2509" customFormat="false" ht="15" hidden="false" customHeight="false" outlineLevel="0" collapsed="false">
      <c r="A2509" s="294" t="s">
        <v>5889</v>
      </c>
      <c r="B2509" s="295" t="s">
        <v>5890</v>
      </c>
      <c r="C2509" s="296" t="s">
        <v>72</v>
      </c>
      <c r="D2509" s="297" t="n">
        <v>0.1506</v>
      </c>
      <c r="E2509" s="298" t="n">
        <f aca="false">1-D2509</f>
        <v>0.8494</v>
      </c>
      <c r="F2509" s="299" t="n">
        <v>15.27</v>
      </c>
    </row>
    <row r="2510" customFormat="false" ht="15" hidden="false" customHeight="false" outlineLevel="0" collapsed="false">
      <c r="A2510" s="294" t="s">
        <v>5891</v>
      </c>
      <c r="B2510" s="295" t="s">
        <v>5892</v>
      </c>
      <c r="C2510" s="296" t="s">
        <v>72</v>
      </c>
      <c r="D2510" s="297" t="n">
        <v>0.1564</v>
      </c>
      <c r="E2510" s="298" t="n">
        <f aca="false">1-D2510</f>
        <v>0.8436</v>
      </c>
      <c r="F2510" s="299" t="n">
        <v>14.13</v>
      </c>
    </row>
    <row r="2511" customFormat="false" ht="15" hidden="false" customHeight="false" outlineLevel="0" collapsed="false">
      <c r="A2511" s="294" t="s">
        <v>5893</v>
      </c>
      <c r="B2511" s="295" t="s">
        <v>5894</v>
      </c>
      <c r="C2511" s="296" t="s">
        <v>72</v>
      </c>
      <c r="D2511" s="297" t="n">
        <v>0.1401</v>
      </c>
      <c r="E2511" s="298" t="n">
        <f aca="false">1-D2511</f>
        <v>0.8599</v>
      </c>
      <c r="F2511" s="299" t="n">
        <v>13.85</v>
      </c>
    </row>
    <row r="2512" customFormat="false" ht="15" hidden="false" customHeight="false" outlineLevel="0" collapsed="false">
      <c r="A2512" s="294" t="s">
        <v>5895</v>
      </c>
      <c r="B2512" s="295" t="s">
        <v>5896</v>
      </c>
      <c r="C2512" s="296" t="s">
        <v>72</v>
      </c>
      <c r="D2512" s="297" t="n">
        <v>0.1327</v>
      </c>
      <c r="E2512" s="298" t="n">
        <f aca="false">1-D2512</f>
        <v>0.8673</v>
      </c>
      <c r="F2512" s="299" t="n">
        <v>15</v>
      </c>
    </row>
    <row r="2513" customFormat="false" ht="15" hidden="false" customHeight="false" outlineLevel="0" collapsed="false">
      <c r="A2513" s="294" t="s">
        <v>5897</v>
      </c>
      <c r="B2513" s="295" t="s">
        <v>5898</v>
      </c>
      <c r="C2513" s="296" t="s">
        <v>72</v>
      </c>
      <c r="D2513" s="297" t="n">
        <v>0.1168</v>
      </c>
      <c r="E2513" s="298" t="n">
        <f aca="false">1-D2513</f>
        <v>0.8832</v>
      </c>
      <c r="F2513" s="299" t="n">
        <v>14.72</v>
      </c>
    </row>
    <row r="2514" customFormat="false" ht="15" hidden="false" customHeight="false" outlineLevel="0" collapsed="false">
      <c r="A2514" s="294" t="s">
        <v>5899</v>
      </c>
      <c r="B2514" s="295" t="s">
        <v>5900</v>
      </c>
      <c r="C2514" s="296" t="s">
        <v>72</v>
      </c>
      <c r="D2514" s="297" t="n">
        <v>0.2844</v>
      </c>
      <c r="E2514" s="298" t="n">
        <f aca="false">1-D2514</f>
        <v>0.7156</v>
      </c>
      <c r="F2514" s="299" t="n">
        <v>8.58</v>
      </c>
    </row>
    <row r="2515" customFormat="false" ht="15" hidden="false" customHeight="false" outlineLevel="0" collapsed="false">
      <c r="A2515" s="294" t="s">
        <v>5901</v>
      </c>
      <c r="B2515" s="295" t="s">
        <v>5902</v>
      </c>
      <c r="C2515" s="296" t="s">
        <v>72</v>
      </c>
      <c r="D2515" s="297" t="n">
        <v>0.268</v>
      </c>
      <c r="E2515" s="298" t="n">
        <f aca="false">1-D2515</f>
        <v>0.732</v>
      </c>
      <c r="F2515" s="299" t="n">
        <v>7.35</v>
      </c>
    </row>
    <row r="2516" customFormat="false" ht="15" hidden="false" customHeight="false" outlineLevel="0" collapsed="false">
      <c r="A2516" s="294" t="s">
        <v>5903</v>
      </c>
      <c r="B2516" s="295" t="s">
        <v>5904</v>
      </c>
      <c r="C2516" s="296" t="s">
        <v>72</v>
      </c>
      <c r="D2516" s="297" t="n">
        <v>0.2356</v>
      </c>
      <c r="E2516" s="298" t="n">
        <f aca="false">1-D2516</f>
        <v>0.7644</v>
      </c>
      <c r="F2516" s="299" t="n">
        <v>7.13</v>
      </c>
    </row>
    <row r="2517" customFormat="false" ht="15" hidden="false" customHeight="false" outlineLevel="0" collapsed="false">
      <c r="A2517" s="294" t="s">
        <v>5905</v>
      </c>
      <c r="B2517" s="295" t="s">
        <v>5906</v>
      </c>
      <c r="C2517" s="296" t="s">
        <v>72</v>
      </c>
      <c r="D2517" s="297" t="n">
        <v>0.2287</v>
      </c>
      <c r="E2517" s="298" t="n">
        <f aca="false">1-D2517</f>
        <v>0.7713</v>
      </c>
      <c r="F2517" s="299" t="n">
        <v>4.46</v>
      </c>
    </row>
    <row r="2518" customFormat="false" ht="15" hidden="false" customHeight="false" outlineLevel="0" collapsed="false">
      <c r="A2518" s="294" t="s">
        <v>5907</v>
      </c>
      <c r="B2518" s="295" t="s">
        <v>5908</v>
      </c>
      <c r="C2518" s="296" t="s">
        <v>72</v>
      </c>
      <c r="D2518" s="297" t="n">
        <v>0.1005</v>
      </c>
      <c r="E2518" s="298" t="n">
        <f aca="false">1-D2518</f>
        <v>0.8995</v>
      </c>
      <c r="F2518" s="299" t="n">
        <v>6.07</v>
      </c>
    </row>
    <row r="2519" customFormat="false" ht="15" hidden="false" customHeight="false" outlineLevel="0" collapsed="false">
      <c r="A2519" s="294" t="s">
        <v>5909</v>
      </c>
      <c r="B2519" s="295" t="s">
        <v>5910</v>
      </c>
      <c r="C2519" s="296" t="s">
        <v>72</v>
      </c>
      <c r="D2519" s="297" t="n">
        <v>0.2038</v>
      </c>
      <c r="E2519" s="298" t="n">
        <f aca="false">1-D2519</f>
        <v>0.7962</v>
      </c>
      <c r="F2519" s="299" t="n">
        <v>20.17</v>
      </c>
    </row>
    <row r="2520" customFormat="false" ht="15" hidden="false" customHeight="false" outlineLevel="0" collapsed="false">
      <c r="A2520" s="294" t="s">
        <v>5911</v>
      </c>
      <c r="B2520" s="295" t="s">
        <v>5912</v>
      </c>
      <c r="C2520" s="296" t="s">
        <v>72</v>
      </c>
      <c r="D2520" s="297" t="n">
        <v>0.1922</v>
      </c>
      <c r="E2520" s="298" t="n">
        <f aca="false">1-D2520</f>
        <v>0.8078</v>
      </c>
      <c r="F2520" s="299" t="n">
        <v>18.94</v>
      </c>
    </row>
    <row r="2521" customFormat="false" ht="15" hidden="false" customHeight="false" outlineLevel="0" collapsed="false">
      <c r="A2521" s="294" t="s">
        <v>5913</v>
      </c>
      <c r="B2521" s="295" t="s">
        <v>5914</v>
      </c>
      <c r="C2521" s="296" t="s">
        <v>72</v>
      </c>
      <c r="D2521" s="297" t="n">
        <v>0.179</v>
      </c>
      <c r="E2521" s="298" t="n">
        <f aca="false">1-D2521</f>
        <v>0.821</v>
      </c>
      <c r="F2521" s="299" t="n">
        <v>18.72</v>
      </c>
    </row>
    <row r="2522" customFormat="false" ht="15" hidden="false" customHeight="false" outlineLevel="0" collapsed="false">
      <c r="A2522" s="294" t="s">
        <v>5915</v>
      </c>
      <c r="B2522" s="295" t="s">
        <v>5916</v>
      </c>
      <c r="C2522" s="296" t="s">
        <v>72</v>
      </c>
      <c r="D2522" s="297" t="n">
        <v>0.1676</v>
      </c>
      <c r="E2522" s="298" t="n">
        <f aca="false">1-D2522</f>
        <v>0.8324</v>
      </c>
      <c r="F2522" s="299" t="n">
        <v>16.05</v>
      </c>
    </row>
    <row r="2523" customFormat="false" ht="15" hidden="false" customHeight="false" outlineLevel="0" collapsed="false">
      <c r="A2523" s="294" t="s">
        <v>5917</v>
      </c>
      <c r="B2523" s="295" t="s">
        <v>5918</v>
      </c>
      <c r="C2523" s="296" t="s">
        <v>72</v>
      </c>
      <c r="D2523" s="297" t="n">
        <v>0.1291</v>
      </c>
      <c r="E2523" s="298" t="n">
        <f aca="false">1-D2523</f>
        <v>0.8709</v>
      </c>
      <c r="F2523" s="299" t="n">
        <v>17.66</v>
      </c>
    </row>
    <row r="2524" customFormat="false" ht="15" hidden="false" customHeight="false" outlineLevel="0" collapsed="false">
      <c r="A2524" s="294" t="s">
        <v>5919</v>
      </c>
      <c r="B2524" s="295" t="s">
        <v>5920</v>
      </c>
      <c r="C2524" s="296" t="s">
        <v>72</v>
      </c>
      <c r="D2524" s="297" t="n">
        <v>0.2008</v>
      </c>
      <c r="E2524" s="298" t="n">
        <f aca="false">1-D2524</f>
        <v>0.7992</v>
      </c>
      <c r="F2524" s="299" t="n">
        <v>20.87</v>
      </c>
    </row>
    <row r="2525" customFormat="false" ht="15" hidden="false" customHeight="false" outlineLevel="0" collapsed="false">
      <c r="A2525" s="294" t="s">
        <v>5921</v>
      </c>
      <c r="B2525" s="295" t="s">
        <v>5922</v>
      </c>
      <c r="C2525" s="296" t="s">
        <v>72</v>
      </c>
      <c r="D2525" s="297" t="n">
        <v>0.1905</v>
      </c>
      <c r="E2525" s="298" t="n">
        <f aca="false">1-D2525</f>
        <v>0.8095</v>
      </c>
      <c r="F2525" s="299" t="n">
        <v>20.58</v>
      </c>
    </row>
    <row r="2526" customFormat="false" ht="15" hidden="false" customHeight="false" outlineLevel="0" collapsed="false">
      <c r="A2526" s="294" t="s">
        <v>5923</v>
      </c>
      <c r="B2526" s="295" t="s">
        <v>5924</v>
      </c>
      <c r="C2526" s="296" t="s">
        <v>72</v>
      </c>
      <c r="D2526" s="297" t="n">
        <v>0.1894</v>
      </c>
      <c r="E2526" s="298" t="n">
        <f aca="false">1-D2526</f>
        <v>0.8106</v>
      </c>
      <c r="F2526" s="299" t="n">
        <v>19.64</v>
      </c>
    </row>
    <row r="2527" customFormat="false" ht="15" hidden="false" customHeight="false" outlineLevel="0" collapsed="false">
      <c r="A2527" s="294" t="s">
        <v>5925</v>
      </c>
      <c r="B2527" s="295" t="s">
        <v>5926</v>
      </c>
      <c r="C2527" s="296" t="s">
        <v>72</v>
      </c>
      <c r="D2527" s="297" t="n">
        <v>0.1783</v>
      </c>
      <c r="E2527" s="298" t="n">
        <f aca="false">1-D2527</f>
        <v>0.8217</v>
      </c>
      <c r="F2527" s="299" t="n">
        <v>19.35</v>
      </c>
    </row>
    <row r="2528" customFormat="false" ht="15" hidden="false" customHeight="false" outlineLevel="0" collapsed="false">
      <c r="A2528" s="294" t="s">
        <v>5927</v>
      </c>
      <c r="B2528" s="295" t="s">
        <v>5928</v>
      </c>
      <c r="C2528" s="296" t="s">
        <v>72</v>
      </c>
      <c r="D2528" s="297" t="n">
        <v>0.1766</v>
      </c>
      <c r="E2528" s="298" t="n">
        <f aca="false">1-D2528</f>
        <v>0.8234</v>
      </c>
      <c r="F2528" s="299" t="n">
        <v>19.42</v>
      </c>
    </row>
    <row r="2529" customFormat="false" ht="15" hidden="false" customHeight="false" outlineLevel="0" collapsed="false">
      <c r="A2529" s="294" t="s">
        <v>5929</v>
      </c>
      <c r="B2529" s="295" t="s">
        <v>5930</v>
      </c>
      <c r="C2529" s="296" t="s">
        <v>72</v>
      </c>
      <c r="D2529" s="297" t="n">
        <v>0.1652</v>
      </c>
      <c r="E2529" s="298" t="n">
        <f aca="false">1-D2529</f>
        <v>0.8348</v>
      </c>
      <c r="F2529" s="299" t="n">
        <v>19.13</v>
      </c>
    </row>
    <row r="2530" customFormat="false" ht="15" hidden="false" customHeight="false" outlineLevel="0" collapsed="false">
      <c r="A2530" s="294" t="s">
        <v>5931</v>
      </c>
      <c r="B2530" s="295" t="s">
        <v>5932</v>
      </c>
      <c r="C2530" s="296" t="s">
        <v>72</v>
      </c>
      <c r="D2530" s="297" t="n">
        <v>0.1654</v>
      </c>
      <c r="E2530" s="298" t="n">
        <f aca="false">1-D2530</f>
        <v>0.8346</v>
      </c>
      <c r="F2530" s="299" t="n">
        <v>16.75</v>
      </c>
    </row>
    <row r="2531" customFormat="false" ht="15" hidden="false" customHeight="false" outlineLevel="0" collapsed="false">
      <c r="A2531" s="294" t="s">
        <v>5933</v>
      </c>
      <c r="B2531" s="295" t="s">
        <v>5934</v>
      </c>
      <c r="C2531" s="296" t="s">
        <v>72</v>
      </c>
      <c r="D2531" s="297" t="n">
        <v>0.1519</v>
      </c>
      <c r="E2531" s="298" t="n">
        <f aca="false">1-D2531</f>
        <v>0.8481</v>
      </c>
      <c r="F2531" s="299" t="n">
        <v>16.46</v>
      </c>
    </row>
    <row r="2532" customFormat="false" ht="15" hidden="false" customHeight="false" outlineLevel="0" collapsed="false">
      <c r="A2532" s="294" t="s">
        <v>5935</v>
      </c>
      <c r="B2532" s="295" t="s">
        <v>5936</v>
      </c>
      <c r="C2532" s="296" t="s">
        <v>72</v>
      </c>
      <c r="D2532" s="297" t="n">
        <v>0.1285</v>
      </c>
      <c r="E2532" s="298" t="n">
        <f aca="false">1-D2532</f>
        <v>0.8715</v>
      </c>
      <c r="F2532" s="299" t="n">
        <v>18.36</v>
      </c>
    </row>
    <row r="2533" customFormat="false" ht="15" hidden="false" customHeight="false" outlineLevel="0" collapsed="false">
      <c r="A2533" s="294" t="s">
        <v>5937</v>
      </c>
      <c r="B2533" s="295" t="s">
        <v>5938</v>
      </c>
      <c r="C2533" s="296" t="s">
        <v>72</v>
      </c>
      <c r="D2533" s="297" t="n">
        <v>0.1157</v>
      </c>
      <c r="E2533" s="298" t="n">
        <f aca="false">1-D2533</f>
        <v>0.8843</v>
      </c>
      <c r="F2533" s="299" t="n">
        <v>18.07</v>
      </c>
    </row>
    <row r="2534" customFormat="false" ht="15" hidden="false" customHeight="false" outlineLevel="0" collapsed="false">
      <c r="A2534" s="294" t="s">
        <v>5939</v>
      </c>
      <c r="B2534" s="295" t="s">
        <v>5940</v>
      </c>
      <c r="C2534" s="296" t="s">
        <v>72</v>
      </c>
      <c r="D2534" s="297" t="n">
        <v>0.1131</v>
      </c>
      <c r="E2534" s="298" t="n">
        <f aca="false">1-D2534</f>
        <v>0.8869</v>
      </c>
      <c r="F2534" s="299" t="n">
        <v>10.96</v>
      </c>
    </row>
    <row r="2535" customFormat="false" ht="15" hidden="false" customHeight="false" outlineLevel="0" collapsed="false">
      <c r="A2535" s="294" t="s">
        <v>5941</v>
      </c>
      <c r="B2535" s="295" t="s">
        <v>5942</v>
      </c>
      <c r="C2535" s="296" t="s">
        <v>72</v>
      </c>
      <c r="D2535" s="297" t="n">
        <v>0.1327</v>
      </c>
      <c r="E2535" s="298" t="n">
        <f aca="false">1-D2535</f>
        <v>0.8673</v>
      </c>
      <c r="F2535" s="299" t="n">
        <v>12.74</v>
      </c>
    </row>
    <row r="2536" customFormat="false" ht="15" hidden="false" customHeight="false" outlineLevel="0" collapsed="false">
      <c r="A2536" s="294" t="s">
        <v>5943</v>
      </c>
      <c r="B2536" s="295" t="s">
        <v>5944</v>
      </c>
      <c r="C2536" s="296" t="s">
        <v>72</v>
      </c>
      <c r="D2536" s="297" t="n">
        <v>0.1112</v>
      </c>
      <c r="E2536" s="298" t="n">
        <f aca="false">1-D2536</f>
        <v>0.8888</v>
      </c>
      <c r="F2536" s="299" t="n">
        <v>17.63</v>
      </c>
    </row>
    <row r="2537" customFormat="false" ht="15" hidden="false" customHeight="false" outlineLevel="0" collapsed="false">
      <c r="A2537" s="294" t="s">
        <v>5945</v>
      </c>
      <c r="B2537" s="295" t="s">
        <v>5946</v>
      </c>
      <c r="C2537" s="296" t="s">
        <v>72</v>
      </c>
      <c r="D2537" s="297" t="n">
        <v>0.1095</v>
      </c>
      <c r="E2537" s="298" t="n">
        <f aca="false">1-D2537</f>
        <v>0.8905</v>
      </c>
      <c r="F2537" s="299" t="n">
        <v>18.9</v>
      </c>
    </row>
    <row r="2538" customFormat="false" ht="15" hidden="false" customHeight="false" outlineLevel="0" collapsed="false">
      <c r="A2538" s="294" t="s">
        <v>5947</v>
      </c>
      <c r="B2538" s="295" t="s">
        <v>5948</v>
      </c>
      <c r="C2538" s="296" t="s">
        <v>72</v>
      </c>
      <c r="D2538" s="297" t="n">
        <v>0.1139</v>
      </c>
      <c r="E2538" s="298" t="n">
        <f aca="false">1-D2538</f>
        <v>0.8861</v>
      </c>
      <c r="F2538" s="299" t="n">
        <v>16.94</v>
      </c>
    </row>
    <row r="2539" customFormat="false" ht="15" hidden="false" customHeight="false" outlineLevel="0" collapsed="false">
      <c r="A2539" s="294" t="s">
        <v>5949</v>
      </c>
      <c r="B2539" s="295" t="s">
        <v>5950</v>
      </c>
      <c r="C2539" s="296" t="s">
        <v>72</v>
      </c>
      <c r="D2539" s="297" t="n">
        <v>0.1088</v>
      </c>
      <c r="E2539" s="298" t="n">
        <f aca="false">1-D2539</f>
        <v>0.8912</v>
      </c>
      <c r="F2539" s="299" t="n">
        <v>17.74</v>
      </c>
    </row>
    <row r="2540" customFormat="false" ht="15" hidden="false" customHeight="false" outlineLevel="0" collapsed="false">
      <c r="A2540" s="294" t="s">
        <v>5951</v>
      </c>
      <c r="B2540" s="295" t="s">
        <v>5952</v>
      </c>
      <c r="C2540" s="296" t="s">
        <v>72</v>
      </c>
      <c r="D2540" s="297" t="n">
        <v>0.1103</v>
      </c>
      <c r="E2540" s="298" t="n">
        <f aca="false">1-D2540</f>
        <v>0.8897</v>
      </c>
      <c r="F2540" s="299" t="n">
        <v>22.03</v>
      </c>
    </row>
    <row r="2541" customFormat="false" ht="15" hidden="false" customHeight="false" outlineLevel="0" collapsed="false">
      <c r="A2541" s="294" t="s">
        <v>5953</v>
      </c>
      <c r="B2541" s="295" t="s">
        <v>5954</v>
      </c>
      <c r="C2541" s="296" t="s">
        <v>72</v>
      </c>
      <c r="D2541" s="297" t="n">
        <v>0.11</v>
      </c>
      <c r="E2541" s="298" t="n">
        <f aca="false">1-D2541</f>
        <v>0.89</v>
      </c>
      <c r="F2541" s="299" t="n">
        <v>20.63</v>
      </c>
    </row>
    <row r="2542" customFormat="false" ht="15" hidden="false" customHeight="false" outlineLevel="0" collapsed="false">
      <c r="A2542" s="294" t="s">
        <v>5955</v>
      </c>
      <c r="B2542" s="295" t="s">
        <v>5956</v>
      </c>
      <c r="C2542" s="296" t="s">
        <v>72</v>
      </c>
      <c r="D2542" s="297" t="n">
        <v>0.1046</v>
      </c>
      <c r="E2542" s="298" t="n">
        <f aca="false">1-D2542</f>
        <v>0.8954</v>
      </c>
      <c r="F2542" s="299" t="n">
        <v>21.79</v>
      </c>
    </row>
    <row r="2543" customFormat="false" ht="15" hidden="false" customHeight="false" outlineLevel="0" collapsed="false">
      <c r="A2543" s="294" t="s">
        <v>5957</v>
      </c>
      <c r="B2543" s="295" t="s">
        <v>5958</v>
      </c>
      <c r="C2543" s="296" t="s">
        <v>72</v>
      </c>
      <c r="D2543" s="297" t="n">
        <v>0.1137</v>
      </c>
      <c r="E2543" s="298" t="n">
        <f aca="false">1-D2543</f>
        <v>0.8863</v>
      </c>
      <c r="F2543" s="299" t="n">
        <v>24.63</v>
      </c>
    </row>
    <row r="2544" customFormat="false" ht="15" hidden="false" customHeight="false" outlineLevel="0" collapsed="false">
      <c r="A2544" s="294" t="s">
        <v>5959</v>
      </c>
      <c r="B2544" s="295" t="s">
        <v>5960</v>
      </c>
      <c r="C2544" s="296" t="s">
        <v>72</v>
      </c>
      <c r="D2544" s="297" t="n">
        <v>0.0998</v>
      </c>
      <c r="E2544" s="298" t="n">
        <f aca="false">1-D2544</f>
        <v>0.9002</v>
      </c>
      <c r="F2544" s="299" t="n">
        <v>26.36</v>
      </c>
    </row>
    <row r="2545" customFormat="false" ht="15" hidden="false" customHeight="false" outlineLevel="0" collapsed="false">
      <c r="A2545" s="294" t="s">
        <v>5961</v>
      </c>
      <c r="B2545" s="295" t="s">
        <v>5962</v>
      </c>
      <c r="C2545" s="296" t="s">
        <v>72</v>
      </c>
      <c r="D2545" s="297" t="n">
        <v>0.1068</v>
      </c>
      <c r="E2545" s="298" t="n">
        <f aca="false">1-D2545</f>
        <v>0.8932</v>
      </c>
      <c r="F2545" s="299" t="n">
        <v>29.69</v>
      </c>
    </row>
    <row r="2546" customFormat="false" ht="15" hidden="false" customHeight="false" outlineLevel="0" collapsed="false">
      <c r="A2546" s="294" t="s">
        <v>5963</v>
      </c>
      <c r="B2546" s="295" t="s">
        <v>5964</v>
      </c>
      <c r="C2546" s="296" t="s">
        <v>72</v>
      </c>
      <c r="D2546" s="297" t="n">
        <v>0.1426</v>
      </c>
      <c r="E2546" s="298" t="n">
        <f aca="false">1-D2546</f>
        <v>0.8574</v>
      </c>
      <c r="F2546" s="299" t="n">
        <v>13.18</v>
      </c>
    </row>
    <row r="2547" customFormat="false" ht="15" hidden="false" customHeight="false" outlineLevel="0" collapsed="false">
      <c r="A2547" s="294" t="s">
        <v>5965</v>
      </c>
      <c r="B2547" s="295" t="s">
        <v>5966</v>
      </c>
      <c r="C2547" s="296" t="s">
        <v>72</v>
      </c>
      <c r="D2547" s="297" t="n">
        <v>0.134</v>
      </c>
      <c r="E2547" s="298" t="n">
        <f aca="false">1-D2547</f>
        <v>0.866</v>
      </c>
      <c r="F2547" s="299" t="n">
        <v>20.22</v>
      </c>
    </row>
    <row r="2548" customFormat="false" ht="15" hidden="false" customHeight="false" outlineLevel="0" collapsed="false">
      <c r="A2548" s="294" t="s">
        <v>5967</v>
      </c>
      <c r="B2548" s="295" t="s">
        <v>5968</v>
      </c>
      <c r="C2548" s="296" t="s">
        <v>72</v>
      </c>
      <c r="D2548" s="297" t="n">
        <v>0.1279</v>
      </c>
      <c r="E2548" s="298" t="n">
        <f aca="false">1-D2548</f>
        <v>0.8721</v>
      </c>
      <c r="F2548" s="299" t="n">
        <v>21.26</v>
      </c>
    </row>
    <row r="2549" customFormat="false" ht="15" hidden="false" customHeight="false" outlineLevel="0" collapsed="false">
      <c r="A2549" s="294" t="s">
        <v>5969</v>
      </c>
      <c r="B2549" s="295" t="s">
        <v>5970</v>
      </c>
      <c r="C2549" s="296" t="s">
        <v>72</v>
      </c>
      <c r="D2549" s="297" t="n">
        <v>0.127</v>
      </c>
      <c r="E2549" s="298" t="n">
        <f aca="false">1-D2549</f>
        <v>0.873</v>
      </c>
      <c r="F2549" s="299" t="n">
        <v>24.64</v>
      </c>
    </row>
    <row r="2550" customFormat="false" ht="15" hidden="false" customHeight="false" outlineLevel="0" collapsed="false">
      <c r="A2550" s="294" t="s">
        <v>5971</v>
      </c>
      <c r="B2550" s="295" t="s">
        <v>5972</v>
      </c>
      <c r="C2550" s="296" t="s">
        <v>72</v>
      </c>
      <c r="D2550" s="297" t="n">
        <v>0.1289</v>
      </c>
      <c r="E2550" s="298" t="n">
        <f aca="false">1-D2550</f>
        <v>0.8711</v>
      </c>
      <c r="F2550" s="299" t="n">
        <v>27.38</v>
      </c>
    </row>
    <row r="2551" customFormat="false" ht="15" hidden="false" customHeight="false" outlineLevel="0" collapsed="false">
      <c r="A2551" s="294" t="s">
        <v>5973</v>
      </c>
      <c r="B2551" s="295" t="s">
        <v>5974</v>
      </c>
      <c r="C2551" s="296" t="s">
        <v>72</v>
      </c>
      <c r="D2551" s="297" t="n">
        <v>0.1276</v>
      </c>
      <c r="E2551" s="298" t="n">
        <f aca="false">1-D2551</f>
        <v>0.8724</v>
      </c>
      <c r="F2551" s="299" t="n">
        <v>34.18</v>
      </c>
    </row>
    <row r="2552" customFormat="false" ht="15" hidden="false" customHeight="false" outlineLevel="0" collapsed="false">
      <c r="A2552" s="294" t="s">
        <v>5975</v>
      </c>
      <c r="B2552" s="295" t="s">
        <v>5976</v>
      </c>
      <c r="C2552" s="296" t="s">
        <v>72</v>
      </c>
      <c r="D2552" s="297" t="n">
        <v>0.1184</v>
      </c>
      <c r="E2552" s="298" t="n">
        <f aca="false">1-D2552</f>
        <v>0.8816</v>
      </c>
      <c r="F2552" s="299" t="n">
        <v>10.73</v>
      </c>
    </row>
    <row r="2553" customFormat="false" ht="15" hidden="false" customHeight="false" outlineLevel="0" collapsed="false">
      <c r="A2553" s="294" t="s">
        <v>5977</v>
      </c>
      <c r="B2553" s="295" t="s">
        <v>5978</v>
      </c>
      <c r="C2553" s="296" t="s">
        <v>72</v>
      </c>
      <c r="D2553" s="297" t="n">
        <v>0.1156</v>
      </c>
      <c r="E2553" s="298" t="n">
        <f aca="false">1-D2553</f>
        <v>0.8844</v>
      </c>
      <c r="F2553" s="299" t="n">
        <v>9.95</v>
      </c>
    </row>
    <row r="2554" customFormat="false" ht="15" hidden="false" customHeight="false" outlineLevel="0" collapsed="false">
      <c r="A2554" s="294" t="s">
        <v>5979</v>
      </c>
      <c r="B2554" s="295" t="s">
        <v>5980</v>
      </c>
      <c r="C2554" s="296" t="s">
        <v>72</v>
      </c>
      <c r="D2554" s="297" t="n">
        <v>0.1096</v>
      </c>
      <c r="E2554" s="298" t="n">
        <f aca="false">1-D2554</f>
        <v>0.8904</v>
      </c>
      <c r="F2554" s="299" t="n">
        <v>16.61</v>
      </c>
    </row>
    <row r="2555" customFormat="false" ht="15" hidden="false" customHeight="false" outlineLevel="0" collapsed="false">
      <c r="A2555" s="294" t="s">
        <v>5981</v>
      </c>
      <c r="B2555" s="295" t="s">
        <v>5982</v>
      </c>
      <c r="C2555" s="296" t="s">
        <v>72</v>
      </c>
      <c r="D2555" s="297" t="n">
        <v>0.1038</v>
      </c>
      <c r="E2555" s="298" t="n">
        <f aca="false">1-D2555</f>
        <v>0.8962</v>
      </c>
      <c r="F2555" s="299" t="n">
        <v>17.53</v>
      </c>
    </row>
    <row r="2556" customFormat="false" ht="15" hidden="false" customHeight="false" outlineLevel="0" collapsed="false">
      <c r="A2556" s="294" t="s">
        <v>5983</v>
      </c>
      <c r="B2556" s="295" t="s">
        <v>5984</v>
      </c>
      <c r="C2556" s="296" t="s">
        <v>72</v>
      </c>
      <c r="D2556" s="297" t="n">
        <v>0.1083</v>
      </c>
      <c r="E2556" s="298" t="n">
        <f aca="false">1-D2556</f>
        <v>0.8917</v>
      </c>
      <c r="F2556" s="299" t="n">
        <v>15.24</v>
      </c>
    </row>
    <row r="2557" customFormat="false" ht="15" hidden="false" customHeight="false" outlineLevel="0" collapsed="false">
      <c r="A2557" s="294" t="s">
        <v>5985</v>
      </c>
      <c r="B2557" s="295" t="s">
        <v>5986</v>
      </c>
      <c r="C2557" s="296" t="s">
        <v>72</v>
      </c>
      <c r="D2557" s="297" t="n">
        <v>0.1035</v>
      </c>
      <c r="E2557" s="298" t="n">
        <f aca="false">1-D2557</f>
        <v>0.8965</v>
      </c>
      <c r="F2557" s="299" t="n">
        <v>16.04</v>
      </c>
    </row>
    <row r="2558" customFormat="false" ht="15" hidden="false" customHeight="false" outlineLevel="0" collapsed="false">
      <c r="A2558" s="294" t="s">
        <v>5987</v>
      </c>
      <c r="B2558" s="295" t="s">
        <v>5988</v>
      </c>
      <c r="C2558" s="296" t="s">
        <v>72</v>
      </c>
      <c r="D2558" s="297" t="n">
        <v>0.1031</v>
      </c>
      <c r="E2558" s="298" t="n">
        <f aca="false">1-D2558</f>
        <v>0.8969</v>
      </c>
      <c r="F2558" s="299" t="n">
        <v>20.36</v>
      </c>
    </row>
    <row r="2559" customFormat="false" ht="15" hidden="false" customHeight="false" outlineLevel="0" collapsed="false">
      <c r="A2559" s="294" t="s">
        <v>5989</v>
      </c>
      <c r="B2559" s="295" t="s">
        <v>5990</v>
      </c>
      <c r="C2559" s="296" t="s">
        <v>72</v>
      </c>
      <c r="D2559" s="297" t="n">
        <v>0.1029</v>
      </c>
      <c r="E2559" s="298" t="n">
        <f aca="false">1-D2559</f>
        <v>0.8971</v>
      </c>
      <c r="F2559" s="299" t="n">
        <v>18.57</v>
      </c>
    </row>
    <row r="2560" customFormat="false" ht="15" hidden="false" customHeight="false" outlineLevel="0" collapsed="false">
      <c r="A2560" s="294" t="s">
        <v>5991</v>
      </c>
      <c r="B2560" s="295" t="s">
        <v>5992</v>
      </c>
      <c r="C2560" s="296" t="s">
        <v>72</v>
      </c>
      <c r="D2560" s="297" t="n">
        <v>0.0961</v>
      </c>
      <c r="E2560" s="298" t="n">
        <f aca="false">1-D2560</f>
        <v>0.9039</v>
      </c>
      <c r="F2560" s="299" t="n">
        <v>19.78</v>
      </c>
    </row>
    <row r="2561" customFormat="false" ht="15" hidden="false" customHeight="false" outlineLevel="0" collapsed="false">
      <c r="A2561" s="294" t="s">
        <v>5993</v>
      </c>
      <c r="B2561" s="295" t="s">
        <v>5994</v>
      </c>
      <c r="C2561" s="296" t="s">
        <v>72</v>
      </c>
      <c r="D2561" s="297" t="n">
        <v>0.1055</v>
      </c>
      <c r="E2561" s="298" t="n">
        <f aca="false">1-D2561</f>
        <v>0.8945</v>
      </c>
      <c r="F2561" s="299" t="n">
        <v>22.65</v>
      </c>
    </row>
    <row r="2562" customFormat="false" ht="15" hidden="false" customHeight="false" outlineLevel="0" collapsed="false">
      <c r="A2562" s="294" t="s">
        <v>5995</v>
      </c>
      <c r="B2562" s="295" t="s">
        <v>5996</v>
      </c>
      <c r="C2562" s="296" t="s">
        <v>72</v>
      </c>
      <c r="D2562" s="297" t="n">
        <v>0.0968</v>
      </c>
      <c r="E2562" s="298" t="n">
        <f aca="false">1-D2562</f>
        <v>0.9032</v>
      </c>
      <c r="F2562" s="299" t="n">
        <v>24.9</v>
      </c>
    </row>
    <row r="2563" customFormat="false" ht="15" hidden="false" customHeight="false" outlineLevel="0" collapsed="false">
      <c r="A2563" s="294" t="s">
        <v>5997</v>
      </c>
      <c r="B2563" s="295" t="s">
        <v>5998</v>
      </c>
      <c r="C2563" s="296" t="s">
        <v>72</v>
      </c>
      <c r="D2563" s="297" t="n">
        <v>0.1037</v>
      </c>
      <c r="E2563" s="298" t="n">
        <f aca="false">1-D2563</f>
        <v>0.8963</v>
      </c>
      <c r="F2563" s="299" t="n">
        <v>28.35</v>
      </c>
    </row>
    <row r="2564" customFormat="false" ht="15" hidden="false" customHeight="false" outlineLevel="0" collapsed="false">
      <c r="A2564" s="294" t="s">
        <v>5999</v>
      </c>
      <c r="B2564" s="295" t="s">
        <v>6000</v>
      </c>
      <c r="C2564" s="296" t="s">
        <v>72</v>
      </c>
      <c r="D2564" s="297" t="n">
        <v>0.1179</v>
      </c>
      <c r="E2564" s="298" t="n">
        <f aca="false">1-D2564</f>
        <v>0.8821</v>
      </c>
      <c r="F2564" s="299" t="n">
        <v>32.07</v>
      </c>
    </row>
    <row r="2565" customFormat="false" ht="15" hidden="false" customHeight="false" outlineLevel="0" collapsed="false">
      <c r="A2565" s="294" t="s">
        <v>6001</v>
      </c>
      <c r="B2565" s="295" t="s">
        <v>6002</v>
      </c>
      <c r="C2565" s="296" t="s">
        <v>72</v>
      </c>
      <c r="D2565" s="297" t="n">
        <v>0.1291</v>
      </c>
      <c r="E2565" s="298" t="n">
        <f aca="false">1-D2565</f>
        <v>0.8709</v>
      </c>
      <c r="F2565" s="299" t="n">
        <v>11.62</v>
      </c>
    </row>
    <row r="2566" customFormat="false" ht="15" hidden="false" customHeight="false" outlineLevel="0" collapsed="false">
      <c r="A2566" s="294" t="s">
        <v>6003</v>
      </c>
      <c r="B2566" s="295" t="s">
        <v>6004</v>
      </c>
      <c r="C2566" s="296" t="s">
        <v>72</v>
      </c>
      <c r="D2566" s="297" t="n">
        <v>0.1296</v>
      </c>
      <c r="E2566" s="298" t="n">
        <f aca="false">1-D2566</f>
        <v>0.8704</v>
      </c>
      <c r="F2566" s="299" t="n">
        <v>19.13</v>
      </c>
    </row>
    <row r="2567" customFormat="false" ht="15" hidden="false" customHeight="false" outlineLevel="0" collapsed="false">
      <c r="A2567" s="294" t="s">
        <v>6005</v>
      </c>
      <c r="B2567" s="295" t="s">
        <v>6006</v>
      </c>
      <c r="C2567" s="296" t="s">
        <v>72</v>
      </c>
      <c r="D2567" s="297" t="n">
        <v>0.1226</v>
      </c>
      <c r="E2567" s="298" t="n">
        <f aca="false">1-D2567</f>
        <v>0.8774</v>
      </c>
      <c r="F2567" s="299" t="n">
        <v>20.15</v>
      </c>
    </row>
    <row r="2568" customFormat="false" ht="15" hidden="false" customHeight="false" outlineLevel="0" collapsed="false">
      <c r="A2568" s="294" t="s">
        <v>6007</v>
      </c>
      <c r="B2568" s="295" t="s">
        <v>6008</v>
      </c>
      <c r="C2568" s="296" t="s">
        <v>72</v>
      </c>
      <c r="D2568" s="297" t="n">
        <v>0.1203</v>
      </c>
      <c r="E2568" s="298" t="n">
        <f aca="false">1-D2568</f>
        <v>0.8797</v>
      </c>
      <c r="F2568" s="299" t="n">
        <v>23.27</v>
      </c>
    </row>
    <row r="2569" customFormat="false" ht="15" hidden="false" customHeight="false" outlineLevel="0" collapsed="false">
      <c r="A2569" s="294" t="s">
        <v>6009</v>
      </c>
      <c r="B2569" s="295" t="s">
        <v>6010</v>
      </c>
      <c r="C2569" s="296" t="s">
        <v>72</v>
      </c>
      <c r="D2569" s="297" t="n">
        <v>0.121</v>
      </c>
      <c r="E2569" s="298" t="n">
        <f aca="false">1-D2569</f>
        <v>0.879</v>
      </c>
      <c r="F2569" s="299" t="n">
        <v>25.78</v>
      </c>
    </row>
    <row r="2570" customFormat="false" ht="15" hidden="false" customHeight="false" outlineLevel="0" collapsed="false">
      <c r="A2570" s="294" t="s">
        <v>6011</v>
      </c>
      <c r="B2570" s="295" t="s">
        <v>6012</v>
      </c>
      <c r="C2570" s="296" t="s">
        <v>72</v>
      </c>
      <c r="D2570" s="297" t="n">
        <v>0.1278</v>
      </c>
      <c r="E2570" s="298" t="n">
        <f aca="false">1-D2570</f>
        <v>0.8722</v>
      </c>
      <c r="F2570" s="299" t="n">
        <v>11.19</v>
      </c>
    </row>
    <row r="2571" customFormat="false" ht="15" hidden="false" customHeight="false" outlineLevel="0" collapsed="false">
      <c r="A2571" s="294" t="s">
        <v>6013</v>
      </c>
      <c r="B2571" s="295" t="s">
        <v>6014</v>
      </c>
      <c r="C2571" s="296" t="s">
        <v>72</v>
      </c>
      <c r="D2571" s="297" t="n">
        <v>0.1242</v>
      </c>
      <c r="E2571" s="298" t="n">
        <f aca="false">1-D2571</f>
        <v>0.8758</v>
      </c>
      <c r="F2571" s="299" t="n">
        <v>10.63</v>
      </c>
    </row>
    <row r="2572" customFormat="false" ht="15" hidden="false" customHeight="false" outlineLevel="0" collapsed="false">
      <c r="A2572" s="294" t="s">
        <v>6015</v>
      </c>
      <c r="B2572" s="295" t="s">
        <v>6016</v>
      </c>
      <c r="C2572" s="296" t="s">
        <v>72</v>
      </c>
      <c r="D2572" s="297" t="n">
        <v>0.1237</v>
      </c>
      <c r="E2572" s="298" t="n">
        <f aca="false">1-D2572</f>
        <v>0.8763</v>
      </c>
      <c r="F2572" s="299" t="n">
        <v>32.59</v>
      </c>
    </row>
    <row r="2573" customFormat="false" ht="15" hidden="false" customHeight="false" outlineLevel="0" collapsed="false">
      <c r="A2573" s="294" t="s">
        <v>6017</v>
      </c>
      <c r="B2573" s="295" t="s">
        <v>6018</v>
      </c>
      <c r="C2573" s="296" t="s">
        <v>72</v>
      </c>
      <c r="D2573" s="297" t="n">
        <v>0.1352</v>
      </c>
      <c r="E2573" s="298" t="n">
        <f aca="false">1-D2573</f>
        <v>0.8648</v>
      </c>
      <c r="F2573" s="299" t="n">
        <v>11.69</v>
      </c>
    </row>
    <row r="2574" customFormat="false" ht="15" hidden="false" customHeight="false" outlineLevel="0" collapsed="false">
      <c r="A2574" s="294" t="s">
        <v>6019</v>
      </c>
      <c r="B2574" s="295" t="s">
        <v>6020</v>
      </c>
      <c r="C2574" s="296" t="s">
        <v>72</v>
      </c>
      <c r="D2574" s="297" t="n">
        <v>0.1063</v>
      </c>
      <c r="E2574" s="298" t="n">
        <f aca="false">1-D2574</f>
        <v>0.8937</v>
      </c>
      <c r="F2574" s="299" t="n">
        <v>15.15</v>
      </c>
    </row>
    <row r="2575" customFormat="false" ht="15" hidden="false" customHeight="false" outlineLevel="0" collapsed="false">
      <c r="A2575" s="294" t="s">
        <v>6021</v>
      </c>
      <c r="B2575" s="295" t="s">
        <v>6022</v>
      </c>
      <c r="C2575" s="296" t="s">
        <v>72</v>
      </c>
      <c r="D2575" s="297" t="n">
        <v>0.1009</v>
      </c>
      <c r="E2575" s="298" t="n">
        <f aca="false">1-D2575</f>
        <v>0.8991</v>
      </c>
      <c r="F2575" s="299" t="n">
        <v>15.95</v>
      </c>
    </row>
    <row r="2576" customFormat="false" ht="15" hidden="false" customHeight="false" outlineLevel="0" collapsed="false">
      <c r="A2576" s="294" t="s">
        <v>6023</v>
      </c>
      <c r="B2576" s="295" t="s">
        <v>6024</v>
      </c>
      <c r="C2576" s="296" t="s">
        <v>72</v>
      </c>
      <c r="D2576" s="297" t="n">
        <v>0.1245</v>
      </c>
      <c r="E2576" s="298" t="n">
        <f aca="false">1-D2576</f>
        <v>0.8755</v>
      </c>
      <c r="F2576" s="299" t="n">
        <v>18.31</v>
      </c>
    </row>
    <row r="2577" customFormat="false" ht="15" hidden="false" customHeight="false" outlineLevel="0" collapsed="false">
      <c r="A2577" s="294" t="s">
        <v>6025</v>
      </c>
      <c r="B2577" s="295" t="s">
        <v>6026</v>
      </c>
      <c r="C2577" s="296" t="s">
        <v>72</v>
      </c>
      <c r="D2577" s="297" t="n">
        <v>0.1185</v>
      </c>
      <c r="E2577" s="298" t="n">
        <f aca="false">1-D2577</f>
        <v>0.8815</v>
      </c>
      <c r="F2577" s="299" t="n">
        <v>17.3</v>
      </c>
    </row>
    <row r="2578" customFormat="false" ht="15" hidden="false" customHeight="false" outlineLevel="0" collapsed="false">
      <c r="A2578" s="294" t="s">
        <v>6027</v>
      </c>
      <c r="B2578" s="295" t="s">
        <v>6028</v>
      </c>
      <c r="C2578" s="296" t="s">
        <v>72</v>
      </c>
      <c r="D2578" s="297" t="n">
        <v>0.1117</v>
      </c>
      <c r="E2578" s="298" t="n">
        <f aca="false">1-D2578</f>
        <v>0.8883</v>
      </c>
      <c r="F2578" s="299" t="n">
        <v>18.18</v>
      </c>
    </row>
    <row r="2579" customFormat="false" ht="15" hidden="false" customHeight="false" outlineLevel="0" collapsed="false">
      <c r="A2579" s="294" t="s">
        <v>6029</v>
      </c>
      <c r="B2579" s="295" t="s">
        <v>6030</v>
      </c>
      <c r="C2579" s="296" t="s">
        <v>72</v>
      </c>
      <c r="D2579" s="297" t="n">
        <v>0.102</v>
      </c>
      <c r="E2579" s="298" t="n">
        <f aca="false">1-D2579</f>
        <v>0.898</v>
      </c>
      <c r="F2579" s="299" t="n">
        <v>18.63</v>
      </c>
    </row>
    <row r="2580" customFormat="false" ht="15" hidden="false" customHeight="false" outlineLevel="0" collapsed="false">
      <c r="A2580" s="294" t="s">
        <v>6031</v>
      </c>
      <c r="B2580" s="295" t="s">
        <v>6032</v>
      </c>
      <c r="C2580" s="296" t="s">
        <v>72</v>
      </c>
      <c r="D2580" s="297" t="n">
        <v>0.1284</v>
      </c>
      <c r="E2580" s="298" t="n">
        <f aca="false">1-D2580</f>
        <v>0.8716</v>
      </c>
      <c r="F2580" s="299" t="n">
        <v>20.4</v>
      </c>
    </row>
    <row r="2581" customFormat="false" ht="15" hidden="false" customHeight="false" outlineLevel="0" collapsed="false">
      <c r="A2581" s="294" t="s">
        <v>6033</v>
      </c>
      <c r="B2581" s="295" t="s">
        <v>6034</v>
      </c>
      <c r="C2581" s="296" t="s">
        <v>72</v>
      </c>
      <c r="D2581" s="297" t="n">
        <v>0.1116</v>
      </c>
      <c r="E2581" s="298" t="n">
        <f aca="false">1-D2581</f>
        <v>0.8884</v>
      </c>
      <c r="F2581" s="299" t="n">
        <v>21.14</v>
      </c>
    </row>
    <row r="2582" customFormat="false" ht="15" hidden="false" customHeight="false" outlineLevel="0" collapsed="false">
      <c r="A2582" s="294" t="s">
        <v>6035</v>
      </c>
      <c r="B2582" s="295" t="s">
        <v>6036</v>
      </c>
      <c r="C2582" s="296" t="s">
        <v>72</v>
      </c>
      <c r="D2582" s="297" t="n">
        <v>0.105</v>
      </c>
      <c r="E2582" s="298" t="n">
        <f aca="false">1-D2582</f>
        <v>0.895</v>
      </c>
      <c r="F2582" s="299" t="n">
        <v>22.48</v>
      </c>
    </row>
    <row r="2583" customFormat="false" ht="15" hidden="false" customHeight="false" outlineLevel="0" collapsed="false">
      <c r="A2583" s="294" t="s">
        <v>6037</v>
      </c>
      <c r="B2583" s="295" t="s">
        <v>6038</v>
      </c>
      <c r="C2583" s="296" t="s">
        <v>72</v>
      </c>
      <c r="D2583" s="297" t="n">
        <v>0.1051</v>
      </c>
      <c r="E2583" s="298" t="n">
        <f aca="false">1-D2583</f>
        <v>0.8949</v>
      </c>
      <c r="F2583" s="299" t="n">
        <v>20.83</v>
      </c>
    </row>
    <row r="2584" customFormat="false" ht="15" hidden="false" customHeight="false" outlineLevel="0" collapsed="false">
      <c r="A2584" s="294" t="s">
        <v>6039</v>
      </c>
      <c r="B2584" s="295" t="s">
        <v>6040</v>
      </c>
      <c r="C2584" s="296" t="s">
        <v>72</v>
      </c>
      <c r="D2584" s="297" t="n">
        <v>0.1267</v>
      </c>
      <c r="E2584" s="298" t="n">
        <f aca="false">1-D2584</f>
        <v>0.8733</v>
      </c>
      <c r="F2584" s="299" t="n">
        <v>23.59</v>
      </c>
    </row>
    <row r="2585" customFormat="false" ht="15" hidden="false" customHeight="false" outlineLevel="0" collapsed="false">
      <c r="A2585" s="294" t="s">
        <v>6041</v>
      </c>
      <c r="B2585" s="295" t="s">
        <v>6042</v>
      </c>
      <c r="C2585" s="296" t="s">
        <v>72</v>
      </c>
      <c r="D2585" s="297" t="n">
        <v>0.0985</v>
      </c>
      <c r="E2585" s="298" t="n">
        <f aca="false">1-D2585</f>
        <v>0.9015</v>
      </c>
      <c r="F2585" s="299" t="n">
        <v>25.18</v>
      </c>
    </row>
    <row r="2586" customFormat="false" ht="15" hidden="false" customHeight="false" outlineLevel="0" collapsed="false">
      <c r="A2586" s="294" t="s">
        <v>6043</v>
      </c>
      <c r="B2586" s="295" t="s">
        <v>6044</v>
      </c>
      <c r="C2586" s="296" t="s">
        <v>72</v>
      </c>
      <c r="D2586" s="297" t="n">
        <v>0.1273</v>
      </c>
      <c r="E2586" s="298" t="n">
        <f aca="false">1-D2586</f>
        <v>0.8727</v>
      </c>
      <c r="F2586" s="299" t="n">
        <v>26.16</v>
      </c>
    </row>
    <row r="2587" customFormat="false" ht="15" hidden="false" customHeight="false" outlineLevel="0" collapsed="false">
      <c r="A2587" s="294" t="s">
        <v>6045</v>
      </c>
      <c r="B2587" s="295" t="s">
        <v>6046</v>
      </c>
      <c r="C2587" s="296" t="s">
        <v>72</v>
      </c>
      <c r="D2587" s="297" t="n">
        <v>0.1049</v>
      </c>
      <c r="E2587" s="298" t="n">
        <f aca="false">1-D2587</f>
        <v>0.8951</v>
      </c>
      <c r="F2587" s="299" t="n">
        <v>28.4</v>
      </c>
    </row>
    <row r="2588" customFormat="false" ht="15" hidden="false" customHeight="false" outlineLevel="0" collapsed="false">
      <c r="A2588" s="294" t="s">
        <v>6047</v>
      </c>
      <c r="B2588" s="295" t="s">
        <v>6048</v>
      </c>
      <c r="C2588" s="296" t="s">
        <v>72</v>
      </c>
      <c r="D2588" s="297" t="n">
        <v>0.1119</v>
      </c>
      <c r="E2588" s="298" t="n">
        <f aca="false">1-D2588</f>
        <v>0.8881</v>
      </c>
      <c r="F2588" s="299" t="n">
        <v>9.56</v>
      </c>
    </row>
    <row r="2589" customFormat="false" ht="15" hidden="false" customHeight="false" outlineLevel="0" collapsed="false">
      <c r="A2589" s="294" t="s">
        <v>6049</v>
      </c>
      <c r="B2589" s="295" t="s">
        <v>6050</v>
      </c>
      <c r="C2589" s="296" t="s">
        <v>72</v>
      </c>
      <c r="D2589" s="297" t="n">
        <v>0.1104</v>
      </c>
      <c r="E2589" s="298" t="n">
        <f aca="false">1-D2589</f>
        <v>0.8896</v>
      </c>
      <c r="F2589" s="299" t="n">
        <v>8.79</v>
      </c>
    </row>
    <row r="2590" customFormat="false" ht="15" hidden="false" customHeight="false" outlineLevel="0" collapsed="false">
      <c r="A2590" s="294" t="s">
        <v>6051</v>
      </c>
      <c r="B2590" s="295" t="s">
        <v>6052</v>
      </c>
      <c r="C2590" s="296" t="s">
        <v>72</v>
      </c>
      <c r="D2590" s="297" t="n">
        <v>0.1007</v>
      </c>
      <c r="E2590" s="298" t="n">
        <f aca="false">1-D2590</f>
        <v>0.8993</v>
      </c>
      <c r="F2590" s="299" t="n">
        <v>27.11</v>
      </c>
    </row>
    <row r="2591" customFormat="false" ht="15" hidden="false" customHeight="false" outlineLevel="0" collapsed="false">
      <c r="A2591" s="294" t="s">
        <v>6053</v>
      </c>
      <c r="B2591" s="295" t="s">
        <v>6054</v>
      </c>
      <c r="C2591" s="296" t="s">
        <v>72</v>
      </c>
      <c r="D2591" s="297" t="n">
        <v>0.1198</v>
      </c>
      <c r="E2591" s="298" t="n">
        <f aca="false">1-D2591</f>
        <v>0.8802</v>
      </c>
      <c r="F2591" s="299" t="n">
        <v>31.54</v>
      </c>
    </row>
    <row r="2592" customFormat="false" ht="15" hidden="false" customHeight="false" outlineLevel="0" collapsed="false">
      <c r="A2592" s="294" t="s">
        <v>6055</v>
      </c>
      <c r="B2592" s="295" t="s">
        <v>6056</v>
      </c>
      <c r="C2592" s="296" t="s">
        <v>72</v>
      </c>
      <c r="D2592" s="297" t="n">
        <v>0.1377</v>
      </c>
      <c r="E2592" s="298" t="n">
        <f aca="false">1-D2592</f>
        <v>0.8623</v>
      </c>
      <c r="F2592" s="299" t="n">
        <v>11.26</v>
      </c>
    </row>
    <row r="2593" customFormat="false" ht="15" hidden="false" customHeight="false" outlineLevel="0" collapsed="false">
      <c r="A2593" s="294" t="s">
        <v>6057</v>
      </c>
      <c r="B2593" s="295" t="s">
        <v>6058</v>
      </c>
      <c r="C2593" s="296" t="s">
        <v>72</v>
      </c>
      <c r="D2593" s="297" t="n">
        <v>0.1012</v>
      </c>
      <c r="E2593" s="298" t="n">
        <f aca="false">1-D2593</f>
        <v>0.8988</v>
      </c>
      <c r="F2593" s="299" t="n">
        <v>13.84</v>
      </c>
    </row>
    <row r="2594" customFormat="false" ht="15" hidden="false" customHeight="false" outlineLevel="0" collapsed="false">
      <c r="A2594" s="294" t="s">
        <v>6059</v>
      </c>
      <c r="B2594" s="295" t="s">
        <v>6060</v>
      </c>
      <c r="C2594" s="296" t="s">
        <v>72</v>
      </c>
      <c r="D2594" s="297" t="n">
        <v>0.1206</v>
      </c>
      <c r="E2594" s="298" t="n">
        <f aca="false">1-D2594</f>
        <v>0.8794</v>
      </c>
      <c r="F2594" s="299" t="n">
        <v>17.49</v>
      </c>
    </row>
    <row r="2595" customFormat="false" ht="15" hidden="false" customHeight="false" outlineLevel="0" collapsed="false">
      <c r="A2595" s="294" t="s">
        <v>6061</v>
      </c>
      <c r="B2595" s="295" t="s">
        <v>6062</v>
      </c>
      <c r="C2595" s="296" t="s">
        <v>72</v>
      </c>
      <c r="D2595" s="297" t="n">
        <v>0.1056</v>
      </c>
      <c r="E2595" s="298" t="n">
        <f aca="false">1-D2595</f>
        <v>0.8944</v>
      </c>
      <c r="F2595" s="299" t="n">
        <v>16.86</v>
      </c>
    </row>
    <row r="2596" customFormat="false" ht="15" hidden="false" customHeight="false" outlineLevel="0" collapsed="false">
      <c r="A2596" s="294" t="s">
        <v>6063</v>
      </c>
      <c r="B2596" s="295" t="s">
        <v>6064</v>
      </c>
      <c r="C2596" s="296" t="s">
        <v>72</v>
      </c>
      <c r="D2596" s="297" t="n">
        <v>0.1041</v>
      </c>
      <c r="E2596" s="298" t="n">
        <f aca="false">1-D2596</f>
        <v>0.8959</v>
      </c>
      <c r="F2596" s="299" t="n">
        <v>15.37</v>
      </c>
    </row>
    <row r="2597" customFormat="false" ht="15" hidden="false" customHeight="false" outlineLevel="0" collapsed="false">
      <c r="A2597" s="294" t="s">
        <v>6065</v>
      </c>
      <c r="B2597" s="295" t="s">
        <v>6066</v>
      </c>
      <c r="C2597" s="296" t="s">
        <v>72</v>
      </c>
      <c r="D2597" s="297" t="n">
        <v>0.0983</v>
      </c>
      <c r="E2597" s="298" t="n">
        <f aca="false">1-D2597</f>
        <v>0.9017</v>
      </c>
      <c r="F2597" s="299" t="n">
        <v>17.49</v>
      </c>
    </row>
    <row r="2598" customFormat="false" ht="15" hidden="false" customHeight="false" outlineLevel="0" collapsed="false">
      <c r="A2598" s="294" t="s">
        <v>6067</v>
      </c>
      <c r="B2598" s="295" t="s">
        <v>6068</v>
      </c>
      <c r="C2598" s="296" t="s">
        <v>72</v>
      </c>
      <c r="D2598" s="297" t="n">
        <v>0.1231</v>
      </c>
      <c r="E2598" s="298" t="n">
        <f aca="false">1-D2598</f>
        <v>0.8769</v>
      </c>
      <c r="F2598" s="299" t="n">
        <v>19.34</v>
      </c>
    </row>
    <row r="2599" customFormat="false" ht="15" hidden="false" customHeight="false" outlineLevel="0" collapsed="false">
      <c r="A2599" s="294" t="s">
        <v>6069</v>
      </c>
      <c r="B2599" s="295" t="s">
        <v>6070</v>
      </c>
      <c r="C2599" s="296" t="s">
        <v>72</v>
      </c>
      <c r="D2599" s="297" t="n">
        <v>0.1033</v>
      </c>
      <c r="E2599" s="298" t="n">
        <f aca="false">1-D2599</f>
        <v>0.8967</v>
      </c>
      <c r="F2599" s="299" t="n">
        <v>19.56</v>
      </c>
    </row>
    <row r="2600" customFormat="false" ht="15" hidden="false" customHeight="false" outlineLevel="0" collapsed="false">
      <c r="A2600" s="294" t="s">
        <v>6071</v>
      </c>
      <c r="B2600" s="295" t="s">
        <v>6072</v>
      </c>
      <c r="C2600" s="296" t="s">
        <v>72</v>
      </c>
      <c r="D2600" s="297" t="n">
        <v>0.0961</v>
      </c>
      <c r="E2600" s="298" t="n">
        <f aca="false">1-D2600</f>
        <v>0.9039</v>
      </c>
      <c r="F2600" s="299" t="n">
        <v>18.93</v>
      </c>
    </row>
    <row r="2601" customFormat="false" ht="15" hidden="false" customHeight="false" outlineLevel="0" collapsed="false">
      <c r="A2601" s="294" t="s">
        <v>6073</v>
      </c>
      <c r="B2601" s="295" t="s">
        <v>6074</v>
      </c>
      <c r="C2601" s="296" t="s">
        <v>72</v>
      </c>
      <c r="D2601" s="297" t="n">
        <v>0.119</v>
      </c>
      <c r="E2601" s="298" t="n">
        <f aca="false">1-D2601</f>
        <v>0.881</v>
      </c>
      <c r="F2601" s="299" t="n">
        <v>22.36</v>
      </c>
    </row>
    <row r="2602" customFormat="false" ht="15" hidden="false" customHeight="false" outlineLevel="0" collapsed="false">
      <c r="A2602" s="294" t="s">
        <v>6075</v>
      </c>
      <c r="B2602" s="295" t="s">
        <v>6076</v>
      </c>
      <c r="C2602" s="296" t="s">
        <v>72</v>
      </c>
      <c r="D2602" s="297" t="n">
        <v>0.1041</v>
      </c>
      <c r="E2602" s="298" t="n">
        <f aca="false">1-D2602</f>
        <v>0.8959</v>
      </c>
      <c r="F2602" s="299" t="n">
        <v>21.7</v>
      </c>
    </row>
    <row r="2603" customFormat="false" ht="15" hidden="false" customHeight="false" outlineLevel="0" collapsed="false">
      <c r="A2603" s="294" t="s">
        <v>6077</v>
      </c>
      <c r="B2603" s="295" t="s">
        <v>6078</v>
      </c>
      <c r="C2603" s="296" t="s">
        <v>72</v>
      </c>
      <c r="D2603" s="297" t="n">
        <v>0.1194</v>
      </c>
      <c r="E2603" s="298" t="n">
        <f aca="false">1-D2603</f>
        <v>0.8806</v>
      </c>
      <c r="F2603" s="299" t="n">
        <v>24.7</v>
      </c>
    </row>
    <row r="2604" customFormat="false" ht="15" hidden="false" customHeight="false" outlineLevel="0" collapsed="false">
      <c r="A2604" s="294" t="s">
        <v>6079</v>
      </c>
      <c r="B2604" s="295" t="s">
        <v>6080</v>
      </c>
      <c r="C2604" s="296" t="s">
        <v>72</v>
      </c>
      <c r="D2604" s="297" t="n">
        <v>0.0945</v>
      </c>
      <c r="E2604" s="298" t="n">
        <f aca="false">1-D2604</f>
        <v>0.9055</v>
      </c>
      <c r="F2604" s="299" t="n">
        <v>23.81</v>
      </c>
    </row>
    <row r="2605" customFormat="false" ht="15" hidden="false" customHeight="false" outlineLevel="0" collapsed="false">
      <c r="A2605" s="294" t="s">
        <v>6081</v>
      </c>
      <c r="B2605" s="295" t="s">
        <v>6082</v>
      </c>
      <c r="C2605" s="296" t="s">
        <v>72</v>
      </c>
      <c r="D2605" s="297" t="n">
        <v>0.1115</v>
      </c>
      <c r="E2605" s="298" t="n">
        <f aca="false">1-D2605</f>
        <v>0.8885</v>
      </c>
      <c r="F2605" s="299" t="n">
        <v>15.96</v>
      </c>
    </row>
    <row r="2606" customFormat="false" ht="15" hidden="false" customHeight="false" outlineLevel="0" collapsed="false">
      <c r="A2606" s="294" t="s">
        <v>107</v>
      </c>
      <c r="B2606" s="295" t="s">
        <v>6083</v>
      </c>
      <c r="C2606" s="296" t="s">
        <v>72</v>
      </c>
      <c r="D2606" s="297" t="n">
        <v>0.6551</v>
      </c>
      <c r="E2606" s="298" t="n">
        <f aca="false">1-D2606</f>
        <v>0.3449</v>
      </c>
      <c r="F2606" s="299" t="n">
        <v>105.42</v>
      </c>
    </row>
    <row r="2607" customFormat="false" ht="15" hidden="false" customHeight="false" outlineLevel="0" collapsed="false">
      <c r="A2607" s="294" t="s">
        <v>6084</v>
      </c>
      <c r="B2607" s="295" t="s">
        <v>6085</v>
      </c>
      <c r="C2607" s="296" t="s">
        <v>72</v>
      </c>
      <c r="D2607" s="297" t="n">
        <v>0.2196</v>
      </c>
      <c r="E2607" s="298" t="n">
        <f aca="false">1-D2607</f>
        <v>0.7804</v>
      </c>
      <c r="F2607" s="299" t="n">
        <v>10.2</v>
      </c>
    </row>
    <row r="2608" customFormat="false" ht="15" hidden="false" customHeight="false" outlineLevel="0" collapsed="false">
      <c r="A2608" s="294" t="s">
        <v>6086</v>
      </c>
      <c r="B2608" s="295" t="s">
        <v>6087</v>
      </c>
      <c r="C2608" s="296" t="s">
        <v>72</v>
      </c>
      <c r="D2608" s="297" t="n">
        <v>0.2181</v>
      </c>
      <c r="E2608" s="298" t="n">
        <f aca="false">1-D2608</f>
        <v>0.7819</v>
      </c>
      <c r="F2608" s="299" t="n">
        <v>6.42</v>
      </c>
    </row>
    <row r="2609" customFormat="false" ht="15" hidden="false" customHeight="false" outlineLevel="0" collapsed="false">
      <c r="A2609" s="294" t="s">
        <v>6088</v>
      </c>
      <c r="B2609" s="295" t="s">
        <v>6089</v>
      </c>
      <c r="C2609" s="296" t="s">
        <v>72</v>
      </c>
      <c r="D2609" s="297" t="n">
        <v>0.2194</v>
      </c>
      <c r="E2609" s="298" t="n">
        <f aca="false">1-D2609</f>
        <v>0.7806</v>
      </c>
      <c r="F2609" s="299" t="n">
        <v>12.76</v>
      </c>
    </row>
    <row r="2610" customFormat="false" ht="15" hidden="false" customHeight="false" outlineLevel="0" collapsed="false">
      <c r="A2610" s="294" t="s">
        <v>6090</v>
      </c>
      <c r="B2610" s="295" t="s">
        <v>6091</v>
      </c>
      <c r="C2610" s="296" t="s">
        <v>72</v>
      </c>
      <c r="D2610" s="297" t="n">
        <v>0.2192</v>
      </c>
      <c r="E2610" s="298" t="n">
        <f aca="false">1-D2610</f>
        <v>0.7808</v>
      </c>
      <c r="F2610" s="299" t="n">
        <v>8.03</v>
      </c>
    </row>
    <row r="2611" customFormat="false" ht="15" hidden="false" customHeight="false" outlineLevel="0" collapsed="false">
      <c r="A2611" s="294" t="s">
        <v>6092</v>
      </c>
      <c r="B2611" s="295" t="s">
        <v>6093</v>
      </c>
      <c r="C2611" s="296" t="s">
        <v>72</v>
      </c>
      <c r="D2611" s="297" t="n">
        <v>0.2193</v>
      </c>
      <c r="E2611" s="298" t="n">
        <f aca="false">1-D2611</f>
        <v>0.7807</v>
      </c>
      <c r="F2611" s="299" t="n">
        <v>13.36</v>
      </c>
    </row>
    <row r="2612" customFormat="false" ht="15" hidden="false" customHeight="false" outlineLevel="0" collapsed="false">
      <c r="A2612" s="294" t="s">
        <v>6094</v>
      </c>
      <c r="B2612" s="295" t="s">
        <v>6095</v>
      </c>
      <c r="C2612" s="296" t="s">
        <v>72</v>
      </c>
      <c r="D2612" s="297" t="n">
        <v>0.219</v>
      </c>
      <c r="E2612" s="298" t="n">
        <f aca="false">1-D2612</f>
        <v>0.781</v>
      </c>
      <c r="F2612" s="299" t="n">
        <v>8.4</v>
      </c>
    </row>
    <row r="2613" customFormat="false" ht="15" hidden="false" customHeight="false" outlineLevel="0" collapsed="false">
      <c r="A2613" s="294" t="s">
        <v>6096</v>
      </c>
      <c r="B2613" s="295" t="s">
        <v>6097</v>
      </c>
      <c r="C2613" s="296" t="s">
        <v>72</v>
      </c>
      <c r="D2613" s="297" t="n">
        <v>0.2185</v>
      </c>
      <c r="E2613" s="298" t="n">
        <f aca="false">1-D2613</f>
        <v>0.7815</v>
      </c>
      <c r="F2613" s="299" t="n">
        <v>11.49</v>
      </c>
    </row>
    <row r="2614" customFormat="false" ht="15" hidden="false" customHeight="false" outlineLevel="0" collapsed="false">
      <c r="A2614" s="294" t="s">
        <v>6098</v>
      </c>
      <c r="B2614" s="295" t="s">
        <v>6099</v>
      </c>
      <c r="C2614" s="296" t="s">
        <v>72</v>
      </c>
      <c r="D2614" s="297" t="n">
        <v>0.2194</v>
      </c>
      <c r="E2614" s="298" t="n">
        <f aca="false">1-D2614</f>
        <v>0.7806</v>
      </c>
      <c r="F2614" s="299" t="n">
        <v>14.36</v>
      </c>
    </row>
    <row r="2615" customFormat="false" ht="15" hidden="false" customHeight="false" outlineLevel="0" collapsed="false">
      <c r="A2615" s="294" t="s">
        <v>6100</v>
      </c>
      <c r="B2615" s="295" t="s">
        <v>6101</v>
      </c>
      <c r="C2615" s="296" t="s">
        <v>72</v>
      </c>
      <c r="D2615" s="297" t="n">
        <v>0.2185</v>
      </c>
      <c r="E2615" s="298" t="n">
        <f aca="false">1-D2615</f>
        <v>0.7815</v>
      </c>
      <c r="F2615" s="299" t="n">
        <v>7.23</v>
      </c>
    </row>
    <row r="2616" customFormat="false" ht="15" hidden="false" customHeight="false" outlineLevel="0" collapsed="false">
      <c r="A2616" s="294" t="s">
        <v>6102</v>
      </c>
      <c r="B2616" s="295" t="s">
        <v>6103</v>
      </c>
      <c r="C2616" s="296" t="s">
        <v>72</v>
      </c>
      <c r="D2616" s="297" t="n">
        <v>0.2194</v>
      </c>
      <c r="E2616" s="298" t="n">
        <f aca="false">1-D2616</f>
        <v>0.7806</v>
      </c>
      <c r="F2616" s="299" t="n">
        <v>15.04</v>
      </c>
    </row>
    <row r="2617" customFormat="false" ht="15" hidden="false" customHeight="false" outlineLevel="0" collapsed="false">
      <c r="A2617" s="294" t="s">
        <v>6104</v>
      </c>
      <c r="B2617" s="295" t="s">
        <v>6105</v>
      </c>
      <c r="C2617" s="296" t="s">
        <v>72</v>
      </c>
      <c r="D2617" s="297" t="n">
        <v>0.2186</v>
      </c>
      <c r="E2617" s="298" t="n">
        <f aca="false">1-D2617</f>
        <v>0.7814</v>
      </c>
      <c r="F2617" s="299" t="n">
        <v>9.47</v>
      </c>
    </row>
    <row r="2618" customFormat="false" ht="15" hidden="false" customHeight="false" outlineLevel="0" collapsed="false">
      <c r="A2618" s="294" t="s">
        <v>6106</v>
      </c>
      <c r="B2618" s="295" t="s">
        <v>6107</v>
      </c>
      <c r="C2618" s="296" t="s">
        <v>72</v>
      </c>
      <c r="D2618" s="297" t="n">
        <v>0.3138</v>
      </c>
      <c r="E2618" s="298" t="n">
        <f aca="false">1-D2618</f>
        <v>0.6862</v>
      </c>
      <c r="F2618" s="299" t="n">
        <v>14.02</v>
      </c>
    </row>
    <row r="2619" customFormat="false" ht="15" hidden="false" customHeight="false" outlineLevel="0" collapsed="false">
      <c r="A2619" s="294" t="s">
        <v>6108</v>
      </c>
      <c r="B2619" s="295" t="s">
        <v>6109</v>
      </c>
      <c r="C2619" s="296" t="s">
        <v>72</v>
      </c>
      <c r="D2619" s="297" t="n">
        <v>0.3145</v>
      </c>
      <c r="E2619" s="298" t="n">
        <f aca="false">1-D2619</f>
        <v>0.6855</v>
      </c>
      <c r="F2619" s="299" t="n">
        <v>17.52</v>
      </c>
    </row>
    <row r="2620" customFormat="false" ht="15" hidden="false" customHeight="false" outlineLevel="0" collapsed="false">
      <c r="A2620" s="294" t="s">
        <v>6110</v>
      </c>
      <c r="B2620" s="295" t="s">
        <v>6111</v>
      </c>
      <c r="C2620" s="296" t="s">
        <v>72</v>
      </c>
      <c r="D2620" s="297" t="n">
        <v>0.3137</v>
      </c>
      <c r="E2620" s="298" t="n">
        <f aca="false">1-D2620</f>
        <v>0.6863</v>
      </c>
      <c r="F2620" s="299" t="n">
        <v>11.03</v>
      </c>
    </row>
    <row r="2621" customFormat="false" ht="15" hidden="false" customHeight="false" outlineLevel="0" collapsed="false">
      <c r="A2621" s="294" t="s">
        <v>6112</v>
      </c>
      <c r="B2621" s="295" t="s">
        <v>6113</v>
      </c>
      <c r="C2621" s="296" t="s">
        <v>72</v>
      </c>
      <c r="D2621" s="297" t="n">
        <v>0.3141</v>
      </c>
      <c r="E2621" s="298" t="n">
        <f aca="false">1-D2621</f>
        <v>0.6859</v>
      </c>
      <c r="F2621" s="299" t="n">
        <v>18.34</v>
      </c>
    </row>
    <row r="2622" customFormat="false" ht="15" hidden="false" customHeight="false" outlineLevel="0" collapsed="false">
      <c r="A2622" s="294" t="s">
        <v>6114</v>
      </c>
      <c r="B2622" s="295" t="s">
        <v>6115</v>
      </c>
      <c r="C2622" s="296" t="s">
        <v>72</v>
      </c>
      <c r="D2622" s="297" t="n">
        <v>0.3134</v>
      </c>
      <c r="E2622" s="298" t="n">
        <f aca="false">1-D2622</f>
        <v>0.6866</v>
      </c>
      <c r="F2622" s="299" t="n">
        <v>11.55</v>
      </c>
    </row>
    <row r="2623" customFormat="false" ht="15" hidden="false" customHeight="false" outlineLevel="0" collapsed="false">
      <c r="A2623" s="294" t="s">
        <v>6116</v>
      </c>
      <c r="B2623" s="295" t="s">
        <v>6117</v>
      </c>
      <c r="C2623" s="296" t="s">
        <v>72</v>
      </c>
      <c r="D2623" s="297" t="n">
        <v>0.3142</v>
      </c>
      <c r="E2623" s="298" t="n">
        <f aca="false">1-D2623</f>
        <v>0.6858</v>
      </c>
      <c r="F2623" s="299" t="n">
        <v>16.36</v>
      </c>
    </row>
    <row r="2624" customFormat="false" ht="15" hidden="false" customHeight="false" outlineLevel="0" collapsed="false">
      <c r="A2624" s="294" t="s">
        <v>6118</v>
      </c>
      <c r="B2624" s="295" t="s">
        <v>6119</v>
      </c>
      <c r="C2624" s="296" t="s">
        <v>72</v>
      </c>
      <c r="D2624" s="297" t="n">
        <v>0.3141</v>
      </c>
      <c r="E2624" s="298" t="n">
        <f aca="false">1-D2624</f>
        <v>0.6859</v>
      </c>
      <c r="F2624" s="299" t="n">
        <v>20.44</v>
      </c>
    </row>
    <row r="2625" customFormat="false" ht="15" hidden="false" customHeight="false" outlineLevel="0" collapsed="false">
      <c r="A2625" s="294" t="s">
        <v>6120</v>
      </c>
      <c r="B2625" s="295" t="s">
        <v>6121</v>
      </c>
      <c r="C2625" s="296" t="s">
        <v>72</v>
      </c>
      <c r="D2625" s="297" t="n">
        <v>0.314</v>
      </c>
      <c r="E2625" s="298" t="n">
        <f aca="false">1-D2625</f>
        <v>0.686</v>
      </c>
      <c r="F2625" s="299" t="n">
        <v>21.4</v>
      </c>
    </row>
    <row r="2626" customFormat="false" ht="15" hidden="false" customHeight="false" outlineLevel="0" collapsed="false">
      <c r="A2626" s="294" t="s">
        <v>6122</v>
      </c>
      <c r="B2626" s="295" t="s">
        <v>6123</v>
      </c>
      <c r="C2626" s="296" t="s">
        <v>72</v>
      </c>
      <c r="D2626" s="297" t="n">
        <v>0.3138</v>
      </c>
      <c r="E2626" s="298" t="n">
        <f aca="false">1-D2626</f>
        <v>0.6862</v>
      </c>
      <c r="F2626" s="299" t="n">
        <v>13.48</v>
      </c>
    </row>
    <row r="2627" customFormat="false" ht="15" hidden="false" customHeight="false" outlineLevel="0" collapsed="false">
      <c r="A2627" s="294" t="s">
        <v>6124</v>
      </c>
      <c r="B2627" s="295" t="s">
        <v>6125</v>
      </c>
      <c r="C2627" s="296" t="s">
        <v>72</v>
      </c>
      <c r="D2627" s="297" t="n">
        <v>0.3137</v>
      </c>
      <c r="E2627" s="298" t="n">
        <f aca="false">1-D2627</f>
        <v>0.6863</v>
      </c>
      <c r="F2627" s="299" t="n">
        <v>12.88</v>
      </c>
    </row>
    <row r="2628" customFormat="false" ht="15" hidden="false" customHeight="false" outlineLevel="0" collapsed="false">
      <c r="A2628" s="294" t="s">
        <v>6126</v>
      </c>
      <c r="B2628" s="295" t="s">
        <v>6127</v>
      </c>
      <c r="C2628" s="296" t="s">
        <v>72</v>
      </c>
      <c r="D2628" s="297" t="n">
        <v>0.2179</v>
      </c>
      <c r="E2628" s="298" t="n">
        <f aca="false">1-D2628</f>
        <v>0.7821</v>
      </c>
      <c r="F2628" s="299" t="n">
        <v>9.04</v>
      </c>
    </row>
    <row r="2629" customFormat="false" ht="15" hidden="false" customHeight="false" outlineLevel="0" collapsed="false">
      <c r="A2629" s="294" t="s">
        <v>6128</v>
      </c>
      <c r="B2629" s="295" t="s">
        <v>6129</v>
      </c>
      <c r="C2629" s="296" t="s">
        <v>72</v>
      </c>
      <c r="D2629" s="297" t="n">
        <v>0.1923</v>
      </c>
      <c r="E2629" s="298" t="n">
        <f aca="false">1-D2629</f>
        <v>0.8077</v>
      </c>
      <c r="F2629" s="299" t="n">
        <v>11.44</v>
      </c>
    </row>
    <row r="2630" customFormat="false" ht="15" hidden="false" customHeight="false" outlineLevel="0" collapsed="false">
      <c r="A2630" s="294" t="s">
        <v>6130</v>
      </c>
      <c r="B2630" s="295" t="s">
        <v>6131</v>
      </c>
      <c r="C2630" s="296" t="s">
        <v>72</v>
      </c>
      <c r="D2630" s="297" t="n">
        <v>0.1928</v>
      </c>
      <c r="E2630" s="298" t="n">
        <f aca="false">1-D2630</f>
        <v>0.8072</v>
      </c>
      <c r="F2630" s="299" t="n">
        <v>11.98</v>
      </c>
    </row>
    <row r="2631" customFormat="false" ht="15" hidden="false" customHeight="false" outlineLevel="0" collapsed="false">
      <c r="A2631" s="294" t="s">
        <v>6132</v>
      </c>
      <c r="B2631" s="295" t="s">
        <v>6133</v>
      </c>
      <c r="C2631" s="296" t="s">
        <v>72</v>
      </c>
      <c r="D2631" s="297" t="n">
        <v>0.1923</v>
      </c>
      <c r="E2631" s="298" t="n">
        <f aca="false">1-D2631</f>
        <v>0.8077</v>
      </c>
      <c r="F2631" s="299" t="n">
        <v>9.15</v>
      </c>
    </row>
    <row r="2632" customFormat="false" ht="15" hidden="false" customHeight="false" outlineLevel="0" collapsed="false">
      <c r="A2632" s="294" t="s">
        <v>6134</v>
      </c>
      <c r="B2632" s="295" t="s">
        <v>6135</v>
      </c>
      <c r="C2632" s="296" t="s">
        <v>72</v>
      </c>
      <c r="D2632" s="297" t="n">
        <v>0.2184</v>
      </c>
      <c r="E2632" s="298" t="n">
        <f aca="false">1-D2632</f>
        <v>0.7816</v>
      </c>
      <c r="F2632" s="299" t="n">
        <v>12.36</v>
      </c>
    </row>
    <row r="2633" customFormat="false" ht="15" hidden="false" customHeight="false" outlineLevel="0" collapsed="false">
      <c r="A2633" s="294" t="s">
        <v>6136</v>
      </c>
      <c r="B2633" s="295" t="s">
        <v>6137</v>
      </c>
      <c r="C2633" s="296" t="s">
        <v>72</v>
      </c>
      <c r="D2633" s="297" t="n">
        <v>0.2186</v>
      </c>
      <c r="E2633" s="298" t="n">
        <f aca="false">1-D2633</f>
        <v>0.7814</v>
      </c>
      <c r="F2633" s="299" t="n">
        <v>9.88</v>
      </c>
    </row>
    <row r="2634" customFormat="false" ht="15" hidden="false" customHeight="false" outlineLevel="0" collapsed="false">
      <c r="A2634" s="294" t="s">
        <v>6138</v>
      </c>
      <c r="B2634" s="295" t="s">
        <v>6139</v>
      </c>
      <c r="C2634" s="296" t="s">
        <v>72</v>
      </c>
      <c r="D2634" s="297" t="n">
        <v>0.2196</v>
      </c>
      <c r="E2634" s="298" t="n">
        <f aca="false">1-D2634</f>
        <v>0.7804</v>
      </c>
      <c r="F2634" s="299" t="n">
        <v>12.93</v>
      </c>
    </row>
    <row r="2635" customFormat="false" ht="15" hidden="false" customHeight="false" outlineLevel="0" collapsed="false">
      <c r="A2635" s="294" t="s">
        <v>6140</v>
      </c>
      <c r="B2635" s="295" t="s">
        <v>6141</v>
      </c>
      <c r="C2635" s="296" t="s">
        <v>72</v>
      </c>
      <c r="D2635" s="297" t="n">
        <v>0.3142</v>
      </c>
      <c r="E2635" s="298" t="n">
        <f aca="false">1-D2635</f>
        <v>0.6858</v>
      </c>
      <c r="F2635" s="299" t="n">
        <v>15.85</v>
      </c>
    </row>
    <row r="2636" customFormat="false" ht="15" hidden="false" customHeight="false" outlineLevel="0" collapsed="false">
      <c r="A2636" s="294" t="s">
        <v>6142</v>
      </c>
      <c r="B2636" s="295" t="s">
        <v>6143</v>
      </c>
      <c r="C2636" s="296" t="s">
        <v>72</v>
      </c>
      <c r="D2636" s="297" t="n">
        <v>0.3136</v>
      </c>
      <c r="E2636" s="298" t="n">
        <f aca="false">1-D2636</f>
        <v>0.6864</v>
      </c>
      <c r="F2636" s="299" t="n">
        <v>9.98</v>
      </c>
    </row>
    <row r="2637" customFormat="false" ht="15" hidden="false" customHeight="false" outlineLevel="0" collapsed="false">
      <c r="A2637" s="294" t="s">
        <v>6144</v>
      </c>
      <c r="B2637" s="295" t="s">
        <v>6145</v>
      </c>
      <c r="C2637" s="296" t="s">
        <v>72</v>
      </c>
      <c r="D2637" s="297" t="n">
        <v>0.314</v>
      </c>
      <c r="E2637" s="298" t="n">
        <f aca="false">1-D2637</f>
        <v>0.686</v>
      </c>
      <c r="F2637" s="299" t="n">
        <v>16.59</v>
      </c>
    </row>
    <row r="2638" customFormat="false" ht="15" hidden="false" customHeight="false" outlineLevel="0" collapsed="false">
      <c r="A2638" s="294" t="s">
        <v>6146</v>
      </c>
      <c r="B2638" s="295" t="s">
        <v>6147</v>
      </c>
      <c r="C2638" s="296" t="s">
        <v>72</v>
      </c>
      <c r="D2638" s="297" t="n">
        <v>0.3139</v>
      </c>
      <c r="E2638" s="298" t="n">
        <f aca="false">1-D2638</f>
        <v>0.6861</v>
      </c>
      <c r="F2638" s="299" t="n">
        <v>10.45</v>
      </c>
    </row>
    <row r="2639" customFormat="false" ht="15" hidden="false" customHeight="false" outlineLevel="0" collapsed="false">
      <c r="A2639" s="294" t="s">
        <v>6148</v>
      </c>
      <c r="B2639" s="295" t="s">
        <v>6149</v>
      </c>
      <c r="C2639" s="296" t="s">
        <v>72</v>
      </c>
      <c r="D2639" s="297" t="n">
        <v>0.3143</v>
      </c>
      <c r="E2639" s="298" t="n">
        <f aca="false">1-D2639</f>
        <v>0.6857</v>
      </c>
      <c r="F2639" s="299" t="n">
        <v>13.84</v>
      </c>
    </row>
    <row r="2640" customFormat="false" ht="15" hidden="false" customHeight="false" outlineLevel="0" collapsed="false">
      <c r="A2640" s="294" t="s">
        <v>6150</v>
      </c>
      <c r="B2640" s="295" t="s">
        <v>6151</v>
      </c>
      <c r="C2640" s="296" t="s">
        <v>72</v>
      </c>
      <c r="D2640" s="297" t="n">
        <v>0.3143</v>
      </c>
      <c r="E2640" s="298" t="n">
        <f aca="false">1-D2640</f>
        <v>0.6857</v>
      </c>
      <c r="F2640" s="299" t="n">
        <v>17.31</v>
      </c>
    </row>
    <row r="2641" customFormat="false" ht="15" hidden="false" customHeight="false" outlineLevel="0" collapsed="false">
      <c r="A2641" s="294" t="s">
        <v>6152</v>
      </c>
      <c r="B2641" s="295" t="s">
        <v>6153</v>
      </c>
      <c r="C2641" s="296" t="s">
        <v>72</v>
      </c>
      <c r="D2641" s="297" t="n">
        <v>0.3142</v>
      </c>
      <c r="E2641" s="298" t="n">
        <f aca="false">1-D2641</f>
        <v>0.6858</v>
      </c>
      <c r="F2641" s="299" t="n">
        <v>18.11</v>
      </c>
    </row>
    <row r="2642" customFormat="false" ht="15" hidden="false" customHeight="false" outlineLevel="0" collapsed="false">
      <c r="A2642" s="294" t="s">
        <v>6154</v>
      </c>
      <c r="B2642" s="295" t="s">
        <v>6155</v>
      </c>
      <c r="C2642" s="296" t="s">
        <v>72</v>
      </c>
      <c r="D2642" s="297" t="n">
        <v>0.3131</v>
      </c>
      <c r="E2642" s="298" t="n">
        <f aca="false">1-D2642</f>
        <v>0.6869</v>
      </c>
      <c r="F2642" s="299" t="n">
        <v>12.68</v>
      </c>
    </row>
    <row r="2643" customFormat="false" ht="15" hidden="false" customHeight="false" outlineLevel="0" collapsed="false">
      <c r="A2643" s="294" t="s">
        <v>6156</v>
      </c>
      <c r="B2643" s="295" t="s">
        <v>6157</v>
      </c>
      <c r="C2643" s="296" t="s">
        <v>72</v>
      </c>
      <c r="D2643" s="297" t="n">
        <v>0.3138</v>
      </c>
      <c r="E2643" s="298" t="n">
        <f aca="false">1-D2643</f>
        <v>0.6862</v>
      </c>
      <c r="F2643" s="299" t="n">
        <v>10.9</v>
      </c>
    </row>
    <row r="2644" customFormat="false" ht="15" hidden="false" customHeight="false" outlineLevel="0" collapsed="false">
      <c r="A2644" s="294" t="s">
        <v>6158</v>
      </c>
      <c r="B2644" s="295" t="s">
        <v>6159</v>
      </c>
      <c r="C2644" s="296" t="s">
        <v>72</v>
      </c>
      <c r="D2644" s="297" t="n">
        <v>0.3138</v>
      </c>
      <c r="E2644" s="298" t="n">
        <f aca="false">1-D2644</f>
        <v>0.6862</v>
      </c>
      <c r="F2644" s="299" t="n">
        <v>11.41</v>
      </c>
    </row>
    <row r="2645" customFormat="false" ht="15" hidden="false" customHeight="false" outlineLevel="0" collapsed="false">
      <c r="A2645" s="294" t="s">
        <v>6160</v>
      </c>
      <c r="B2645" s="295" t="s">
        <v>6161</v>
      </c>
      <c r="C2645" s="296" t="s">
        <v>72</v>
      </c>
      <c r="D2645" s="297" t="n">
        <v>0.1924</v>
      </c>
      <c r="E2645" s="298" t="n">
        <f aca="false">1-D2645</f>
        <v>0.8076</v>
      </c>
      <c r="F2645" s="299" t="n">
        <v>7.85</v>
      </c>
    </row>
    <row r="2646" customFormat="false" ht="15" hidden="false" customHeight="false" outlineLevel="0" collapsed="false">
      <c r="A2646" s="294" t="s">
        <v>6162</v>
      </c>
      <c r="B2646" s="295" t="s">
        <v>6163</v>
      </c>
      <c r="C2646" s="296" t="s">
        <v>72</v>
      </c>
      <c r="D2646" s="297" t="n">
        <v>0.1917</v>
      </c>
      <c r="E2646" s="298" t="n">
        <f aca="false">1-D2646</f>
        <v>0.8083</v>
      </c>
      <c r="F2646" s="299" t="n">
        <v>6</v>
      </c>
    </row>
    <row r="2647" customFormat="false" ht="15" hidden="false" customHeight="false" outlineLevel="0" collapsed="false">
      <c r="A2647" s="294" t="s">
        <v>6164</v>
      </c>
      <c r="B2647" s="295" t="s">
        <v>6165</v>
      </c>
      <c r="C2647" s="296" t="s">
        <v>72</v>
      </c>
      <c r="D2647" s="297" t="n">
        <v>0.1923</v>
      </c>
      <c r="E2647" s="298" t="n">
        <f aca="false">1-D2647</f>
        <v>0.8077</v>
      </c>
      <c r="F2647" s="299" t="n">
        <v>11.91</v>
      </c>
    </row>
    <row r="2648" customFormat="false" ht="15" hidden="false" customHeight="false" outlineLevel="0" collapsed="false">
      <c r="A2648" s="294" t="s">
        <v>6166</v>
      </c>
      <c r="B2648" s="295" t="s">
        <v>6167</v>
      </c>
      <c r="C2648" s="296" t="s">
        <v>72</v>
      </c>
      <c r="D2648" s="297" t="n">
        <v>0.1909</v>
      </c>
      <c r="E2648" s="298" t="n">
        <f aca="false">1-D2648</f>
        <v>0.8091</v>
      </c>
      <c r="F2648" s="299" t="n">
        <v>7.49</v>
      </c>
    </row>
    <row r="2649" customFormat="false" ht="15" hidden="false" customHeight="false" outlineLevel="0" collapsed="false">
      <c r="A2649" s="294" t="s">
        <v>6168</v>
      </c>
      <c r="B2649" s="295" t="s">
        <v>6169</v>
      </c>
      <c r="C2649" s="296" t="s">
        <v>72</v>
      </c>
      <c r="D2649" s="297" t="n">
        <v>0.192</v>
      </c>
      <c r="E2649" s="298" t="n">
        <f aca="false">1-D2649</f>
        <v>0.808</v>
      </c>
      <c r="F2649" s="299" t="n">
        <v>12.45</v>
      </c>
    </row>
    <row r="2650" customFormat="false" ht="15" hidden="false" customHeight="false" outlineLevel="0" collapsed="false">
      <c r="A2650" s="294" t="s">
        <v>6170</v>
      </c>
      <c r="B2650" s="295" t="s">
        <v>6171</v>
      </c>
      <c r="C2650" s="296" t="s">
        <v>72</v>
      </c>
      <c r="D2650" s="297" t="n">
        <v>0.2185</v>
      </c>
      <c r="E2650" s="298" t="n">
        <f aca="false">1-D2650</f>
        <v>0.7815</v>
      </c>
      <c r="F2650" s="299" t="n">
        <v>7.78</v>
      </c>
    </row>
    <row r="2651" customFormat="false" ht="15" hidden="false" customHeight="false" outlineLevel="0" collapsed="false">
      <c r="A2651" s="294" t="s">
        <v>6172</v>
      </c>
      <c r="B2651" s="295" t="s">
        <v>6173</v>
      </c>
      <c r="C2651" s="296" t="s">
        <v>72</v>
      </c>
      <c r="D2651" s="297" t="n">
        <v>0.2187</v>
      </c>
      <c r="E2651" s="298" t="n">
        <f aca="false">1-D2651</f>
        <v>0.7813</v>
      </c>
      <c r="F2651" s="299" t="n">
        <v>8.14</v>
      </c>
    </row>
    <row r="2652" customFormat="false" ht="15" hidden="false" customHeight="false" outlineLevel="0" collapsed="false">
      <c r="A2652" s="294" t="s">
        <v>6174</v>
      </c>
      <c r="B2652" s="295" t="s">
        <v>6175</v>
      </c>
      <c r="C2652" s="296" t="s">
        <v>72</v>
      </c>
      <c r="D2652" s="297" t="n">
        <v>0.2186</v>
      </c>
      <c r="E2652" s="298" t="n">
        <f aca="false">1-D2652</f>
        <v>0.7814</v>
      </c>
      <c r="F2652" s="299" t="n">
        <v>6.22</v>
      </c>
    </row>
    <row r="2653" customFormat="false" ht="15" hidden="false" customHeight="false" outlineLevel="0" collapsed="false">
      <c r="A2653" s="294" t="s">
        <v>6176</v>
      </c>
      <c r="B2653" s="295" t="s">
        <v>6177</v>
      </c>
      <c r="C2653" s="296" t="s">
        <v>72</v>
      </c>
      <c r="D2653" s="297" t="n">
        <v>0.1912</v>
      </c>
      <c r="E2653" s="298" t="n">
        <f aca="false">1-D2653</f>
        <v>0.8088</v>
      </c>
      <c r="F2653" s="299" t="n">
        <v>9.52</v>
      </c>
    </row>
    <row r="2654" customFormat="false" ht="15" hidden="false" customHeight="false" outlineLevel="0" collapsed="false">
      <c r="A2654" s="294" t="s">
        <v>6178</v>
      </c>
      <c r="B2654" s="295" t="s">
        <v>6179</v>
      </c>
      <c r="C2654" s="296" t="s">
        <v>72</v>
      </c>
      <c r="D2654" s="297" t="n">
        <v>0.2177</v>
      </c>
      <c r="E2654" s="298" t="n">
        <f aca="false">1-D2654</f>
        <v>0.7823</v>
      </c>
      <c r="F2654" s="299" t="n">
        <v>5.88</v>
      </c>
    </row>
    <row r="2655" customFormat="false" ht="15" hidden="false" customHeight="false" outlineLevel="0" collapsed="false">
      <c r="A2655" s="294" t="s">
        <v>6180</v>
      </c>
      <c r="B2655" s="295" t="s">
        <v>6181</v>
      </c>
      <c r="C2655" s="296" t="s">
        <v>72</v>
      </c>
      <c r="D2655" s="297" t="n">
        <v>0.219</v>
      </c>
      <c r="E2655" s="298" t="n">
        <f aca="false">1-D2655</f>
        <v>0.781</v>
      </c>
      <c r="F2655" s="299" t="n">
        <v>11.69</v>
      </c>
    </row>
    <row r="2656" customFormat="false" ht="15" hidden="false" customHeight="false" outlineLevel="0" collapsed="false">
      <c r="A2656" s="294" t="s">
        <v>6182</v>
      </c>
      <c r="B2656" s="295" t="s">
        <v>6183</v>
      </c>
      <c r="C2656" s="296" t="s">
        <v>72</v>
      </c>
      <c r="D2656" s="297" t="n">
        <v>0.2191</v>
      </c>
      <c r="E2656" s="298" t="n">
        <f aca="false">1-D2656</f>
        <v>0.7809</v>
      </c>
      <c r="F2656" s="299" t="n">
        <v>12.23</v>
      </c>
    </row>
    <row r="2657" customFormat="false" ht="15" hidden="false" customHeight="false" outlineLevel="0" collapsed="false">
      <c r="A2657" s="294" t="s">
        <v>6184</v>
      </c>
      <c r="B2657" s="295" t="s">
        <v>6185</v>
      </c>
      <c r="C2657" s="296" t="s">
        <v>72</v>
      </c>
      <c r="D2657" s="297" t="n">
        <v>0.191</v>
      </c>
      <c r="E2657" s="298" t="n">
        <f aca="false">1-D2657</f>
        <v>0.809</v>
      </c>
      <c r="F2657" s="299" t="n">
        <v>5.76</v>
      </c>
    </row>
    <row r="2658" customFormat="false" ht="15" hidden="false" customHeight="false" outlineLevel="0" collapsed="false">
      <c r="A2658" s="294" t="s">
        <v>6186</v>
      </c>
      <c r="B2658" s="295" t="s">
        <v>6187</v>
      </c>
      <c r="C2658" s="296" t="s">
        <v>72</v>
      </c>
      <c r="D2658" s="297" t="n">
        <v>0.1928</v>
      </c>
      <c r="E2658" s="298" t="n">
        <f aca="false">1-D2658</f>
        <v>0.8072</v>
      </c>
      <c r="F2658" s="299" t="n">
        <v>7.21</v>
      </c>
    </row>
    <row r="2659" customFormat="false" ht="15" hidden="false" customHeight="false" outlineLevel="0" collapsed="false">
      <c r="A2659" s="294" t="s">
        <v>6188</v>
      </c>
      <c r="B2659" s="295" t="s">
        <v>6189</v>
      </c>
      <c r="C2659" s="296" t="s">
        <v>72</v>
      </c>
      <c r="D2659" s="297" t="n">
        <v>0.1923</v>
      </c>
      <c r="E2659" s="298" t="n">
        <f aca="false">1-D2659</f>
        <v>0.8077</v>
      </c>
      <c r="F2659" s="299" t="n">
        <v>7.54</v>
      </c>
    </row>
    <row r="2660" customFormat="false" ht="15" hidden="false" customHeight="false" outlineLevel="0" collapsed="false">
      <c r="A2660" s="294" t="s">
        <v>6190</v>
      </c>
      <c r="B2660" s="295" t="s">
        <v>6191</v>
      </c>
      <c r="C2660" s="296" t="s">
        <v>72</v>
      </c>
      <c r="D2660" s="297" t="n">
        <v>0.2193</v>
      </c>
      <c r="E2660" s="298" t="n">
        <f aca="false">1-D2660</f>
        <v>0.7807</v>
      </c>
      <c r="F2660" s="299" t="n">
        <v>9.35</v>
      </c>
    </row>
    <row r="2661" customFormat="false" ht="15" hidden="false" customHeight="false" outlineLevel="0" collapsed="false">
      <c r="A2661" s="294" t="s">
        <v>6192</v>
      </c>
      <c r="B2661" s="295" t="s">
        <v>6193</v>
      </c>
      <c r="C2661" s="296" t="s">
        <v>72</v>
      </c>
      <c r="D2661" s="297" t="n">
        <v>0.2203</v>
      </c>
      <c r="E2661" s="298" t="n">
        <f aca="false">1-D2661</f>
        <v>0.7797</v>
      </c>
      <c r="F2661" s="299" t="n">
        <v>9.08</v>
      </c>
    </row>
    <row r="2662" customFormat="false" ht="15" hidden="false" customHeight="false" outlineLevel="0" collapsed="false">
      <c r="A2662" s="294" t="s">
        <v>6194</v>
      </c>
      <c r="B2662" s="295" t="s">
        <v>6195</v>
      </c>
      <c r="C2662" s="296" t="s">
        <v>72</v>
      </c>
      <c r="D2662" s="297" t="n">
        <v>0.2199</v>
      </c>
      <c r="E2662" s="298" t="n">
        <f aca="false">1-D2662</f>
        <v>0.7801</v>
      </c>
      <c r="F2662" s="299" t="n">
        <v>11.87</v>
      </c>
    </row>
    <row r="2663" customFormat="false" ht="15" hidden="false" customHeight="false" outlineLevel="0" collapsed="false">
      <c r="A2663" s="294" t="s">
        <v>6196</v>
      </c>
      <c r="B2663" s="295" t="s">
        <v>6197</v>
      </c>
      <c r="C2663" s="296" t="s">
        <v>72</v>
      </c>
      <c r="D2663" s="297" t="n">
        <v>0.1915</v>
      </c>
      <c r="E2663" s="298" t="n">
        <f aca="false">1-D2663</f>
        <v>0.8085</v>
      </c>
      <c r="F2663" s="299" t="n">
        <v>5.64</v>
      </c>
    </row>
    <row r="2664" customFormat="false" ht="15" hidden="false" customHeight="false" outlineLevel="0" collapsed="false">
      <c r="A2664" s="294" t="s">
        <v>6198</v>
      </c>
      <c r="B2664" s="295" t="s">
        <v>6199</v>
      </c>
      <c r="C2664" s="296" t="s">
        <v>72</v>
      </c>
      <c r="D2664" s="297" t="n">
        <v>0.1918</v>
      </c>
      <c r="E2664" s="298" t="n">
        <f aca="false">1-D2664</f>
        <v>0.8082</v>
      </c>
      <c r="F2664" s="299" t="n">
        <v>11.21</v>
      </c>
    </row>
    <row r="2665" customFormat="false" ht="15" hidden="false" customHeight="false" outlineLevel="0" collapsed="false">
      <c r="A2665" s="294" t="s">
        <v>6200</v>
      </c>
      <c r="B2665" s="295" t="s">
        <v>6201</v>
      </c>
      <c r="C2665" s="296" t="s">
        <v>72</v>
      </c>
      <c r="D2665" s="297" t="n">
        <v>0.1926</v>
      </c>
      <c r="E2665" s="298" t="n">
        <f aca="false">1-D2665</f>
        <v>0.8074</v>
      </c>
      <c r="F2665" s="299" t="n">
        <v>7.06</v>
      </c>
    </row>
    <row r="2666" customFormat="false" ht="15" hidden="false" customHeight="false" outlineLevel="0" collapsed="false">
      <c r="A2666" s="294" t="s">
        <v>6202</v>
      </c>
      <c r="B2666" s="295" t="s">
        <v>6203</v>
      </c>
      <c r="C2666" s="296" t="s">
        <v>72</v>
      </c>
      <c r="D2666" s="297" t="n">
        <v>0.1934</v>
      </c>
      <c r="E2666" s="298" t="n">
        <f aca="false">1-D2666</f>
        <v>0.8066</v>
      </c>
      <c r="F2666" s="299" t="n">
        <v>11.74</v>
      </c>
    </row>
    <row r="2667" customFormat="false" ht="15" hidden="false" customHeight="false" outlineLevel="0" collapsed="false">
      <c r="A2667" s="294" t="s">
        <v>6204</v>
      </c>
      <c r="B2667" s="295" t="s">
        <v>6205</v>
      </c>
      <c r="C2667" s="296" t="s">
        <v>72</v>
      </c>
      <c r="D2667" s="297" t="n">
        <v>0.1922</v>
      </c>
      <c r="E2667" s="298" t="n">
        <f aca="false">1-D2667</f>
        <v>0.8078</v>
      </c>
      <c r="F2667" s="299" t="n">
        <v>7.39</v>
      </c>
    </row>
    <row r="2668" customFormat="false" ht="15" hidden="false" customHeight="false" outlineLevel="0" collapsed="false">
      <c r="A2668" s="294" t="s">
        <v>6206</v>
      </c>
      <c r="B2668" s="295" t="s">
        <v>6207</v>
      </c>
      <c r="C2668" s="296" t="s">
        <v>72</v>
      </c>
      <c r="D2668" s="297" t="n">
        <v>0.2172</v>
      </c>
      <c r="E2668" s="298" t="n">
        <f aca="false">1-D2668</f>
        <v>0.7828</v>
      </c>
      <c r="F2668" s="299" t="n">
        <v>5.71</v>
      </c>
    </row>
    <row r="2669" customFormat="false" ht="15" hidden="false" customHeight="false" outlineLevel="0" collapsed="false">
      <c r="A2669" s="294" t="s">
        <v>6208</v>
      </c>
      <c r="B2669" s="295" t="s">
        <v>6209</v>
      </c>
      <c r="C2669" s="296" t="s">
        <v>72</v>
      </c>
      <c r="D2669" s="297" t="n">
        <v>0.2176</v>
      </c>
      <c r="E2669" s="298" t="n">
        <f aca="false">1-D2669</f>
        <v>0.7824</v>
      </c>
      <c r="F2669" s="299" t="n">
        <v>7.49</v>
      </c>
    </row>
    <row r="2670" customFormat="false" ht="15" hidden="false" customHeight="false" outlineLevel="0" collapsed="false">
      <c r="A2670" s="294" t="s">
        <v>6210</v>
      </c>
      <c r="B2670" s="295" t="s">
        <v>6211</v>
      </c>
      <c r="C2670" s="296" t="s">
        <v>72</v>
      </c>
      <c r="D2670" s="297" t="n">
        <v>0.1929</v>
      </c>
      <c r="E2670" s="298" t="n">
        <f aca="false">1-D2670</f>
        <v>0.8071</v>
      </c>
      <c r="F2670" s="299" t="n">
        <v>8.97</v>
      </c>
    </row>
    <row r="2671" customFormat="false" ht="15" hidden="false" customHeight="false" outlineLevel="0" collapsed="false">
      <c r="A2671" s="294" t="s">
        <v>6212</v>
      </c>
      <c r="B2671" s="295" t="s">
        <v>6213</v>
      </c>
      <c r="C2671" s="296" t="s">
        <v>72</v>
      </c>
      <c r="D2671" s="297" t="n">
        <v>0.2188</v>
      </c>
      <c r="E2671" s="298" t="n">
        <f aca="false">1-D2671</f>
        <v>0.7812</v>
      </c>
      <c r="F2671" s="299" t="n">
        <v>7.36</v>
      </c>
    </row>
    <row r="2672" customFormat="false" ht="15" hidden="false" customHeight="false" outlineLevel="0" collapsed="false">
      <c r="A2672" s="294" t="s">
        <v>6214</v>
      </c>
      <c r="B2672" s="295" t="s">
        <v>6215</v>
      </c>
      <c r="C2672" s="296" t="s">
        <v>72</v>
      </c>
      <c r="D2672" s="297" t="n">
        <v>0.2195</v>
      </c>
      <c r="E2672" s="298" t="n">
        <f aca="false">1-D2672</f>
        <v>0.7805</v>
      </c>
      <c r="F2672" s="299" t="n">
        <v>7.7</v>
      </c>
    </row>
    <row r="2673" customFormat="false" ht="15" hidden="false" customHeight="false" outlineLevel="0" collapsed="false">
      <c r="A2673" s="294" t="s">
        <v>6216</v>
      </c>
      <c r="B2673" s="295" t="s">
        <v>6217</v>
      </c>
      <c r="C2673" s="296" t="s">
        <v>72</v>
      </c>
      <c r="D2673" s="297" t="n">
        <v>0.2194</v>
      </c>
      <c r="E2673" s="298" t="n">
        <f aca="false">1-D2673</f>
        <v>0.7806</v>
      </c>
      <c r="F2673" s="299" t="n">
        <v>11.35</v>
      </c>
    </row>
    <row r="2674" customFormat="false" ht="15" hidden="false" customHeight="false" outlineLevel="0" collapsed="false">
      <c r="A2674" s="294" t="s">
        <v>6218</v>
      </c>
      <c r="B2674" s="295" t="s">
        <v>6219</v>
      </c>
      <c r="C2674" s="296" t="s">
        <v>72</v>
      </c>
      <c r="D2674" s="297" t="n">
        <v>0.2199</v>
      </c>
      <c r="E2674" s="298" t="n">
        <f aca="false">1-D2674</f>
        <v>0.7801</v>
      </c>
      <c r="F2674" s="299" t="n">
        <v>7.14</v>
      </c>
    </row>
    <row r="2675" customFormat="false" ht="15" hidden="false" customHeight="false" outlineLevel="0" collapsed="false">
      <c r="A2675" s="294" t="s">
        <v>6220</v>
      </c>
      <c r="B2675" s="295" t="s">
        <v>6221</v>
      </c>
      <c r="C2675" s="296" t="s">
        <v>72</v>
      </c>
      <c r="D2675" s="297" t="n">
        <v>0.3148</v>
      </c>
      <c r="E2675" s="298" t="n">
        <f aca="false">1-D2675</f>
        <v>0.6852</v>
      </c>
      <c r="F2675" s="299" t="n">
        <v>8.83</v>
      </c>
    </row>
    <row r="2676" customFormat="false" ht="15" hidden="false" customHeight="false" outlineLevel="0" collapsed="false">
      <c r="A2676" s="294" t="s">
        <v>6222</v>
      </c>
      <c r="B2676" s="295" t="s">
        <v>6223</v>
      </c>
      <c r="C2676" s="296" t="s">
        <v>72</v>
      </c>
      <c r="D2676" s="297" t="n">
        <v>0.3189</v>
      </c>
      <c r="E2676" s="298" t="n">
        <f aca="false">1-D2676</f>
        <v>0.6811</v>
      </c>
      <c r="F2676" s="299" t="n">
        <v>9.72</v>
      </c>
    </row>
    <row r="2677" customFormat="false" ht="15" hidden="false" customHeight="false" outlineLevel="0" collapsed="false">
      <c r="A2677" s="294" t="s">
        <v>6224</v>
      </c>
      <c r="B2677" s="295" t="s">
        <v>6225</v>
      </c>
      <c r="C2677" s="296" t="s">
        <v>72</v>
      </c>
      <c r="D2677" s="297" t="n">
        <v>0.3133</v>
      </c>
      <c r="E2677" s="298" t="n">
        <f aca="false">1-D2677</f>
        <v>0.6867</v>
      </c>
      <c r="F2677" s="299" t="n">
        <v>7.98</v>
      </c>
    </row>
    <row r="2678" customFormat="false" ht="15" hidden="false" customHeight="false" outlineLevel="0" collapsed="false">
      <c r="A2678" s="294" t="s">
        <v>6226</v>
      </c>
      <c r="B2678" s="295" t="s">
        <v>6227</v>
      </c>
      <c r="C2678" s="296" t="s">
        <v>72</v>
      </c>
      <c r="D2678" s="297" t="n">
        <v>0.3142</v>
      </c>
      <c r="E2678" s="298" t="n">
        <f aca="false">1-D2678</f>
        <v>0.6858</v>
      </c>
      <c r="F2678" s="299" t="n">
        <v>8.72</v>
      </c>
    </row>
    <row r="2679" customFormat="false" ht="15" hidden="false" customHeight="false" outlineLevel="0" collapsed="false">
      <c r="A2679" s="294" t="s">
        <v>6228</v>
      </c>
      <c r="B2679" s="295" t="s">
        <v>6229</v>
      </c>
      <c r="C2679" s="296" t="s">
        <v>72</v>
      </c>
      <c r="D2679" s="297" t="n">
        <v>0.3173</v>
      </c>
      <c r="E2679" s="298" t="n">
        <f aca="false">1-D2679</f>
        <v>0.6827</v>
      </c>
      <c r="F2679" s="299" t="n">
        <v>168.51</v>
      </c>
    </row>
    <row r="2680" customFormat="false" ht="15" hidden="false" customHeight="false" outlineLevel="0" collapsed="false">
      <c r="A2680" s="294" t="s">
        <v>6230</v>
      </c>
      <c r="B2680" s="295" t="s">
        <v>6231</v>
      </c>
      <c r="C2680" s="296" t="s">
        <v>72</v>
      </c>
      <c r="D2680" s="297" t="n">
        <v>0.356</v>
      </c>
      <c r="E2680" s="298" t="n">
        <f aca="false">1-D2680</f>
        <v>0.644</v>
      </c>
      <c r="F2680" s="299" t="n">
        <v>200.46</v>
      </c>
    </row>
    <row r="2681" customFormat="false" ht="15" hidden="false" customHeight="false" outlineLevel="0" collapsed="false">
      <c r="A2681" s="294" t="s">
        <v>6232</v>
      </c>
      <c r="B2681" s="295" t="s">
        <v>6233</v>
      </c>
      <c r="C2681" s="296" t="s">
        <v>72</v>
      </c>
      <c r="D2681" s="297" t="n">
        <v>0.2297</v>
      </c>
      <c r="E2681" s="298" t="n">
        <f aca="false">1-D2681</f>
        <v>0.7703</v>
      </c>
      <c r="F2681" s="299" t="n">
        <v>26.29</v>
      </c>
    </row>
    <row r="2682" customFormat="false" ht="15" hidden="false" customHeight="false" outlineLevel="0" collapsed="false">
      <c r="A2682" s="294" t="s">
        <v>6234</v>
      </c>
      <c r="B2682" s="295" t="s">
        <v>6235</v>
      </c>
      <c r="C2682" s="296" t="s">
        <v>72</v>
      </c>
      <c r="D2682" s="297" t="n">
        <v>0.3252</v>
      </c>
      <c r="E2682" s="298" t="n">
        <f aca="false">1-D2682</f>
        <v>0.6748</v>
      </c>
      <c r="F2682" s="299" t="n">
        <v>39.64</v>
      </c>
    </row>
    <row r="2683" customFormat="false" ht="15" hidden="false" customHeight="false" outlineLevel="0" collapsed="false">
      <c r="A2683" s="294" t="s">
        <v>6236</v>
      </c>
      <c r="B2683" s="295" t="s">
        <v>6237</v>
      </c>
      <c r="C2683" s="296" t="s">
        <v>39</v>
      </c>
      <c r="D2683" s="297" t="n">
        <v>0.355</v>
      </c>
      <c r="E2683" s="298" t="n">
        <f aca="false">1-D2683</f>
        <v>0.645</v>
      </c>
      <c r="F2683" s="299" t="n">
        <v>29.01</v>
      </c>
    </row>
    <row r="2684" customFormat="false" ht="15" hidden="false" customHeight="false" outlineLevel="0" collapsed="false">
      <c r="A2684" s="294" t="s">
        <v>6238</v>
      </c>
      <c r="B2684" s="295" t="s">
        <v>6239</v>
      </c>
      <c r="C2684" s="296" t="s">
        <v>39</v>
      </c>
      <c r="D2684" s="297" t="n">
        <v>0.3551</v>
      </c>
      <c r="E2684" s="298" t="n">
        <f aca="false">1-D2684</f>
        <v>0.6449</v>
      </c>
      <c r="F2684" s="299" t="n">
        <v>19.6</v>
      </c>
    </row>
    <row r="2685" customFormat="false" ht="15" hidden="false" customHeight="false" outlineLevel="0" collapsed="false">
      <c r="A2685" s="294" t="s">
        <v>6240</v>
      </c>
      <c r="B2685" s="295" t="s">
        <v>6241</v>
      </c>
      <c r="C2685" s="296" t="s">
        <v>39</v>
      </c>
      <c r="D2685" s="297" t="n">
        <v>0.3545</v>
      </c>
      <c r="E2685" s="298" t="n">
        <f aca="false">1-D2685</f>
        <v>0.6455</v>
      </c>
      <c r="F2685" s="299" t="n">
        <v>23.95</v>
      </c>
    </row>
    <row r="2686" customFormat="false" ht="15" hidden="false" customHeight="false" outlineLevel="0" collapsed="false">
      <c r="A2686" s="294" t="s">
        <v>6242</v>
      </c>
      <c r="B2686" s="295" t="s">
        <v>6243</v>
      </c>
      <c r="C2686" s="296" t="s">
        <v>39</v>
      </c>
      <c r="D2686" s="297" t="n">
        <v>0.3549</v>
      </c>
      <c r="E2686" s="298" t="n">
        <f aca="false">1-D2686</f>
        <v>0.6451</v>
      </c>
      <c r="F2686" s="299" t="n">
        <v>14.54</v>
      </c>
    </row>
    <row r="2687" customFormat="false" ht="15" hidden="false" customHeight="false" outlineLevel="0" collapsed="false">
      <c r="A2687" s="294" t="s">
        <v>6244</v>
      </c>
      <c r="B2687" s="295" t="s">
        <v>6245</v>
      </c>
      <c r="C2687" s="296" t="s">
        <v>39</v>
      </c>
      <c r="D2687" s="297" t="n">
        <v>0.355</v>
      </c>
      <c r="E2687" s="298" t="n">
        <f aca="false">1-D2687</f>
        <v>0.645</v>
      </c>
      <c r="F2687" s="299" t="n">
        <v>18.93</v>
      </c>
    </row>
    <row r="2688" customFormat="false" ht="15" hidden="false" customHeight="false" outlineLevel="0" collapsed="false">
      <c r="A2688" s="294" t="s">
        <v>6246</v>
      </c>
      <c r="B2688" s="295" t="s">
        <v>6247</v>
      </c>
      <c r="C2688" s="296" t="s">
        <v>39</v>
      </c>
      <c r="D2688" s="297" t="n">
        <v>0.3544</v>
      </c>
      <c r="E2688" s="298" t="n">
        <f aca="false">1-D2688</f>
        <v>0.6456</v>
      </c>
      <c r="F2688" s="299" t="n">
        <v>9.51</v>
      </c>
    </row>
    <row r="2689" customFormat="false" ht="15" hidden="false" customHeight="false" outlineLevel="0" collapsed="false">
      <c r="A2689" s="294" t="s">
        <v>6248</v>
      </c>
      <c r="B2689" s="295" t="s">
        <v>6249</v>
      </c>
      <c r="C2689" s="296" t="s">
        <v>39</v>
      </c>
      <c r="D2689" s="297" t="n">
        <v>0.3338</v>
      </c>
      <c r="E2689" s="298" t="n">
        <f aca="false">1-D2689</f>
        <v>0.6662</v>
      </c>
      <c r="F2689" s="299" t="n">
        <v>104.77</v>
      </c>
    </row>
    <row r="2690" customFormat="false" ht="15" hidden="false" customHeight="false" outlineLevel="0" collapsed="false">
      <c r="A2690" s="294" t="s">
        <v>6250</v>
      </c>
      <c r="B2690" s="295" t="s">
        <v>6251</v>
      </c>
      <c r="C2690" s="296" t="s">
        <v>39</v>
      </c>
      <c r="D2690" s="297" t="n">
        <v>0.3356</v>
      </c>
      <c r="E2690" s="298" t="n">
        <f aca="false">1-D2690</f>
        <v>0.6644</v>
      </c>
      <c r="F2690" s="299" t="n">
        <v>127.4</v>
      </c>
    </row>
    <row r="2691" customFormat="false" ht="15" hidden="false" customHeight="false" outlineLevel="0" collapsed="false">
      <c r="A2691" s="294" t="s">
        <v>6252</v>
      </c>
      <c r="B2691" s="295" t="s">
        <v>6253</v>
      </c>
      <c r="C2691" s="296" t="s">
        <v>39</v>
      </c>
      <c r="D2691" s="297" t="n">
        <v>0.3271</v>
      </c>
      <c r="E2691" s="298" t="n">
        <f aca="false">1-D2691</f>
        <v>0.6729</v>
      </c>
      <c r="F2691" s="299" t="n">
        <v>79.37</v>
      </c>
    </row>
    <row r="2692" customFormat="false" ht="15" hidden="false" customHeight="false" outlineLevel="0" collapsed="false">
      <c r="A2692" s="294" t="s">
        <v>6254</v>
      </c>
      <c r="B2692" s="295" t="s">
        <v>6255</v>
      </c>
      <c r="C2692" s="296" t="s">
        <v>39</v>
      </c>
      <c r="D2692" s="297" t="n">
        <v>0.3238</v>
      </c>
      <c r="E2692" s="298" t="n">
        <f aca="false">1-D2692</f>
        <v>0.6762</v>
      </c>
      <c r="F2692" s="299" t="n">
        <v>104.19</v>
      </c>
    </row>
    <row r="2693" customFormat="false" ht="15" hidden="false" customHeight="false" outlineLevel="0" collapsed="false">
      <c r="A2693" s="294" t="s">
        <v>6256</v>
      </c>
      <c r="B2693" s="295" t="s">
        <v>6257</v>
      </c>
      <c r="C2693" s="296" t="s">
        <v>39</v>
      </c>
      <c r="D2693" s="297" t="n">
        <v>0.3033</v>
      </c>
      <c r="E2693" s="298" t="n">
        <f aca="false">1-D2693</f>
        <v>0.6967</v>
      </c>
      <c r="F2693" s="299" t="n">
        <v>55.95</v>
      </c>
    </row>
    <row r="2694" customFormat="false" ht="15" hidden="false" customHeight="false" outlineLevel="0" collapsed="false">
      <c r="A2694" s="294" t="s">
        <v>6258</v>
      </c>
      <c r="B2694" s="295" t="s">
        <v>6259</v>
      </c>
      <c r="C2694" s="296" t="s">
        <v>39</v>
      </c>
      <c r="D2694" s="297" t="n">
        <v>0.4315</v>
      </c>
      <c r="E2694" s="298" t="n">
        <f aca="false">1-D2694</f>
        <v>0.5685</v>
      </c>
      <c r="F2694" s="299" t="n">
        <v>103.31</v>
      </c>
    </row>
    <row r="2695" customFormat="false" ht="15" hidden="false" customHeight="false" outlineLevel="0" collapsed="false">
      <c r="A2695" s="294" t="s">
        <v>6260</v>
      </c>
      <c r="B2695" s="295" t="s">
        <v>6261</v>
      </c>
      <c r="C2695" s="296" t="s">
        <v>39</v>
      </c>
      <c r="D2695" s="297" t="n">
        <v>0.3663</v>
      </c>
      <c r="E2695" s="298" t="n">
        <f aca="false">1-D2695</f>
        <v>0.6337</v>
      </c>
      <c r="F2695" s="299" t="n">
        <v>82.22</v>
      </c>
    </row>
    <row r="2696" customFormat="false" ht="15" hidden="false" customHeight="false" outlineLevel="0" collapsed="false">
      <c r="A2696" s="294" t="s">
        <v>6262</v>
      </c>
      <c r="B2696" s="295" t="s">
        <v>6263</v>
      </c>
      <c r="C2696" s="296" t="s">
        <v>39</v>
      </c>
      <c r="D2696" s="297" t="n">
        <v>0.4166</v>
      </c>
      <c r="E2696" s="298" t="n">
        <f aca="false">1-D2696</f>
        <v>0.5834</v>
      </c>
      <c r="F2696" s="299" t="n">
        <v>88.38</v>
      </c>
    </row>
    <row r="2697" customFormat="false" ht="15" hidden="false" customHeight="false" outlineLevel="0" collapsed="false">
      <c r="A2697" s="294" t="s">
        <v>6264</v>
      </c>
      <c r="B2697" s="295" t="s">
        <v>6265</v>
      </c>
      <c r="C2697" s="296" t="s">
        <v>39</v>
      </c>
      <c r="D2697" s="297" t="n">
        <v>0.3323</v>
      </c>
      <c r="E2697" s="298" t="n">
        <f aca="false">1-D2697</f>
        <v>0.6677</v>
      </c>
      <c r="F2697" s="299" t="n">
        <v>67.28</v>
      </c>
    </row>
    <row r="2698" customFormat="false" ht="15" hidden="false" customHeight="false" outlineLevel="0" collapsed="false">
      <c r="A2698" s="294" t="s">
        <v>6266</v>
      </c>
      <c r="B2698" s="295" t="s">
        <v>6267</v>
      </c>
      <c r="C2698" s="296" t="s">
        <v>39</v>
      </c>
      <c r="D2698" s="297" t="n">
        <v>0.3686</v>
      </c>
      <c r="E2698" s="298" t="n">
        <f aca="false">1-D2698</f>
        <v>0.6314</v>
      </c>
      <c r="F2698" s="299" t="n">
        <v>78.89</v>
      </c>
    </row>
    <row r="2699" customFormat="false" ht="15" hidden="false" customHeight="false" outlineLevel="0" collapsed="false">
      <c r="A2699" s="294" t="s">
        <v>6268</v>
      </c>
      <c r="B2699" s="295" t="s">
        <v>6269</v>
      </c>
      <c r="C2699" s="296" t="s">
        <v>39</v>
      </c>
      <c r="D2699" s="297" t="n">
        <v>0.2539</v>
      </c>
      <c r="E2699" s="298" t="n">
        <f aca="false">1-D2699</f>
        <v>0.7461</v>
      </c>
      <c r="F2699" s="299" t="n">
        <v>57.55</v>
      </c>
    </row>
    <row r="2700" customFormat="false" ht="15" hidden="false" customHeight="false" outlineLevel="0" collapsed="false">
      <c r="A2700" s="294" t="s">
        <v>6270</v>
      </c>
      <c r="B2700" s="295" t="s">
        <v>6271</v>
      </c>
      <c r="C2700" s="296" t="s">
        <v>39</v>
      </c>
      <c r="D2700" s="297" t="n">
        <v>0.441</v>
      </c>
      <c r="E2700" s="298" t="n">
        <f aca="false">1-D2700</f>
        <v>0.559</v>
      </c>
      <c r="F2700" s="299" t="n">
        <v>63.83</v>
      </c>
    </row>
    <row r="2701" customFormat="false" ht="15" hidden="false" customHeight="false" outlineLevel="0" collapsed="false">
      <c r="A2701" s="294" t="s">
        <v>6272</v>
      </c>
      <c r="B2701" s="295" t="s">
        <v>6273</v>
      </c>
      <c r="C2701" s="296" t="s">
        <v>39</v>
      </c>
      <c r="D2701" s="297" t="n">
        <v>0.3787</v>
      </c>
      <c r="E2701" s="298" t="n">
        <f aca="false">1-D2701</f>
        <v>0.6213</v>
      </c>
      <c r="F2701" s="299" t="n">
        <v>50.23</v>
      </c>
    </row>
    <row r="2702" customFormat="false" ht="15" hidden="false" customHeight="false" outlineLevel="0" collapsed="false">
      <c r="A2702" s="294" t="s">
        <v>6274</v>
      </c>
      <c r="B2702" s="295" t="s">
        <v>6275</v>
      </c>
      <c r="C2702" s="296" t="s">
        <v>39</v>
      </c>
      <c r="D2702" s="297" t="n">
        <v>0.4233</v>
      </c>
      <c r="E2702" s="298" t="n">
        <f aca="false">1-D2702</f>
        <v>0.5767</v>
      </c>
      <c r="F2702" s="299" t="n">
        <v>54.92</v>
      </c>
    </row>
    <row r="2703" customFormat="false" ht="15" hidden="false" customHeight="false" outlineLevel="0" collapsed="false">
      <c r="A2703" s="294" t="s">
        <v>6276</v>
      </c>
      <c r="B2703" s="295" t="s">
        <v>6277</v>
      </c>
      <c r="C2703" s="296" t="s">
        <v>39</v>
      </c>
      <c r="D2703" s="297" t="n">
        <v>0.3419</v>
      </c>
      <c r="E2703" s="298" t="n">
        <f aca="false">1-D2703</f>
        <v>0.6581</v>
      </c>
      <c r="F2703" s="299" t="n">
        <v>41.33</v>
      </c>
    </row>
    <row r="2704" customFormat="false" ht="15" hidden="false" customHeight="false" outlineLevel="0" collapsed="false">
      <c r="A2704" s="294" t="s">
        <v>6278</v>
      </c>
      <c r="B2704" s="295" t="s">
        <v>6279</v>
      </c>
      <c r="C2704" s="296" t="s">
        <v>39</v>
      </c>
      <c r="D2704" s="297" t="n">
        <v>0.3668</v>
      </c>
      <c r="E2704" s="298" t="n">
        <f aca="false">1-D2704</f>
        <v>0.6332</v>
      </c>
      <c r="F2704" s="299" t="n">
        <v>50.05</v>
      </c>
    </row>
    <row r="2705" customFormat="false" ht="15" hidden="false" customHeight="false" outlineLevel="0" collapsed="false">
      <c r="A2705" s="294" t="s">
        <v>6280</v>
      </c>
      <c r="B2705" s="295" t="s">
        <v>6281</v>
      </c>
      <c r="C2705" s="296" t="s">
        <v>39</v>
      </c>
      <c r="D2705" s="297" t="n">
        <v>0.2549</v>
      </c>
      <c r="E2705" s="298" t="n">
        <f aca="false">1-D2705</f>
        <v>0.7451</v>
      </c>
      <c r="F2705" s="299" t="n">
        <v>36.21</v>
      </c>
    </row>
    <row r="2706" customFormat="false" ht="15" hidden="false" customHeight="false" outlineLevel="0" collapsed="false">
      <c r="A2706" s="294" t="s">
        <v>6282</v>
      </c>
      <c r="B2706" s="295" t="s">
        <v>6283</v>
      </c>
      <c r="C2706" s="296" t="s">
        <v>39</v>
      </c>
      <c r="D2706" s="297" t="n">
        <v>0.5515</v>
      </c>
      <c r="E2706" s="298" t="n">
        <f aca="false">1-D2706</f>
        <v>0.4485</v>
      </c>
      <c r="F2706" s="299" t="n">
        <v>39.35</v>
      </c>
    </row>
    <row r="2707" customFormat="false" ht="15" hidden="false" customHeight="false" outlineLevel="0" collapsed="false">
      <c r="A2707" s="294" t="s">
        <v>6284</v>
      </c>
      <c r="B2707" s="295" t="s">
        <v>6285</v>
      </c>
      <c r="C2707" s="296" t="s">
        <v>39</v>
      </c>
      <c r="D2707" s="297" t="n">
        <v>0.511</v>
      </c>
      <c r="E2707" s="298" t="n">
        <f aca="false">1-D2707</f>
        <v>0.489</v>
      </c>
      <c r="F2707" s="299" t="n">
        <v>28.69</v>
      </c>
    </row>
    <row r="2708" customFormat="false" ht="15" hidden="false" customHeight="false" outlineLevel="0" collapsed="false">
      <c r="A2708" s="294" t="s">
        <v>6286</v>
      </c>
      <c r="B2708" s="295" t="s">
        <v>6287</v>
      </c>
      <c r="C2708" s="296" t="s">
        <v>39</v>
      </c>
      <c r="D2708" s="297" t="n">
        <v>0.541</v>
      </c>
      <c r="E2708" s="298" t="n">
        <f aca="false">1-D2708</f>
        <v>0.459</v>
      </c>
      <c r="F2708" s="299" t="n">
        <v>33.14</v>
      </c>
    </row>
    <row r="2709" customFormat="false" ht="15" hidden="false" customHeight="false" outlineLevel="0" collapsed="false">
      <c r="A2709" s="294" t="s">
        <v>6288</v>
      </c>
      <c r="B2709" s="295" t="s">
        <v>6289</v>
      </c>
      <c r="C2709" s="296" t="s">
        <v>39</v>
      </c>
      <c r="D2709" s="297" t="n">
        <v>0.4844</v>
      </c>
      <c r="E2709" s="298" t="n">
        <f aca="false">1-D2709</f>
        <v>0.5156</v>
      </c>
      <c r="F2709" s="299" t="n">
        <v>22.48</v>
      </c>
    </row>
    <row r="2710" customFormat="false" ht="15" hidden="false" customHeight="false" outlineLevel="0" collapsed="false">
      <c r="A2710" s="294" t="s">
        <v>6290</v>
      </c>
      <c r="B2710" s="295" t="s">
        <v>6291</v>
      </c>
      <c r="C2710" s="296" t="s">
        <v>39</v>
      </c>
      <c r="D2710" s="297" t="n">
        <v>0.5039</v>
      </c>
      <c r="E2710" s="298" t="n">
        <f aca="false">1-D2710</f>
        <v>0.4961</v>
      </c>
      <c r="F2710" s="299" t="n">
        <v>28.08</v>
      </c>
    </row>
    <row r="2711" customFormat="false" ht="15" hidden="false" customHeight="false" outlineLevel="0" collapsed="false">
      <c r="A2711" s="294" t="s">
        <v>6292</v>
      </c>
      <c r="B2711" s="295" t="s">
        <v>6293</v>
      </c>
      <c r="C2711" s="296" t="s">
        <v>39</v>
      </c>
      <c r="D2711" s="297" t="n">
        <v>0.4141</v>
      </c>
      <c r="E2711" s="298" t="n">
        <f aca="false">1-D2711</f>
        <v>0.5859</v>
      </c>
      <c r="F2711" s="299" t="n">
        <v>17.17</v>
      </c>
    </row>
    <row r="2712" customFormat="false" ht="15" hidden="false" customHeight="false" outlineLevel="0" collapsed="false">
      <c r="A2712" s="294" t="s">
        <v>6294</v>
      </c>
      <c r="B2712" s="295" t="s">
        <v>6295</v>
      </c>
      <c r="C2712" s="296" t="s">
        <v>39</v>
      </c>
      <c r="D2712" s="297" t="n">
        <v>0.3387</v>
      </c>
      <c r="E2712" s="298" t="n">
        <f aca="false">1-D2712</f>
        <v>0.6613</v>
      </c>
      <c r="F2712" s="299" t="n">
        <v>152.78</v>
      </c>
    </row>
    <row r="2713" customFormat="false" ht="15" hidden="false" customHeight="false" outlineLevel="0" collapsed="false">
      <c r="A2713" s="294" t="s">
        <v>6296</v>
      </c>
      <c r="B2713" s="295" t="s">
        <v>6297</v>
      </c>
      <c r="C2713" s="296" t="s">
        <v>39</v>
      </c>
      <c r="D2713" s="297" t="n">
        <v>0.6831</v>
      </c>
      <c r="E2713" s="298" t="n">
        <f aca="false">1-D2713</f>
        <v>0.3169</v>
      </c>
      <c r="F2713" s="299" t="n">
        <v>3.85</v>
      </c>
    </row>
    <row r="2714" customFormat="false" ht="15" hidden="false" customHeight="false" outlineLevel="0" collapsed="false">
      <c r="A2714" s="294" t="s">
        <v>6298</v>
      </c>
      <c r="B2714" s="295" t="s">
        <v>6299</v>
      </c>
      <c r="C2714" s="296" t="s">
        <v>72</v>
      </c>
      <c r="D2714" s="297" t="n">
        <v>0.3335</v>
      </c>
      <c r="E2714" s="298" t="n">
        <f aca="false">1-D2714</f>
        <v>0.6665</v>
      </c>
      <c r="F2714" s="299" t="n">
        <v>254.4</v>
      </c>
    </row>
    <row r="2715" customFormat="false" ht="15" hidden="false" customHeight="false" outlineLevel="0" collapsed="false">
      <c r="A2715" s="294" t="s">
        <v>6300</v>
      </c>
      <c r="B2715" s="295" t="s">
        <v>6301</v>
      </c>
      <c r="C2715" s="296" t="s">
        <v>72</v>
      </c>
      <c r="D2715" s="297" t="n">
        <v>0.1696</v>
      </c>
      <c r="E2715" s="298" t="n">
        <f aca="false">1-D2715</f>
        <v>0.8304</v>
      </c>
      <c r="F2715" s="299" t="n">
        <v>196.83</v>
      </c>
    </row>
    <row r="2716" customFormat="false" ht="15" hidden="false" customHeight="false" outlineLevel="0" collapsed="false">
      <c r="A2716" s="294" t="s">
        <v>6302</v>
      </c>
      <c r="B2716" s="295" t="s">
        <v>6303</v>
      </c>
      <c r="C2716" s="296" t="s">
        <v>72</v>
      </c>
      <c r="D2716" s="297" t="n">
        <v>0.4554</v>
      </c>
      <c r="E2716" s="298" t="n">
        <f aca="false">1-D2716</f>
        <v>0.5446</v>
      </c>
      <c r="F2716" s="299" t="n">
        <v>238.99</v>
      </c>
    </row>
    <row r="2717" customFormat="false" ht="15" hidden="false" customHeight="false" outlineLevel="0" collapsed="false">
      <c r="A2717" s="294" t="s">
        <v>6304</v>
      </c>
      <c r="B2717" s="295" t="s">
        <v>6305</v>
      </c>
      <c r="C2717" s="296" t="s">
        <v>72</v>
      </c>
      <c r="D2717" s="297" t="n">
        <v>0.2583</v>
      </c>
      <c r="E2717" s="298" t="n">
        <f aca="false">1-D2717</f>
        <v>0.7417</v>
      </c>
      <c r="F2717" s="299" t="n">
        <v>164.82</v>
      </c>
    </row>
    <row r="2718" customFormat="false" ht="15" hidden="false" customHeight="false" outlineLevel="0" collapsed="false">
      <c r="A2718" s="294" t="s">
        <v>6306</v>
      </c>
      <c r="B2718" s="295" t="s">
        <v>6307</v>
      </c>
      <c r="C2718" s="296" t="s">
        <v>39</v>
      </c>
      <c r="D2718" s="297" t="n">
        <v>0.6868</v>
      </c>
      <c r="E2718" s="298" t="n">
        <f aca="false">1-D2718</f>
        <v>0.3132</v>
      </c>
      <c r="F2718" s="299" t="n">
        <v>7.79</v>
      </c>
    </row>
    <row r="2719" customFormat="false" ht="15" hidden="false" customHeight="false" outlineLevel="0" collapsed="false">
      <c r="A2719" s="294" t="s">
        <v>6308</v>
      </c>
      <c r="B2719" s="295" t="s">
        <v>6309</v>
      </c>
      <c r="C2719" s="296" t="s">
        <v>72</v>
      </c>
      <c r="D2719" s="297" t="n">
        <v>0.3719</v>
      </c>
      <c r="E2719" s="298" t="n">
        <f aca="false">1-D2719</f>
        <v>0.6281</v>
      </c>
      <c r="F2719" s="299" t="n">
        <v>285.65</v>
      </c>
    </row>
    <row r="2720" customFormat="false" ht="15" hidden="false" customHeight="false" outlineLevel="0" collapsed="false">
      <c r="A2720" s="294" t="s">
        <v>6310</v>
      </c>
      <c r="B2720" s="295" t="s">
        <v>6311</v>
      </c>
      <c r="C2720" s="296" t="s">
        <v>72</v>
      </c>
      <c r="D2720" s="297" t="n">
        <v>0.2345</v>
      </c>
      <c r="E2720" s="298" t="n">
        <f aca="false">1-D2720</f>
        <v>0.7655</v>
      </c>
      <c r="F2720" s="299" t="n">
        <v>242.99</v>
      </c>
    </row>
    <row r="2721" customFormat="false" ht="15" hidden="false" customHeight="false" outlineLevel="0" collapsed="false">
      <c r="A2721" s="294" t="s">
        <v>6312</v>
      </c>
      <c r="B2721" s="295" t="s">
        <v>6313</v>
      </c>
      <c r="C2721" s="296" t="s">
        <v>72</v>
      </c>
      <c r="D2721" s="297" t="n">
        <v>0.482</v>
      </c>
      <c r="E2721" s="298" t="n">
        <f aca="false">1-D2721</f>
        <v>0.518</v>
      </c>
      <c r="F2721" s="299" t="n">
        <v>270.24</v>
      </c>
    </row>
    <row r="2722" customFormat="false" ht="15" hidden="false" customHeight="false" outlineLevel="0" collapsed="false">
      <c r="A2722" s="294" t="s">
        <v>6314</v>
      </c>
      <c r="B2722" s="295" t="s">
        <v>6315</v>
      </c>
      <c r="C2722" s="296" t="s">
        <v>72</v>
      </c>
      <c r="D2722" s="297" t="n">
        <v>0.3193</v>
      </c>
      <c r="E2722" s="298" t="n">
        <f aca="false">1-D2722</f>
        <v>0.6807</v>
      </c>
      <c r="F2722" s="299" t="n">
        <v>217.63</v>
      </c>
    </row>
    <row r="2723" customFormat="false" ht="15" hidden="false" customHeight="false" outlineLevel="0" collapsed="false">
      <c r="A2723" s="294" t="s">
        <v>6316</v>
      </c>
      <c r="B2723" s="295" t="s">
        <v>6317</v>
      </c>
      <c r="C2723" s="296" t="s">
        <v>32</v>
      </c>
      <c r="D2723" s="297" t="n">
        <v>0.7088</v>
      </c>
      <c r="E2723" s="298" t="n">
        <f aca="false">1-D2723</f>
        <v>0.2912</v>
      </c>
      <c r="F2723" s="299" t="n">
        <v>35.41</v>
      </c>
    </row>
    <row r="2724" customFormat="false" ht="15" hidden="false" customHeight="false" outlineLevel="0" collapsed="false">
      <c r="A2724" s="294" t="s">
        <v>6318</v>
      </c>
      <c r="B2724" s="295" t="s">
        <v>6319</v>
      </c>
      <c r="C2724" s="296" t="s">
        <v>72</v>
      </c>
      <c r="D2724" s="297" t="n">
        <v>0.1896</v>
      </c>
      <c r="E2724" s="298" t="n">
        <f aca="false">1-D2724</f>
        <v>0.8104</v>
      </c>
      <c r="F2724" s="299" t="n">
        <v>180.55</v>
      </c>
    </row>
    <row r="2725" customFormat="false" ht="15" hidden="false" customHeight="false" outlineLevel="0" collapsed="false">
      <c r="A2725" s="294" t="s">
        <v>6320</v>
      </c>
      <c r="B2725" s="295" t="s">
        <v>6321</v>
      </c>
      <c r="C2725" s="296" t="s">
        <v>19</v>
      </c>
      <c r="D2725" s="297" t="n">
        <v>0.7217</v>
      </c>
      <c r="E2725" s="298" t="n">
        <f aca="false">1-D2725</f>
        <v>0.2783</v>
      </c>
      <c r="F2725" s="299" t="n">
        <v>30.08</v>
      </c>
    </row>
    <row r="2726" customFormat="false" ht="15" hidden="false" customHeight="false" outlineLevel="0" collapsed="false">
      <c r="A2726" s="294" t="s">
        <v>6322</v>
      </c>
      <c r="B2726" s="295" t="s">
        <v>6323</v>
      </c>
      <c r="C2726" s="296" t="s">
        <v>19</v>
      </c>
      <c r="D2726" s="297" t="n">
        <v>0.5237</v>
      </c>
      <c r="E2726" s="298" t="n">
        <f aca="false">1-D2726</f>
        <v>0.4763</v>
      </c>
      <c r="F2726" s="299" t="n">
        <v>37.77</v>
      </c>
    </row>
    <row r="2727" customFormat="false" ht="15" hidden="false" customHeight="false" outlineLevel="0" collapsed="false">
      <c r="A2727" s="294" t="s">
        <v>6324</v>
      </c>
      <c r="B2727" s="295" t="s">
        <v>6325</v>
      </c>
      <c r="C2727" s="296" t="s">
        <v>19</v>
      </c>
      <c r="D2727" s="297" t="n">
        <v>0.7003</v>
      </c>
      <c r="E2727" s="298" t="n">
        <f aca="false">1-D2727</f>
        <v>0.2997</v>
      </c>
      <c r="F2727" s="299" t="n">
        <v>809.61</v>
      </c>
    </row>
    <row r="2728" customFormat="false" ht="15" hidden="false" customHeight="false" outlineLevel="0" collapsed="false">
      <c r="A2728" s="294" t="s">
        <v>6326</v>
      </c>
      <c r="B2728" s="295" t="s">
        <v>6327</v>
      </c>
      <c r="C2728" s="296" t="s">
        <v>61</v>
      </c>
      <c r="D2728" s="297" t="n">
        <v>0.0728</v>
      </c>
      <c r="E2728" s="298" t="n">
        <f aca="false">1-D2728</f>
        <v>0.9272</v>
      </c>
      <c r="F2728" s="299" t="n">
        <v>245.68</v>
      </c>
    </row>
    <row r="2729" customFormat="false" ht="15" hidden="false" customHeight="false" outlineLevel="0" collapsed="false">
      <c r="A2729" s="294" t="s">
        <v>6328</v>
      </c>
      <c r="B2729" s="295" t="s">
        <v>6329</v>
      </c>
      <c r="C2729" s="296" t="s">
        <v>61</v>
      </c>
      <c r="D2729" s="297" t="n">
        <v>0.0226</v>
      </c>
      <c r="E2729" s="298" t="n">
        <f aca="false">1-D2729</f>
        <v>0.9774</v>
      </c>
      <c r="F2729" s="299" t="n">
        <v>1603.03</v>
      </c>
    </row>
    <row r="2730" customFormat="false" ht="15" hidden="false" customHeight="false" outlineLevel="0" collapsed="false">
      <c r="A2730" s="294" t="s">
        <v>6330</v>
      </c>
      <c r="B2730" s="295" t="s">
        <v>6331</v>
      </c>
      <c r="C2730" s="296" t="s">
        <v>61</v>
      </c>
      <c r="D2730" s="297" t="n">
        <v>0.1386</v>
      </c>
      <c r="E2730" s="298" t="n">
        <f aca="false">1-D2730</f>
        <v>0.8614</v>
      </c>
      <c r="F2730" s="299" t="n">
        <v>293</v>
      </c>
    </row>
    <row r="2731" customFormat="false" ht="15" hidden="false" customHeight="false" outlineLevel="0" collapsed="false">
      <c r="A2731" s="294" t="s">
        <v>6332</v>
      </c>
      <c r="B2731" s="295" t="s">
        <v>6333</v>
      </c>
      <c r="C2731" s="296" t="s">
        <v>39</v>
      </c>
      <c r="D2731" s="297" t="n">
        <v>0.0167</v>
      </c>
      <c r="E2731" s="298" t="n">
        <f aca="false">1-D2731</f>
        <v>0.9833</v>
      </c>
      <c r="F2731" s="299" t="n">
        <v>1481.69</v>
      </c>
    </row>
    <row r="2732" customFormat="false" ht="15" hidden="false" customHeight="false" outlineLevel="0" collapsed="false">
      <c r="A2732" s="294" t="s">
        <v>6334</v>
      </c>
      <c r="B2732" s="295" t="s">
        <v>6335</v>
      </c>
      <c r="C2732" s="296" t="s">
        <v>61</v>
      </c>
      <c r="D2732" s="297" t="n">
        <v>0.3374</v>
      </c>
      <c r="E2732" s="298" t="n">
        <f aca="false">1-D2732</f>
        <v>0.6626</v>
      </c>
      <c r="F2732" s="299" t="n">
        <v>30.5</v>
      </c>
    </row>
    <row r="2733" customFormat="false" ht="15" hidden="false" customHeight="false" outlineLevel="0" collapsed="false">
      <c r="A2733" s="294" t="s">
        <v>6336</v>
      </c>
      <c r="B2733" s="295" t="s">
        <v>6337</v>
      </c>
      <c r="C2733" s="296" t="s">
        <v>61</v>
      </c>
      <c r="D2733" s="297" t="n">
        <v>0.3391</v>
      </c>
      <c r="E2733" s="298" t="n">
        <f aca="false">1-D2733</f>
        <v>0.6609</v>
      </c>
      <c r="F2733" s="299" t="n">
        <v>37.81</v>
      </c>
    </row>
    <row r="2734" customFormat="false" ht="15" hidden="false" customHeight="false" outlineLevel="0" collapsed="false">
      <c r="A2734" s="294" t="s">
        <v>6338</v>
      </c>
      <c r="B2734" s="295" t="s">
        <v>6339</v>
      </c>
      <c r="C2734" s="296" t="s">
        <v>61</v>
      </c>
      <c r="D2734" s="297" t="n">
        <v>0.3303</v>
      </c>
      <c r="E2734" s="298" t="n">
        <f aca="false">1-D2734</f>
        <v>0.6697</v>
      </c>
      <c r="F2734" s="299" t="n">
        <v>70.64</v>
      </c>
    </row>
    <row r="2735" customFormat="false" ht="15" hidden="false" customHeight="false" outlineLevel="0" collapsed="false">
      <c r="A2735" s="294" t="s">
        <v>6340</v>
      </c>
      <c r="B2735" s="295" t="s">
        <v>6341</v>
      </c>
      <c r="C2735" s="296" t="s">
        <v>61</v>
      </c>
      <c r="D2735" s="297" t="n">
        <v>0.3553</v>
      </c>
      <c r="E2735" s="298" t="n">
        <f aca="false">1-D2735</f>
        <v>0.6447</v>
      </c>
      <c r="F2735" s="299" t="n">
        <v>83.14</v>
      </c>
    </row>
    <row r="2736" customFormat="false" ht="15" hidden="false" customHeight="false" outlineLevel="0" collapsed="false">
      <c r="A2736" s="294" t="s">
        <v>6342</v>
      </c>
      <c r="B2736" s="295" t="s">
        <v>6343</v>
      </c>
      <c r="C2736" s="296" t="s">
        <v>61</v>
      </c>
      <c r="D2736" s="297" t="n">
        <v>0.0358</v>
      </c>
      <c r="E2736" s="298" t="n">
        <f aca="false">1-D2736</f>
        <v>0.9642</v>
      </c>
      <c r="F2736" s="299" t="n">
        <v>60.09</v>
      </c>
    </row>
    <row r="2737" customFormat="false" ht="15" hidden="false" customHeight="false" outlineLevel="0" collapsed="false">
      <c r="A2737" s="294" t="s">
        <v>6344</v>
      </c>
      <c r="B2737" s="295" t="s">
        <v>6345</v>
      </c>
      <c r="C2737" s="296" t="s">
        <v>39</v>
      </c>
      <c r="D2737" s="297" t="n">
        <v>0.0154</v>
      </c>
      <c r="E2737" s="298" t="n">
        <f aca="false">1-D2737</f>
        <v>0.9846</v>
      </c>
      <c r="F2737" s="299" t="n">
        <v>678.76</v>
      </c>
    </row>
    <row r="2738" customFormat="false" ht="15" hidden="false" customHeight="false" outlineLevel="0" collapsed="false">
      <c r="A2738" s="294" t="s">
        <v>6346</v>
      </c>
      <c r="B2738" s="295" t="s">
        <v>6347</v>
      </c>
      <c r="C2738" s="296" t="s">
        <v>39</v>
      </c>
      <c r="D2738" s="297" t="n">
        <v>0.0159</v>
      </c>
      <c r="E2738" s="298" t="n">
        <f aca="false">1-D2738</f>
        <v>0.9841</v>
      </c>
      <c r="F2738" s="299" t="n">
        <v>978.58</v>
      </c>
    </row>
    <row r="2739" customFormat="false" ht="15" hidden="false" customHeight="false" outlineLevel="0" collapsed="false">
      <c r="A2739" s="294" t="s">
        <v>6348</v>
      </c>
      <c r="B2739" s="295" t="s">
        <v>6349</v>
      </c>
      <c r="C2739" s="296" t="s">
        <v>39</v>
      </c>
      <c r="D2739" s="297" t="n">
        <v>0.0137</v>
      </c>
      <c r="E2739" s="298" t="n">
        <f aca="false">1-D2739</f>
        <v>0.9863</v>
      </c>
      <c r="F2739" s="299" t="n">
        <v>761.54</v>
      </c>
    </row>
    <row r="2740" customFormat="false" ht="15" hidden="false" customHeight="false" outlineLevel="0" collapsed="false">
      <c r="A2740" s="294" t="s">
        <v>6350</v>
      </c>
      <c r="B2740" s="295" t="s">
        <v>6351</v>
      </c>
      <c r="C2740" s="296" t="s">
        <v>39</v>
      </c>
      <c r="D2740" s="297" t="n">
        <v>0.0266</v>
      </c>
      <c r="E2740" s="298" t="n">
        <f aca="false">1-D2740</f>
        <v>0.9734</v>
      </c>
      <c r="F2740" s="299" t="n">
        <v>1270.12</v>
      </c>
    </row>
    <row r="2741" customFormat="false" ht="15" hidden="false" customHeight="false" outlineLevel="0" collapsed="false">
      <c r="A2741" s="294" t="s">
        <v>6352</v>
      </c>
      <c r="B2741" s="295" t="s">
        <v>6353</v>
      </c>
      <c r="C2741" s="296" t="s">
        <v>39</v>
      </c>
      <c r="D2741" s="297" t="n">
        <v>0.0739</v>
      </c>
      <c r="E2741" s="298" t="n">
        <f aca="false">1-D2741</f>
        <v>0.9261</v>
      </c>
      <c r="F2741" s="299" t="n">
        <v>637.47</v>
      </c>
    </row>
    <row r="2742" customFormat="false" ht="15" hidden="false" customHeight="false" outlineLevel="0" collapsed="false">
      <c r="A2742" s="294" t="s">
        <v>6354</v>
      </c>
      <c r="B2742" s="295" t="s">
        <v>6355</v>
      </c>
      <c r="C2742" s="296" t="s">
        <v>39</v>
      </c>
      <c r="D2742" s="297" t="n">
        <v>0.1586</v>
      </c>
      <c r="E2742" s="298" t="n">
        <f aca="false">1-D2742</f>
        <v>0.8414</v>
      </c>
      <c r="F2742" s="299" t="n">
        <v>1091.82</v>
      </c>
    </row>
    <row r="2743" customFormat="false" ht="15" hidden="false" customHeight="false" outlineLevel="0" collapsed="false">
      <c r="A2743" s="294" t="s">
        <v>6356</v>
      </c>
      <c r="B2743" s="295" t="s">
        <v>6357</v>
      </c>
      <c r="C2743" s="296" t="s">
        <v>39</v>
      </c>
      <c r="D2743" s="297" t="n">
        <v>0.2258</v>
      </c>
      <c r="E2743" s="298" t="n">
        <f aca="false">1-D2743</f>
        <v>0.7742</v>
      </c>
      <c r="F2743" s="299" t="n">
        <v>768.82</v>
      </c>
    </row>
    <row r="2744" customFormat="false" ht="15" hidden="false" customHeight="false" outlineLevel="0" collapsed="false">
      <c r="A2744" s="294" t="s">
        <v>6358</v>
      </c>
      <c r="B2744" s="295" t="s">
        <v>6359</v>
      </c>
      <c r="C2744" s="296" t="s">
        <v>39</v>
      </c>
      <c r="D2744" s="297" t="n">
        <v>0.0842</v>
      </c>
      <c r="E2744" s="298" t="n">
        <f aca="false">1-D2744</f>
        <v>0.9158</v>
      </c>
      <c r="F2744" s="299" t="n">
        <v>1602.37</v>
      </c>
    </row>
    <row r="2745" customFormat="false" ht="15" hidden="false" customHeight="false" outlineLevel="0" collapsed="false">
      <c r="A2745" s="294" t="s">
        <v>6360</v>
      </c>
      <c r="B2745" s="295" t="s">
        <v>6361</v>
      </c>
      <c r="C2745" s="296" t="s">
        <v>39</v>
      </c>
      <c r="D2745" s="297" t="n">
        <v>0.0417</v>
      </c>
      <c r="E2745" s="298" t="n">
        <f aca="false">1-D2745</f>
        <v>0.9583</v>
      </c>
      <c r="F2745" s="299" t="n">
        <v>1229.94</v>
      </c>
    </row>
    <row r="2746" customFormat="false" ht="15" hidden="false" customHeight="false" outlineLevel="0" collapsed="false">
      <c r="A2746" s="294" t="s">
        <v>6362</v>
      </c>
      <c r="B2746" s="295" t="s">
        <v>6363</v>
      </c>
      <c r="C2746" s="296" t="s">
        <v>39</v>
      </c>
      <c r="D2746" s="297" t="n">
        <v>0.0575</v>
      </c>
      <c r="E2746" s="298" t="n">
        <f aca="false">1-D2746</f>
        <v>0.9425</v>
      </c>
      <c r="F2746" s="299" t="n">
        <v>1021.84</v>
      </c>
    </row>
    <row r="2747" customFormat="false" ht="15" hidden="false" customHeight="false" outlineLevel="0" collapsed="false">
      <c r="A2747" s="294" t="s">
        <v>6364</v>
      </c>
      <c r="B2747" s="295" t="s">
        <v>6365</v>
      </c>
      <c r="C2747" s="296" t="s">
        <v>39</v>
      </c>
      <c r="D2747" s="297" t="n">
        <v>0.0337</v>
      </c>
      <c r="E2747" s="298" t="n">
        <f aca="false">1-D2747</f>
        <v>0.9663</v>
      </c>
      <c r="F2747" s="299" t="n">
        <v>1519.57</v>
      </c>
    </row>
    <row r="2748" customFormat="false" ht="15" hidden="false" customHeight="false" outlineLevel="0" collapsed="false">
      <c r="A2748" s="294" t="s">
        <v>6366</v>
      </c>
      <c r="B2748" s="295" t="s">
        <v>6367</v>
      </c>
      <c r="C2748" s="296" t="s">
        <v>39</v>
      </c>
      <c r="D2748" s="297" t="n">
        <v>0.0449</v>
      </c>
      <c r="E2748" s="298" t="n">
        <f aca="false">1-D2748</f>
        <v>0.9551</v>
      </c>
      <c r="F2748" s="299" t="n">
        <v>1306.96</v>
      </c>
    </row>
    <row r="2749" customFormat="false" ht="15" hidden="false" customHeight="false" outlineLevel="0" collapsed="false">
      <c r="A2749" s="294" t="s">
        <v>6368</v>
      </c>
      <c r="B2749" s="295" t="s">
        <v>6369</v>
      </c>
      <c r="C2749" s="296" t="s">
        <v>39</v>
      </c>
      <c r="D2749" s="297" t="n">
        <v>0.1154</v>
      </c>
      <c r="E2749" s="298" t="n">
        <f aca="false">1-D2749</f>
        <v>0.8846</v>
      </c>
      <c r="F2749" s="299" t="n">
        <v>1168.53</v>
      </c>
    </row>
    <row r="2750" customFormat="false" ht="15" hidden="false" customHeight="false" outlineLevel="0" collapsed="false">
      <c r="A2750" s="294" t="s">
        <v>6370</v>
      </c>
      <c r="B2750" s="295" t="s">
        <v>6371</v>
      </c>
      <c r="C2750" s="296" t="s">
        <v>39</v>
      </c>
      <c r="D2750" s="297" t="n">
        <v>0.0517</v>
      </c>
      <c r="E2750" s="298" t="n">
        <f aca="false">1-D2750</f>
        <v>0.9483</v>
      </c>
      <c r="F2750" s="299" t="n">
        <v>990.79</v>
      </c>
    </row>
    <row r="2751" customFormat="false" ht="15" hidden="false" customHeight="false" outlineLevel="0" collapsed="false">
      <c r="A2751" s="294" t="s">
        <v>6372</v>
      </c>
      <c r="B2751" s="295" t="s">
        <v>6373</v>
      </c>
      <c r="C2751" s="296" t="s">
        <v>39</v>
      </c>
      <c r="D2751" s="297" t="n">
        <v>0.0716</v>
      </c>
      <c r="E2751" s="298" t="n">
        <f aca="false">1-D2751</f>
        <v>0.9284</v>
      </c>
      <c r="F2751" s="299" t="n">
        <v>820.17</v>
      </c>
    </row>
    <row r="2752" customFormat="false" ht="15" hidden="false" customHeight="false" outlineLevel="0" collapsed="false">
      <c r="A2752" s="294" t="s">
        <v>6374</v>
      </c>
      <c r="B2752" s="295" t="s">
        <v>6375</v>
      </c>
      <c r="C2752" s="296" t="s">
        <v>61</v>
      </c>
      <c r="D2752" s="297" t="n">
        <v>0.1362</v>
      </c>
      <c r="E2752" s="298" t="n">
        <f aca="false">1-D2752</f>
        <v>0.8638</v>
      </c>
      <c r="F2752" s="299" t="n">
        <v>15.86</v>
      </c>
    </row>
    <row r="2753" customFormat="false" ht="15" hidden="false" customHeight="false" outlineLevel="0" collapsed="false">
      <c r="A2753" s="294" t="s">
        <v>6376</v>
      </c>
      <c r="B2753" s="295" t="s">
        <v>6377</v>
      </c>
      <c r="C2753" s="296" t="s">
        <v>61</v>
      </c>
      <c r="D2753" s="297" t="n">
        <v>0.2009</v>
      </c>
      <c r="E2753" s="298" t="n">
        <f aca="false">1-D2753</f>
        <v>0.7991</v>
      </c>
      <c r="F2753" s="299" t="n">
        <v>10.75</v>
      </c>
    </row>
    <row r="2754" customFormat="false" ht="15" hidden="false" customHeight="false" outlineLevel="0" collapsed="false">
      <c r="A2754" s="294" t="s">
        <v>6378</v>
      </c>
      <c r="B2754" s="295" t="s">
        <v>6379</v>
      </c>
      <c r="C2754" s="296" t="s">
        <v>19</v>
      </c>
      <c r="D2754" s="297" t="n">
        <v>0.2697</v>
      </c>
      <c r="E2754" s="298" t="n">
        <f aca="false">1-D2754</f>
        <v>0.7303</v>
      </c>
      <c r="F2754" s="299" t="n">
        <v>256.98</v>
      </c>
    </row>
    <row r="2755" customFormat="false" ht="15" hidden="false" customHeight="false" outlineLevel="0" collapsed="false">
      <c r="A2755" s="294" t="s">
        <v>6380</v>
      </c>
      <c r="B2755" s="295" t="s">
        <v>6381</v>
      </c>
      <c r="C2755" s="296" t="s">
        <v>19</v>
      </c>
      <c r="D2755" s="297" t="n">
        <v>0.2868</v>
      </c>
      <c r="E2755" s="298" t="n">
        <f aca="false">1-D2755</f>
        <v>0.7132</v>
      </c>
      <c r="F2755" s="299" t="n">
        <v>535.14</v>
      </c>
    </row>
    <row r="2756" customFormat="false" ht="15" hidden="false" customHeight="false" outlineLevel="0" collapsed="false">
      <c r="A2756" s="294" t="s">
        <v>6382</v>
      </c>
      <c r="B2756" s="295" t="s">
        <v>6383</v>
      </c>
      <c r="C2756" s="296" t="s">
        <v>19</v>
      </c>
      <c r="D2756" s="297" t="n">
        <v>0.3649</v>
      </c>
      <c r="E2756" s="298" t="n">
        <f aca="false">1-D2756</f>
        <v>0.6351</v>
      </c>
      <c r="F2756" s="299" t="n">
        <v>421.42</v>
      </c>
    </row>
    <row r="2757" customFormat="false" ht="15" hidden="false" customHeight="false" outlineLevel="0" collapsed="false">
      <c r="A2757" s="294" t="s">
        <v>6384</v>
      </c>
      <c r="B2757" s="295" t="s">
        <v>6385</v>
      </c>
      <c r="C2757" s="296" t="s">
        <v>19</v>
      </c>
      <c r="D2757" s="297" t="n">
        <v>0.2048</v>
      </c>
      <c r="E2757" s="298" t="n">
        <f aca="false">1-D2757</f>
        <v>0.7952</v>
      </c>
      <c r="F2757" s="299" t="n">
        <v>424.92</v>
      </c>
    </row>
    <row r="2758" customFormat="false" ht="15" hidden="false" customHeight="false" outlineLevel="0" collapsed="false">
      <c r="A2758" s="294" t="s">
        <v>6386</v>
      </c>
      <c r="B2758" s="295" t="s">
        <v>6387</v>
      </c>
      <c r="C2758" s="296" t="s">
        <v>19</v>
      </c>
      <c r="D2758" s="297" t="n">
        <v>0.2807</v>
      </c>
      <c r="E2758" s="298" t="n">
        <f aca="false">1-D2758</f>
        <v>0.7193</v>
      </c>
      <c r="F2758" s="299" t="n">
        <v>311.2</v>
      </c>
    </row>
    <row r="2759" customFormat="false" ht="15" hidden="false" customHeight="false" outlineLevel="0" collapsed="false">
      <c r="A2759" s="294" t="s">
        <v>6388</v>
      </c>
      <c r="B2759" s="295" t="s">
        <v>6389</v>
      </c>
      <c r="C2759" s="296" t="s">
        <v>19</v>
      </c>
      <c r="D2759" s="297" t="n">
        <v>0.4648</v>
      </c>
      <c r="E2759" s="298" t="n">
        <f aca="false">1-D2759</f>
        <v>0.5352</v>
      </c>
      <c r="F2759" s="299" t="n">
        <v>81.17</v>
      </c>
    </row>
    <row r="2760" customFormat="false" ht="15" hidden="false" customHeight="false" outlineLevel="0" collapsed="false">
      <c r="A2760" s="294" t="s">
        <v>6390</v>
      </c>
      <c r="B2760" s="295" t="s">
        <v>6391</v>
      </c>
      <c r="C2760" s="296" t="s">
        <v>19</v>
      </c>
      <c r="D2760" s="297" t="n">
        <v>0.4997</v>
      </c>
      <c r="E2760" s="298" t="n">
        <f aca="false">1-D2760</f>
        <v>0.5003</v>
      </c>
      <c r="F2760" s="299" t="n">
        <v>58.34</v>
      </c>
    </row>
    <row r="2761" customFormat="false" ht="15" hidden="false" customHeight="false" outlineLevel="0" collapsed="false">
      <c r="A2761" s="294" t="s">
        <v>6392</v>
      </c>
      <c r="B2761" s="295" t="s">
        <v>6393</v>
      </c>
      <c r="C2761" s="296" t="s">
        <v>19</v>
      </c>
      <c r="D2761" s="297" t="n">
        <v>0.2702</v>
      </c>
      <c r="E2761" s="298" t="n">
        <f aca="false">1-D2761</f>
        <v>0.7298</v>
      </c>
      <c r="F2761" s="299" t="n">
        <v>143.97</v>
      </c>
    </row>
    <row r="2762" customFormat="false" ht="15" hidden="false" customHeight="false" outlineLevel="0" collapsed="false">
      <c r="A2762" s="294" t="s">
        <v>512</v>
      </c>
      <c r="B2762" s="295" t="s">
        <v>513</v>
      </c>
      <c r="C2762" s="296" t="s">
        <v>19</v>
      </c>
      <c r="D2762" s="297" t="n">
        <v>0.1661</v>
      </c>
      <c r="E2762" s="298" t="n">
        <f aca="false">1-D2762</f>
        <v>0.8339</v>
      </c>
      <c r="F2762" s="299" t="n">
        <v>191.99</v>
      </c>
    </row>
    <row r="2763" customFormat="false" ht="15" hidden="false" customHeight="false" outlineLevel="0" collapsed="false">
      <c r="A2763" s="294" t="s">
        <v>6394</v>
      </c>
      <c r="B2763" s="295" t="s">
        <v>6395</v>
      </c>
      <c r="C2763" s="296" t="s">
        <v>19</v>
      </c>
      <c r="D2763" s="297" t="n">
        <v>0.2667</v>
      </c>
      <c r="E2763" s="298" t="n">
        <f aca="false">1-D2763</f>
        <v>0.7333</v>
      </c>
      <c r="F2763" s="299" t="n">
        <v>119.58</v>
      </c>
    </row>
    <row r="2764" customFormat="false" ht="15" hidden="false" customHeight="false" outlineLevel="0" collapsed="false">
      <c r="A2764" s="294" t="s">
        <v>6396</v>
      </c>
      <c r="B2764" s="295" t="s">
        <v>6397</v>
      </c>
      <c r="C2764" s="296" t="s">
        <v>19</v>
      </c>
      <c r="D2764" s="297" t="n">
        <v>0.1457</v>
      </c>
      <c r="E2764" s="298" t="n">
        <f aca="false">1-D2764</f>
        <v>0.8543</v>
      </c>
      <c r="F2764" s="299" t="n">
        <v>167.57</v>
      </c>
    </row>
    <row r="2765" customFormat="false" ht="15" hidden="false" customHeight="false" outlineLevel="0" collapsed="false">
      <c r="A2765" s="294" t="s">
        <v>6398</v>
      </c>
      <c r="B2765" s="295" t="s">
        <v>6399</v>
      </c>
      <c r="C2765" s="296" t="s">
        <v>19</v>
      </c>
      <c r="D2765" s="297" t="n">
        <v>0.2074</v>
      </c>
      <c r="E2765" s="298" t="n">
        <f aca="false">1-D2765</f>
        <v>0.7926</v>
      </c>
      <c r="F2765" s="299" t="n">
        <v>117.75</v>
      </c>
    </row>
    <row r="2766" customFormat="false" ht="15" hidden="false" customHeight="false" outlineLevel="0" collapsed="false">
      <c r="A2766" s="294" t="s">
        <v>6400</v>
      </c>
      <c r="B2766" s="295" t="s">
        <v>6401</v>
      </c>
      <c r="C2766" s="296" t="s">
        <v>19</v>
      </c>
      <c r="D2766" s="297" t="n">
        <v>0.1457</v>
      </c>
      <c r="E2766" s="298" t="n">
        <f aca="false">1-D2766</f>
        <v>0.8543</v>
      </c>
      <c r="F2766" s="299" t="n">
        <v>167.57</v>
      </c>
    </row>
    <row r="2767" customFormat="false" ht="15" hidden="false" customHeight="false" outlineLevel="0" collapsed="false">
      <c r="A2767" s="294" t="s">
        <v>6402</v>
      </c>
      <c r="B2767" s="295" t="s">
        <v>6403</v>
      </c>
      <c r="C2767" s="296" t="s">
        <v>19</v>
      </c>
      <c r="D2767" s="297" t="n">
        <v>0.2419</v>
      </c>
      <c r="E2767" s="298" t="n">
        <f aca="false">1-D2767</f>
        <v>0.7581</v>
      </c>
      <c r="F2767" s="299" t="n">
        <v>100.95</v>
      </c>
    </row>
    <row r="2768" customFormat="false" ht="15" hidden="false" customHeight="false" outlineLevel="0" collapsed="false">
      <c r="A2768" s="294" t="s">
        <v>6404</v>
      </c>
      <c r="B2768" s="295" t="s">
        <v>6405</v>
      </c>
      <c r="C2768" s="296" t="s">
        <v>19</v>
      </c>
      <c r="D2768" s="297" t="n">
        <v>0.2324</v>
      </c>
      <c r="E2768" s="298" t="n">
        <f aca="false">1-D2768</f>
        <v>0.7676</v>
      </c>
      <c r="F2768" s="299" t="n">
        <v>154.19</v>
      </c>
    </row>
    <row r="2769" customFormat="false" ht="15" hidden="false" customHeight="false" outlineLevel="0" collapsed="false">
      <c r="A2769" s="294" t="s">
        <v>6406</v>
      </c>
      <c r="B2769" s="295" t="s">
        <v>6407</v>
      </c>
      <c r="C2769" s="296" t="s">
        <v>19</v>
      </c>
      <c r="D2769" s="297" t="n">
        <v>0.2076</v>
      </c>
      <c r="E2769" s="298" t="n">
        <f aca="false">1-D2769</f>
        <v>0.7924</v>
      </c>
      <c r="F2769" s="299" t="n">
        <v>191.48</v>
      </c>
    </row>
    <row r="2770" customFormat="false" ht="15" hidden="false" customHeight="false" outlineLevel="0" collapsed="false">
      <c r="A2770" s="294" t="s">
        <v>6408</v>
      </c>
      <c r="B2770" s="295" t="s">
        <v>6409</v>
      </c>
      <c r="C2770" s="296" t="s">
        <v>19</v>
      </c>
      <c r="D2770" s="297" t="n">
        <v>0.1952</v>
      </c>
      <c r="E2770" s="298" t="n">
        <f aca="false">1-D2770</f>
        <v>0.8048</v>
      </c>
      <c r="F2770" s="299" t="n">
        <v>1101.39</v>
      </c>
    </row>
    <row r="2771" customFormat="false" ht="15" hidden="false" customHeight="false" outlineLevel="0" collapsed="false">
      <c r="A2771" s="294" t="s">
        <v>6410</v>
      </c>
      <c r="B2771" s="295" t="s">
        <v>6411</v>
      </c>
      <c r="C2771" s="296" t="s">
        <v>19</v>
      </c>
      <c r="D2771" s="297" t="n">
        <v>0.1887</v>
      </c>
      <c r="E2771" s="298" t="n">
        <f aca="false">1-D2771</f>
        <v>0.8113</v>
      </c>
      <c r="F2771" s="299" t="n">
        <v>1268.96</v>
      </c>
    </row>
    <row r="2772" customFormat="false" ht="15" hidden="false" customHeight="false" outlineLevel="0" collapsed="false">
      <c r="A2772" s="294" t="s">
        <v>6412</v>
      </c>
      <c r="B2772" s="295" t="s">
        <v>6413</v>
      </c>
      <c r="C2772" s="296" t="s">
        <v>19</v>
      </c>
      <c r="D2772" s="297" t="n">
        <v>0.1875</v>
      </c>
      <c r="E2772" s="298" t="n">
        <f aca="false">1-D2772</f>
        <v>0.8125</v>
      </c>
      <c r="F2772" s="299" t="n">
        <v>1301.5</v>
      </c>
    </row>
    <row r="2773" customFormat="false" ht="15" hidden="false" customHeight="false" outlineLevel="0" collapsed="false">
      <c r="A2773" s="294" t="s">
        <v>6414</v>
      </c>
      <c r="B2773" s="295" t="s">
        <v>6415</v>
      </c>
      <c r="C2773" s="296" t="s">
        <v>19</v>
      </c>
      <c r="D2773" s="297" t="n">
        <v>0.1937</v>
      </c>
      <c r="E2773" s="298" t="n">
        <f aca="false">1-D2773</f>
        <v>0.8063</v>
      </c>
      <c r="F2773" s="299" t="n">
        <v>1133.93</v>
      </c>
    </row>
    <row r="2774" customFormat="false" ht="15" hidden="false" customHeight="false" outlineLevel="0" collapsed="false">
      <c r="A2774" s="294" t="s">
        <v>6416</v>
      </c>
      <c r="B2774" s="295" t="s">
        <v>6417</v>
      </c>
      <c r="C2774" s="296" t="s">
        <v>19</v>
      </c>
      <c r="D2774" s="297" t="n">
        <v>0.1866</v>
      </c>
      <c r="E2774" s="298" t="n">
        <f aca="false">1-D2774</f>
        <v>0.8134</v>
      </c>
      <c r="F2774" s="299" t="n">
        <v>1372.9</v>
      </c>
    </row>
    <row r="2775" customFormat="false" ht="15" hidden="false" customHeight="false" outlineLevel="0" collapsed="false">
      <c r="A2775" s="294" t="s">
        <v>6418</v>
      </c>
      <c r="B2775" s="295" t="s">
        <v>6419</v>
      </c>
      <c r="C2775" s="296" t="s">
        <v>19</v>
      </c>
      <c r="D2775" s="297" t="n">
        <v>0.1899</v>
      </c>
      <c r="E2775" s="298" t="n">
        <f aca="false">1-D2775</f>
        <v>0.8101</v>
      </c>
      <c r="F2775" s="299" t="n">
        <v>1180.91</v>
      </c>
    </row>
    <row r="2776" customFormat="false" ht="15" hidden="false" customHeight="false" outlineLevel="0" collapsed="false">
      <c r="A2776" s="294" t="s">
        <v>6420</v>
      </c>
      <c r="B2776" s="295" t="s">
        <v>6421</v>
      </c>
      <c r="C2776" s="296" t="s">
        <v>19</v>
      </c>
      <c r="D2776" s="297" t="n">
        <v>0.2269</v>
      </c>
      <c r="E2776" s="298" t="n">
        <f aca="false">1-D2776</f>
        <v>0.7731</v>
      </c>
      <c r="F2776" s="299" t="n">
        <v>1056.37</v>
      </c>
    </row>
    <row r="2777" customFormat="false" ht="15" hidden="false" customHeight="false" outlineLevel="0" collapsed="false">
      <c r="A2777" s="294" t="s">
        <v>6422</v>
      </c>
      <c r="B2777" s="295" t="s">
        <v>6423</v>
      </c>
      <c r="C2777" s="296" t="s">
        <v>19</v>
      </c>
      <c r="D2777" s="297" t="n">
        <v>0.2294</v>
      </c>
      <c r="E2777" s="298" t="n">
        <f aca="false">1-D2777</f>
        <v>0.7706</v>
      </c>
      <c r="F2777" s="299" t="n">
        <v>938.62</v>
      </c>
    </row>
    <row r="2778" customFormat="false" ht="15" hidden="false" customHeight="false" outlineLevel="0" collapsed="false">
      <c r="A2778" s="294" t="s">
        <v>6424</v>
      </c>
      <c r="B2778" s="295" t="s">
        <v>6425</v>
      </c>
      <c r="C2778" s="296" t="s">
        <v>19</v>
      </c>
      <c r="D2778" s="297" t="n">
        <v>0.2281</v>
      </c>
      <c r="E2778" s="298" t="n">
        <f aca="false">1-D2778</f>
        <v>0.7719</v>
      </c>
      <c r="F2778" s="299" t="n">
        <v>1071.09</v>
      </c>
    </row>
    <row r="2779" customFormat="false" ht="15" hidden="false" customHeight="false" outlineLevel="0" collapsed="false">
      <c r="A2779" s="294" t="s">
        <v>6426</v>
      </c>
      <c r="B2779" s="295" t="s">
        <v>6427</v>
      </c>
      <c r="C2779" s="296" t="s">
        <v>19</v>
      </c>
      <c r="D2779" s="297" t="n">
        <v>0.2267</v>
      </c>
      <c r="E2779" s="298" t="n">
        <f aca="false">1-D2779</f>
        <v>0.7733</v>
      </c>
      <c r="F2779" s="299" t="n">
        <v>970.14</v>
      </c>
    </row>
    <row r="2780" customFormat="false" ht="15" hidden="false" customHeight="false" outlineLevel="0" collapsed="false">
      <c r="A2780" s="294" t="s">
        <v>6428</v>
      </c>
      <c r="B2780" s="295" t="s">
        <v>6429</v>
      </c>
      <c r="C2780" s="296" t="s">
        <v>19</v>
      </c>
      <c r="D2780" s="297" t="n">
        <v>0.2258</v>
      </c>
      <c r="E2780" s="298" t="n">
        <f aca="false">1-D2780</f>
        <v>0.7742</v>
      </c>
      <c r="F2780" s="299" t="n">
        <v>1135.67</v>
      </c>
    </row>
    <row r="2781" customFormat="false" ht="15" hidden="false" customHeight="false" outlineLevel="0" collapsed="false">
      <c r="A2781" s="294" t="s">
        <v>6430</v>
      </c>
      <c r="B2781" s="295" t="s">
        <v>6431</v>
      </c>
      <c r="C2781" s="296" t="s">
        <v>19</v>
      </c>
      <c r="D2781" s="297" t="n">
        <v>0.221</v>
      </c>
      <c r="E2781" s="298" t="n">
        <f aca="false">1-D2781</f>
        <v>0.779</v>
      </c>
      <c r="F2781" s="299" t="n">
        <v>1016.09</v>
      </c>
    </row>
    <row r="2782" customFormat="false" ht="15" hidden="false" customHeight="false" outlineLevel="0" collapsed="false">
      <c r="A2782" s="294" t="s">
        <v>6432</v>
      </c>
      <c r="B2782" s="295" t="s">
        <v>6433</v>
      </c>
      <c r="C2782" s="296" t="s">
        <v>19</v>
      </c>
      <c r="D2782" s="297" t="n">
        <v>0.1924</v>
      </c>
      <c r="E2782" s="298" t="n">
        <f aca="false">1-D2782</f>
        <v>0.8076</v>
      </c>
      <c r="F2782" s="299" t="n">
        <v>1244.24</v>
      </c>
    </row>
    <row r="2783" customFormat="false" ht="15" hidden="false" customHeight="false" outlineLevel="0" collapsed="false">
      <c r="A2783" s="294" t="s">
        <v>6434</v>
      </c>
      <c r="B2783" s="295" t="s">
        <v>6435</v>
      </c>
      <c r="C2783" s="296" t="s">
        <v>19</v>
      </c>
      <c r="D2783" s="297" t="n">
        <v>0.1997</v>
      </c>
      <c r="E2783" s="298" t="n">
        <f aca="false">1-D2783</f>
        <v>0.8003</v>
      </c>
      <c r="F2783" s="299" t="n">
        <v>1076.67</v>
      </c>
    </row>
    <row r="2784" customFormat="false" ht="15" hidden="false" customHeight="false" outlineLevel="0" collapsed="false">
      <c r="A2784" s="294" t="s">
        <v>6436</v>
      </c>
      <c r="B2784" s="295" t="s">
        <v>6437</v>
      </c>
      <c r="C2784" s="296" t="s">
        <v>19</v>
      </c>
      <c r="D2784" s="297" t="n">
        <v>0.1944</v>
      </c>
      <c r="E2784" s="298" t="n">
        <f aca="false">1-D2784</f>
        <v>0.8056</v>
      </c>
      <c r="F2784" s="299" t="n">
        <v>1255.57</v>
      </c>
    </row>
    <row r="2785" customFormat="false" ht="15" hidden="false" customHeight="false" outlineLevel="0" collapsed="false">
      <c r="A2785" s="294" t="s">
        <v>6438</v>
      </c>
      <c r="B2785" s="295" t="s">
        <v>6439</v>
      </c>
      <c r="C2785" s="296" t="s">
        <v>19</v>
      </c>
      <c r="D2785" s="297" t="n">
        <v>0.2019</v>
      </c>
      <c r="E2785" s="298" t="n">
        <f aca="false">1-D2785</f>
        <v>0.7981</v>
      </c>
      <c r="F2785" s="299" t="n">
        <v>1088</v>
      </c>
    </row>
    <row r="2786" customFormat="false" ht="15" hidden="false" customHeight="false" outlineLevel="0" collapsed="false">
      <c r="A2786" s="294" t="s">
        <v>6440</v>
      </c>
      <c r="B2786" s="295" t="s">
        <v>6441</v>
      </c>
      <c r="C2786" s="296" t="s">
        <v>19</v>
      </c>
      <c r="D2786" s="297" t="n">
        <v>0.1953</v>
      </c>
      <c r="E2786" s="298" t="n">
        <f aca="false">1-D2786</f>
        <v>0.8047</v>
      </c>
      <c r="F2786" s="299" t="n">
        <v>1311.46</v>
      </c>
    </row>
    <row r="2787" customFormat="false" ht="15" hidden="false" customHeight="false" outlineLevel="0" collapsed="false">
      <c r="A2787" s="294" t="s">
        <v>6442</v>
      </c>
      <c r="B2787" s="295" t="s">
        <v>6443</v>
      </c>
      <c r="C2787" s="296" t="s">
        <v>19</v>
      </c>
      <c r="D2787" s="297" t="n">
        <v>0.2003</v>
      </c>
      <c r="E2787" s="298" t="n">
        <f aca="false">1-D2787</f>
        <v>0.7997</v>
      </c>
      <c r="F2787" s="299" t="n">
        <v>1119.47</v>
      </c>
    </row>
    <row r="2788" customFormat="false" ht="15" hidden="false" customHeight="false" outlineLevel="0" collapsed="false">
      <c r="A2788" s="294" t="s">
        <v>6444</v>
      </c>
      <c r="B2788" s="295" t="s">
        <v>6445</v>
      </c>
      <c r="C2788" s="296" t="s">
        <v>19</v>
      </c>
      <c r="D2788" s="297" t="n">
        <v>0.1851</v>
      </c>
      <c r="E2788" s="298" t="n">
        <f aca="false">1-D2788</f>
        <v>0.8149</v>
      </c>
      <c r="F2788" s="299" t="n">
        <v>1409.1</v>
      </c>
    </row>
    <row r="2789" customFormat="false" ht="15" hidden="false" customHeight="false" outlineLevel="0" collapsed="false">
      <c r="A2789" s="294" t="s">
        <v>6446</v>
      </c>
      <c r="B2789" s="295" t="s">
        <v>6447</v>
      </c>
      <c r="C2789" s="296" t="s">
        <v>19</v>
      </c>
      <c r="D2789" s="297" t="n">
        <v>0.1881</v>
      </c>
      <c r="E2789" s="298" t="n">
        <f aca="false">1-D2789</f>
        <v>0.8119</v>
      </c>
      <c r="F2789" s="299" t="n">
        <v>1217.11</v>
      </c>
    </row>
    <row r="2790" customFormat="false" ht="15" hidden="false" customHeight="false" outlineLevel="0" collapsed="false">
      <c r="A2790" s="294" t="s">
        <v>6448</v>
      </c>
      <c r="B2790" s="295" t="s">
        <v>6449</v>
      </c>
      <c r="C2790" s="296" t="s">
        <v>19</v>
      </c>
      <c r="D2790" s="297" t="n">
        <v>0.2324</v>
      </c>
      <c r="E2790" s="298" t="n">
        <f aca="false">1-D2790</f>
        <v>0.7676</v>
      </c>
      <c r="F2790" s="299" t="n">
        <v>1031.65</v>
      </c>
    </row>
    <row r="2791" customFormat="false" ht="15" hidden="false" customHeight="false" outlineLevel="0" collapsed="false">
      <c r="A2791" s="294" t="s">
        <v>6450</v>
      </c>
      <c r="B2791" s="295" t="s">
        <v>6451</v>
      </c>
      <c r="C2791" s="296" t="s">
        <v>19</v>
      </c>
      <c r="D2791" s="297" t="n">
        <v>0.2356</v>
      </c>
      <c r="E2791" s="298" t="n">
        <f aca="false">1-D2791</f>
        <v>0.7644</v>
      </c>
      <c r="F2791" s="299" t="n">
        <v>913.9</v>
      </c>
    </row>
    <row r="2792" customFormat="false" ht="15" hidden="false" customHeight="false" outlineLevel="0" collapsed="false">
      <c r="A2792" s="294" t="s">
        <v>6452</v>
      </c>
      <c r="B2792" s="295" t="s">
        <v>6453</v>
      </c>
      <c r="C2792" s="296" t="s">
        <v>19</v>
      </c>
      <c r="D2792" s="297" t="n">
        <v>0.2384</v>
      </c>
      <c r="E2792" s="298" t="n">
        <f aca="false">1-D2792</f>
        <v>0.7616</v>
      </c>
      <c r="F2792" s="299" t="n">
        <v>1025.16</v>
      </c>
    </row>
    <row r="2793" customFormat="false" ht="15" hidden="false" customHeight="false" outlineLevel="0" collapsed="false">
      <c r="A2793" s="294" t="s">
        <v>6454</v>
      </c>
      <c r="B2793" s="295" t="s">
        <v>6455</v>
      </c>
      <c r="C2793" s="296" t="s">
        <v>19</v>
      </c>
      <c r="D2793" s="297" t="n">
        <v>0.238</v>
      </c>
      <c r="E2793" s="298" t="n">
        <f aca="false">1-D2793</f>
        <v>0.762</v>
      </c>
      <c r="F2793" s="299" t="n">
        <v>924.21</v>
      </c>
    </row>
    <row r="2794" customFormat="false" ht="15" hidden="false" customHeight="false" outlineLevel="0" collapsed="false">
      <c r="A2794" s="294" t="s">
        <v>6456</v>
      </c>
      <c r="B2794" s="295" t="s">
        <v>6457</v>
      </c>
      <c r="C2794" s="296" t="s">
        <v>19</v>
      </c>
      <c r="D2794" s="297" t="n">
        <v>0.2387</v>
      </c>
      <c r="E2794" s="298" t="n">
        <f aca="false">1-D2794</f>
        <v>0.7613</v>
      </c>
      <c r="F2794" s="299" t="n">
        <v>1074.23</v>
      </c>
    </row>
    <row r="2795" customFormat="false" ht="15" hidden="false" customHeight="false" outlineLevel="0" collapsed="false">
      <c r="A2795" s="294" t="s">
        <v>6458</v>
      </c>
      <c r="B2795" s="295" t="s">
        <v>6459</v>
      </c>
      <c r="C2795" s="296" t="s">
        <v>19</v>
      </c>
      <c r="D2795" s="297" t="n">
        <v>0.2352</v>
      </c>
      <c r="E2795" s="298" t="n">
        <f aca="false">1-D2795</f>
        <v>0.7648</v>
      </c>
      <c r="F2795" s="299" t="n">
        <v>954.65</v>
      </c>
    </row>
    <row r="2796" customFormat="false" ht="15" hidden="false" customHeight="false" outlineLevel="0" collapsed="false">
      <c r="A2796" s="294" t="s">
        <v>6460</v>
      </c>
      <c r="B2796" s="295" t="s">
        <v>6461</v>
      </c>
      <c r="C2796" s="296" t="s">
        <v>19</v>
      </c>
      <c r="D2796" s="297" t="n">
        <v>0.223</v>
      </c>
      <c r="E2796" s="298" t="n">
        <f aca="false">1-D2796</f>
        <v>0.777</v>
      </c>
      <c r="F2796" s="299" t="n">
        <v>1170.85</v>
      </c>
    </row>
    <row r="2797" customFormat="false" ht="15" hidden="false" customHeight="false" outlineLevel="0" collapsed="false">
      <c r="A2797" s="294" t="s">
        <v>6462</v>
      </c>
      <c r="B2797" s="295" t="s">
        <v>6463</v>
      </c>
      <c r="C2797" s="296" t="s">
        <v>19</v>
      </c>
      <c r="D2797" s="297" t="n">
        <v>0.218</v>
      </c>
      <c r="E2797" s="298" t="n">
        <f aca="false">1-D2797</f>
        <v>0.782</v>
      </c>
      <c r="F2797" s="299" t="n">
        <v>1051.27</v>
      </c>
    </row>
    <row r="2798" customFormat="false" ht="15" hidden="false" customHeight="false" outlineLevel="0" collapsed="false">
      <c r="A2798" s="294" t="s">
        <v>6464</v>
      </c>
      <c r="B2798" s="295" t="s">
        <v>6465</v>
      </c>
      <c r="C2798" s="296" t="s">
        <v>19</v>
      </c>
      <c r="D2798" s="297" t="n">
        <v>0.1694</v>
      </c>
      <c r="E2798" s="298" t="n">
        <f aca="false">1-D2798</f>
        <v>0.8306</v>
      </c>
      <c r="F2798" s="299" t="n">
        <v>1624.48</v>
      </c>
    </row>
    <row r="2799" customFormat="false" ht="15" hidden="false" customHeight="false" outlineLevel="0" collapsed="false">
      <c r="A2799" s="294" t="s">
        <v>6466</v>
      </c>
      <c r="B2799" s="295" t="s">
        <v>6467</v>
      </c>
      <c r="C2799" s="296" t="s">
        <v>19</v>
      </c>
      <c r="D2799" s="297" t="n">
        <v>0.1699</v>
      </c>
      <c r="E2799" s="298" t="n">
        <f aca="false">1-D2799</f>
        <v>0.8301</v>
      </c>
      <c r="F2799" s="299" t="n">
        <v>1432.49</v>
      </c>
    </row>
    <row r="2800" customFormat="false" ht="15" hidden="false" customHeight="false" outlineLevel="0" collapsed="false">
      <c r="A2800" s="294" t="s">
        <v>6468</v>
      </c>
      <c r="B2800" s="295" t="s">
        <v>6469</v>
      </c>
      <c r="C2800" s="296" t="s">
        <v>19</v>
      </c>
      <c r="D2800" s="297" t="n">
        <v>0.1646</v>
      </c>
      <c r="E2800" s="298" t="n">
        <f aca="false">1-D2800</f>
        <v>0.8354</v>
      </c>
      <c r="F2800" s="299" t="n">
        <v>1710.33</v>
      </c>
    </row>
    <row r="2801" customFormat="false" ht="15" hidden="false" customHeight="false" outlineLevel="0" collapsed="false">
      <c r="A2801" s="294" t="s">
        <v>6470</v>
      </c>
      <c r="B2801" s="295" t="s">
        <v>6471</v>
      </c>
      <c r="C2801" s="296" t="s">
        <v>19</v>
      </c>
      <c r="D2801" s="297" t="n">
        <v>0.1644</v>
      </c>
      <c r="E2801" s="298" t="n">
        <f aca="false">1-D2801</f>
        <v>0.8356</v>
      </c>
      <c r="F2801" s="299" t="n">
        <v>1518.34</v>
      </c>
    </row>
    <row r="2802" customFormat="false" ht="15" hidden="false" customHeight="false" outlineLevel="0" collapsed="false">
      <c r="A2802" s="294" t="s">
        <v>6472</v>
      </c>
      <c r="B2802" s="295" t="s">
        <v>6473</v>
      </c>
      <c r="C2802" s="296" t="s">
        <v>19</v>
      </c>
      <c r="D2802" s="297" t="n">
        <v>0.1986</v>
      </c>
      <c r="E2802" s="298" t="n">
        <f aca="false">1-D2802</f>
        <v>0.8014</v>
      </c>
      <c r="F2802" s="299" t="n">
        <v>1387.25</v>
      </c>
    </row>
    <row r="2803" customFormat="false" ht="15" hidden="false" customHeight="false" outlineLevel="0" collapsed="false">
      <c r="A2803" s="294" t="s">
        <v>6474</v>
      </c>
      <c r="B2803" s="295" t="s">
        <v>6475</v>
      </c>
      <c r="C2803" s="296" t="s">
        <v>19</v>
      </c>
      <c r="D2803" s="297" t="n">
        <v>0.1922</v>
      </c>
      <c r="E2803" s="298" t="n">
        <f aca="false">1-D2803</f>
        <v>0.8078</v>
      </c>
      <c r="F2803" s="299" t="n">
        <v>1267.67</v>
      </c>
    </row>
    <row r="2804" customFormat="false" ht="15" hidden="false" customHeight="false" outlineLevel="0" collapsed="false">
      <c r="A2804" s="294" t="s">
        <v>6476</v>
      </c>
      <c r="B2804" s="295" t="s">
        <v>6477</v>
      </c>
      <c r="C2804" s="296" t="s">
        <v>19</v>
      </c>
      <c r="D2804" s="297" t="n">
        <v>0.1914</v>
      </c>
      <c r="E2804" s="298" t="n">
        <f aca="false">1-D2804</f>
        <v>0.8086</v>
      </c>
      <c r="F2804" s="299" t="n">
        <v>1472.08</v>
      </c>
    </row>
    <row r="2805" customFormat="false" ht="15" hidden="false" customHeight="false" outlineLevel="0" collapsed="false">
      <c r="A2805" s="294" t="s">
        <v>6478</v>
      </c>
      <c r="B2805" s="295" t="s">
        <v>6479</v>
      </c>
      <c r="C2805" s="296" t="s">
        <v>19</v>
      </c>
      <c r="D2805" s="297" t="n">
        <v>0.1848</v>
      </c>
      <c r="E2805" s="298" t="n">
        <f aca="false">1-D2805</f>
        <v>0.8152</v>
      </c>
      <c r="F2805" s="299" t="n">
        <v>1352.5</v>
      </c>
    </row>
    <row r="2806" customFormat="false" ht="15" hidden="false" customHeight="false" outlineLevel="0" collapsed="false">
      <c r="A2806" s="294" t="s">
        <v>6480</v>
      </c>
      <c r="B2806" s="295" t="s">
        <v>6481</v>
      </c>
      <c r="C2806" s="296" t="s">
        <v>19</v>
      </c>
      <c r="D2806" s="297" t="n">
        <v>0.1904</v>
      </c>
      <c r="E2806" s="298" t="n">
        <f aca="false">1-D2806</f>
        <v>0.8096</v>
      </c>
      <c r="F2806" s="299" t="n">
        <v>1257.49</v>
      </c>
    </row>
    <row r="2807" customFormat="false" ht="15" hidden="false" customHeight="false" outlineLevel="0" collapsed="false">
      <c r="A2807" s="294" t="s">
        <v>6482</v>
      </c>
      <c r="B2807" s="295" t="s">
        <v>6483</v>
      </c>
      <c r="C2807" s="296" t="s">
        <v>19</v>
      </c>
      <c r="D2807" s="297" t="n">
        <v>0.1973</v>
      </c>
      <c r="E2807" s="298" t="n">
        <f aca="false">1-D2807</f>
        <v>0.8027</v>
      </c>
      <c r="F2807" s="299" t="n">
        <v>1089.92</v>
      </c>
    </row>
    <row r="2808" customFormat="false" ht="15" hidden="false" customHeight="false" outlineLevel="0" collapsed="false">
      <c r="A2808" s="294" t="s">
        <v>6484</v>
      </c>
      <c r="B2808" s="295" t="s">
        <v>6485</v>
      </c>
      <c r="C2808" s="296" t="s">
        <v>19</v>
      </c>
      <c r="D2808" s="297" t="n">
        <v>0.1922</v>
      </c>
      <c r="E2808" s="298" t="n">
        <f aca="false">1-D2808</f>
        <v>0.8078</v>
      </c>
      <c r="F2808" s="299" t="n">
        <v>1269.45</v>
      </c>
    </row>
    <row r="2809" customFormat="false" ht="15" hidden="false" customHeight="false" outlineLevel="0" collapsed="false">
      <c r="A2809" s="294" t="s">
        <v>6486</v>
      </c>
      <c r="B2809" s="295" t="s">
        <v>6487</v>
      </c>
      <c r="C2809" s="296" t="s">
        <v>19</v>
      </c>
      <c r="D2809" s="297" t="n">
        <v>0.1993</v>
      </c>
      <c r="E2809" s="298" t="n">
        <f aca="false">1-D2809</f>
        <v>0.8007</v>
      </c>
      <c r="F2809" s="299" t="n">
        <v>1101.88</v>
      </c>
    </row>
    <row r="2810" customFormat="false" ht="15" hidden="false" customHeight="false" outlineLevel="0" collapsed="false">
      <c r="A2810" s="294" t="s">
        <v>6488</v>
      </c>
      <c r="B2810" s="295" t="s">
        <v>6489</v>
      </c>
      <c r="C2810" s="296" t="s">
        <v>19</v>
      </c>
      <c r="D2810" s="297" t="n">
        <v>0.1876</v>
      </c>
      <c r="E2810" s="298" t="n">
        <f aca="false">1-D2810</f>
        <v>0.8124</v>
      </c>
      <c r="F2810" s="299" t="n">
        <v>1365.26</v>
      </c>
    </row>
    <row r="2811" customFormat="false" ht="15" hidden="false" customHeight="false" outlineLevel="0" collapsed="false">
      <c r="A2811" s="294" t="s">
        <v>6490</v>
      </c>
      <c r="B2811" s="295" t="s">
        <v>6491</v>
      </c>
      <c r="C2811" s="296" t="s">
        <v>19</v>
      </c>
      <c r="D2811" s="297" t="n">
        <v>0.1911</v>
      </c>
      <c r="E2811" s="298" t="n">
        <f aca="false">1-D2811</f>
        <v>0.8089</v>
      </c>
      <c r="F2811" s="299" t="n">
        <v>1173.27</v>
      </c>
    </row>
    <row r="2812" customFormat="false" ht="15" hidden="false" customHeight="false" outlineLevel="0" collapsed="false">
      <c r="A2812" s="294" t="s">
        <v>6492</v>
      </c>
      <c r="B2812" s="295" t="s">
        <v>6493</v>
      </c>
      <c r="C2812" s="296" t="s">
        <v>19</v>
      </c>
      <c r="D2812" s="297" t="n">
        <v>0.1835</v>
      </c>
      <c r="E2812" s="298" t="n">
        <f aca="false">1-D2812</f>
        <v>0.8165</v>
      </c>
      <c r="F2812" s="299" t="n">
        <v>1420.85</v>
      </c>
    </row>
    <row r="2813" customFormat="false" ht="15" hidden="false" customHeight="false" outlineLevel="0" collapsed="false">
      <c r="A2813" s="294" t="s">
        <v>6494</v>
      </c>
      <c r="B2813" s="295" t="s">
        <v>6495</v>
      </c>
      <c r="C2813" s="296" t="s">
        <v>19</v>
      </c>
      <c r="D2813" s="297" t="n">
        <v>0.1863</v>
      </c>
      <c r="E2813" s="298" t="n">
        <f aca="false">1-D2813</f>
        <v>0.8137</v>
      </c>
      <c r="F2813" s="299" t="n">
        <v>1228.86</v>
      </c>
    </row>
    <row r="2814" customFormat="false" ht="15" hidden="false" customHeight="false" outlineLevel="0" collapsed="false">
      <c r="A2814" s="294" t="s">
        <v>6496</v>
      </c>
      <c r="B2814" s="295" t="s">
        <v>6497</v>
      </c>
      <c r="C2814" s="296" t="s">
        <v>19</v>
      </c>
      <c r="D2814" s="297" t="n">
        <v>0.2294</v>
      </c>
      <c r="E2814" s="298" t="n">
        <f aca="false">1-D2814</f>
        <v>0.7706</v>
      </c>
      <c r="F2814" s="299" t="n">
        <v>1044.9</v>
      </c>
    </row>
    <row r="2815" customFormat="false" ht="15" hidden="false" customHeight="false" outlineLevel="0" collapsed="false">
      <c r="A2815" s="294" t="s">
        <v>6498</v>
      </c>
      <c r="B2815" s="295" t="s">
        <v>6499</v>
      </c>
      <c r="C2815" s="296" t="s">
        <v>19</v>
      </c>
      <c r="D2815" s="297" t="n">
        <v>0.2322</v>
      </c>
      <c r="E2815" s="298" t="n">
        <f aca="false">1-D2815</f>
        <v>0.7678</v>
      </c>
      <c r="F2815" s="299" t="n">
        <v>927.15</v>
      </c>
    </row>
    <row r="2816" customFormat="false" ht="15" hidden="false" customHeight="false" outlineLevel="0" collapsed="false">
      <c r="A2816" s="294" t="s">
        <v>6500</v>
      </c>
      <c r="B2816" s="295" t="s">
        <v>6501</v>
      </c>
      <c r="C2816" s="296" t="s">
        <v>19</v>
      </c>
      <c r="D2816" s="297" t="n">
        <v>0.2352</v>
      </c>
      <c r="E2816" s="298" t="n">
        <f aca="false">1-D2816</f>
        <v>0.7648</v>
      </c>
      <c r="F2816" s="299" t="n">
        <v>1039.04</v>
      </c>
    </row>
    <row r="2817" customFormat="false" ht="15" hidden="false" customHeight="false" outlineLevel="0" collapsed="false">
      <c r="A2817" s="294" t="s">
        <v>6502</v>
      </c>
      <c r="B2817" s="295" t="s">
        <v>6503</v>
      </c>
      <c r="C2817" s="296" t="s">
        <v>19</v>
      </c>
      <c r="D2817" s="297" t="n">
        <v>0.2345</v>
      </c>
      <c r="E2817" s="298" t="n">
        <f aca="false">1-D2817</f>
        <v>0.7655</v>
      </c>
      <c r="F2817" s="299" t="n">
        <v>938.09</v>
      </c>
    </row>
    <row r="2818" customFormat="false" ht="15" hidden="false" customHeight="false" outlineLevel="0" collapsed="false">
      <c r="A2818" s="294" t="s">
        <v>6504</v>
      </c>
      <c r="B2818" s="295" t="s">
        <v>6505</v>
      </c>
      <c r="C2818" s="296" t="s">
        <v>19</v>
      </c>
      <c r="D2818" s="297" t="n">
        <v>0.2274</v>
      </c>
      <c r="E2818" s="298" t="n">
        <f aca="false">1-D2818</f>
        <v>0.7726</v>
      </c>
      <c r="F2818" s="299" t="n">
        <v>1128.03</v>
      </c>
    </row>
    <row r="2819" customFormat="false" ht="15" hidden="false" customHeight="false" outlineLevel="0" collapsed="false">
      <c r="A2819" s="294" t="s">
        <v>6506</v>
      </c>
      <c r="B2819" s="295" t="s">
        <v>6507</v>
      </c>
      <c r="C2819" s="296" t="s">
        <v>19</v>
      </c>
      <c r="D2819" s="297" t="n">
        <v>0.2227</v>
      </c>
      <c r="E2819" s="298" t="n">
        <f aca="false">1-D2819</f>
        <v>0.7773</v>
      </c>
      <c r="F2819" s="299" t="n">
        <v>1008.45</v>
      </c>
    </row>
    <row r="2820" customFormat="false" ht="15" hidden="false" customHeight="false" outlineLevel="0" collapsed="false">
      <c r="A2820" s="294" t="s">
        <v>6508</v>
      </c>
      <c r="B2820" s="295" t="s">
        <v>6509</v>
      </c>
      <c r="C2820" s="296" t="s">
        <v>19</v>
      </c>
      <c r="D2820" s="297" t="n">
        <v>0.2156</v>
      </c>
      <c r="E2820" s="298" t="n">
        <f aca="false">1-D2820</f>
        <v>0.7844</v>
      </c>
      <c r="F2820" s="299" t="n">
        <v>1063.02</v>
      </c>
    </row>
    <row r="2821" customFormat="false" ht="15" hidden="false" customHeight="false" outlineLevel="0" collapsed="false">
      <c r="A2821" s="294" t="s">
        <v>6510</v>
      </c>
      <c r="B2821" s="295" t="s">
        <v>6511</v>
      </c>
      <c r="C2821" s="296" t="s">
        <v>19</v>
      </c>
      <c r="D2821" s="297" t="n">
        <v>0.2208</v>
      </c>
      <c r="E2821" s="298" t="n">
        <f aca="false">1-D2821</f>
        <v>0.7792</v>
      </c>
      <c r="F2821" s="299" t="n">
        <v>1182.6</v>
      </c>
    </row>
    <row r="2822" customFormat="false" ht="15" hidden="false" customHeight="false" outlineLevel="0" collapsed="false">
      <c r="A2822" s="294" t="s">
        <v>6512</v>
      </c>
      <c r="B2822" s="295" t="s">
        <v>6513</v>
      </c>
      <c r="C2822" s="296" t="s">
        <v>19</v>
      </c>
      <c r="D2822" s="297" t="n">
        <v>0.1191</v>
      </c>
      <c r="E2822" s="298" t="n">
        <f aca="false">1-D2822</f>
        <v>0.8809</v>
      </c>
      <c r="F2822" s="299" t="n">
        <v>2310.17</v>
      </c>
    </row>
    <row r="2823" customFormat="false" ht="15" hidden="false" customHeight="false" outlineLevel="0" collapsed="false">
      <c r="A2823" s="294" t="s">
        <v>6514</v>
      </c>
      <c r="B2823" s="295" t="s">
        <v>6515</v>
      </c>
      <c r="C2823" s="296" t="s">
        <v>19</v>
      </c>
      <c r="D2823" s="297" t="n">
        <v>0.1149</v>
      </c>
      <c r="E2823" s="298" t="n">
        <f aca="false">1-D2823</f>
        <v>0.8851</v>
      </c>
      <c r="F2823" s="299" t="n">
        <v>2118.18</v>
      </c>
    </row>
    <row r="2824" customFormat="false" ht="15" hidden="false" customHeight="false" outlineLevel="0" collapsed="false">
      <c r="A2824" s="294" t="s">
        <v>6516</v>
      </c>
      <c r="B2824" s="295" t="s">
        <v>6517</v>
      </c>
      <c r="C2824" s="296" t="s">
        <v>19</v>
      </c>
      <c r="D2824" s="297" t="n">
        <v>0.1329</v>
      </c>
      <c r="E2824" s="298" t="n">
        <f aca="false">1-D2824</f>
        <v>0.8671</v>
      </c>
      <c r="F2824" s="299" t="n">
        <v>2072.94</v>
      </c>
    </row>
    <row r="2825" customFormat="false" ht="15" hidden="false" customHeight="false" outlineLevel="0" collapsed="false">
      <c r="A2825" s="294" t="s">
        <v>6518</v>
      </c>
      <c r="B2825" s="295" t="s">
        <v>6519</v>
      </c>
      <c r="C2825" s="296" t="s">
        <v>19</v>
      </c>
      <c r="D2825" s="297" t="n">
        <v>0.1247</v>
      </c>
      <c r="E2825" s="298" t="n">
        <f aca="false">1-D2825</f>
        <v>0.8753</v>
      </c>
      <c r="F2825" s="299" t="n">
        <v>1953.36</v>
      </c>
    </row>
    <row r="2826" customFormat="false" ht="15" hidden="false" customHeight="false" outlineLevel="0" collapsed="false">
      <c r="A2826" s="294" t="s">
        <v>6520</v>
      </c>
      <c r="B2826" s="295" t="s">
        <v>6521</v>
      </c>
      <c r="C2826" s="296" t="s">
        <v>19</v>
      </c>
      <c r="D2826" s="297" t="n">
        <v>0.1344</v>
      </c>
      <c r="E2826" s="298" t="n">
        <f aca="false">1-D2826</f>
        <v>0.8656</v>
      </c>
      <c r="F2826" s="299" t="n">
        <v>1905.95</v>
      </c>
    </row>
    <row r="2827" customFormat="false" ht="15" hidden="false" customHeight="false" outlineLevel="0" collapsed="false">
      <c r="A2827" s="294" t="s">
        <v>6522</v>
      </c>
      <c r="B2827" s="295" t="s">
        <v>6523</v>
      </c>
      <c r="C2827" s="296" t="s">
        <v>19</v>
      </c>
      <c r="D2827" s="297" t="n">
        <v>0.1537</v>
      </c>
      <c r="E2827" s="298" t="n">
        <f aca="false">1-D2827</f>
        <v>0.8463</v>
      </c>
      <c r="F2827" s="299" t="n">
        <v>1668.72</v>
      </c>
    </row>
    <row r="2828" customFormat="false" ht="15" hidden="false" customHeight="false" outlineLevel="0" collapsed="false">
      <c r="A2828" s="294" t="s">
        <v>6524</v>
      </c>
      <c r="B2828" s="295" t="s">
        <v>6525</v>
      </c>
      <c r="C2828" s="296" t="s">
        <v>19</v>
      </c>
      <c r="D2828" s="297" t="n">
        <v>0.1308</v>
      </c>
      <c r="E2828" s="298" t="n">
        <f aca="false">1-D2828</f>
        <v>0.8692</v>
      </c>
      <c r="F2828" s="299" t="n">
        <v>1713.96</v>
      </c>
    </row>
    <row r="2829" customFormat="false" ht="15" hidden="false" customHeight="false" outlineLevel="0" collapsed="false">
      <c r="A2829" s="294" t="s">
        <v>6526</v>
      </c>
      <c r="B2829" s="295" t="s">
        <v>6527</v>
      </c>
      <c r="C2829" s="296" t="s">
        <v>19</v>
      </c>
      <c r="D2829" s="297" t="n">
        <v>0.145</v>
      </c>
      <c r="E2829" s="298" t="n">
        <f aca="false">1-D2829</f>
        <v>0.855</v>
      </c>
      <c r="F2829" s="299" t="n">
        <v>1549.14</v>
      </c>
    </row>
    <row r="2830" customFormat="false" ht="15" hidden="false" customHeight="false" outlineLevel="0" collapsed="false">
      <c r="A2830" s="294" t="s">
        <v>6528</v>
      </c>
      <c r="B2830" s="295" t="s">
        <v>6529</v>
      </c>
      <c r="C2830" s="296" t="s">
        <v>19</v>
      </c>
      <c r="D2830" s="297" t="n">
        <v>0.0151</v>
      </c>
      <c r="E2830" s="298" t="n">
        <f aca="false">1-D2830</f>
        <v>0.9849</v>
      </c>
      <c r="F2830" s="299" t="n">
        <v>969.52</v>
      </c>
    </row>
    <row r="2831" customFormat="false" ht="15" hidden="false" customHeight="false" outlineLevel="0" collapsed="false">
      <c r="A2831" s="294" t="s">
        <v>6530</v>
      </c>
      <c r="B2831" s="295" t="s">
        <v>6531</v>
      </c>
      <c r="C2831" s="296" t="s">
        <v>19</v>
      </c>
      <c r="D2831" s="297" t="n">
        <v>0.0166</v>
      </c>
      <c r="E2831" s="298" t="n">
        <f aca="false">1-D2831</f>
        <v>0.9834</v>
      </c>
      <c r="F2831" s="299" t="n">
        <v>971.71</v>
      </c>
    </row>
    <row r="2832" customFormat="false" ht="15" hidden="false" customHeight="false" outlineLevel="0" collapsed="false">
      <c r="A2832" s="294" t="s">
        <v>6532</v>
      </c>
      <c r="B2832" s="295" t="s">
        <v>6533</v>
      </c>
      <c r="C2832" s="296" t="s">
        <v>19</v>
      </c>
      <c r="D2832" s="297" t="n">
        <v>0.0176</v>
      </c>
      <c r="E2832" s="298" t="n">
        <f aca="false">1-D2832</f>
        <v>0.9824</v>
      </c>
      <c r="F2832" s="299" t="n">
        <v>1002.49</v>
      </c>
    </row>
    <row r="2833" customFormat="false" ht="15" hidden="false" customHeight="false" outlineLevel="0" collapsed="false">
      <c r="A2833" s="294" t="s">
        <v>6534</v>
      </c>
      <c r="B2833" s="295" t="s">
        <v>6535</v>
      </c>
      <c r="C2833" s="296" t="s">
        <v>19</v>
      </c>
      <c r="D2833" s="297" t="n">
        <v>0.0198</v>
      </c>
      <c r="E2833" s="298" t="n">
        <f aca="false">1-D2833</f>
        <v>0.9802</v>
      </c>
      <c r="F2833" s="299" t="n">
        <v>1097.66</v>
      </c>
    </row>
    <row r="2834" customFormat="false" ht="15" hidden="false" customHeight="false" outlineLevel="0" collapsed="false">
      <c r="A2834" s="294" t="s">
        <v>6536</v>
      </c>
      <c r="B2834" s="295" t="s">
        <v>6537</v>
      </c>
      <c r="C2834" s="296" t="s">
        <v>19</v>
      </c>
      <c r="D2834" s="297" t="n">
        <v>0.0736</v>
      </c>
      <c r="E2834" s="298" t="n">
        <f aca="false">1-D2834</f>
        <v>0.9264</v>
      </c>
      <c r="F2834" s="299" t="n">
        <v>845.79</v>
      </c>
    </row>
    <row r="2835" customFormat="false" ht="15" hidden="false" customHeight="false" outlineLevel="0" collapsed="false">
      <c r="A2835" s="294" t="s">
        <v>6538</v>
      </c>
      <c r="B2835" s="295" t="s">
        <v>6539</v>
      </c>
      <c r="C2835" s="296" t="s">
        <v>19</v>
      </c>
      <c r="D2835" s="297" t="n">
        <v>0.0803</v>
      </c>
      <c r="E2835" s="298" t="n">
        <f aca="false">1-D2835</f>
        <v>0.9197</v>
      </c>
      <c r="F2835" s="299" t="n">
        <v>855.06</v>
      </c>
    </row>
    <row r="2836" customFormat="false" ht="15" hidden="false" customHeight="false" outlineLevel="0" collapsed="false">
      <c r="A2836" s="294" t="s">
        <v>6540</v>
      </c>
      <c r="B2836" s="295" t="s">
        <v>6541</v>
      </c>
      <c r="C2836" s="296" t="s">
        <v>19</v>
      </c>
      <c r="D2836" s="297" t="n">
        <v>0.0869</v>
      </c>
      <c r="E2836" s="298" t="n">
        <f aca="false">1-D2836</f>
        <v>0.9131</v>
      </c>
      <c r="F2836" s="299" t="n">
        <v>864.33</v>
      </c>
    </row>
    <row r="2837" customFormat="false" ht="15" hidden="false" customHeight="false" outlineLevel="0" collapsed="false">
      <c r="A2837" s="294" t="s">
        <v>500</v>
      </c>
      <c r="B2837" s="295" t="s">
        <v>501</v>
      </c>
      <c r="C2837" s="296" t="s">
        <v>19</v>
      </c>
      <c r="D2837" s="297" t="n">
        <v>0.0933</v>
      </c>
      <c r="E2837" s="298" t="n">
        <f aca="false">1-D2837</f>
        <v>0.9067</v>
      </c>
      <c r="F2837" s="299" t="n">
        <v>873.58</v>
      </c>
    </row>
    <row r="2838" customFormat="false" ht="15" hidden="false" customHeight="false" outlineLevel="0" collapsed="false">
      <c r="A2838" s="294" t="s">
        <v>6542</v>
      </c>
      <c r="B2838" s="295" t="s">
        <v>6543</v>
      </c>
      <c r="C2838" s="296" t="s">
        <v>19</v>
      </c>
      <c r="D2838" s="297" t="n">
        <v>0.0203</v>
      </c>
      <c r="E2838" s="298" t="n">
        <f aca="false">1-D2838</f>
        <v>0.9797</v>
      </c>
      <c r="F2838" s="299" t="n">
        <v>1176.17</v>
      </c>
    </row>
    <row r="2839" customFormat="false" ht="15" hidden="false" customHeight="false" outlineLevel="0" collapsed="false">
      <c r="A2839" s="294" t="s">
        <v>6544</v>
      </c>
      <c r="B2839" s="295" t="s">
        <v>6545</v>
      </c>
      <c r="C2839" s="296" t="s">
        <v>19</v>
      </c>
      <c r="D2839" s="297" t="n">
        <v>0.024</v>
      </c>
      <c r="E2839" s="298" t="n">
        <f aca="false">1-D2839</f>
        <v>0.976</v>
      </c>
      <c r="F2839" s="299" t="n">
        <v>1234.14</v>
      </c>
    </row>
    <row r="2840" customFormat="false" ht="15" hidden="false" customHeight="false" outlineLevel="0" collapsed="false">
      <c r="A2840" s="294" t="s">
        <v>6546</v>
      </c>
      <c r="B2840" s="295" t="s">
        <v>6547</v>
      </c>
      <c r="C2840" s="296" t="s">
        <v>19</v>
      </c>
      <c r="D2840" s="297" t="n">
        <v>0.0669</v>
      </c>
      <c r="E2840" s="298" t="n">
        <f aca="false">1-D2840</f>
        <v>0.9331</v>
      </c>
      <c r="F2840" s="299" t="n">
        <v>1263.15</v>
      </c>
    </row>
    <row r="2841" customFormat="false" ht="15" hidden="false" customHeight="false" outlineLevel="0" collapsed="false">
      <c r="A2841" s="294" t="s">
        <v>6548</v>
      </c>
      <c r="B2841" s="295" t="s">
        <v>6549</v>
      </c>
      <c r="C2841" s="296" t="s">
        <v>19</v>
      </c>
      <c r="D2841" s="297" t="n">
        <v>0.0703</v>
      </c>
      <c r="E2841" s="298" t="n">
        <f aca="false">1-D2841</f>
        <v>0.9297</v>
      </c>
      <c r="F2841" s="299" t="n">
        <v>1304.22</v>
      </c>
    </row>
    <row r="2842" customFormat="false" ht="15" hidden="false" customHeight="false" outlineLevel="0" collapsed="false">
      <c r="A2842" s="294" t="s">
        <v>6550</v>
      </c>
      <c r="B2842" s="295" t="s">
        <v>6551</v>
      </c>
      <c r="C2842" s="296" t="s">
        <v>19</v>
      </c>
      <c r="D2842" s="297" t="n">
        <v>0.2318</v>
      </c>
      <c r="E2842" s="298" t="n">
        <f aca="false">1-D2842</f>
        <v>0.7682</v>
      </c>
      <c r="F2842" s="299" t="n">
        <v>72.88</v>
      </c>
    </row>
    <row r="2843" customFormat="false" ht="15" hidden="false" customHeight="false" outlineLevel="0" collapsed="false">
      <c r="A2843" s="294" t="s">
        <v>6552</v>
      </c>
      <c r="B2843" s="295" t="s">
        <v>6553</v>
      </c>
      <c r="C2843" s="296" t="s">
        <v>19</v>
      </c>
      <c r="D2843" s="297" t="n">
        <v>0.0389</v>
      </c>
      <c r="E2843" s="298" t="n">
        <f aca="false">1-D2843</f>
        <v>0.9611</v>
      </c>
      <c r="F2843" s="299" t="n">
        <v>3141.14</v>
      </c>
    </row>
    <row r="2844" customFormat="false" ht="15" hidden="false" customHeight="false" outlineLevel="0" collapsed="false">
      <c r="A2844" s="294" t="s">
        <v>6554</v>
      </c>
      <c r="B2844" s="295" t="s">
        <v>6555</v>
      </c>
      <c r="C2844" s="296" t="s">
        <v>39</v>
      </c>
      <c r="D2844" s="297" t="n">
        <v>0.0078</v>
      </c>
      <c r="E2844" s="298" t="n">
        <f aca="false">1-D2844</f>
        <v>0.9922</v>
      </c>
      <c r="F2844" s="299" t="n">
        <v>1530.34</v>
      </c>
    </row>
    <row r="2845" customFormat="false" ht="15" hidden="false" customHeight="false" outlineLevel="0" collapsed="false">
      <c r="A2845" s="294" t="s">
        <v>6556</v>
      </c>
      <c r="B2845" s="295" t="s">
        <v>6557</v>
      </c>
      <c r="C2845" s="296" t="s">
        <v>19</v>
      </c>
      <c r="D2845" s="297" t="n">
        <v>0.0152</v>
      </c>
      <c r="E2845" s="298" t="n">
        <f aca="false">1-D2845</f>
        <v>0.9848</v>
      </c>
      <c r="F2845" s="299" t="n">
        <v>1433.58</v>
      </c>
    </row>
    <row r="2846" customFormat="false" ht="15" hidden="false" customHeight="false" outlineLevel="0" collapsed="false">
      <c r="A2846" s="294" t="s">
        <v>6558</v>
      </c>
      <c r="B2846" s="295" t="s">
        <v>6559</v>
      </c>
      <c r="C2846" s="296" t="s">
        <v>39</v>
      </c>
      <c r="D2846" s="297" t="n">
        <v>0.0112</v>
      </c>
      <c r="E2846" s="298" t="n">
        <f aca="false">1-D2846</f>
        <v>0.9888</v>
      </c>
      <c r="F2846" s="299" t="n">
        <v>843.03</v>
      </c>
    </row>
    <row r="2847" customFormat="false" ht="15" hidden="false" customHeight="false" outlineLevel="0" collapsed="false">
      <c r="A2847" s="294" t="s">
        <v>6560</v>
      </c>
      <c r="B2847" s="295" t="s">
        <v>6561</v>
      </c>
      <c r="C2847" s="296" t="s">
        <v>39</v>
      </c>
      <c r="D2847" s="297" t="n">
        <v>0.0134</v>
      </c>
      <c r="E2847" s="298" t="n">
        <f aca="false">1-D2847</f>
        <v>0.9866</v>
      </c>
      <c r="F2847" s="299" t="n">
        <v>1278.3</v>
      </c>
    </row>
    <row r="2848" customFormat="false" ht="15" hidden="false" customHeight="false" outlineLevel="0" collapsed="false">
      <c r="A2848" s="294" t="s">
        <v>6562</v>
      </c>
      <c r="B2848" s="295" t="s">
        <v>6563</v>
      </c>
      <c r="C2848" s="296" t="s">
        <v>19</v>
      </c>
      <c r="D2848" s="297" t="n">
        <v>0.1533</v>
      </c>
      <c r="E2848" s="298" t="n">
        <f aca="false">1-D2848</f>
        <v>0.8467</v>
      </c>
      <c r="F2848" s="299" t="n">
        <v>1046.48</v>
      </c>
    </row>
    <row r="2849" customFormat="false" ht="15" hidden="false" customHeight="false" outlineLevel="0" collapsed="false">
      <c r="A2849" s="294" t="s">
        <v>6564</v>
      </c>
      <c r="B2849" s="295" t="s">
        <v>6565</v>
      </c>
      <c r="C2849" s="296" t="s">
        <v>19</v>
      </c>
      <c r="D2849" s="297" t="n">
        <v>0.0986</v>
      </c>
      <c r="E2849" s="298" t="n">
        <f aca="false">1-D2849</f>
        <v>0.9014</v>
      </c>
      <c r="F2849" s="299" t="n">
        <v>414</v>
      </c>
    </row>
    <row r="2850" customFormat="false" ht="15" hidden="false" customHeight="false" outlineLevel="0" collapsed="false">
      <c r="A2850" s="294" t="s">
        <v>6566</v>
      </c>
      <c r="B2850" s="295" t="s">
        <v>6567</v>
      </c>
      <c r="C2850" s="296" t="s">
        <v>19</v>
      </c>
      <c r="D2850" s="297" t="n">
        <v>0.1015</v>
      </c>
      <c r="E2850" s="298" t="n">
        <f aca="false">1-D2850</f>
        <v>0.8985</v>
      </c>
      <c r="F2850" s="299" t="n">
        <v>443.37</v>
      </c>
    </row>
    <row r="2851" customFormat="false" ht="15" hidden="false" customHeight="false" outlineLevel="0" collapsed="false">
      <c r="A2851" s="294" t="s">
        <v>6568</v>
      </c>
      <c r="B2851" s="295" t="s">
        <v>6569</v>
      </c>
      <c r="C2851" s="296" t="s">
        <v>19</v>
      </c>
      <c r="D2851" s="297" t="n">
        <v>0.101</v>
      </c>
      <c r="E2851" s="298" t="n">
        <f aca="false">1-D2851</f>
        <v>0.899</v>
      </c>
      <c r="F2851" s="299" t="n">
        <v>487.17</v>
      </c>
    </row>
    <row r="2852" customFormat="false" ht="15" hidden="false" customHeight="false" outlineLevel="0" collapsed="false">
      <c r="A2852" s="294" t="s">
        <v>6570</v>
      </c>
      <c r="B2852" s="295" t="s">
        <v>6571</v>
      </c>
      <c r="C2852" s="296" t="s">
        <v>19</v>
      </c>
      <c r="D2852" s="297" t="n">
        <v>0.1048</v>
      </c>
      <c r="E2852" s="298" t="n">
        <f aca="false">1-D2852</f>
        <v>0.8952</v>
      </c>
      <c r="F2852" s="299" t="n">
        <v>389.28</v>
      </c>
    </row>
    <row r="2853" customFormat="false" ht="15" hidden="false" customHeight="false" outlineLevel="0" collapsed="false">
      <c r="A2853" s="294" t="s">
        <v>6572</v>
      </c>
      <c r="B2853" s="295" t="s">
        <v>6573</v>
      </c>
      <c r="C2853" s="296" t="s">
        <v>19</v>
      </c>
      <c r="D2853" s="297" t="n">
        <v>0.1132</v>
      </c>
      <c r="E2853" s="298" t="n">
        <f aca="false">1-D2853</f>
        <v>0.8868</v>
      </c>
      <c r="F2853" s="299" t="n">
        <v>397.44</v>
      </c>
    </row>
    <row r="2854" customFormat="false" ht="15" hidden="false" customHeight="false" outlineLevel="0" collapsed="false">
      <c r="A2854" s="294" t="s">
        <v>6574</v>
      </c>
      <c r="B2854" s="295" t="s">
        <v>6575</v>
      </c>
      <c r="C2854" s="296" t="s">
        <v>19</v>
      </c>
      <c r="D2854" s="297" t="n">
        <v>0.1156</v>
      </c>
      <c r="E2854" s="298" t="n">
        <f aca="false">1-D2854</f>
        <v>0.8844</v>
      </c>
      <c r="F2854" s="299" t="n">
        <v>425.73</v>
      </c>
    </row>
    <row r="2855" customFormat="false" ht="15" hidden="false" customHeight="false" outlineLevel="0" collapsed="false">
      <c r="A2855" s="294" t="s">
        <v>6576</v>
      </c>
      <c r="B2855" s="295" t="s">
        <v>6577</v>
      </c>
      <c r="C2855" s="296" t="s">
        <v>19</v>
      </c>
      <c r="D2855" s="297" t="n">
        <v>0.1027</v>
      </c>
      <c r="E2855" s="298" t="n">
        <f aca="false">1-D2855</f>
        <v>0.8973</v>
      </c>
      <c r="F2855" s="299" t="n">
        <v>520.2</v>
      </c>
    </row>
    <row r="2856" customFormat="false" ht="15" hidden="false" customHeight="false" outlineLevel="0" collapsed="false">
      <c r="A2856" s="294" t="s">
        <v>6578</v>
      </c>
      <c r="B2856" s="295" t="s">
        <v>6579</v>
      </c>
      <c r="C2856" s="296" t="s">
        <v>19</v>
      </c>
      <c r="D2856" s="297" t="n">
        <v>0.0925</v>
      </c>
      <c r="E2856" s="298" t="n">
        <f aca="false">1-D2856</f>
        <v>0.9075</v>
      </c>
      <c r="F2856" s="299" t="n">
        <v>738.75</v>
      </c>
    </row>
    <row r="2857" customFormat="false" ht="15" hidden="false" customHeight="false" outlineLevel="0" collapsed="false">
      <c r="A2857" s="294" t="s">
        <v>6580</v>
      </c>
      <c r="B2857" s="295" t="s">
        <v>6581</v>
      </c>
      <c r="C2857" s="296" t="s">
        <v>19</v>
      </c>
      <c r="D2857" s="297" t="n">
        <v>0.1014</v>
      </c>
      <c r="E2857" s="298" t="n">
        <f aca="false">1-D2857</f>
        <v>0.8986</v>
      </c>
      <c r="F2857" s="299" t="n">
        <v>402.53</v>
      </c>
    </row>
    <row r="2858" customFormat="false" ht="15" hidden="false" customHeight="false" outlineLevel="0" collapsed="false">
      <c r="A2858" s="294" t="s">
        <v>6582</v>
      </c>
      <c r="B2858" s="295" t="s">
        <v>6583</v>
      </c>
      <c r="C2858" s="296" t="s">
        <v>19</v>
      </c>
      <c r="D2858" s="297" t="n">
        <v>0.1094</v>
      </c>
      <c r="E2858" s="298" t="n">
        <f aca="false">1-D2858</f>
        <v>0.8906</v>
      </c>
      <c r="F2858" s="299" t="n">
        <v>411.32</v>
      </c>
    </row>
    <row r="2859" customFormat="false" ht="15" hidden="false" customHeight="false" outlineLevel="0" collapsed="false">
      <c r="A2859" s="294" t="s">
        <v>6584</v>
      </c>
      <c r="B2859" s="295" t="s">
        <v>6585</v>
      </c>
      <c r="C2859" s="296" t="s">
        <v>19</v>
      </c>
      <c r="D2859" s="297" t="n">
        <v>0.1026</v>
      </c>
      <c r="E2859" s="298" t="n">
        <f aca="false">1-D2859</f>
        <v>0.8974</v>
      </c>
      <c r="F2859" s="299" t="n">
        <v>479.53</v>
      </c>
    </row>
    <row r="2860" customFormat="false" ht="15" hidden="false" customHeight="false" outlineLevel="0" collapsed="false">
      <c r="A2860" s="294" t="s">
        <v>6586</v>
      </c>
      <c r="B2860" s="295" t="s">
        <v>6587</v>
      </c>
      <c r="C2860" s="296" t="s">
        <v>19</v>
      </c>
      <c r="D2860" s="297" t="n">
        <v>0.1004</v>
      </c>
      <c r="E2860" s="298" t="n">
        <f aca="false">1-D2860</f>
        <v>0.8996</v>
      </c>
      <c r="F2860" s="299" t="n">
        <v>531.95</v>
      </c>
    </row>
    <row r="2861" customFormat="false" ht="15" hidden="false" customHeight="false" outlineLevel="0" collapsed="false">
      <c r="A2861" s="294" t="s">
        <v>6588</v>
      </c>
      <c r="B2861" s="295" t="s">
        <v>6589</v>
      </c>
      <c r="C2861" s="296" t="s">
        <v>19</v>
      </c>
      <c r="D2861" s="297" t="n">
        <v>0.0482</v>
      </c>
      <c r="E2861" s="298" t="n">
        <f aca="false">1-D2861</f>
        <v>0.9518</v>
      </c>
      <c r="F2861" s="299" t="n">
        <v>1020.22</v>
      </c>
    </row>
    <row r="2862" customFormat="false" ht="15" hidden="false" customHeight="false" outlineLevel="0" collapsed="false">
      <c r="A2862" s="294" t="s">
        <v>6590</v>
      </c>
      <c r="B2862" s="295" t="s">
        <v>6591</v>
      </c>
      <c r="C2862" s="296" t="s">
        <v>19</v>
      </c>
      <c r="D2862" s="297" t="n">
        <v>0.0902</v>
      </c>
      <c r="E2862" s="298" t="n">
        <f aca="false">1-D2862</f>
        <v>0.9098</v>
      </c>
      <c r="F2862" s="299" t="n">
        <v>821.43</v>
      </c>
    </row>
    <row r="2863" customFormat="false" ht="15" hidden="false" customHeight="false" outlineLevel="0" collapsed="false">
      <c r="A2863" s="294" t="s">
        <v>6592</v>
      </c>
      <c r="B2863" s="295" t="s">
        <v>6593</v>
      </c>
      <c r="C2863" s="296" t="s">
        <v>19</v>
      </c>
      <c r="D2863" s="297" t="n">
        <v>0.0479</v>
      </c>
      <c r="E2863" s="298" t="n">
        <f aca="false">1-D2863</f>
        <v>0.9521</v>
      </c>
      <c r="F2863" s="299" t="n">
        <v>1424.44</v>
      </c>
    </row>
    <row r="2864" customFormat="false" ht="15" hidden="false" customHeight="false" outlineLevel="0" collapsed="false">
      <c r="A2864" s="294" t="s">
        <v>6594</v>
      </c>
      <c r="B2864" s="295" t="s">
        <v>6595</v>
      </c>
      <c r="C2864" s="296" t="s">
        <v>39</v>
      </c>
      <c r="D2864" s="297" t="n">
        <v>0.0107</v>
      </c>
      <c r="E2864" s="298" t="n">
        <f aca="false">1-D2864</f>
        <v>0.9893</v>
      </c>
      <c r="F2864" s="299" t="n">
        <v>1195.43</v>
      </c>
    </row>
    <row r="2865" customFormat="false" ht="15" hidden="false" customHeight="false" outlineLevel="0" collapsed="false">
      <c r="A2865" s="294" t="s">
        <v>6596</v>
      </c>
      <c r="B2865" s="295" t="s">
        <v>6597</v>
      </c>
      <c r="C2865" s="296" t="s">
        <v>19</v>
      </c>
      <c r="D2865" s="297" t="n">
        <v>0.0215</v>
      </c>
      <c r="E2865" s="298" t="n">
        <f aca="false">1-D2865</f>
        <v>0.9785</v>
      </c>
      <c r="F2865" s="299" t="n">
        <v>1427.31</v>
      </c>
    </row>
    <row r="2866" customFormat="false" ht="15" hidden="false" customHeight="false" outlineLevel="0" collapsed="false">
      <c r="A2866" s="294" t="s">
        <v>6598</v>
      </c>
      <c r="B2866" s="295" t="s">
        <v>6599</v>
      </c>
      <c r="C2866" s="296" t="s">
        <v>19</v>
      </c>
      <c r="D2866" s="297" t="n">
        <v>0.0251</v>
      </c>
      <c r="E2866" s="298" t="n">
        <f aca="false">1-D2866</f>
        <v>0.9749</v>
      </c>
      <c r="F2866" s="299" t="n">
        <v>1291.18</v>
      </c>
    </row>
    <row r="2867" customFormat="false" ht="15" hidden="false" customHeight="false" outlineLevel="0" collapsed="false">
      <c r="A2867" s="294" t="s">
        <v>6600</v>
      </c>
      <c r="B2867" s="295" t="s">
        <v>6601</v>
      </c>
      <c r="C2867" s="296" t="s">
        <v>19</v>
      </c>
      <c r="D2867" s="297" t="n">
        <v>0.3002</v>
      </c>
      <c r="E2867" s="298" t="n">
        <f aca="false">1-D2867</f>
        <v>0.6998</v>
      </c>
      <c r="F2867" s="299" t="n">
        <v>35.18</v>
      </c>
    </row>
    <row r="2868" customFormat="false" ht="15" hidden="false" customHeight="false" outlineLevel="0" collapsed="false">
      <c r="A2868" s="294" t="s">
        <v>6602</v>
      </c>
      <c r="B2868" s="295" t="s">
        <v>6603</v>
      </c>
      <c r="C2868" s="296" t="s">
        <v>19</v>
      </c>
      <c r="D2868" s="297" t="n">
        <v>0.6871</v>
      </c>
      <c r="E2868" s="298" t="n">
        <f aca="false">1-D2868</f>
        <v>0.3129</v>
      </c>
      <c r="F2868" s="299" t="n">
        <v>73.61</v>
      </c>
    </row>
    <row r="2869" customFormat="false" ht="15" hidden="false" customHeight="false" outlineLevel="0" collapsed="false">
      <c r="A2869" s="294" t="s">
        <v>6604</v>
      </c>
      <c r="B2869" s="295" t="s">
        <v>6605</v>
      </c>
      <c r="C2869" s="296" t="s">
        <v>19</v>
      </c>
      <c r="D2869" s="297" t="n">
        <v>0.6879</v>
      </c>
      <c r="E2869" s="298" t="n">
        <f aca="false">1-D2869</f>
        <v>0.3121</v>
      </c>
      <c r="F2869" s="299" t="n">
        <v>81.97</v>
      </c>
    </row>
    <row r="2870" customFormat="false" ht="15" hidden="false" customHeight="false" outlineLevel="0" collapsed="false">
      <c r="A2870" s="294" t="s">
        <v>6606</v>
      </c>
      <c r="B2870" s="295" t="s">
        <v>6607</v>
      </c>
      <c r="C2870" s="296" t="s">
        <v>19</v>
      </c>
      <c r="D2870" s="297" t="n">
        <v>0.6887</v>
      </c>
      <c r="E2870" s="298" t="n">
        <f aca="false">1-D2870</f>
        <v>0.3113</v>
      </c>
      <c r="F2870" s="299" t="n">
        <v>90.39</v>
      </c>
    </row>
    <row r="2871" customFormat="false" ht="15" hidden="false" customHeight="false" outlineLevel="0" collapsed="false">
      <c r="A2871" s="294" t="s">
        <v>6608</v>
      </c>
      <c r="B2871" s="295" t="s">
        <v>6609</v>
      </c>
      <c r="C2871" s="296" t="s">
        <v>19</v>
      </c>
      <c r="D2871" s="297" t="n">
        <v>0.6891</v>
      </c>
      <c r="E2871" s="298" t="n">
        <f aca="false">1-D2871</f>
        <v>0.3109</v>
      </c>
      <c r="F2871" s="299" t="n">
        <v>98.79</v>
      </c>
    </row>
    <row r="2872" customFormat="false" ht="15" hidden="false" customHeight="false" outlineLevel="0" collapsed="false">
      <c r="A2872" s="294" t="s">
        <v>6610</v>
      </c>
      <c r="B2872" s="295" t="s">
        <v>6611</v>
      </c>
      <c r="C2872" s="296" t="s">
        <v>19</v>
      </c>
      <c r="D2872" s="297" t="n">
        <v>0.6913</v>
      </c>
      <c r="E2872" s="298" t="n">
        <f aca="false">1-D2872</f>
        <v>0.3087</v>
      </c>
      <c r="F2872" s="299" t="n">
        <v>117.63</v>
      </c>
    </row>
    <row r="2873" customFormat="false" ht="15" hidden="false" customHeight="false" outlineLevel="0" collapsed="false">
      <c r="A2873" s="294" t="s">
        <v>6612</v>
      </c>
      <c r="B2873" s="295" t="s">
        <v>6613</v>
      </c>
      <c r="C2873" s="296" t="s">
        <v>19</v>
      </c>
      <c r="D2873" s="297" t="n">
        <v>0.3347</v>
      </c>
      <c r="E2873" s="298" t="n">
        <f aca="false">1-D2873</f>
        <v>0.6653</v>
      </c>
      <c r="F2873" s="299" t="n">
        <v>86.91</v>
      </c>
    </row>
    <row r="2874" customFormat="false" ht="15" hidden="false" customHeight="false" outlineLevel="0" collapsed="false">
      <c r="A2874" s="294" t="s">
        <v>6614</v>
      </c>
      <c r="B2874" s="295" t="s">
        <v>6615</v>
      </c>
      <c r="C2874" s="296" t="s">
        <v>61</v>
      </c>
      <c r="D2874" s="297" t="n">
        <v>0.3975</v>
      </c>
      <c r="E2874" s="298" t="n">
        <f aca="false">1-D2874</f>
        <v>0.6025</v>
      </c>
      <c r="F2874" s="299" t="n">
        <v>67.07</v>
      </c>
    </row>
    <row r="2875" customFormat="false" ht="15" hidden="false" customHeight="false" outlineLevel="0" collapsed="false">
      <c r="A2875" s="294" t="s">
        <v>6616</v>
      </c>
      <c r="B2875" s="295" t="s">
        <v>6617</v>
      </c>
      <c r="C2875" s="296" t="s">
        <v>61</v>
      </c>
      <c r="D2875" s="297" t="n">
        <v>0.4348</v>
      </c>
      <c r="E2875" s="298" t="n">
        <f aca="false">1-D2875</f>
        <v>0.5652</v>
      </c>
      <c r="F2875" s="299" t="n">
        <v>95.05</v>
      </c>
    </row>
    <row r="2876" customFormat="false" ht="15" hidden="false" customHeight="false" outlineLevel="0" collapsed="false">
      <c r="A2876" s="294" t="s">
        <v>6618</v>
      </c>
      <c r="B2876" s="295" t="s">
        <v>6619</v>
      </c>
      <c r="C2876" s="296" t="s">
        <v>61</v>
      </c>
      <c r="D2876" s="297" t="n">
        <v>0.4333</v>
      </c>
      <c r="E2876" s="298" t="n">
        <f aca="false">1-D2876</f>
        <v>0.5667</v>
      </c>
      <c r="F2876" s="299" t="n">
        <v>129.72</v>
      </c>
    </row>
    <row r="2877" customFormat="false" ht="15" hidden="false" customHeight="false" outlineLevel="0" collapsed="false">
      <c r="A2877" s="294" t="s">
        <v>6620</v>
      </c>
      <c r="B2877" s="295" t="s">
        <v>6621</v>
      </c>
      <c r="C2877" s="296" t="s">
        <v>61</v>
      </c>
      <c r="D2877" s="297" t="n">
        <v>0.3868</v>
      </c>
      <c r="E2877" s="298" t="n">
        <f aca="false">1-D2877</f>
        <v>0.6132</v>
      </c>
      <c r="F2877" s="299" t="n">
        <v>160.63</v>
      </c>
    </row>
    <row r="2878" customFormat="false" ht="15" hidden="false" customHeight="false" outlineLevel="0" collapsed="false">
      <c r="A2878" s="294" t="s">
        <v>6622</v>
      </c>
      <c r="B2878" s="295" t="s">
        <v>6623</v>
      </c>
      <c r="C2878" s="296" t="s">
        <v>61</v>
      </c>
      <c r="D2878" s="297" t="n">
        <v>0.2987</v>
      </c>
      <c r="E2878" s="298" t="n">
        <f aca="false">1-D2878</f>
        <v>0.7013</v>
      </c>
      <c r="F2878" s="299" t="n">
        <v>91.14</v>
      </c>
    </row>
    <row r="2879" customFormat="false" ht="15" hidden="false" customHeight="false" outlineLevel="0" collapsed="false">
      <c r="A2879" s="294" t="s">
        <v>98</v>
      </c>
      <c r="B2879" s="295" t="s">
        <v>6624</v>
      </c>
      <c r="C2879" s="296" t="s">
        <v>61</v>
      </c>
      <c r="D2879" s="297" t="n">
        <v>0.1149</v>
      </c>
      <c r="E2879" s="298" t="n">
        <f aca="false">1-D2879</f>
        <v>0.8851</v>
      </c>
      <c r="F2879" s="299" t="n">
        <v>60.59</v>
      </c>
    </row>
    <row r="2880" customFormat="false" ht="15" hidden="false" customHeight="false" outlineLevel="0" collapsed="false">
      <c r="A2880" s="294" t="s">
        <v>6625</v>
      </c>
      <c r="B2880" s="295" t="s">
        <v>6626</v>
      </c>
      <c r="C2880" s="296" t="s">
        <v>61</v>
      </c>
      <c r="D2880" s="297" t="n">
        <v>0.0763</v>
      </c>
      <c r="E2880" s="298" t="n">
        <f aca="false">1-D2880</f>
        <v>0.9237</v>
      </c>
      <c r="F2880" s="299" t="n">
        <v>114.68</v>
      </c>
    </row>
    <row r="2881" customFormat="false" ht="15" hidden="false" customHeight="false" outlineLevel="0" collapsed="false">
      <c r="A2881" s="294" t="s">
        <v>6627</v>
      </c>
      <c r="B2881" s="295" t="s">
        <v>6628</v>
      </c>
      <c r="C2881" s="296" t="s">
        <v>61</v>
      </c>
      <c r="D2881" s="297" t="n">
        <v>0.0583</v>
      </c>
      <c r="E2881" s="298" t="n">
        <f aca="false">1-D2881</f>
        <v>0.9417</v>
      </c>
      <c r="F2881" s="299" t="n">
        <v>249.08</v>
      </c>
    </row>
    <row r="2882" customFormat="false" ht="15" hidden="false" customHeight="false" outlineLevel="0" collapsed="false">
      <c r="A2882" s="294" t="s">
        <v>6629</v>
      </c>
      <c r="B2882" s="295" t="s">
        <v>6630</v>
      </c>
      <c r="C2882" s="296" t="s">
        <v>61</v>
      </c>
      <c r="D2882" s="297" t="n">
        <v>0.0499</v>
      </c>
      <c r="E2882" s="298" t="n">
        <f aca="false">1-D2882</f>
        <v>0.9501</v>
      </c>
      <c r="F2882" s="299" t="n">
        <v>216.75</v>
      </c>
    </row>
    <row r="2883" customFormat="false" ht="15" hidden="false" customHeight="false" outlineLevel="0" collapsed="false">
      <c r="A2883" s="294" t="s">
        <v>6631</v>
      </c>
      <c r="B2883" s="295" t="s">
        <v>6632</v>
      </c>
      <c r="C2883" s="296" t="s">
        <v>103</v>
      </c>
      <c r="D2883" s="297" t="n">
        <v>0.0563</v>
      </c>
      <c r="E2883" s="298" t="n">
        <f aca="false">1-D2883</f>
        <v>0.9437</v>
      </c>
      <c r="F2883" s="299" t="n">
        <v>12.6</v>
      </c>
    </row>
    <row r="2884" customFormat="false" ht="15" hidden="false" customHeight="false" outlineLevel="0" collapsed="false">
      <c r="A2884" s="294" t="s">
        <v>6633</v>
      </c>
      <c r="B2884" s="295" t="s">
        <v>6634</v>
      </c>
      <c r="C2884" s="296" t="s">
        <v>103</v>
      </c>
      <c r="D2884" s="297" t="n">
        <v>0.0484</v>
      </c>
      <c r="E2884" s="298" t="n">
        <f aca="false">1-D2884</f>
        <v>0.9516</v>
      </c>
      <c r="F2884" s="299" t="n">
        <v>12.39</v>
      </c>
    </row>
    <row r="2885" customFormat="false" ht="15" hidden="false" customHeight="false" outlineLevel="0" collapsed="false">
      <c r="A2885" s="294" t="s">
        <v>6635</v>
      </c>
      <c r="B2885" s="295" t="s">
        <v>6636</v>
      </c>
      <c r="C2885" s="296" t="s">
        <v>103</v>
      </c>
      <c r="D2885" s="297" t="n">
        <v>0.0416</v>
      </c>
      <c r="E2885" s="298" t="n">
        <f aca="false">1-D2885</f>
        <v>0.9584</v>
      </c>
      <c r="F2885" s="299" t="n">
        <v>12.25</v>
      </c>
    </row>
    <row r="2886" customFormat="false" ht="15" hidden="false" customHeight="false" outlineLevel="0" collapsed="false">
      <c r="A2886" s="294" t="s">
        <v>6637</v>
      </c>
      <c r="B2886" s="295" t="s">
        <v>6638</v>
      </c>
      <c r="C2886" s="296" t="s">
        <v>103</v>
      </c>
      <c r="D2886" s="297" t="n">
        <v>0.0364</v>
      </c>
      <c r="E2886" s="298" t="n">
        <f aca="false">1-D2886</f>
        <v>0.9636</v>
      </c>
      <c r="F2886" s="299" t="n">
        <v>12.09</v>
      </c>
    </row>
    <row r="2887" customFormat="false" ht="15" hidden="false" customHeight="false" outlineLevel="0" collapsed="false">
      <c r="A2887" s="294" t="s">
        <v>6639</v>
      </c>
      <c r="B2887" s="295" t="s">
        <v>6640</v>
      </c>
      <c r="C2887" s="296" t="s">
        <v>103</v>
      </c>
      <c r="D2887" s="297" t="n">
        <v>0.0286</v>
      </c>
      <c r="E2887" s="298" t="n">
        <f aca="false">1-D2887</f>
        <v>0.9714</v>
      </c>
      <c r="F2887" s="299" t="n">
        <v>11.87</v>
      </c>
    </row>
    <row r="2888" customFormat="false" ht="15" hidden="false" customHeight="false" outlineLevel="0" collapsed="false">
      <c r="A2888" s="294" t="s">
        <v>6641</v>
      </c>
      <c r="B2888" s="295" t="s">
        <v>6642</v>
      </c>
      <c r="C2888" s="296" t="s">
        <v>61</v>
      </c>
      <c r="D2888" s="297" t="n">
        <v>0.0538</v>
      </c>
      <c r="E2888" s="298" t="n">
        <f aca="false">1-D2888</f>
        <v>0.9462</v>
      </c>
      <c r="F2888" s="299" t="n">
        <v>368.61</v>
      </c>
    </row>
    <row r="2889" customFormat="false" ht="15" hidden="false" customHeight="false" outlineLevel="0" collapsed="false">
      <c r="A2889" s="294" t="s">
        <v>6643</v>
      </c>
      <c r="B2889" s="295" t="s">
        <v>6644</v>
      </c>
      <c r="C2889" s="296" t="s">
        <v>61</v>
      </c>
      <c r="D2889" s="297" t="n">
        <v>0.0918</v>
      </c>
      <c r="E2889" s="298" t="n">
        <f aca="false">1-D2889</f>
        <v>0.9082</v>
      </c>
      <c r="F2889" s="299" t="n">
        <v>159.98</v>
      </c>
    </row>
    <row r="2890" customFormat="false" ht="15" hidden="false" customHeight="false" outlineLevel="0" collapsed="false">
      <c r="A2890" s="294" t="s">
        <v>6645</v>
      </c>
      <c r="B2890" s="295" t="s">
        <v>6646</v>
      </c>
      <c r="C2890" s="296" t="s">
        <v>61</v>
      </c>
      <c r="D2890" s="297" t="n">
        <v>0.1123</v>
      </c>
      <c r="E2890" s="298" t="n">
        <f aca="false">1-D2890</f>
        <v>0.8877</v>
      </c>
      <c r="F2890" s="299" t="n">
        <v>124.1</v>
      </c>
    </row>
    <row r="2891" customFormat="false" ht="15" hidden="false" customHeight="false" outlineLevel="0" collapsed="false">
      <c r="A2891" s="294" t="s">
        <v>6647</v>
      </c>
      <c r="B2891" s="295" t="s">
        <v>6648</v>
      </c>
      <c r="C2891" s="296" t="s">
        <v>61</v>
      </c>
      <c r="D2891" s="297" t="n">
        <v>0.0938</v>
      </c>
      <c r="E2891" s="298" t="n">
        <f aca="false">1-D2891</f>
        <v>0.9062</v>
      </c>
      <c r="F2891" s="299" t="n">
        <v>139.48</v>
      </c>
    </row>
    <row r="2892" customFormat="false" ht="15" hidden="false" customHeight="false" outlineLevel="0" collapsed="false">
      <c r="A2892" s="294" t="s">
        <v>6649</v>
      </c>
      <c r="B2892" s="295" t="s">
        <v>6650</v>
      </c>
      <c r="C2892" s="296" t="s">
        <v>61</v>
      </c>
      <c r="D2892" s="297" t="n">
        <v>0.0675</v>
      </c>
      <c r="E2892" s="298" t="n">
        <f aca="false">1-D2892</f>
        <v>0.9325</v>
      </c>
      <c r="F2892" s="299" t="n">
        <v>256.98</v>
      </c>
    </row>
    <row r="2893" customFormat="false" ht="15" hidden="false" customHeight="false" outlineLevel="0" collapsed="false">
      <c r="A2893" s="294" t="s">
        <v>6651</v>
      </c>
      <c r="B2893" s="295" t="s">
        <v>6652</v>
      </c>
      <c r="C2893" s="296" t="s">
        <v>61</v>
      </c>
      <c r="D2893" s="297" t="n">
        <v>0.052</v>
      </c>
      <c r="E2893" s="298" t="n">
        <f aca="false">1-D2893</f>
        <v>0.948</v>
      </c>
      <c r="F2893" s="299" t="n">
        <v>419.54</v>
      </c>
    </row>
    <row r="2894" customFormat="false" ht="15" hidden="false" customHeight="false" outlineLevel="0" collapsed="false">
      <c r="A2894" s="294" t="s">
        <v>6653</v>
      </c>
      <c r="B2894" s="295" t="s">
        <v>6654</v>
      </c>
      <c r="C2894" s="296" t="s">
        <v>61</v>
      </c>
      <c r="D2894" s="297" t="n">
        <v>0.0444</v>
      </c>
      <c r="E2894" s="298" t="n">
        <f aca="false">1-D2894</f>
        <v>0.9556</v>
      </c>
      <c r="F2894" s="299" t="n">
        <v>563.42</v>
      </c>
    </row>
    <row r="2895" customFormat="false" ht="15" hidden="false" customHeight="false" outlineLevel="0" collapsed="false">
      <c r="A2895" s="294" t="s">
        <v>6655</v>
      </c>
      <c r="B2895" s="295" t="s">
        <v>6656</v>
      </c>
      <c r="C2895" s="296" t="s">
        <v>61</v>
      </c>
      <c r="D2895" s="297" t="n">
        <v>0.0332</v>
      </c>
      <c r="E2895" s="298" t="n">
        <f aca="false">1-D2895</f>
        <v>0.9668</v>
      </c>
      <c r="F2895" s="299" t="n">
        <v>649.46</v>
      </c>
    </row>
    <row r="2896" customFormat="false" ht="15" hidden="false" customHeight="false" outlineLevel="0" collapsed="false">
      <c r="A2896" s="294" t="s">
        <v>6657</v>
      </c>
      <c r="B2896" s="295" t="s">
        <v>6658</v>
      </c>
      <c r="C2896" s="296" t="s">
        <v>19</v>
      </c>
      <c r="D2896" s="297" t="n">
        <v>0.2724</v>
      </c>
      <c r="E2896" s="298" t="n">
        <f aca="false">1-D2896</f>
        <v>0.7276</v>
      </c>
      <c r="F2896" s="299" t="n">
        <v>3565.88</v>
      </c>
    </row>
    <row r="2897" customFormat="false" ht="15" hidden="false" customHeight="false" outlineLevel="0" collapsed="false">
      <c r="A2897" s="294" t="s">
        <v>6659</v>
      </c>
      <c r="B2897" s="295" t="s">
        <v>6660</v>
      </c>
      <c r="C2897" s="296" t="s">
        <v>19</v>
      </c>
      <c r="D2897" s="297" t="n">
        <v>0.2929</v>
      </c>
      <c r="E2897" s="298" t="n">
        <f aca="false">1-D2897</f>
        <v>0.7071</v>
      </c>
      <c r="F2897" s="299" t="n">
        <v>3316.31</v>
      </c>
    </row>
    <row r="2898" customFormat="false" ht="15" hidden="false" customHeight="false" outlineLevel="0" collapsed="false">
      <c r="A2898" s="294" t="s">
        <v>6661</v>
      </c>
      <c r="B2898" s="295" t="s">
        <v>6662</v>
      </c>
      <c r="C2898" s="296" t="s">
        <v>19</v>
      </c>
      <c r="D2898" s="297" t="n">
        <v>0.2875</v>
      </c>
      <c r="E2898" s="298" t="n">
        <f aca="false">1-D2898</f>
        <v>0.7125</v>
      </c>
      <c r="F2898" s="299" t="n">
        <v>4129.5</v>
      </c>
    </row>
    <row r="2899" customFormat="false" ht="15" hidden="false" customHeight="false" outlineLevel="0" collapsed="false">
      <c r="A2899" s="294" t="s">
        <v>6663</v>
      </c>
      <c r="B2899" s="295" t="s">
        <v>6664</v>
      </c>
      <c r="C2899" s="296" t="s">
        <v>19</v>
      </c>
      <c r="D2899" s="297" t="n">
        <v>0.3161</v>
      </c>
      <c r="E2899" s="298" t="n">
        <f aca="false">1-D2899</f>
        <v>0.6839</v>
      </c>
      <c r="F2899" s="299" t="n">
        <v>3756.44</v>
      </c>
    </row>
    <row r="2900" customFormat="false" ht="15" hidden="false" customHeight="false" outlineLevel="0" collapsed="false">
      <c r="A2900" s="294" t="s">
        <v>6665</v>
      </c>
      <c r="B2900" s="295" t="s">
        <v>6666</v>
      </c>
      <c r="C2900" s="296" t="s">
        <v>19</v>
      </c>
      <c r="D2900" s="297" t="n">
        <v>0.2689</v>
      </c>
      <c r="E2900" s="298" t="n">
        <f aca="false">1-D2900</f>
        <v>0.7311</v>
      </c>
      <c r="F2900" s="299" t="n">
        <v>4415.94</v>
      </c>
    </row>
    <row r="2901" customFormat="false" ht="15" hidden="false" customHeight="false" outlineLevel="0" collapsed="false">
      <c r="A2901" s="294" t="s">
        <v>6667</v>
      </c>
      <c r="B2901" s="295" t="s">
        <v>6668</v>
      </c>
      <c r="C2901" s="296" t="s">
        <v>19</v>
      </c>
      <c r="D2901" s="297" t="n">
        <v>0.3233</v>
      </c>
      <c r="E2901" s="298" t="n">
        <f aca="false">1-D2901</f>
        <v>0.6767</v>
      </c>
      <c r="F2901" s="299" t="n">
        <v>3672.79</v>
      </c>
    </row>
    <row r="2902" customFormat="false" ht="15" hidden="false" customHeight="false" outlineLevel="0" collapsed="false">
      <c r="A2902" s="294" t="s">
        <v>6669</v>
      </c>
      <c r="B2902" s="295" t="s">
        <v>6670</v>
      </c>
      <c r="C2902" s="296" t="s">
        <v>19</v>
      </c>
      <c r="D2902" s="297" t="n">
        <v>0.2678</v>
      </c>
      <c r="E2902" s="298" t="n">
        <f aca="false">1-D2902</f>
        <v>0.7322</v>
      </c>
      <c r="F2902" s="299" t="n">
        <v>1255.43</v>
      </c>
    </row>
    <row r="2903" customFormat="false" ht="15" hidden="false" customHeight="false" outlineLevel="0" collapsed="false">
      <c r="A2903" s="294" t="s">
        <v>6671</v>
      </c>
      <c r="B2903" s="295" t="s">
        <v>6672</v>
      </c>
      <c r="C2903" s="296" t="s">
        <v>19</v>
      </c>
      <c r="D2903" s="297" t="n">
        <v>0.2753</v>
      </c>
      <c r="E2903" s="298" t="n">
        <f aca="false">1-D2903</f>
        <v>0.7247</v>
      </c>
      <c r="F2903" s="299" t="n">
        <v>1221.59</v>
      </c>
    </row>
    <row r="2904" customFormat="false" ht="15" hidden="false" customHeight="false" outlineLevel="0" collapsed="false">
      <c r="A2904" s="294" t="s">
        <v>6673</v>
      </c>
      <c r="B2904" s="295" t="s">
        <v>6674</v>
      </c>
      <c r="C2904" s="296" t="s">
        <v>19</v>
      </c>
      <c r="D2904" s="297" t="n">
        <v>0.3214</v>
      </c>
      <c r="E2904" s="298" t="n">
        <f aca="false">1-D2904</f>
        <v>0.6786</v>
      </c>
      <c r="F2904" s="299" t="n">
        <v>1718.13</v>
      </c>
    </row>
    <row r="2905" customFormat="false" ht="15" hidden="false" customHeight="false" outlineLevel="0" collapsed="false">
      <c r="A2905" s="294" t="s">
        <v>6675</v>
      </c>
      <c r="B2905" s="295" t="s">
        <v>6676</v>
      </c>
      <c r="C2905" s="296" t="s">
        <v>19</v>
      </c>
      <c r="D2905" s="297" t="n">
        <v>0.3294</v>
      </c>
      <c r="E2905" s="298" t="n">
        <f aca="false">1-D2905</f>
        <v>0.6706</v>
      </c>
      <c r="F2905" s="299" t="n">
        <v>1676.38</v>
      </c>
    </row>
    <row r="2906" customFormat="false" ht="15" hidden="false" customHeight="false" outlineLevel="0" collapsed="false">
      <c r="A2906" s="294" t="s">
        <v>6677</v>
      </c>
      <c r="B2906" s="295" t="s">
        <v>6678</v>
      </c>
      <c r="C2906" s="296" t="s">
        <v>19</v>
      </c>
      <c r="D2906" s="297" t="n">
        <v>0.3059</v>
      </c>
      <c r="E2906" s="298" t="n">
        <f aca="false">1-D2906</f>
        <v>0.6941</v>
      </c>
      <c r="F2906" s="299" t="n">
        <v>1805.08</v>
      </c>
    </row>
    <row r="2907" customFormat="false" ht="15" hidden="false" customHeight="false" outlineLevel="0" collapsed="false">
      <c r="A2907" s="294" t="s">
        <v>6679</v>
      </c>
      <c r="B2907" s="295" t="s">
        <v>6680</v>
      </c>
      <c r="C2907" s="296" t="s">
        <v>19</v>
      </c>
      <c r="D2907" s="297" t="n">
        <v>0.3131</v>
      </c>
      <c r="E2907" s="298" t="n">
        <f aca="false">1-D2907</f>
        <v>0.6869</v>
      </c>
      <c r="F2907" s="299" t="n">
        <v>1763.33</v>
      </c>
    </row>
    <row r="2908" customFormat="false" ht="15" hidden="false" customHeight="false" outlineLevel="0" collapsed="false">
      <c r="A2908" s="294" t="s">
        <v>6681</v>
      </c>
      <c r="B2908" s="295" t="s">
        <v>6682</v>
      </c>
      <c r="C2908" s="296" t="s">
        <v>19</v>
      </c>
      <c r="D2908" s="297" t="n">
        <v>0.3042</v>
      </c>
      <c r="E2908" s="298" t="n">
        <f aca="false">1-D2908</f>
        <v>0.6958</v>
      </c>
      <c r="F2908" s="299" t="n">
        <v>2004.58</v>
      </c>
    </row>
    <row r="2909" customFormat="false" ht="15" hidden="false" customHeight="false" outlineLevel="0" collapsed="false">
      <c r="A2909" s="294" t="s">
        <v>6683</v>
      </c>
      <c r="B2909" s="295" t="s">
        <v>6684</v>
      </c>
      <c r="C2909" s="296" t="s">
        <v>19</v>
      </c>
      <c r="D2909" s="297" t="n">
        <v>0.2914</v>
      </c>
      <c r="E2909" s="298" t="n">
        <f aca="false">1-D2909</f>
        <v>0.7086</v>
      </c>
      <c r="F2909" s="299" t="n">
        <v>2092.14</v>
      </c>
    </row>
    <row r="2910" customFormat="false" ht="15" hidden="false" customHeight="false" outlineLevel="0" collapsed="false">
      <c r="A2910" s="294" t="s">
        <v>6685</v>
      </c>
      <c r="B2910" s="295" t="s">
        <v>6686</v>
      </c>
      <c r="C2910" s="296" t="s">
        <v>19</v>
      </c>
      <c r="D2910" s="297" t="n">
        <v>0.3296</v>
      </c>
      <c r="E2910" s="298" t="n">
        <f aca="false">1-D2910</f>
        <v>0.6704</v>
      </c>
      <c r="F2910" s="299" t="n">
        <v>2504.82</v>
      </c>
    </row>
    <row r="2911" customFormat="false" ht="15" hidden="false" customHeight="false" outlineLevel="0" collapsed="false">
      <c r="A2911" s="294" t="s">
        <v>6687</v>
      </c>
      <c r="B2911" s="295" t="s">
        <v>6688</v>
      </c>
      <c r="C2911" s="296" t="s">
        <v>19</v>
      </c>
      <c r="D2911" s="297" t="n">
        <v>0.345</v>
      </c>
      <c r="E2911" s="298" t="n">
        <f aca="false">1-D2911</f>
        <v>0.655</v>
      </c>
      <c r="F2911" s="299" t="n">
        <v>2393.47</v>
      </c>
    </row>
    <row r="2912" customFormat="false" ht="15" hidden="false" customHeight="false" outlineLevel="0" collapsed="false">
      <c r="A2912" s="294" t="s">
        <v>6689</v>
      </c>
      <c r="B2912" s="295" t="s">
        <v>6690</v>
      </c>
      <c r="C2912" s="296" t="s">
        <v>19</v>
      </c>
      <c r="D2912" s="297" t="n">
        <v>0.2785</v>
      </c>
      <c r="E2912" s="298" t="n">
        <f aca="false">1-D2912</f>
        <v>0.7215</v>
      </c>
      <c r="F2912" s="299" t="n">
        <v>3165.4</v>
      </c>
    </row>
    <row r="2913" customFormat="false" ht="15" hidden="false" customHeight="false" outlineLevel="0" collapsed="false">
      <c r="A2913" s="294" t="s">
        <v>6691</v>
      </c>
      <c r="B2913" s="295" t="s">
        <v>6692</v>
      </c>
      <c r="C2913" s="296" t="s">
        <v>19</v>
      </c>
      <c r="D2913" s="297" t="n">
        <v>0.2963</v>
      </c>
      <c r="E2913" s="298" t="n">
        <f aca="false">1-D2913</f>
        <v>0.7037</v>
      </c>
      <c r="F2913" s="299" t="n">
        <v>2974.64</v>
      </c>
    </row>
    <row r="2914" customFormat="false" ht="15" hidden="false" customHeight="false" outlineLevel="0" collapsed="false">
      <c r="A2914" s="294" t="s">
        <v>6693</v>
      </c>
      <c r="B2914" s="295" t="s">
        <v>6694</v>
      </c>
      <c r="C2914" s="296" t="s">
        <v>19</v>
      </c>
      <c r="D2914" s="297" t="n">
        <v>0.2695</v>
      </c>
      <c r="E2914" s="298" t="n">
        <f aca="false">1-D2914</f>
        <v>0.7305</v>
      </c>
      <c r="F2914" s="299" t="n">
        <v>3270.39</v>
      </c>
    </row>
    <row r="2915" customFormat="false" ht="15" hidden="false" customHeight="false" outlineLevel="0" collapsed="false">
      <c r="A2915" s="294" t="s">
        <v>6695</v>
      </c>
      <c r="B2915" s="295" t="s">
        <v>6696</v>
      </c>
      <c r="C2915" s="296" t="s">
        <v>19</v>
      </c>
      <c r="D2915" s="297" t="n">
        <v>0.2862</v>
      </c>
      <c r="E2915" s="298" t="n">
        <f aca="false">1-D2915</f>
        <v>0.7138</v>
      </c>
      <c r="F2915" s="299" t="n">
        <v>3080.11</v>
      </c>
    </row>
    <row r="2916" customFormat="false" ht="15" hidden="false" customHeight="false" outlineLevel="0" collapsed="false">
      <c r="A2916" s="294" t="s">
        <v>6697</v>
      </c>
      <c r="B2916" s="295" t="s">
        <v>6698</v>
      </c>
      <c r="C2916" s="296" t="s">
        <v>39</v>
      </c>
      <c r="D2916" s="297" t="n">
        <v>0.3557</v>
      </c>
      <c r="E2916" s="298" t="n">
        <f aca="false">1-D2916</f>
        <v>0.6443</v>
      </c>
      <c r="F2916" s="299" t="n">
        <v>67.62</v>
      </c>
    </row>
    <row r="2917" customFormat="false" ht="15" hidden="false" customHeight="false" outlineLevel="0" collapsed="false">
      <c r="A2917" s="294" t="s">
        <v>6699</v>
      </c>
      <c r="B2917" s="295" t="s">
        <v>6700</v>
      </c>
      <c r="C2917" s="296" t="s">
        <v>39</v>
      </c>
      <c r="D2917" s="297" t="n">
        <v>0.3212</v>
      </c>
      <c r="E2917" s="298" t="n">
        <f aca="false">1-D2917</f>
        <v>0.6788</v>
      </c>
      <c r="F2917" s="299" t="n">
        <v>59.84</v>
      </c>
    </row>
    <row r="2918" customFormat="false" ht="15" hidden="false" customHeight="false" outlineLevel="0" collapsed="false">
      <c r="A2918" s="294" t="s">
        <v>6701</v>
      </c>
      <c r="B2918" s="295" t="s">
        <v>6702</v>
      </c>
      <c r="C2918" s="296" t="s">
        <v>39</v>
      </c>
      <c r="D2918" s="297" t="n">
        <v>0.2701</v>
      </c>
      <c r="E2918" s="298" t="n">
        <f aca="false">1-D2918</f>
        <v>0.7299</v>
      </c>
      <c r="F2918" s="299" t="n">
        <v>44.84</v>
      </c>
    </row>
    <row r="2919" customFormat="false" ht="15" hidden="false" customHeight="false" outlineLevel="0" collapsed="false">
      <c r="A2919" s="294" t="s">
        <v>6703</v>
      </c>
      <c r="B2919" s="295" t="s">
        <v>6704</v>
      </c>
      <c r="C2919" s="296" t="s">
        <v>39</v>
      </c>
      <c r="D2919" s="297" t="n">
        <v>0.2086</v>
      </c>
      <c r="E2919" s="298" t="n">
        <f aca="false">1-D2919</f>
        <v>0.7914</v>
      </c>
      <c r="F2919" s="299" t="n">
        <v>31.88</v>
      </c>
    </row>
    <row r="2920" customFormat="false" ht="15" hidden="false" customHeight="false" outlineLevel="0" collapsed="false">
      <c r="A2920" s="294" t="s">
        <v>6705</v>
      </c>
      <c r="B2920" s="295" t="s">
        <v>6706</v>
      </c>
      <c r="C2920" s="296" t="s">
        <v>39</v>
      </c>
      <c r="D2920" s="297" t="n">
        <v>0.1741</v>
      </c>
      <c r="E2920" s="298" t="n">
        <f aca="false">1-D2920</f>
        <v>0.8259</v>
      </c>
      <c r="F2920" s="299" t="n">
        <v>30.1</v>
      </c>
    </row>
    <row r="2921" customFormat="false" ht="15" hidden="false" customHeight="false" outlineLevel="0" collapsed="false">
      <c r="A2921" s="294" t="s">
        <v>6707</v>
      </c>
      <c r="B2921" s="295" t="s">
        <v>6708</v>
      </c>
      <c r="C2921" s="296" t="s">
        <v>39</v>
      </c>
      <c r="D2921" s="297" t="n">
        <v>0.1637</v>
      </c>
      <c r="E2921" s="298" t="n">
        <f aca="false">1-D2921</f>
        <v>0.8363</v>
      </c>
      <c r="F2921" s="299" t="n">
        <v>27.79</v>
      </c>
    </row>
    <row r="2922" customFormat="false" ht="15" hidden="false" customHeight="false" outlineLevel="0" collapsed="false">
      <c r="A2922" s="294" t="s">
        <v>6709</v>
      </c>
      <c r="B2922" s="295" t="s">
        <v>6710</v>
      </c>
      <c r="C2922" s="296" t="s">
        <v>39</v>
      </c>
      <c r="D2922" s="297" t="n">
        <v>0.2731</v>
      </c>
      <c r="E2922" s="298" t="n">
        <f aca="false">1-D2922</f>
        <v>0.7269</v>
      </c>
      <c r="F2922" s="299" t="n">
        <v>63.85</v>
      </c>
    </row>
    <row r="2923" customFormat="false" ht="15" hidden="false" customHeight="false" outlineLevel="0" collapsed="false">
      <c r="A2923" s="294" t="s">
        <v>6711</v>
      </c>
      <c r="B2923" s="295" t="s">
        <v>6712</v>
      </c>
      <c r="C2923" s="296" t="s">
        <v>39</v>
      </c>
      <c r="D2923" s="297" t="n">
        <v>0.2631</v>
      </c>
      <c r="E2923" s="298" t="n">
        <f aca="false">1-D2923</f>
        <v>0.7369</v>
      </c>
      <c r="F2923" s="299" t="n">
        <v>51.69</v>
      </c>
    </row>
    <row r="2924" customFormat="false" ht="15" hidden="false" customHeight="false" outlineLevel="0" collapsed="false">
      <c r="A2924" s="294" t="s">
        <v>6713</v>
      </c>
      <c r="B2924" s="295" t="s">
        <v>6714</v>
      </c>
      <c r="C2924" s="296" t="s">
        <v>39</v>
      </c>
      <c r="D2924" s="297" t="n">
        <v>0.2257</v>
      </c>
      <c r="E2924" s="298" t="n">
        <f aca="false">1-D2924</f>
        <v>0.7743</v>
      </c>
      <c r="F2924" s="299" t="n">
        <v>39.96</v>
      </c>
    </row>
    <row r="2925" customFormat="false" ht="15" hidden="false" customHeight="false" outlineLevel="0" collapsed="false">
      <c r="A2925" s="294" t="s">
        <v>6715</v>
      </c>
      <c r="B2925" s="295" t="s">
        <v>6716</v>
      </c>
      <c r="C2925" s="296" t="s">
        <v>103</v>
      </c>
      <c r="D2925" s="297" t="n">
        <v>0.1345</v>
      </c>
      <c r="E2925" s="298" t="n">
        <f aca="false">1-D2925</f>
        <v>0.8655</v>
      </c>
      <c r="F2925" s="299" t="n">
        <v>11.82</v>
      </c>
    </row>
    <row r="2926" customFormat="false" ht="15" hidden="false" customHeight="false" outlineLevel="0" collapsed="false">
      <c r="A2926" s="294" t="s">
        <v>6717</v>
      </c>
      <c r="B2926" s="295" t="s">
        <v>6718</v>
      </c>
      <c r="C2926" s="296" t="s">
        <v>103</v>
      </c>
      <c r="D2926" s="297" t="n">
        <v>0.1323</v>
      </c>
      <c r="E2926" s="298" t="n">
        <f aca="false">1-D2926</f>
        <v>0.8677</v>
      </c>
      <c r="F2926" s="299" t="n">
        <v>10.96</v>
      </c>
    </row>
    <row r="2927" customFormat="false" ht="15" hidden="false" customHeight="false" outlineLevel="0" collapsed="false">
      <c r="A2927" s="294" t="s">
        <v>6719</v>
      </c>
      <c r="B2927" s="295" t="s">
        <v>6720</v>
      </c>
      <c r="C2927" s="296" t="s">
        <v>19</v>
      </c>
      <c r="D2927" s="297" t="n">
        <v>0.1542</v>
      </c>
      <c r="E2927" s="298" t="n">
        <f aca="false">1-D2927</f>
        <v>0.8458</v>
      </c>
      <c r="F2927" s="299" t="n">
        <v>1939.21</v>
      </c>
    </row>
    <row r="2928" customFormat="false" ht="15" hidden="false" customHeight="false" outlineLevel="0" collapsed="false">
      <c r="A2928" s="294" t="s">
        <v>6721</v>
      </c>
      <c r="B2928" s="295" t="s">
        <v>6722</v>
      </c>
      <c r="C2928" s="296" t="s">
        <v>19</v>
      </c>
      <c r="D2928" s="297" t="n">
        <v>0.1615</v>
      </c>
      <c r="E2928" s="298" t="n">
        <f aca="false">1-D2928</f>
        <v>0.8385</v>
      </c>
      <c r="F2928" s="299" t="n">
        <v>1851.15</v>
      </c>
    </row>
    <row r="2929" customFormat="false" ht="15" hidden="false" customHeight="false" outlineLevel="0" collapsed="false">
      <c r="A2929" s="294" t="s">
        <v>6723</v>
      </c>
      <c r="B2929" s="295" t="s">
        <v>6724</v>
      </c>
      <c r="C2929" s="296" t="s">
        <v>19</v>
      </c>
      <c r="D2929" s="297" t="n">
        <v>0.1455</v>
      </c>
      <c r="E2929" s="298" t="n">
        <f aca="false">1-D2929</f>
        <v>0.8545</v>
      </c>
      <c r="F2929" s="299" t="n">
        <v>2055.26</v>
      </c>
    </row>
    <row r="2930" customFormat="false" ht="15" hidden="false" customHeight="false" outlineLevel="0" collapsed="false">
      <c r="A2930" s="294" t="s">
        <v>6725</v>
      </c>
      <c r="B2930" s="295" t="s">
        <v>6726</v>
      </c>
      <c r="C2930" s="296" t="s">
        <v>19</v>
      </c>
      <c r="D2930" s="297" t="n">
        <v>0.152</v>
      </c>
      <c r="E2930" s="298" t="n">
        <f aca="false">1-D2930</f>
        <v>0.848</v>
      </c>
      <c r="F2930" s="299" t="n">
        <v>1967.2</v>
      </c>
    </row>
    <row r="2931" customFormat="false" ht="15" hidden="false" customHeight="false" outlineLevel="0" collapsed="false">
      <c r="A2931" s="294" t="s">
        <v>6727</v>
      </c>
      <c r="B2931" s="295" t="s">
        <v>6728</v>
      </c>
      <c r="C2931" s="296" t="s">
        <v>19</v>
      </c>
      <c r="D2931" s="297" t="n">
        <v>0.1359</v>
      </c>
      <c r="E2931" s="298" t="n">
        <f aca="false">1-D2931</f>
        <v>0.8641</v>
      </c>
      <c r="F2931" s="299" t="n">
        <v>2200.67</v>
      </c>
    </row>
    <row r="2932" customFormat="false" ht="15" hidden="false" customHeight="false" outlineLevel="0" collapsed="false">
      <c r="A2932" s="294" t="s">
        <v>6729</v>
      </c>
      <c r="B2932" s="295" t="s">
        <v>6730</v>
      </c>
      <c r="C2932" s="296" t="s">
        <v>19</v>
      </c>
      <c r="D2932" s="297" t="n">
        <v>0.1435</v>
      </c>
      <c r="E2932" s="298" t="n">
        <f aca="false">1-D2932</f>
        <v>0.8565</v>
      </c>
      <c r="F2932" s="299" t="n">
        <v>2083.25</v>
      </c>
    </row>
    <row r="2933" customFormat="false" ht="15" hidden="false" customHeight="false" outlineLevel="0" collapsed="false">
      <c r="A2933" s="294" t="s">
        <v>6731</v>
      </c>
      <c r="B2933" s="295" t="s">
        <v>6732</v>
      </c>
      <c r="C2933" s="296" t="s">
        <v>19</v>
      </c>
      <c r="D2933" s="297" t="n">
        <v>0.1739</v>
      </c>
      <c r="E2933" s="298" t="n">
        <f aca="false">1-D2933</f>
        <v>0.8261</v>
      </c>
      <c r="F2933" s="299" t="n">
        <v>721.19</v>
      </c>
    </row>
    <row r="2934" customFormat="false" ht="15" hidden="false" customHeight="false" outlineLevel="0" collapsed="false">
      <c r="A2934" s="294" t="s">
        <v>6733</v>
      </c>
      <c r="B2934" s="295" t="s">
        <v>6734</v>
      </c>
      <c r="C2934" s="296" t="s">
        <v>19</v>
      </c>
      <c r="D2934" s="297" t="n">
        <v>0.1739</v>
      </c>
      <c r="E2934" s="298" t="n">
        <f aca="false">1-D2934</f>
        <v>0.8261</v>
      </c>
      <c r="F2934" s="299" t="n">
        <v>721.19</v>
      </c>
    </row>
    <row r="2935" customFormat="false" ht="15" hidden="false" customHeight="false" outlineLevel="0" collapsed="false">
      <c r="A2935" s="294" t="s">
        <v>6735</v>
      </c>
      <c r="B2935" s="295" t="s">
        <v>6736</v>
      </c>
      <c r="C2935" s="296" t="s">
        <v>19</v>
      </c>
      <c r="D2935" s="297" t="n">
        <v>0.1498</v>
      </c>
      <c r="E2935" s="298" t="n">
        <f aca="false">1-D2935</f>
        <v>0.8502</v>
      </c>
      <c r="F2935" s="299" t="n">
        <v>837.25</v>
      </c>
    </row>
    <row r="2936" customFormat="false" ht="15" hidden="false" customHeight="false" outlineLevel="0" collapsed="false">
      <c r="A2936" s="294" t="s">
        <v>6737</v>
      </c>
      <c r="B2936" s="295" t="s">
        <v>6738</v>
      </c>
      <c r="C2936" s="296" t="s">
        <v>19</v>
      </c>
      <c r="D2936" s="297" t="n">
        <v>0.1552</v>
      </c>
      <c r="E2936" s="298" t="n">
        <f aca="false">1-D2936</f>
        <v>0.8448</v>
      </c>
      <c r="F2936" s="299" t="n">
        <v>807.89</v>
      </c>
    </row>
    <row r="2937" customFormat="false" ht="15" hidden="false" customHeight="false" outlineLevel="0" collapsed="false">
      <c r="A2937" s="294" t="s">
        <v>6739</v>
      </c>
      <c r="B2937" s="295" t="s">
        <v>6740</v>
      </c>
      <c r="C2937" s="296" t="s">
        <v>19</v>
      </c>
      <c r="D2937" s="297" t="n">
        <v>0.1315</v>
      </c>
      <c r="E2937" s="298" t="n">
        <f aca="false">1-D2937</f>
        <v>0.8685</v>
      </c>
      <c r="F2937" s="299" t="n">
        <v>953.3</v>
      </c>
    </row>
    <row r="2938" customFormat="false" ht="15" hidden="false" customHeight="false" outlineLevel="0" collapsed="false">
      <c r="A2938" s="294" t="s">
        <v>6741</v>
      </c>
      <c r="B2938" s="295" t="s">
        <v>6742</v>
      </c>
      <c r="C2938" s="296" t="s">
        <v>19</v>
      </c>
      <c r="D2938" s="297" t="n">
        <v>0.1357</v>
      </c>
      <c r="E2938" s="298" t="n">
        <f aca="false">1-D2938</f>
        <v>0.8643</v>
      </c>
      <c r="F2938" s="299" t="n">
        <v>923.95</v>
      </c>
    </row>
    <row r="2939" customFormat="false" ht="15" hidden="false" customHeight="false" outlineLevel="0" collapsed="false">
      <c r="A2939" s="294" t="s">
        <v>6743</v>
      </c>
      <c r="B2939" s="295" t="s">
        <v>6744</v>
      </c>
      <c r="C2939" s="296" t="s">
        <v>19</v>
      </c>
      <c r="D2939" s="297" t="n">
        <v>0.15</v>
      </c>
      <c r="E2939" s="298" t="n">
        <f aca="false">1-D2939</f>
        <v>0.85</v>
      </c>
      <c r="F2939" s="299" t="n">
        <v>1212.67</v>
      </c>
    </row>
    <row r="2940" customFormat="false" ht="15" hidden="false" customHeight="false" outlineLevel="0" collapsed="false">
      <c r="A2940" s="294" t="s">
        <v>6745</v>
      </c>
      <c r="B2940" s="295" t="s">
        <v>6746</v>
      </c>
      <c r="C2940" s="296" t="s">
        <v>19</v>
      </c>
      <c r="D2940" s="297" t="n">
        <v>0.1577</v>
      </c>
      <c r="E2940" s="298" t="n">
        <f aca="false">1-D2940</f>
        <v>0.8423</v>
      </c>
      <c r="F2940" s="299" t="n">
        <v>1153.96</v>
      </c>
    </row>
    <row r="2941" customFormat="false" ht="15" hidden="false" customHeight="false" outlineLevel="0" collapsed="false">
      <c r="A2941" s="294" t="s">
        <v>6747</v>
      </c>
      <c r="B2941" s="295" t="s">
        <v>6748</v>
      </c>
      <c r="C2941" s="296" t="s">
        <v>19</v>
      </c>
      <c r="D2941" s="297" t="n">
        <v>0.1369</v>
      </c>
      <c r="E2941" s="298" t="n">
        <f aca="false">1-D2941</f>
        <v>0.8631</v>
      </c>
      <c r="F2941" s="299" t="n">
        <v>1328.72</v>
      </c>
    </row>
    <row r="2942" customFormat="false" ht="15" hidden="false" customHeight="false" outlineLevel="0" collapsed="false">
      <c r="A2942" s="294" t="s">
        <v>6749</v>
      </c>
      <c r="B2942" s="295" t="s">
        <v>6750</v>
      </c>
      <c r="C2942" s="296" t="s">
        <v>19</v>
      </c>
      <c r="D2942" s="297" t="n">
        <v>0.1433</v>
      </c>
      <c r="E2942" s="298" t="n">
        <f aca="false">1-D2942</f>
        <v>0.8567</v>
      </c>
      <c r="F2942" s="299" t="n">
        <v>1270.02</v>
      </c>
    </row>
    <row r="2943" customFormat="false" ht="15" hidden="false" customHeight="false" outlineLevel="0" collapsed="false">
      <c r="A2943" s="294" t="s">
        <v>6751</v>
      </c>
      <c r="B2943" s="295" t="s">
        <v>6752</v>
      </c>
      <c r="C2943" s="296" t="s">
        <v>19</v>
      </c>
      <c r="D2943" s="297" t="n">
        <v>0.1468</v>
      </c>
      <c r="E2943" s="298" t="n">
        <f aca="false">1-D2943</f>
        <v>0.8532</v>
      </c>
      <c r="F2943" s="299" t="n">
        <v>1497.78</v>
      </c>
    </row>
    <row r="2944" customFormat="false" ht="15" hidden="false" customHeight="false" outlineLevel="0" collapsed="false">
      <c r="A2944" s="294" t="s">
        <v>6753</v>
      </c>
      <c r="B2944" s="295" t="s">
        <v>6754</v>
      </c>
      <c r="C2944" s="296" t="s">
        <v>19</v>
      </c>
      <c r="D2944" s="297" t="n">
        <v>0.1528</v>
      </c>
      <c r="E2944" s="298" t="n">
        <f aca="false">1-D2944</f>
        <v>0.8472</v>
      </c>
      <c r="F2944" s="299" t="n">
        <v>1439.07</v>
      </c>
    </row>
    <row r="2945" customFormat="false" ht="15" hidden="false" customHeight="false" outlineLevel="0" collapsed="false">
      <c r="A2945" s="294" t="s">
        <v>6755</v>
      </c>
      <c r="B2945" s="295" t="s">
        <v>6756</v>
      </c>
      <c r="C2945" s="296" t="s">
        <v>19</v>
      </c>
      <c r="D2945" s="297" t="n">
        <v>0.1374</v>
      </c>
      <c r="E2945" s="298" t="n">
        <f aca="false">1-D2945</f>
        <v>0.8626</v>
      </c>
      <c r="F2945" s="299" t="n">
        <v>1732.93</v>
      </c>
    </row>
    <row r="2946" customFormat="false" ht="15" hidden="false" customHeight="false" outlineLevel="0" collapsed="false">
      <c r="A2946" s="294" t="s">
        <v>6757</v>
      </c>
      <c r="B2946" s="295" t="s">
        <v>6758</v>
      </c>
      <c r="C2946" s="296" t="s">
        <v>19</v>
      </c>
      <c r="D2946" s="297" t="n">
        <v>0.1474</v>
      </c>
      <c r="E2946" s="298" t="n">
        <f aca="false">1-D2946</f>
        <v>0.8526</v>
      </c>
      <c r="F2946" s="299" t="n">
        <v>1615.52</v>
      </c>
    </row>
    <row r="2947" customFormat="false" ht="15" hidden="false" customHeight="false" outlineLevel="0" collapsed="false">
      <c r="A2947" s="294" t="s">
        <v>6759</v>
      </c>
      <c r="B2947" s="295" t="s">
        <v>6760</v>
      </c>
      <c r="C2947" s="296" t="s">
        <v>19</v>
      </c>
      <c r="D2947" s="297" t="n">
        <v>0.2877</v>
      </c>
      <c r="E2947" s="298" t="n">
        <f aca="false">1-D2947</f>
        <v>0.7123</v>
      </c>
      <c r="F2947" s="299" t="n">
        <v>3001.13</v>
      </c>
    </row>
    <row r="2948" customFormat="false" ht="15" hidden="false" customHeight="false" outlineLevel="0" collapsed="false">
      <c r="A2948" s="294" t="s">
        <v>6761</v>
      </c>
      <c r="B2948" s="295" t="s">
        <v>6762</v>
      </c>
      <c r="C2948" s="296" t="s">
        <v>19</v>
      </c>
      <c r="D2948" s="297" t="n">
        <v>0.2947</v>
      </c>
      <c r="E2948" s="298" t="n">
        <f aca="false">1-D2948</f>
        <v>0.7053</v>
      </c>
      <c r="F2948" s="299" t="n">
        <v>2929.73</v>
      </c>
    </row>
    <row r="2949" customFormat="false" ht="15" hidden="false" customHeight="false" outlineLevel="0" collapsed="false">
      <c r="A2949" s="294" t="s">
        <v>6763</v>
      </c>
      <c r="B2949" s="295" t="s">
        <v>6764</v>
      </c>
      <c r="C2949" s="296" t="s">
        <v>19</v>
      </c>
      <c r="D2949" s="297" t="n">
        <v>0.3113</v>
      </c>
      <c r="E2949" s="298" t="n">
        <f aca="false">1-D2949</f>
        <v>0.6887</v>
      </c>
      <c r="F2949" s="299" t="n">
        <v>3466.86</v>
      </c>
    </row>
    <row r="2950" customFormat="false" ht="15" hidden="false" customHeight="false" outlineLevel="0" collapsed="false">
      <c r="A2950" s="294" t="s">
        <v>6765</v>
      </c>
      <c r="B2950" s="295" t="s">
        <v>6766</v>
      </c>
      <c r="C2950" s="296" t="s">
        <v>19</v>
      </c>
      <c r="D2950" s="297" t="n">
        <v>0.319</v>
      </c>
      <c r="E2950" s="298" t="n">
        <f aca="false">1-D2950</f>
        <v>0.681</v>
      </c>
      <c r="F2950" s="299" t="n">
        <v>3383.36</v>
      </c>
    </row>
    <row r="2951" customFormat="false" ht="15" hidden="false" customHeight="false" outlineLevel="0" collapsed="false">
      <c r="A2951" s="294" t="s">
        <v>6767</v>
      </c>
      <c r="B2951" s="295" t="s">
        <v>6768</v>
      </c>
      <c r="C2951" s="296" t="s">
        <v>19</v>
      </c>
      <c r="D2951" s="297" t="n">
        <v>0.3004</v>
      </c>
      <c r="E2951" s="298" t="n">
        <f aca="false">1-D2951</f>
        <v>0.6996</v>
      </c>
      <c r="F2951" s="299" t="n">
        <v>3592.29</v>
      </c>
    </row>
    <row r="2952" customFormat="false" ht="15" hidden="false" customHeight="false" outlineLevel="0" collapsed="false">
      <c r="A2952" s="294" t="s">
        <v>6769</v>
      </c>
      <c r="B2952" s="295" t="s">
        <v>6770</v>
      </c>
      <c r="C2952" s="296" t="s">
        <v>19</v>
      </c>
      <c r="D2952" s="297" t="n">
        <v>0.3093</v>
      </c>
      <c r="E2952" s="298" t="n">
        <f aca="false">1-D2952</f>
        <v>0.6907</v>
      </c>
      <c r="F2952" s="299" t="n">
        <v>3490.01</v>
      </c>
    </row>
    <row r="2953" customFormat="false" ht="15" hidden="false" customHeight="false" outlineLevel="0" collapsed="false">
      <c r="A2953" s="294" t="s">
        <v>6771</v>
      </c>
      <c r="B2953" s="295" t="s">
        <v>6772</v>
      </c>
      <c r="C2953" s="296" t="s">
        <v>19</v>
      </c>
      <c r="D2953" s="297" t="n">
        <v>0.2786</v>
      </c>
      <c r="E2953" s="298" t="n">
        <f aca="false">1-D2953</f>
        <v>0.7214</v>
      </c>
      <c r="F2953" s="299" t="n">
        <v>1206.85</v>
      </c>
    </row>
    <row r="2954" customFormat="false" ht="15" hidden="false" customHeight="false" outlineLevel="0" collapsed="false">
      <c r="A2954" s="294" t="s">
        <v>6773</v>
      </c>
      <c r="B2954" s="295" t="s">
        <v>6774</v>
      </c>
      <c r="C2954" s="296" t="s">
        <v>19</v>
      </c>
      <c r="D2954" s="297" t="n">
        <v>0.2826</v>
      </c>
      <c r="E2954" s="298" t="n">
        <f aca="false">1-D2954</f>
        <v>0.7174</v>
      </c>
      <c r="F2954" s="299" t="n">
        <v>1189.93</v>
      </c>
    </row>
    <row r="2955" customFormat="false" ht="15" hidden="false" customHeight="false" outlineLevel="0" collapsed="false">
      <c r="A2955" s="294" t="s">
        <v>6775</v>
      </c>
      <c r="B2955" s="295" t="s">
        <v>6776</v>
      </c>
      <c r="C2955" s="296" t="s">
        <v>19</v>
      </c>
      <c r="D2955" s="297" t="n">
        <v>0.2977</v>
      </c>
      <c r="E2955" s="298" t="n">
        <f aca="false">1-D2955</f>
        <v>0.7023</v>
      </c>
      <c r="F2955" s="299" t="n">
        <v>1492.22</v>
      </c>
    </row>
    <row r="2956" customFormat="false" ht="15" hidden="false" customHeight="false" outlineLevel="0" collapsed="false">
      <c r="A2956" s="294" t="s">
        <v>6777</v>
      </c>
      <c r="B2956" s="295" t="s">
        <v>6778</v>
      </c>
      <c r="C2956" s="296" t="s">
        <v>19</v>
      </c>
      <c r="D2956" s="297" t="n">
        <v>0.3037</v>
      </c>
      <c r="E2956" s="298" t="n">
        <f aca="false">1-D2956</f>
        <v>0.6963</v>
      </c>
      <c r="F2956" s="299" t="n">
        <v>1462.57</v>
      </c>
    </row>
    <row r="2957" customFormat="false" ht="15" hidden="false" customHeight="false" outlineLevel="0" collapsed="false">
      <c r="A2957" s="294" t="s">
        <v>6779</v>
      </c>
      <c r="B2957" s="295" t="s">
        <v>6780</v>
      </c>
      <c r="C2957" s="296" t="s">
        <v>19</v>
      </c>
      <c r="D2957" s="297" t="n">
        <v>0.2817</v>
      </c>
      <c r="E2957" s="298" t="n">
        <f aca="false">1-D2957</f>
        <v>0.7183</v>
      </c>
      <c r="F2957" s="299" t="n">
        <v>1576.93</v>
      </c>
    </row>
    <row r="2958" customFormat="false" ht="15" hidden="false" customHeight="false" outlineLevel="0" collapsed="false">
      <c r="A2958" s="294" t="s">
        <v>6781</v>
      </c>
      <c r="B2958" s="295" t="s">
        <v>6782</v>
      </c>
      <c r="C2958" s="296" t="s">
        <v>19</v>
      </c>
      <c r="D2958" s="297" t="n">
        <v>0.2871</v>
      </c>
      <c r="E2958" s="298" t="n">
        <f aca="false">1-D2958</f>
        <v>0.7129</v>
      </c>
      <c r="F2958" s="299" t="n">
        <v>1547.28</v>
      </c>
    </row>
    <row r="2959" customFormat="false" ht="15" hidden="false" customHeight="false" outlineLevel="0" collapsed="false">
      <c r="A2959" s="294" t="s">
        <v>202</v>
      </c>
      <c r="B2959" s="295" t="s">
        <v>203</v>
      </c>
      <c r="C2959" s="296" t="s">
        <v>19</v>
      </c>
      <c r="D2959" s="297" t="n">
        <v>0.2854</v>
      </c>
      <c r="E2959" s="298" t="n">
        <f aca="false">1-D2959</f>
        <v>0.7146</v>
      </c>
      <c r="F2959" s="299" t="n">
        <v>1758.42</v>
      </c>
    </row>
    <row r="2960" customFormat="false" ht="15" hidden="false" customHeight="false" outlineLevel="0" collapsed="false">
      <c r="A2960" s="294" t="s">
        <v>6783</v>
      </c>
      <c r="B2960" s="295" t="s">
        <v>6784</v>
      </c>
      <c r="C2960" s="296" t="s">
        <v>19</v>
      </c>
      <c r="D2960" s="297" t="n">
        <v>0.2881</v>
      </c>
      <c r="E2960" s="298" t="n">
        <f aca="false">1-D2960</f>
        <v>0.7119</v>
      </c>
      <c r="F2960" s="299" t="n">
        <v>1741.5</v>
      </c>
    </row>
    <row r="2961" customFormat="false" ht="15" hidden="false" customHeight="false" outlineLevel="0" collapsed="false">
      <c r="A2961" s="294" t="s">
        <v>6785</v>
      </c>
      <c r="B2961" s="295" t="s">
        <v>6786</v>
      </c>
      <c r="C2961" s="296" t="s">
        <v>19</v>
      </c>
      <c r="D2961" s="297" t="n">
        <v>0.3241</v>
      </c>
      <c r="E2961" s="298" t="n">
        <f aca="false">1-D2961</f>
        <v>0.6759</v>
      </c>
      <c r="F2961" s="299" t="n">
        <v>2214.66</v>
      </c>
    </row>
    <row r="2962" customFormat="false" ht="15" hidden="false" customHeight="false" outlineLevel="0" collapsed="false">
      <c r="A2962" s="294" t="s">
        <v>6787</v>
      </c>
      <c r="B2962" s="295" t="s">
        <v>6788</v>
      </c>
      <c r="C2962" s="296" t="s">
        <v>19</v>
      </c>
      <c r="D2962" s="297" t="n">
        <v>0.3287</v>
      </c>
      <c r="E2962" s="298" t="n">
        <f aca="false">1-D2962</f>
        <v>0.6713</v>
      </c>
      <c r="F2962" s="299" t="n">
        <v>2183.15</v>
      </c>
    </row>
    <row r="2963" customFormat="false" ht="15" hidden="false" customHeight="false" outlineLevel="0" collapsed="false">
      <c r="A2963" s="294" t="s">
        <v>6789</v>
      </c>
      <c r="B2963" s="295" t="s">
        <v>6790</v>
      </c>
      <c r="C2963" s="296" t="s">
        <v>19</v>
      </c>
      <c r="D2963" s="297" t="n">
        <v>0.2929</v>
      </c>
      <c r="E2963" s="298" t="n">
        <f aca="false">1-D2963</f>
        <v>0.7071</v>
      </c>
      <c r="F2963" s="299" t="n">
        <v>2640.97</v>
      </c>
    </row>
    <row r="2964" customFormat="false" ht="15" hidden="false" customHeight="false" outlineLevel="0" collapsed="false">
      <c r="A2964" s="294" t="s">
        <v>6791</v>
      </c>
      <c r="B2964" s="295" t="s">
        <v>6792</v>
      </c>
      <c r="C2964" s="296" t="s">
        <v>19</v>
      </c>
      <c r="D2964" s="297" t="n">
        <v>0.2977</v>
      </c>
      <c r="E2964" s="298" t="n">
        <f aca="false">1-D2964</f>
        <v>0.7023</v>
      </c>
      <c r="F2964" s="299" t="n">
        <v>2598.05</v>
      </c>
    </row>
    <row r="2965" customFormat="false" ht="15" hidden="false" customHeight="false" outlineLevel="0" collapsed="false">
      <c r="A2965" s="294" t="s">
        <v>186</v>
      </c>
      <c r="B2965" s="295" t="s">
        <v>187</v>
      </c>
      <c r="C2965" s="296" t="s">
        <v>19</v>
      </c>
      <c r="D2965" s="297" t="n">
        <v>0.2813</v>
      </c>
      <c r="E2965" s="298" t="n">
        <f aca="false">1-D2965</f>
        <v>0.7187</v>
      </c>
      <c r="F2965" s="299" t="n">
        <v>2750.25</v>
      </c>
    </row>
    <row r="2966" customFormat="false" ht="15" hidden="false" customHeight="false" outlineLevel="0" collapsed="false">
      <c r="A2966" s="294" t="s">
        <v>6793</v>
      </c>
      <c r="B2966" s="295" t="s">
        <v>6794</v>
      </c>
      <c r="C2966" s="296" t="s">
        <v>19</v>
      </c>
      <c r="D2966" s="297" t="n">
        <v>0.2856</v>
      </c>
      <c r="E2966" s="298" t="n">
        <f aca="false">1-D2966</f>
        <v>0.7144</v>
      </c>
      <c r="F2966" s="299" t="n">
        <v>2708.5</v>
      </c>
    </row>
    <row r="2967" customFormat="false" ht="15" hidden="false" customHeight="false" outlineLevel="0" collapsed="false">
      <c r="A2967" s="294" t="s">
        <v>6795</v>
      </c>
      <c r="B2967" s="295" t="s">
        <v>6796</v>
      </c>
      <c r="C2967" s="296" t="s">
        <v>19</v>
      </c>
      <c r="D2967" s="297" t="n">
        <v>0.3888</v>
      </c>
      <c r="E2967" s="298" t="n">
        <f aca="false">1-D2967</f>
        <v>0.6112</v>
      </c>
      <c r="F2967" s="299" t="n">
        <v>832.48</v>
      </c>
    </row>
    <row r="2968" customFormat="false" ht="15" hidden="false" customHeight="false" outlineLevel="0" collapsed="false">
      <c r="A2968" s="294" t="s">
        <v>6797</v>
      </c>
      <c r="B2968" s="295" t="s">
        <v>6798</v>
      </c>
      <c r="C2968" s="296" t="s">
        <v>19</v>
      </c>
      <c r="D2968" s="297" t="n">
        <v>0.2187</v>
      </c>
      <c r="E2968" s="298" t="n">
        <f aca="false">1-D2968</f>
        <v>0.7813</v>
      </c>
      <c r="F2968" s="299" t="n">
        <v>550.51</v>
      </c>
    </row>
    <row r="2969" customFormat="false" ht="15" hidden="false" customHeight="false" outlineLevel="0" collapsed="false">
      <c r="A2969" s="294" t="s">
        <v>6799</v>
      </c>
      <c r="B2969" s="295" t="s">
        <v>6800</v>
      </c>
      <c r="C2969" s="296" t="s">
        <v>19</v>
      </c>
      <c r="D2969" s="297" t="n">
        <v>0.2823</v>
      </c>
      <c r="E2969" s="298" t="n">
        <f aca="false">1-D2969</f>
        <v>0.7177</v>
      </c>
      <c r="F2969" s="299" t="n">
        <v>630.38</v>
      </c>
    </row>
    <row r="2970" customFormat="false" ht="15" hidden="false" customHeight="false" outlineLevel="0" collapsed="false">
      <c r="A2970" s="294" t="s">
        <v>6801</v>
      </c>
      <c r="B2970" s="295" t="s">
        <v>6802</v>
      </c>
      <c r="C2970" s="296" t="s">
        <v>19</v>
      </c>
      <c r="D2970" s="297" t="n">
        <v>0.3303</v>
      </c>
      <c r="E2970" s="298" t="n">
        <f aca="false">1-D2970</f>
        <v>0.6697</v>
      </c>
      <c r="F2970" s="299" t="n">
        <v>707.81</v>
      </c>
    </row>
    <row r="2971" customFormat="false" ht="15" hidden="false" customHeight="false" outlineLevel="0" collapsed="false">
      <c r="A2971" s="294" t="s">
        <v>6803</v>
      </c>
      <c r="B2971" s="295" t="s">
        <v>6804</v>
      </c>
      <c r="C2971" s="296" t="s">
        <v>19</v>
      </c>
      <c r="D2971" s="297" t="n">
        <v>0.5624</v>
      </c>
      <c r="E2971" s="298" t="n">
        <f aca="false">1-D2971</f>
        <v>0.4376</v>
      </c>
      <c r="F2971" s="299" t="n">
        <v>402.19</v>
      </c>
    </row>
    <row r="2972" customFormat="false" ht="15" hidden="false" customHeight="false" outlineLevel="0" collapsed="false">
      <c r="A2972" s="294" t="s">
        <v>6805</v>
      </c>
      <c r="B2972" s="295" t="s">
        <v>6806</v>
      </c>
      <c r="C2972" s="296" t="s">
        <v>19</v>
      </c>
      <c r="D2972" s="297" t="n">
        <v>0.4232</v>
      </c>
      <c r="E2972" s="298" t="n">
        <f aca="false">1-D2972</f>
        <v>0.5768</v>
      </c>
      <c r="F2972" s="299" t="n">
        <v>210.35</v>
      </c>
    </row>
    <row r="2973" customFormat="false" ht="15" hidden="false" customHeight="false" outlineLevel="0" collapsed="false">
      <c r="A2973" s="294" t="s">
        <v>6807</v>
      </c>
      <c r="B2973" s="295" t="s">
        <v>6808</v>
      </c>
      <c r="C2973" s="296" t="s">
        <v>19</v>
      </c>
      <c r="D2973" s="297" t="n">
        <v>0.4826</v>
      </c>
      <c r="E2973" s="298" t="n">
        <f aca="false">1-D2973</f>
        <v>0.5174</v>
      </c>
      <c r="F2973" s="299" t="n">
        <v>263.93</v>
      </c>
    </row>
    <row r="2974" customFormat="false" ht="15" hidden="false" customHeight="false" outlineLevel="0" collapsed="false">
      <c r="A2974" s="294" t="s">
        <v>6809</v>
      </c>
      <c r="B2974" s="295" t="s">
        <v>6810</v>
      </c>
      <c r="C2974" s="296" t="s">
        <v>19</v>
      </c>
      <c r="D2974" s="297" t="n">
        <v>0.5215</v>
      </c>
      <c r="E2974" s="298" t="n">
        <f aca="false">1-D2974</f>
        <v>0.4785</v>
      </c>
      <c r="F2974" s="299" t="n">
        <v>316.93</v>
      </c>
    </row>
    <row r="2975" customFormat="false" ht="15" hidden="false" customHeight="false" outlineLevel="0" collapsed="false">
      <c r="A2975" s="294" t="s">
        <v>6811</v>
      </c>
      <c r="B2975" s="295" t="s">
        <v>6812</v>
      </c>
      <c r="C2975" s="296" t="s">
        <v>39</v>
      </c>
      <c r="D2975" s="297" t="n">
        <v>0.4661</v>
      </c>
      <c r="E2975" s="298" t="n">
        <f aca="false">1-D2975</f>
        <v>0.5339</v>
      </c>
      <c r="F2975" s="299" t="n">
        <v>24.18</v>
      </c>
    </row>
    <row r="2976" customFormat="false" ht="15" hidden="false" customHeight="false" outlineLevel="0" collapsed="false">
      <c r="A2976" s="294" t="s">
        <v>6813</v>
      </c>
      <c r="B2976" s="295" t="s">
        <v>6814</v>
      </c>
      <c r="C2976" s="296" t="s">
        <v>39</v>
      </c>
      <c r="D2976" s="297" t="n">
        <v>0.4718</v>
      </c>
      <c r="E2976" s="298" t="n">
        <f aca="false">1-D2976</f>
        <v>0.5282</v>
      </c>
      <c r="F2976" s="299" t="n">
        <v>21.07</v>
      </c>
    </row>
    <row r="2977" customFormat="false" ht="15" hidden="false" customHeight="false" outlineLevel="0" collapsed="false">
      <c r="A2977" s="294" t="s">
        <v>6815</v>
      </c>
      <c r="B2977" s="295" t="s">
        <v>6816</v>
      </c>
      <c r="C2977" s="296" t="s">
        <v>39</v>
      </c>
      <c r="D2977" s="297" t="n">
        <v>0.5052</v>
      </c>
      <c r="E2977" s="298" t="n">
        <f aca="false">1-D2977</f>
        <v>0.4948</v>
      </c>
      <c r="F2977" s="299" t="n">
        <v>28.92</v>
      </c>
    </row>
    <row r="2978" customFormat="false" ht="15" hidden="false" customHeight="false" outlineLevel="0" collapsed="false">
      <c r="A2978" s="294" t="s">
        <v>6817</v>
      </c>
      <c r="B2978" s="295" t="s">
        <v>6818</v>
      </c>
      <c r="C2978" s="296" t="s">
        <v>39</v>
      </c>
      <c r="D2978" s="297" t="n">
        <v>0.5012</v>
      </c>
      <c r="E2978" s="298" t="n">
        <f aca="false">1-D2978</f>
        <v>0.4988</v>
      </c>
      <c r="F2978" s="299" t="n">
        <v>24.2</v>
      </c>
    </row>
    <row r="2979" customFormat="false" ht="15" hidden="false" customHeight="false" outlineLevel="0" collapsed="false">
      <c r="A2979" s="294" t="s">
        <v>6819</v>
      </c>
      <c r="B2979" s="295" t="s">
        <v>6820</v>
      </c>
      <c r="C2979" s="296" t="s">
        <v>39</v>
      </c>
      <c r="D2979" s="297" t="n">
        <v>0.3868</v>
      </c>
      <c r="E2979" s="298" t="n">
        <f aca="false">1-D2979</f>
        <v>0.6132</v>
      </c>
      <c r="F2979" s="299" t="n">
        <v>18.59</v>
      </c>
    </row>
    <row r="2980" customFormat="false" ht="15" hidden="false" customHeight="false" outlineLevel="0" collapsed="false">
      <c r="A2980" s="294" t="s">
        <v>6821</v>
      </c>
      <c r="B2980" s="295" t="s">
        <v>6822</v>
      </c>
      <c r="C2980" s="296" t="s">
        <v>39</v>
      </c>
      <c r="D2980" s="297" t="n">
        <v>0.3887</v>
      </c>
      <c r="E2980" s="298" t="n">
        <f aca="false">1-D2980</f>
        <v>0.6113</v>
      </c>
      <c r="F2980" s="299" t="n">
        <v>23.67</v>
      </c>
    </row>
    <row r="2981" customFormat="false" ht="15" hidden="false" customHeight="false" outlineLevel="0" collapsed="false">
      <c r="A2981" s="294" t="s">
        <v>6823</v>
      </c>
      <c r="B2981" s="295" t="s">
        <v>6824</v>
      </c>
      <c r="C2981" s="296" t="s">
        <v>39</v>
      </c>
      <c r="D2981" s="297" t="n">
        <v>0.4399</v>
      </c>
      <c r="E2981" s="298" t="n">
        <f aca="false">1-D2981</f>
        <v>0.5601</v>
      </c>
      <c r="F2981" s="299" t="n">
        <v>22.3</v>
      </c>
    </row>
    <row r="2982" customFormat="false" ht="15" hidden="false" customHeight="false" outlineLevel="0" collapsed="false">
      <c r="A2982" s="294" t="s">
        <v>6825</v>
      </c>
      <c r="B2982" s="295" t="s">
        <v>6826</v>
      </c>
      <c r="C2982" s="296" t="s">
        <v>39</v>
      </c>
      <c r="D2982" s="297" t="n">
        <v>0.4415</v>
      </c>
      <c r="E2982" s="298" t="n">
        <f aca="false">1-D2982</f>
        <v>0.5585</v>
      </c>
      <c r="F2982" s="299" t="n">
        <v>28.4</v>
      </c>
    </row>
    <row r="2983" customFormat="false" ht="15" hidden="false" customHeight="false" outlineLevel="0" collapsed="false">
      <c r="A2983" s="294" t="s">
        <v>6827</v>
      </c>
      <c r="B2983" s="295" t="s">
        <v>6828</v>
      </c>
      <c r="C2983" s="296" t="s">
        <v>39</v>
      </c>
      <c r="D2983" s="297" t="n">
        <v>0.0774</v>
      </c>
      <c r="E2983" s="298" t="n">
        <f aca="false">1-D2983</f>
        <v>0.9226</v>
      </c>
      <c r="F2983" s="299" t="n">
        <v>63.72</v>
      </c>
    </row>
    <row r="2984" customFormat="false" ht="15" hidden="false" customHeight="false" outlineLevel="0" collapsed="false">
      <c r="A2984" s="294" t="s">
        <v>6829</v>
      </c>
      <c r="B2984" s="295" t="s">
        <v>6830</v>
      </c>
      <c r="C2984" s="296" t="s">
        <v>39</v>
      </c>
      <c r="D2984" s="297" t="n">
        <v>0.0721</v>
      </c>
      <c r="E2984" s="298" t="n">
        <f aca="false">1-D2984</f>
        <v>0.9279</v>
      </c>
      <c r="F2984" s="299" t="n">
        <v>69.53</v>
      </c>
    </row>
    <row r="2985" customFormat="false" ht="15" hidden="false" customHeight="false" outlineLevel="0" collapsed="false">
      <c r="A2985" s="294" t="s">
        <v>6831</v>
      </c>
      <c r="B2985" s="295" t="s">
        <v>6832</v>
      </c>
      <c r="C2985" s="296" t="s">
        <v>39</v>
      </c>
      <c r="D2985" s="297" t="n">
        <v>0.1244</v>
      </c>
      <c r="E2985" s="298" t="n">
        <f aca="false">1-D2985</f>
        <v>0.8756</v>
      </c>
      <c r="F2985" s="299" t="n">
        <v>69.63</v>
      </c>
    </row>
    <row r="2986" customFormat="false" ht="15" hidden="false" customHeight="false" outlineLevel="0" collapsed="false">
      <c r="A2986" s="294" t="s">
        <v>6833</v>
      </c>
      <c r="B2986" s="295" t="s">
        <v>6834</v>
      </c>
      <c r="C2986" s="296" t="s">
        <v>39</v>
      </c>
      <c r="D2986" s="297" t="n">
        <v>0.1136</v>
      </c>
      <c r="E2986" s="298" t="n">
        <f aca="false">1-D2986</f>
        <v>0.8864</v>
      </c>
      <c r="F2986" s="299" t="n">
        <v>80.92</v>
      </c>
    </row>
    <row r="2987" customFormat="false" ht="15" hidden="false" customHeight="false" outlineLevel="0" collapsed="false">
      <c r="A2987" s="294" t="s">
        <v>6835</v>
      </c>
      <c r="B2987" s="295" t="s">
        <v>6836</v>
      </c>
      <c r="C2987" s="296" t="s">
        <v>39</v>
      </c>
      <c r="D2987" s="297" t="n">
        <v>0.0539</v>
      </c>
      <c r="E2987" s="298" t="n">
        <f aca="false">1-D2987</f>
        <v>0.9461</v>
      </c>
      <c r="F2987" s="299" t="n">
        <v>34.71</v>
      </c>
    </row>
    <row r="2988" customFormat="false" ht="15" hidden="false" customHeight="false" outlineLevel="0" collapsed="false">
      <c r="A2988" s="294" t="s">
        <v>6837</v>
      </c>
      <c r="B2988" s="295" t="s">
        <v>6838</v>
      </c>
      <c r="C2988" s="296" t="s">
        <v>39</v>
      </c>
      <c r="D2988" s="297" t="n">
        <v>0.0539</v>
      </c>
      <c r="E2988" s="298" t="n">
        <f aca="false">1-D2988</f>
        <v>0.9461</v>
      </c>
      <c r="F2988" s="299" t="n">
        <v>43.97</v>
      </c>
    </row>
    <row r="2989" customFormat="false" ht="15" hidden="false" customHeight="false" outlineLevel="0" collapsed="false">
      <c r="A2989" s="294" t="s">
        <v>6839</v>
      </c>
      <c r="B2989" s="295" t="s">
        <v>6840</v>
      </c>
      <c r="C2989" s="296" t="s">
        <v>39</v>
      </c>
      <c r="D2989" s="297" t="n">
        <v>0.1108</v>
      </c>
      <c r="E2989" s="298" t="n">
        <f aca="false">1-D2989</f>
        <v>0.8892</v>
      </c>
      <c r="F2989" s="299" t="n">
        <v>38.19</v>
      </c>
    </row>
    <row r="2990" customFormat="false" ht="15" hidden="false" customHeight="false" outlineLevel="0" collapsed="false">
      <c r="A2990" s="294" t="s">
        <v>6841</v>
      </c>
      <c r="B2990" s="295" t="s">
        <v>6842</v>
      </c>
      <c r="C2990" s="296" t="s">
        <v>39</v>
      </c>
      <c r="D2990" s="297" t="n">
        <v>0.1101</v>
      </c>
      <c r="E2990" s="298" t="n">
        <f aca="false">1-D2990</f>
        <v>0.8899</v>
      </c>
      <c r="F2990" s="299" t="n">
        <v>48.33</v>
      </c>
    </row>
    <row r="2991" customFormat="false" ht="15" hidden="false" customHeight="false" outlineLevel="0" collapsed="false">
      <c r="A2991" s="294" t="s">
        <v>6843</v>
      </c>
      <c r="B2991" s="295" t="s">
        <v>6844</v>
      </c>
      <c r="C2991" s="296" t="s">
        <v>39</v>
      </c>
      <c r="D2991" s="297" t="n">
        <v>0.0979</v>
      </c>
      <c r="E2991" s="298" t="n">
        <f aca="false">1-D2991</f>
        <v>0.9021</v>
      </c>
      <c r="F2991" s="299" t="n">
        <v>127.64</v>
      </c>
    </row>
    <row r="2992" customFormat="false" ht="15" hidden="false" customHeight="false" outlineLevel="0" collapsed="false">
      <c r="A2992" s="294" t="s">
        <v>6845</v>
      </c>
      <c r="B2992" s="295" t="s">
        <v>6846</v>
      </c>
      <c r="C2992" s="296" t="s">
        <v>39</v>
      </c>
      <c r="D2992" s="297" t="n">
        <v>0.092</v>
      </c>
      <c r="E2992" s="298" t="n">
        <f aca="false">1-D2992</f>
        <v>0.908</v>
      </c>
      <c r="F2992" s="299" t="n">
        <v>125.27</v>
      </c>
    </row>
    <row r="2993" customFormat="false" ht="15" hidden="false" customHeight="false" outlineLevel="0" collapsed="false">
      <c r="A2993" s="294" t="s">
        <v>6847</v>
      </c>
      <c r="B2993" s="295" t="s">
        <v>6848</v>
      </c>
      <c r="C2993" s="296" t="s">
        <v>39</v>
      </c>
      <c r="D2993" s="297" t="n">
        <v>0.1374</v>
      </c>
      <c r="E2993" s="298" t="n">
        <f aca="false">1-D2993</f>
        <v>0.8626</v>
      </c>
      <c r="F2993" s="299" t="n">
        <v>138.16</v>
      </c>
    </row>
    <row r="2994" customFormat="false" ht="15" hidden="false" customHeight="false" outlineLevel="0" collapsed="false">
      <c r="A2994" s="294" t="s">
        <v>6849</v>
      </c>
      <c r="B2994" s="295" t="s">
        <v>6850</v>
      </c>
      <c r="C2994" s="296" t="s">
        <v>39</v>
      </c>
      <c r="D2994" s="297" t="n">
        <v>0.1335</v>
      </c>
      <c r="E2994" s="298" t="n">
        <f aca="false">1-D2994</f>
        <v>0.8665</v>
      </c>
      <c r="F2994" s="299" t="n">
        <v>135.41</v>
      </c>
    </row>
    <row r="2995" customFormat="false" ht="15" hidden="false" customHeight="false" outlineLevel="0" collapsed="false">
      <c r="A2995" s="294" t="s">
        <v>6851</v>
      </c>
      <c r="B2995" s="295" t="s">
        <v>6852</v>
      </c>
      <c r="C2995" s="296" t="s">
        <v>39</v>
      </c>
      <c r="D2995" s="297" t="n">
        <v>0.1246</v>
      </c>
      <c r="E2995" s="298" t="n">
        <f aca="false">1-D2995</f>
        <v>0.8754</v>
      </c>
      <c r="F2995" s="299" t="n">
        <v>50.09</v>
      </c>
    </row>
    <row r="2996" customFormat="false" ht="15" hidden="false" customHeight="false" outlineLevel="0" collapsed="false">
      <c r="A2996" s="294" t="s">
        <v>6853</v>
      </c>
      <c r="B2996" s="295" t="s">
        <v>6854</v>
      </c>
      <c r="C2996" s="296" t="s">
        <v>103</v>
      </c>
      <c r="D2996" s="297" t="n">
        <v>0.14</v>
      </c>
      <c r="E2996" s="298" t="n">
        <f aca="false">1-D2996</f>
        <v>0.86</v>
      </c>
      <c r="F2996" s="299" t="n">
        <v>11.14</v>
      </c>
    </row>
    <row r="2997" customFormat="false" ht="15" hidden="false" customHeight="false" outlineLevel="0" collapsed="false">
      <c r="A2997" s="294" t="s">
        <v>6855</v>
      </c>
      <c r="B2997" s="295" t="s">
        <v>6856</v>
      </c>
      <c r="C2997" s="296" t="s">
        <v>39</v>
      </c>
      <c r="D2997" s="297" t="n">
        <v>0.1409</v>
      </c>
      <c r="E2997" s="298" t="n">
        <f aca="false">1-D2997</f>
        <v>0.8591</v>
      </c>
      <c r="F2997" s="299" t="n">
        <v>48.32</v>
      </c>
    </row>
    <row r="2998" customFormat="false" ht="15" hidden="false" customHeight="false" outlineLevel="0" collapsed="false">
      <c r="A2998" s="294" t="s">
        <v>6857</v>
      </c>
      <c r="B2998" s="295" t="s">
        <v>6858</v>
      </c>
      <c r="C2998" s="296" t="s">
        <v>39</v>
      </c>
      <c r="D2998" s="297" t="n">
        <v>0.1958</v>
      </c>
      <c r="E2998" s="298" t="n">
        <f aca="false">1-D2998</f>
        <v>0.8042</v>
      </c>
      <c r="F2998" s="299" t="n">
        <v>100.28</v>
      </c>
    </row>
    <row r="2999" customFormat="false" ht="15" hidden="false" customHeight="false" outlineLevel="0" collapsed="false">
      <c r="A2999" s="294" t="s">
        <v>190</v>
      </c>
      <c r="B2999" s="295" t="s">
        <v>191</v>
      </c>
      <c r="C2999" s="296" t="s">
        <v>39</v>
      </c>
      <c r="D2999" s="297" t="n">
        <v>0.2049</v>
      </c>
      <c r="E2999" s="298" t="n">
        <f aca="false">1-D2999</f>
        <v>0.7951</v>
      </c>
      <c r="F2999" s="299" t="n">
        <v>92.94</v>
      </c>
    </row>
    <row r="3000" customFormat="false" ht="15" hidden="false" customHeight="false" outlineLevel="0" collapsed="false">
      <c r="A3000" s="294" t="s">
        <v>6859</v>
      </c>
      <c r="B3000" s="295" t="s">
        <v>6860</v>
      </c>
      <c r="C3000" s="296" t="s">
        <v>39</v>
      </c>
      <c r="D3000" s="297" t="n">
        <v>0.2311</v>
      </c>
      <c r="E3000" s="298" t="n">
        <f aca="false">1-D3000</f>
        <v>0.7689</v>
      </c>
      <c r="F3000" s="299" t="n">
        <v>122.26</v>
      </c>
    </row>
    <row r="3001" customFormat="false" ht="15" hidden="false" customHeight="false" outlineLevel="0" collapsed="false">
      <c r="A3001" s="294" t="s">
        <v>6861</v>
      </c>
      <c r="B3001" s="295" t="s">
        <v>6862</v>
      </c>
      <c r="C3001" s="296" t="s">
        <v>39</v>
      </c>
      <c r="D3001" s="297" t="n">
        <v>0.2593</v>
      </c>
      <c r="E3001" s="298" t="n">
        <f aca="false">1-D3001</f>
        <v>0.7407</v>
      </c>
      <c r="F3001" s="299" t="n">
        <v>104.86</v>
      </c>
    </row>
    <row r="3002" customFormat="false" ht="15" hidden="false" customHeight="false" outlineLevel="0" collapsed="false">
      <c r="A3002" s="294" t="s">
        <v>6863</v>
      </c>
      <c r="B3002" s="295" t="s">
        <v>6864</v>
      </c>
      <c r="C3002" s="296" t="s">
        <v>39</v>
      </c>
      <c r="D3002" s="297" t="n">
        <v>0.1558</v>
      </c>
      <c r="E3002" s="298" t="n">
        <f aca="false">1-D3002</f>
        <v>0.8442</v>
      </c>
      <c r="F3002" s="299" t="n">
        <v>22.33</v>
      </c>
    </row>
    <row r="3003" customFormat="false" ht="15" hidden="false" customHeight="false" outlineLevel="0" collapsed="false">
      <c r="A3003" s="294" t="s">
        <v>6865</v>
      </c>
      <c r="B3003" s="295" t="s">
        <v>6866</v>
      </c>
      <c r="C3003" s="296" t="s">
        <v>39</v>
      </c>
      <c r="D3003" s="297" t="n">
        <v>0.1552</v>
      </c>
      <c r="E3003" s="298" t="n">
        <f aca="false">1-D3003</f>
        <v>0.8448</v>
      </c>
      <c r="F3003" s="299" t="n">
        <v>28.03</v>
      </c>
    </row>
    <row r="3004" customFormat="false" ht="15" hidden="false" customHeight="false" outlineLevel="0" collapsed="false">
      <c r="A3004" s="294" t="s">
        <v>6867</v>
      </c>
      <c r="B3004" s="295" t="s">
        <v>6868</v>
      </c>
      <c r="C3004" s="296" t="s">
        <v>72</v>
      </c>
      <c r="D3004" s="297" t="n">
        <v>0.3064</v>
      </c>
      <c r="E3004" s="298" t="n">
        <f aca="false">1-D3004</f>
        <v>0.6936</v>
      </c>
      <c r="F3004" s="299" t="n">
        <v>2097.75</v>
      </c>
    </row>
    <row r="3005" customFormat="false" ht="15" hidden="false" customHeight="false" outlineLevel="0" collapsed="false">
      <c r="A3005" s="294" t="s">
        <v>6869</v>
      </c>
      <c r="B3005" s="295" t="s">
        <v>6870</v>
      </c>
      <c r="C3005" s="296" t="s">
        <v>72</v>
      </c>
      <c r="D3005" s="297" t="n">
        <v>0.4968</v>
      </c>
      <c r="E3005" s="298" t="n">
        <f aca="false">1-D3005</f>
        <v>0.5032</v>
      </c>
      <c r="F3005" s="299" t="n">
        <v>4219.6</v>
      </c>
    </row>
    <row r="3006" customFormat="false" ht="15" hidden="false" customHeight="false" outlineLevel="0" collapsed="false">
      <c r="A3006" s="294" t="s">
        <v>6871</v>
      </c>
      <c r="B3006" s="295" t="s">
        <v>6872</v>
      </c>
      <c r="C3006" s="296" t="s">
        <v>72</v>
      </c>
      <c r="D3006" s="297" t="n">
        <v>0.4465</v>
      </c>
      <c r="E3006" s="298" t="n">
        <f aca="false">1-D3006</f>
        <v>0.5535</v>
      </c>
      <c r="F3006" s="299" t="n">
        <v>3069.26</v>
      </c>
    </row>
    <row r="3007" customFormat="false" ht="15" hidden="false" customHeight="false" outlineLevel="0" collapsed="false">
      <c r="A3007" s="294" t="s">
        <v>6873</v>
      </c>
      <c r="B3007" s="295" t="s">
        <v>6874</v>
      </c>
      <c r="C3007" s="296" t="s">
        <v>72</v>
      </c>
      <c r="D3007" s="297" t="n">
        <v>0.3103</v>
      </c>
      <c r="E3007" s="298" t="n">
        <f aca="false">1-D3007</f>
        <v>0.6897</v>
      </c>
      <c r="F3007" s="299" t="n">
        <v>1570.62</v>
      </c>
    </row>
    <row r="3008" customFormat="false" ht="15" hidden="false" customHeight="false" outlineLevel="0" collapsed="false">
      <c r="A3008" s="294" t="s">
        <v>6875</v>
      </c>
      <c r="B3008" s="295" t="s">
        <v>6876</v>
      </c>
      <c r="C3008" s="296" t="s">
        <v>72</v>
      </c>
      <c r="D3008" s="297" t="n">
        <v>0.52</v>
      </c>
      <c r="E3008" s="298" t="n">
        <f aca="false">1-D3008</f>
        <v>0.48</v>
      </c>
      <c r="F3008" s="299" t="n">
        <v>3342.42</v>
      </c>
    </row>
    <row r="3009" customFormat="false" ht="15" hidden="false" customHeight="false" outlineLevel="0" collapsed="false">
      <c r="A3009" s="294" t="s">
        <v>6877</v>
      </c>
      <c r="B3009" s="295" t="s">
        <v>6878</v>
      </c>
      <c r="C3009" s="296" t="s">
        <v>72</v>
      </c>
      <c r="D3009" s="297" t="n">
        <v>0.4797</v>
      </c>
      <c r="E3009" s="298" t="n">
        <f aca="false">1-D3009</f>
        <v>0.5203</v>
      </c>
      <c r="F3009" s="299" t="n">
        <v>2704.8</v>
      </c>
    </row>
    <row r="3010" customFormat="false" ht="15" hidden="false" customHeight="false" outlineLevel="0" collapsed="false">
      <c r="A3010" s="294" t="s">
        <v>6879</v>
      </c>
      <c r="B3010" s="295" t="s">
        <v>6880</v>
      </c>
      <c r="C3010" s="296" t="s">
        <v>72</v>
      </c>
      <c r="D3010" s="297" t="n">
        <v>0.4368</v>
      </c>
      <c r="E3010" s="298" t="n">
        <f aca="false">1-D3010</f>
        <v>0.5632</v>
      </c>
      <c r="F3010" s="299" t="n">
        <v>3541.02</v>
      </c>
    </row>
    <row r="3011" customFormat="false" ht="15" hidden="false" customHeight="false" outlineLevel="0" collapsed="false">
      <c r="A3011" s="294" t="s">
        <v>6881</v>
      </c>
      <c r="B3011" s="295" t="s">
        <v>6882</v>
      </c>
      <c r="C3011" s="296" t="s">
        <v>72</v>
      </c>
      <c r="D3011" s="297" t="n">
        <v>0.5104</v>
      </c>
      <c r="E3011" s="298" t="n">
        <f aca="false">1-D3011</f>
        <v>0.4896</v>
      </c>
      <c r="F3011" s="299" t="n">
        <v>3809.26</v>
      </c>
    </row>
    <row r="3012" customFormat="false" ht="15" hidden="false" customHeight="false" outlineLevel="0" collapsed="false">
      <c r="A3012" s="294" t="s">
        <v>6883</v>
      </c>
      <c r="B3012" s="295" t="s">
        <v>6884</v>
      </c>
      <c r="C3012" s="296" t="s">
        <v>39</v>
      </c>
      <c r="D3012" s="297" t="n">
        <v>0.1144</v>
      </c>
      <c r="E3012" s="298" t="n">
        <f aca="false">1-D3012</f>
        <v>0.8856</v>
      </c>
      <c r="F3012" s="299" t="n">
        <v>266.46</v>
      </c>
    </row>
    <row r="3013" customFormat="false" ht="15" hidden="false" customHeight="false" outlineLevel="0" collapsed="false">
      <c r="A3013" s="294" t="s">
        <v>6885</v>
      </c>
      <c r="B3013" s="295" t="s">
        <v>6886</v>
      </c>
      <c r="C3013" s="296" t="s">
        <v>39</v>
      </c>
      <c r="D3013" s="297" t="n">
        <v>0.0883</v>
      </c>
      <c r="E3013" s="298" t="n">
        <f aca="false">1-D3013</f>
        <v>0.9117</v>
      </c>
      <c r="F3013" s="299" t="n">
        <v>285.71</v>
      </c>
    </row>
    <row r="3014" customFormat="false" ht="15" hidden="false" customHeight="false" outlineLevel="0" collapsed="false">
      <c r="A3014" s="294" t="s">
        <v>6887</v>
      </c>
      <c r="B3014" s="295" t="s">
        <v>6888</v>
      </c>
      <c r="C3014" s="296" t="s">
        <v>39</v>
      </c>
      <c r="D3014" s="297" t="n">
        <v>0.0893</v>
      </c>
      <c r="E3014" s="298" t="n">
        <f aca="false">1-D3014</f>
        <v>0.9107</v>
      </c>
      <c r="F3014" s="299" t="n">
        <v>452.85</v>
      </c>
    </row>
    <row r="3015" customFormat="false" ht="15" hidden="false" customHeight="false" outlineLevel="0" collapsed="false">
      <c r="A3015" s="294" t="s">
        <v>6889</v>
      </c>
      <c r="B3015" s="295" t="s">
        <v>6890</v>
      </c>
      <c r="C3015" s="296" t="s">
        <v>39</v>
      </c>
      <c r="D3015" s="297" t="n">
        <v>0.0646</v>
      </c>
      <c r="E3015" s="298" t="n">
        <f aca="false">1-D3015</f>
        <v>0.9354</v>
      </c>
      <c r="F3015" s="299" t="n">
        <v>469.68</v>
      </c>
    </row>
    <row r="3016" customFormat="false" ht="15" hidden="false" customHeight="false" outlineLevel="0" collapsed="false">
      <c r="A3016" s="294" t="s">
        <v>6891</v>
      </c>
      <c r="B3016" s="295" t="s">
        <v>6892</v>
      </c>
      <c r="C3016" s="296" t="s">
        <v>61</v>
      </c>
      <c r="D3016" s="297" t="n">
        <v>0.2833</v>
      </c>
      <c r="E3016" s="298" t="n">
        <f aca="false">1-D3016</f>
        <v>0.7167</v>
      </c>
      <c r="F3016" s="299" t="n">
        <v>733.45</v>
      </c>
    </row>
    <row r="3017" customFormat="false" ht="15" hidden="false" customHeight="false" outlineLevel="0" collapsed="false">
      <c r="A3017" s="294" t="s">
        <v>6893</v>
      </c>
      <c r="B3017" s="295" t="s">
        <v>6894</v>
      </c>
      <c r="C3017" s="296" t="s">
        <v>103</v>
      </c>
      <c r="D3017" s="297" t="n">
        <v>0.1818</v>
      </c>
      <c r="E3017" s="298" t="n">
        <f aca="false">1-D3017</f>
        <v>0.8182</v>
      </c>
      <c r="F3017" s="299" t="n">
        <v>13.75</v>
      </c>
    </row>
    <row r="3018" customFormat="false" ht="15" hidden="false" customHeight="false" outlineLevel="0" collapsed="false">
      <c r="A3018" s="294" t="s">
        <v>6895</v>
      </c>
      <c r="B3018" s="295" t="s">
        <v>6896</v>
      </c>
      <c r="C3018" s="296" t="s">
        <v>103</v>
      </c>
      <c r="D3018" s="297" t="n">
        <v>0.1125</v>
      </c>
      <c r="E3018" s="298" t="n">
        <f aca="false">1-D3018</f>
        <v>0.8875</v>
      </c>
      <c r="F3018" s="299" t="n">
        <v>10.67</v>
      </c>
    </row>
    <row r="3019" customFormat="false" ht="15" hidden="false" customHeight="false" outlineLevel="0" collapsed="false">
      <c r="A3019" s="294" t="s">
        <v>6897</v>
      </c>
      <c r="B3019" s="295" t="s">
        <v>6898</v>
      </c>
      <c r="C3019" s="296" t="s">
        <v>103</v>
      </c>
      <c r="D3019" s="297" t="n">
        <v>0.0866</v>
      </c>
      <c r="E3019" s="298" t="n">
        <f aca="false">1-D3019</f>
        <v>0.9134</v>
      </c>
      <c r="F3019" s="299" t="n">
        <v>10.16</v>
      </c>
    </row>
    <row r="3020" customFormat="false" ht="15" hidden="false" customHeight="false" outlineLevel="0" collapsed="false">
      <c r="A3020" s="294" t="s">
        <v>6899</v>
      </c>
      <c r="B3020" s="295" t="s">
        <v>6900</v>
      </c>
      <c r="C3020" s="296" t="s">
        <v>103</v>
      </c>
      <c r="D3020" s="297" t="n">
        <v>0.0589</v>
      </c>
      <c r="E3020" s="298" t="n">
        <f aca="false">1-D3020</f>
        <v>0.9411</v>
      </c>
      <c r="F3020" s="299" t="n">
        <v>11.37</v>
      </c>
    </row>
    <row r="3021" customFormat="false" ht="15" hidden="false" customHeight="false" outlineLevel="0" collapsed="false">
      <c r="A3021" s="294" t="s">
        <v>6901</v>
      </c>
      <c r="B3021" s="295" t="s">
        <v>6902</v>
      </c>
      <c r="C3021" s="296" t="s">
        <v>103</v>
      </c>
      <c r="D3021" s="297" t="n">
        <v>0.0466</v>
      </c>
      <c r="E3021" s="298" t="n">
        <f aca="false">1-D3021</f>
        <v>0.9534</v>
      </c>
      <c r="F3021" s="299" t="n">
        <v>11.17</v>
      </c>
    </row>
    <row r="3022" customFormat="false" ht="15" hidden="false" customHeight="false" outlineLevel="0" collapsed="false">
      <c r="A3022" s="294" t="s">
        <v>6903</v>
      </c>
      <c r="B3022" s="295" t="s">
        <v>6904</v>
      </c>
      <c r="C3022" s="296" t="s">
        <v>103</v>
      </c>
      <c r="D3022" s="297" t="n">
        <v>0.3261</v>
      </c>
      <c r="E3022" s="298" t="n">
        <f aca="false">1-D3022</f>
        <v>0.6739</v>
      </c>
      <c r="F3022" s="299" t="n">
        <v>19.23</v>
      </c>
    </row>
    <row r="3023" customFormat="false" ht="15" hidden="false" customHeight="false" outlineLevel="0" collapsed="false">
      <c r="A3023" s="294" t="s">
        <v>6905</v>
      </c>
      <c r="B3023" s="295" t="s">
        <v>6906</v>
      </c>
      <c r="C3023" s="296" t="s">
        <v>103</v>
      </c>
      <c r="D3023" s="297" t="n">
        <v>0.2544</v>
      </c>
      <c r="E3023" s="298" t="n">
        <f aca="false">1-D3023</f>
        <v>0.7456</v>
      </c>
      <c r="F3023" s="299" t="n">
        <v>16.86</v>
      </c>
    </row>
    <row r="3024" customFormat="false" ht="15" hidden="false" customHeight="false" outlineLevel="0" collapsed="false">
      <c r="A3024" s="294" t="s">
        <v>6907</v>
      </c>
      <c r="B3024" s="295" t="s">
        <v>6908</v>
      </c>
      <c r="C3024" s="296" t="s">
        <v>72</v>
      </c>
      <c r="D3024" s="297" t="n">
        <v>0.0444</v>
      </c>
      <c r="E3024" s="298" t="n">
        <f aca="false">1-D3024</f>
        <v>0.9556</v>
      </c>
      <c r="F3024" s="299" t="n">
        <v>591.4</v>
      </c>
    </row>
    <row r="3025" customFormat="false" ht="15" hidden="false" customHeight="false" outlineLevel="0" collapsed="false">
      <c r="A3025" s="294" t="s">
        <v>6909</v>
      </c>
      <c r="B3025" s="295" t="s">
        <v>6910</v>
      </c>
      <c r="C3025" s="296" t="s">
        <v>39</v>
      </c>
      <c r="D3025" s="297" t="n">
        <v>0.4159</v>
      </c>
      <c r="E3025" s="298" t="n">
        <f aca="false">1-D3025</f>
        <v>0.5841</v>
      </c>
      <c r="F3025" s="299" t="n">
        <v>42.9</v>
      </c>
    </row>
    <row r="3026" customFormat="false" ht="15" hidden="false" customHeight="false" outlineLevel="0" collapsed="false">
      <c r="A3026" s="294" t="s">
        <v>6911</v>
      </c>
      <c r="B3026" s="295" t="s">
        <v>6912</v>
      </c>
      <c r="C3026" s="296" t="s">
        <v>61</v>
      </c>
      <c r="D3026" s="297" t="n">
        <v>0.2406</v>
      </c>
      <c r="E3026" s="298" t="n">
        <f aca="false">1-D3026</f>
        <v>0.7594</v>
      </c>
      <c r="F3026" s="299" t="n">
        <v>82.61</v>
      </c>
    </row>
    <row r="3027" customFormat="false" ht="15" hidden="false" customHeight="false" outlineLevel="0" collapsed="false">
      <c r="A3027" s="294" t="s">
        <v>6913</v>
      </c>
      <c r="B3027" s="295" t="s">
        <v>6914</v>
      </c>
      <c r="C3027" s="296" t="s">
        <v>61</v>
      </c>
      <c r="D3027" s="297" t="n">
        <v>0.1742</v>
      </c>
      <c r="E3027" s="298" t="n">
        <f aca="false">1-D3027</f>
        <v>0.8258</v>
      </c>
      <c r="F3027" s="299" t="n">
        <v>70.5</v>
      </c>
    </row>
    <row r="3028" customFormat="false" ht="15" hidden="false" customHeight="false" outlineLevel="0" collapsed="false">
      <c r="A3028" s="294" t="s">
        <v>6915</v>
      </c>
      <c r="B3028" s="295" t="s">
        <v>6916</v>
      </c>
      <c r="C3028" s="296" t="s">
        <v>61</v>
      </c>
      <c r="D3028" s="297" t="n">
        <v>0.1589</v>
      </c>
      <c r="E3028" s="298" t="n">
        <f aca="false">1-D3028</f>
        <v>0.8411</v>
      </c>
      <c r="F3028" s="299" t="n">
        <v>125.61</v>
      </c>
    </row>
    <row r="3029" customFormat="false" ht="15" hidden="false" customHeight="false" outlineLevel="0" collapsed="false">
      <c r="A3029" s="294" t="s">
        <v>6917</v>
      </c>
      <c r="B3029" s="295" t="s">
        <v>6918</v>
      </c>
      <c r="C3029" s="296" t="s">
        <v>61</v>
      </c>
      <c r="D3029" s="297" t="n">
        <v>0.1091</v>
      </c>
      <c r="E3029" s="298" t="n">
        <f aca="false">1-D3029</f>
        <v>0.8909</v>
      </c>
      <c r="F3029" s="299" t="n">
        <v>113.52</v>
      </c>
    </row>
    <row r="3030" customFormat="false" ht="15" hidden="false" customHeight="false" outlineLevel="0" collapsed="false">
      <c r="A3030" s="294" t="s">
        <v>6919</v>
      </c>
      <c r="B3030" s="295" t="s">
        <v>6920</v>
      </c>
      <c r="C3030" s="296" t="s">
        <v>61</v>
      </c>
      <c r="D3030" s="297" t="n">
        <v>0.0758</v>
      </c>
      <c r="E3030" s="298" t="n">
        <f aca="false">1-D3030</f>
        <v>0.9242</v>
      </c>
      <c r="F3030" s="299" t="n">
        <v>266.26</v>
      </c>
    </row>
    <row r="3031" customFormat="false" ht="15" hidden="false" customHeight="false" outlineLevel="0" collapsed="false">
      <c r="A3031" s="294" t="s">
        <v>6921</v>
      </c>
      <c r="B3031" s="295" t="s">
        <v>6922</v>
      </c>
      <c r="C3031" s="296" t="s">
        <v>61</v>
      </c>
      <c r="D3031" s="297" t="n">
        <v>0.0499</v>
      </c>
      <c r="E3031" s="298" t="n">
        <f aca="false">1-D3031</f>
        <v>0.9501</v>
      </c>
      <c r="F3031" s="299" t="n">
        <v>254.33</v>
      </c>
    </row>
    <row r="3032" customFormat="false" ht="15" hidden="false" customHeight="false" outlineLevel="0" collapsed="false">
      <c r="A3032" s="294" t="s">
        <v>6923</v>
      </c>
      <c r="B3032" s="295" t="s">
        <v>6924</v>
      </c>
      <c r="C3032" s="296" t="s">
        <v>61</v>
      </c>
      <c r="D3032" s="297" t="n">
        <v>0.0555</v>
      </c>
      <c r="E3032" s="298" t="n">
        <f aca="false">1-D3032</f>
        <v>0.9445</v>
      </c>
      <c r="F3032" s="299" t="n">
        <v>369.68</v>
      </c>
    </row>
    <row r="3033" customFormat="false" ht="15" hidden="false" customHeight="false" outlineLevel="0" collapsed="false">
      <c r="A3033" s="294" t="s">
        <v>6925</v>
      </c>
      <c r="B3033" s="295" t="s">
        <v>6926</v>
      </c>
      <c r="C3033" s="296" t="s">
        <v>61</v>
      </c>
      <c r="D3033" s="297" t="n">
        <v>0.0381</v>
      </c>
      <c r="E3033" s="298" t="n">
        <f aca="false">1-D3033</f>
        <v>0.9619</v>
      </c>
      <c r="F3033" s="299" t="n">
        <v>358.59</v>
      </c>
    </row>
    <row r="3034" customFormat="false" ht="15" hidden="false" customHeight="false" outlineLevel="0" collapsed="false">
      <c r="A3034" s="294" t="s">
        <v>6927</v>
      </c>
      <c r="B3034" s="295" t="s">
        <v>6928</v>
      </c>
      <c r="C3034" s="296" t="s">
        <v>61</v>
      </c>
      <c r="D3034" s="297" t="n">
        <v>0.2168</v>
      </c>
      <c r="E3034" s="298" t="n">
        <f aca="false">1-D3034</f>
        <v>0.7832</v>
      </c>
      <c r="F3034" s="299" t="n">
        <v>113.82</v>
      </c>
    </row>
    <row r="3035" customFormat="false" ht="15" hidden="false" customHeight="false" outlineLevel="0" collapsed="false">
      <c r="A3035" s="294" t="s">
        <v>6929</v>
      </c>
      <c r="B3035" s="295" t="s">
        <v>6930</v>
      </c>
      <c r="C3035" s="296" t="s">
        <v>61</v>
      </c>
      <c r="D3035" s="297" t="n">
        <v>0.1493</v>
      </c>
      <c r="E3035" s="298" t="n">
        <f aca="false">1-D3035</f>
        <v>0.8507</v>
      </c>
      <c r="F3035" s="299" t="n">
        <v>98.29</v>
      </c>
    </row>
    <row r="3036" customFormat="false" ht="15" hidden="false" customHeight="false" outlineLevel="0" collapsed="false">
      <c r="A3036" s="294" t="s">
        <v>6931</v>
      </c>
      <c r="B3036" s="295" t="s">
        <v>6932</v>
      </c>
      <c r="C3036" s="296" t="s">
        <v>61</v>
      </c>
      <c r="D3036" s="297" t="n">
        <v>0.1314</v>
      </c>
      <c r="E3036" s="298" t="n">
        <f aca="false">1-D3036</f>
        <v>0.8686</v>
      </c>
      <c r="F3036" s="299" t="n">
        <v>188.56</v>
      </c>
    </row>
    <row r="3037" customFormat="false" ht="15" hidden="false" customHeight="false" outlineLevel="0" collapsed="false">
      <c r="A3037" s="294" t="s">
        <v>6933</v>
      </c>
      <c r="B3037" s="295" t="s">
        <v>6934</v>
      </c>
      <c r="C3037" s="296" t="s">
        <v>61</v>
      </c>
      <c r="D3037" s="297" t="n">
        <v>0.0854</v>
      </c>
      <c r="E3037" s="298" t="n">
        <f aca="false">1-D3037</f>
        <v>0.9146</v>
      </c>
      <c r="F3037" s="299" t="n">
        <v>173.05</v>
      </c>
    </row>
    <row r="3038" customFormat="false" ht="15" hidden="false" customHeight="false" outlineLevel="0" collapsed="false">
      <c r="A3038" s="294" t="s">
        <v>6935</v>
      </c>
      <c r="B3038" s="295" t="s">
        <v>6936</v>
      </c>
      <c r="C3038" s="296" t="s">
        <v>61</v>
      </c>
      <c r="D3038" s="297" t="n">
        <v>0.085</v>
      </c>
      <c r="E3038" s="298" t="n">
        <f aca="false">1-D3038</f>
        <v>0.915</v>
      </c>
      <c r="F3038" s="299" t="n">
        <v>293.17</v>
      </c>
    </row>
    <row r="3039" customFormat="false" ht="15" hidden="false" customHeight="false" outlineLevel="0" collapsed="false">
      <c r="A3039" s="294" t="s">
        <v>6937</v>
      </c>
      <c r="B3039" s="295" t="s">
        <v>6938</v>
      </c>
      <c r="C3039" s="296" t="s">
        <v>61</v>
      </c>
      <c r="D3039" s="297" t="n">
        <v>0.0539</v>
      </c>
      <c r="E3039" s="298" t="n">
        <f aca="false">1-D3039</f>
        <v>0.9461</v>
      </c>
      <c r="F3039" s="299" t="n">
        <v>277.74</v>
      </c>
    </row>
    <row r="3040" customFormat="false" ht="15" hidden="false" customHeight="false" outlineLevel="0" collapsed="false">
      <c r="A3040" s="294" t="s">
        <v>6939</v>
      </c>
      <c r="B3040" s="295" t="s">
        <v>6940</v>
      </c>
      <c r="C3040" s="296" t="s">
        <v>39</v>
      </c>
      <c r="D3040" s="297" t="n">
        <v>0.068</v>
      </c>
      <c r="E3040" s="298" t="n">
        <f aca="false">1-D3040</f>
        <v>0.932</v>
      </c>
      <c r="F3040" s="299" t="n">
        <v>351.12</v>
      </c>
    </row>
    <row r="3041" customFormat="false" ht="15" hidden="false" customHeight="false" outlineLevel="0" collapsed="false">
      <c r="A3041" s="294" t="s">
        <v>6941</v>
      </c>
      <c r="B3041" s="295" t="s">
        <v>6942</v>
      </c>
      <c r="C3041" s="296" t="s">
        <v>61</v>
      </c>
      <c r="D3041" s="297" t="n">
        <v>0.2904</v>
      </c>
      <c r="E3041" s="298" t="n">
        <f aca="false">1-D3041</f>
        <v>0.7096</v>
      </c>
      <c r="F3041" s="299" t="n">
        <v>94.33</v>
      </c>
    </row>
    <row r="3042" customFormat="false" ht="15" hidden="false" customHeight="false" outlineLevel="0" collapsed="false">
      <c r="A3042" s="294" t="s">
        <v>6943</v>
      </c>
      <c r="B3042" s="295" t="s">
        <v>6944</v>
      </c>
      <c r="C3042" s="296" t="s">
        <v>61</v>
      </c>
      <c r="D3042" s="297" t="n">
        <v>0.212</v>
      </c>
      <c r="E3042" s="298" t="n">
        <f aca="false">1-D3042</f>
        <v>0.788</v>
      </c>
      <c r="F3042" s="299" t="n">
        <v>140.62</v>
      </c>
    </row>
    <row r="3043" customFormat="false" ht="15" hidden="false" customHeight="false" outlineLevel="0" collapsed="false">
      <c r="A3043" s="294" t="s">
        <v>6945</v>
      </c>
      <c r="B3043" s="295" t="s">
        <v>6946</v>
      </c>
      <c r="C3043" s="296" t="s">
        <v>61</v>
      </c>
      <c r="D3043" s="297" t="n">
        <v>0.1211</v>
      </c>
      <c r="E3043" s="298" t="n">
        <f aca="false">1-D3043</f>
        <v>0.8789</v>
      </c>
      <c r="F3043" s="299" t="n">
        <v>288.18</v>
      </c>
    </row>
    <row r="3044" customFormat="false" ht="15" hidden="false" customHeight="false" outlineLevel="0" collapsed="false">
      <c r="A3044" s="294" t="s">
        <v>6947</v>
      </c>
      <c r="B3044" s="295" t="s">
        <v>6948</v>
      </c>
      <c r="C3044" s="296" t="s">
        <v>61</v>
      </c>
      <c r="D3044" s="297" t="n">
        <v>0.1039</v>
      </c>
      <c r="E3044" s="298" t="n">
        <f aca="false">1-D3044</f>
        <v>0.8961</v>
      </c>
      <c r="F3044" s="299" t="n">
        <v>400.57</v>
      </c>
    </row>
    <row r="3045" customFormat="false" ht="15" hidden="false" customHeight="false" outlineLevel="0" collapsed="false">
      <c r="A3045" s="294" t="s">
        <v>6949</v>
      </c>
      <c r="B3045" s="295" t="s">
        <v>6950</v>
      </c>
      <c r="C3045" s="296" t="s">
        <v>61</v>
      </c>
      <c r="D3045" s="297" t="n">
        <v>0.2297</v>
      </c>
      <c r="E3045" s="298" t="n">
        <f aca="false">1-D3045</f>
        <v>0.7703</v>
      </c>
      <c r="F3045" s="299" t="n">
        <v>70.14</v>
      </c>
    </row>
    <row r="3046" customFormat="false" ht="15" hidden="false" customHeight="false" outlineLevel="0" collapsed="false">
      <c r="A3046" s="294" t="s">
        <v>6951</v>
      </c>
      <c r="B3046" s="295" t="s">
        <v>6952</v>
      </c>
      <c r="C3046" s="296" t="s">
        <v>61</v>
      </c>
      <c r="D3046" s="297" t="n">
        <v>0.2043</v>
      </c>
      <c r="E3046" s="298" t="n">
        <f aca="false">1-D3046</f>
        <v>0.7957</v>
      </c>
      <c r="F3046" s="299" t="n">
        <v>81.95</v>
      </c>
    </row>
    <row r="3047" customFormat="false" ht="15" hidden="false" customHeight="false" outlineLevel="0" collapsed="false">
      <c r="A3047" s="294" t="s">
        <v>6953</v>
      </c>
      <c r="B3047" s="295" t="s">
        <v>6954</v>
      </c>
      <c r="C3047" s="296" t="s">
        <v>61</v>
      </c>
      <c r="D3047" s="297" t="n">
        <v>0.1274</v>
      </c>
      <c r="E3047" s="298" t="n">
        <f aca="false">1-D3047</f>
        <v>0.8726</v>
      </c>
      <c r="F3047" s="299" t="n">
        <v>146.75</v>
      </c>
    </row>
    <row r="3048" customFormat="false" ht="15" hidden="false" customHeight="false" outlineLevel="0" collapsed="false">
      <c r="A3048" s="294" t="s">
        <v>6955</v>
      </c>
      <c r="B3048" s="295" t="s">
        <v>6956</v>
      </c>
      <c r="C3048" s="296" t="s">
        <v>61</v>
      </c>
      <c r="D3048" s="297" t="n">
        <v>0.1093</v>
      </c>
      <c r="E3048" s="298" t="n">
        <f aca="false">1-D3048</f>
        <v>0.8907</v>
      </c>
      <c r="F3048" s="299" t="n">
        <v>186.51</v>
      </c>
    </row>
    <row r="3049" customFormat="false" ht="15" hidden="false" customHeight="false" outlineLevel="0" collapsed="false">
      <c r="A3049" s="294" t="s">
        <v>6957</v>
      </c>
      <c r="B3049" s="295" t="s">
        <v>6958</v>
      </c>
      <c r="C3049" s="296" t="s">
        <v>61</v>
      </c>
      <c r="D3049" s="297" t="n">
        <v>0.2197</v>
      </c>
      <c r="E3049" s="298" t="n">
        <f aca="false">1-D3049</f>
        <v>0.7803</v>
      </c>
      <c r="F3049" s="299" t="n">
        <v>73.32</v>
      </c>
    </row>
    <row r="3050" customFormat="false" ht="15" hidden="false" customHeight="false" outlineLevel="0" collapsed="false">
      <c r="A3050" s="294" t="s">
        <v>6959</v>
      </c>
      <c r="B3050" s="295" t="s">
        <v>6960</v>
      </c>
      <c r="C3050" s="296" t="s">
        <v>61</v>
      </c>
      <c r="D3050" s="297" t="n">
        <v>0.2007</v>
      </c>
      <c r="E3050" s="298" t="n">
        <f aca="false">1-D3050</f>
        <v>0.7993</v>
      </c>
      <c r="F3050" s="299" t="n">
        <v>83.41</v>
      </c>
    </row>
    <row r="3051" customFormat="false" ht="15" hidden="false" customHeight="false" outlineLevel="0" collapsed="false">
      <c r="A3051" s="294" t="s">
        <v>6961</v>
      </c>
      <c r="B3051" s="295" t="s">
        <v>6962</v>
      </c>
      <c r="C3051" s="296" t="s">
        <v>61</v>
      </c>
      <c r="D3051" s="297" t="n">
        <v>0.1656</v>
      </c>
      <c r="E3051" s="298" t="n">
        <f aca="false">1-D3051</f>
        <v>0.8344</v>
      </c>
      <c r="F3051" s="299" t="n">
        <v>104.84</v>
      </c>
    </row>
    <row r="3052" customFormat="false" ht="15" hidden="false" customHeight="false" outlineLevel="0" collapsed="false">
      <c r="A3052" s="294" t="s">
        <v>6963</v>
      </c>
      <c r="B3052" s="295" t="s">
        <v>6964</v>
      </c>
      <c r="C3052" s="296" t="s">
        <v>61</v>
      </c>
      <c r="D3052" s="297" t="n">
        <v>0.1867</v>
      </c>
      <c r="E3052" s="298" t="n">
        <f aca="false">1-D3052</f>
        <v>0.8133</v>
      </c>
      <c r="F3052" s="299" t="n">
        <v>97.06</v>
      </c>
    </row>
    <row r="3053" customFormat="false" ht="15" hidden="false" customHeight="false" outlineLevel="0" collapsed="false">
      <c r="A3053" s="294" t="s">
        <v>6965</v>
      </c>
      <c r="B3053" s="295" t="s">
        <v>6966</v>
      </c>
      <c r="C3053" s="296" t="s">
        <v>61</v>
      </c>
      <c r="D3053" s="297" t="n">
        <v>0.1722</v>
      </c>
      <c r="E3053" s="298" t="n">
        <f aca="false">1-D3053</f>
        <v>0.8278</v>
      </c>
      <c r="F3053" s="299" t="n">
        <v>109.66</v>
      </c>
    </row>
    <row r="3054" customFormat="false" ht="15" hidden="false" customHeight="false" outlineLevel="0" collapsed="false">
      <c r="A3054" s="294" t="s">
        <v>6967</v>
      </c>
      <c r="B3054" s="295" t="s">
        <v>6968</v>
      </c>
      <c r="C3054" s="296" t="s">
        <v>61</v>
      </c>
      <c r="D3054" s="297" t="n">
        <v>0.1007</v>
      </c>
      <c r="E3054" s="298" t="n">
        <f aca="false">1-D3054</f>
        <v>0.8993</v>
      </c>
      <c r="F3054" s="299" t="n">
        <v>202.53</v>
      </c>
    </row>
    <row r="3055" customFormat="false" ht="15" hidden="false" customHeight="false" outlineLevel="0" collapsed="false">
      <c r="A3055" s="294" t="s">
        <v>6969</v>
      </c>
      <c r="B3055" s="295" t="s">
        <v>6970</v>
      </c>
      <c r="C3055" s="296" t="s">
        <v>61</v>
      </c>
      <c r="D3055" s="297" t="n">
        <v>0.1167</v>
      </c>
      <c r="E3055" s="298" t="n">
        <f aca="false">1-D3055</f>
        <v>0.8833</v>
      </c>
      <c r="F3055" s="299" t="n">
        <v>160.09</v>
      </c>
    </row>
    <row r="3056" customFormat="false" ht="15" hidden="false" customHeight="false" outlineLevel="0" collapsed="false">
      <c r="A3056" s="294" t="s">
        <v>6971</v>
      </c>
      <c r="B3056" s="295" t="s">
        <v>6972</v>
      </c>
      <c r="C3056" s="296" t="s">
        <v>61</v>
      </c>
      <c r="D3056" s="297" t="n">
        <v>0.1599</v>
      </c>
      <c r="E3056" s="298" t="n">
        <f aca="false">1-D3056</f>
        <v>0.8401</v>
      </c>
      <c r="F3056" s="299" t="n">
        <v>109.83</v>
      </c>
    </row>
    <row r="3057" customFormat="false" ht="15" hidden="false" customHeight="false" outlineLevel="0" collapsed="false">
      <c r="A3057" s="294" t="s">
        <v>6973</v>
      </c>
      <c r="B3057" s="295" t="s">
        <v>6974</v>
      </c>
      <c r="C3057" s="296" t="s">
        <v>61</v>
      </c>
      <c r="D3057" s="297" t="n">
        <v>0.1255</v>
      </c>
      <c r="E3057" s="298" t="n">
        <f aca="false">1-D3057</f>
        <v>0.8745</v>
      </c>
      <c r="F3057" s="299" t="n">
        <v>162.5</v>
      </c>
    </row>
    <row r="3058" customFormat="false" ht="15" hidden="false" customHeight="false" outlineLevel="0" collapsed="false">
      <c r="A3058" s="294" t="s">
        <v>6975</v>
      </c>
      <c r="B3058" s="295" t="s">
        <v>6976</v>
      </c>
      <c r="C3058" s="296" t="s">
        <v>61</v>
      </c>
      <c r="D3058" s="297" t="n">
        <v>0.3135</v>
      </c>
      <c r="E3058" s="298" t="n">
        <f aca="false">1-D3058</f>
        <v>0.6865</v>
      </c>
      <c r="F3058" s="299" t="n">
        <v>51.67</v>
      </c>
    </row>
    <row r="3059" customFormat="false" ht="15" hidden="false" customHeight="false" outlineLevel="0" collapsed="false">
      <c r="A3059" s="294" t="s">
        <v>6977</v>
      </c>
      <c r="B3059" s="295" t="s">
        <v>6978</v>
      </c>
      <c r="C3059" s="296" t="s">
        <v>61</v>
      </c>
      <c r="D3059" s="297" t="n">
        <v>0.2923</v>
      </c>
      <c r="E3059" s="298" t="n">
        <f aca="false">1-D3059</f>
        <v>0.7077</v>
      </c>
      <c r="F3059" s="299" t="n">
        <v>58.71</v>
      </c>
    </row>
    <row r="3060" customFormat="false" ht="15" hidden="false" customHeight="false" outlineLevel="0" collapsed="false">
      <c r="A3060" s="294" t="s">
        <v>6979</v>
      </c>
      <c r="B3060" s="295" t="s">
        <v>6980</v>
      </c>
      <c r="C3060" s="296" t="s">
        <v>61</v>
      </c>
      <c r="D3060" s="297" t="n">
        <v>0.5671</v>
      </c>
      <c r="E3060" s="298" t="n">
        <f aca="false">1-D3060</f>
        <v>0.4329</v>
      </c>
      <c r="F3060" s="299" t="n">
        <v>264.56</v>
      </c>
    </row>
    <row r="3061" customFormat="false" ht="15" hidden="false" customHeight="false" outlineLevel="0" collapsed="false">
      <c r="A3061" s="294" t="s">
        <v>6981</v>
      </c>
      <c r="B3061" s="295" t="s">
        <v>6982</v>
      </c>
      <c r="C3061" s="296" t="s">
        <v>61</v>
      </c>
      <c r="D3061" s="297" t="n">
        <v>0.5459</v>
      </c>
      <c r="E3061" s="298" t="n">
        <f aca="false">1-D3061</f>
        <v>0.4541</v>
      </c>
      <c r="F3061" s="299" t="n">
        <v>220.02</v>
      </c>
    </row>
    <row r="3062" customFormat="false" ht="15" hidden="false" customHeight="false" outlineLevel="0" collapsed="false">
      <c r="A3062" s="294" t="s">
        <v>6983</v>
      </c>
      <c r="B3062" s="295" t="s">
        <v>6984</v>
      </c>
      <c r="C3062" s="296" t="s">
        <v>61</v>
      </c>
      <c r="D3062" s="297" t="n">
        <v>0.571</v>
      </c>
      <c r="E3062" s="298" t="n">
        <f aca="false">1-D3062</f>
        <v>0.429</v>
      </c>
      <c r="F3062" s="299" t="n">
        <v>295.06</v>
      </c>
    </row>
    <row r="3063" customFormat="false" ht="15" hidden="false" customHeight="false" outlineLevel="0" collapsed="false">
      <c r="A3063" s="294" t="s">
        <v>6985</v>
      </c>
      <c r="B3063" s="295" t="s">
        <v>6986</v>
      </c>
      <c r="C3063" s="296" t="s">
        <v>61</v>
      </c>
      <c r="D3063" s="297" t="n">
        <v>0.5517</v>
      </c>
      <c r="E3063" s="298" t="n">
        <f aca="false">1-D3063</f>
        <v>0.4483</v>
      </c>
      <c r="F3063" s="299" t="n">
        <v>244.65</v>
      </c>
    </row>
    <row r="3064" customFormat="false" ht="15" hidden="false" customHeight="false" outlineLevel="0" collapsed="false">
      <c r="A3064" s="294" t="s">
        <v>6987</v>
      </c>
      <c r="B3064" s="295" t="s">
        <v>6988</v>
      </c>
      <c r="C3064" s="296" t="s">
        <v>61</v>
      </c>
      <c r="D3064" s="297" t="n">
        <v>0.5777</v>
      </c>
      <c r="E3064" s="298" t="n">
        <f aca="false">1-D3064</f>
        <v>0.4223</v>
      </c>
      <c r="F3064" s="299" t="n">
        <v>367.71</v>
      </c>
    </row>
    <row r="3065" customFormat="false" ht="15" hidden="false" customHeight="false" outlineLevel="0" collapsed="false">
      <c r="A3065" s="294" t="s">
        <v>6989</v>
      </c>
      <c r="B3065" s="295" t="s">
        <v>6990</v>
      </c>
      <c r="C3065" s="296" t="s">
        <v>61</v>
      </c>
      <c r="D3065" s="297" t="n">
        <v>0.5626</v>
      </c>
      <c r="E3065" s="298" t="n">
        <f aca="false">1-D3065</f>
        <v>0.4374</v>
      </c>
      <c r="F3065" s="299" t="n">
        <v>305.28</v>
      </c>
    </row>
    <row r="3066" customFormat="false" ht="15" hidden="false" customHeight="false" outlineLevel="0" collapsed="false">
      <c r="A3066" s="294" t="s">
        <v>6991</v>
      </c>
      <c r="B3066" s="295" t="s">
        <v>6992</v>
      </c>
      <c r="C3066" s="296" t="s">
        <v>19</v>
      </c>
      <c r="D3066" s="297" t="n">
        <v>0.0379</v>
      </c>
      <c r="E3066" s="298" t="n">
        <f aca="false">1-D3066</f>
        <v>0.9621</v>
      </c>
      <c r="F3066" s="299" t="n">
        <v>2338.37</v>
      </c>
    </row>
    <row r="3067" customFormat="false" ht="15" hidden="false" customHeight="false" outlineLevel="0" collapsed="false">
      <c r="A3067" s="294" t="s">
        <v>6993</v>
      </c>
      <c r="B3067" s="295" t="s">
        <v>6994</v>
      </c>
      <c r="C3067" s="296" t="s">
        <v>19</v>
      </c>
      <c r="D3067" s="297" t="n">
        <v>0.1395</v>
      </c>
      <c r="E3067" s="298" t="n">
        <f aca="false">1-D3067</f>
        <v>0.8605</v>
      </c>
      <c r="F3067" s="299" t="n">
        <v>635.97</v>
      </c>
    </row>
    <row r="3068" customFormat="false" ht="15" hidden="false" customHeight="false" outlineLevel="0" collapsed="false">
      <c r="A3068" s="294" t="s">
        <v>6995</v>
      </c>
      <c r="B3068" s="295" t="s">
        <v>6996</v>
      </c>
      <c r="C3068" s="296" t="s">
        <v>61</v>
      </c>
      <c r="D3068" s="297" t="n">
        <v>0.2574</v>
      </c>
      <c r="E3068" s="298" t="n">
        <f aca="false">1-D3068</f>
        <v>0.7426</v>
      </c>
      <c r="F3068" s="299" t="n">
        <v>83.91</v>
      </c>
    </row>
    <row r="3069" customFormat="false" ht="15" hidden="false" customHeight="false" outlineLevel="0" collapsed="false">
      <c r="A3069" s="294" t="s">
        <v>6997</v>
      </c>
      <c r="B3069" s="295" t="s">
        <v>6998</v>
      </c>
      <c r="C3069" s="296" t="s">
        <v>61</v>
      </c>
      <c r="D3069" s="297" t="n">
        <v>0.269</v>
      </c>
      <c r="E3069" s="298" t="n">
        <f aca="false">1-D3069</f>
        <v>0.731</v>
      </c>
      <c r="F3069" s="299" t="n">
        <v>55.21</v>
      </c>
    </row>
    <row r="3070" customFormat="false" ht="15" hidden="false" customHeight="false" outlineLevel="0" collapsed="false">
      <c r="A3070" s="294" t="s">
        <v>6999</v>
      </c>
      <c r="B3070" s="295" t="s">
        <v>7000</v>
      </c>
      <c r="C3070" s="296" t="s">
        <v>61</v>
      </c>
      <c r="D3070" s="297" t="n">
        <v>0.2021</v>
      </c>
      <c r="E3070" s="298" t="n">
        <f aca="false">1-D3070</f>
        <v>0.7979</v>
      </c>
      <c r="F3070" s="299" t="n">
        <v>41.86</v>
      </c>
    </row>
    <row r="3071" customFormat="false" ht="15" hidden="false" customHeight="false" outlineLevel="0" collapsed="false">
      <c r="A3071" s="294" t="s">
        <v>7001</v>
      </c>
      <c r="B3071" s="295" t="s">
        <v>7002</v>
      </c>
      <c r="C3071" s="296" t="s">
        <v>61</v>
      </c>
      <c r="D3071" s="297" t="n">
        <v>0.2631</v>
      </c>
      <c r="E3071" s="298" t="n">
        <f aca="false">1-D3071</f>
        <v>0.7369</v>
      </c>
      <c r="F3071" s="299" t="n">
        <v>93.25</v>
      </c>
    </row>
    <row r="3072" customFormat="false" ht="15" hidden="false" customHeight="false" outlineLevel="0" collapsed="false">
      <c r="A3072" s="294" t="s">
        <v>7003</v>
      </c>
      <c r="B3072" s="295" t="s">
        <v>7004</v>
      </c>
      <c r="C3072" s="296" t="s">
        <v>61</v>
      </c>
      <c r="D3072" s="297" t="n">
        <v>0.2785</v>
      </c>
      <c r="E3072" s="298" t="n">
        <f aca="false">1-D3072</f>
        <v>0.7215</v>
      </c>
      <c r="F3072" s="299" t="n">
        <v>61.37</v>
      </c>
    </row>
    <row r="3073" customFormat="false" ht="15" hidden="false" customHeight="false" outlineLevel="0" collapsed="false">
      <c r="A3073" s="294" t="s">
        <v>7005</v>
      </c>
      <c r="B3073" s="295" t="s">
        <v>7006</v>
      </c>
      <c r="C3073" s="296" t="s">
        <v>61</v>
      </c>
      <c r="D3073" s="297" t="n">
        <v>0.2693</v>
      </c>
      <c r="E3073" s="298" t="n">
        <f aca="false">1-D3073</f>
        <v>0.7307</v>
      </c>
      <c r="F3073" s="299" t="n">
        <v>107.08</v>
      </c>
    </row>
    <row r="3074" customFormat="false" ht="15" hidden="false" customHeight="false" outlineLevel="0" collapsed="false">
      <c r="A3074" s="294" t="s">
        <v>7007</v>
      </c>
      <c r="B3074" s="295" t="s">
        <v>7008</v>
      </c>
      <c r="C3074" s="296" t="s">
        <v>61</v>
      </c>
      <c r="D3074" s="297" t="n">
        <v>0.2897</v>
      </c>
      <c r="E3074" s="298" t="n">
        <f aca="false">1-D3074</f>
        <v>0.7103</v>
      </c>
      <c r="F3074" s="299" t="n">
        <v>70.52</v>
      </c>
    </row>
    <row r="3075" customFormat="false" ht="15" hidden="false" customHeight="false" outlineLevel="0" collapsed="false">
      <c r="A3075" s="294" t="s">
        <v>7009</v>
      </c>
      <c r="B3075" s="295" t="s">
        <v>7010</v>
      </c>
      <c r="C3075" s="296" t="s">
        <v>61</v>
      </c>
      <c r="D3075" s="297" t="n">
        <v>0.2176</v>
      </c>
      <c r="E3075" s="298" t="n">
        <f aca="false">1-D3075</f>
        <v>0.7824</v>
      </c>
      <c r="F3075" s="299" t="n">
        <v>48.86</v>
      </c>
    </row>
    <row r="3076" customFormat="false" ht="15" hidden="false" customHeight="false" outlineLevel="0" collapsed="false">
      <c r="A3076" s="294" t="s">
        <v>7011</v>
      </c>
      <c r="B3076" s="295" t="s">
        <v>7012</v>
      </c>
      <c r="C3076" s="296" t="s">
        <v>61</v>
      </c>
      <c r="D3076" s="297" t="n">
        <v>0.2472</v>
      </c>
      <c r="E3076" s="298" t="n">
        <f aca="false">1-D3076</f>
        <v>0.7528</v>
      </c>
      <c r="F3076" s="299" t="n">
        <v>70.84</v>
      </c>
    </row>
    <row r="3077" customFormat="false" ht="15" hidden="false" customHeight="false" outlineLevel="0" collapsed="false">
      <c r="A3077" s="294" t="s">
        <v>7013</v>
      </c>
      <c r="B3077" s="295" t="s">
        <v>7014</v>
      </c>
      <c r="C3077" s="296" t="s">
        <v>61</v>
      </c>
      <c r="D3077" s="297" t="n">
        <v>0.2555</v>
      </c>
      <c r="E3077" s="298" t="n">
        <f aca="false">1-D3077</f>
        <v>0.7445</v>
      </c>
      <c r="F3077" s="299" t="n">
        <v>48.57</v>
      </c>
    </row>
    <row r="3078" customFormat="false" ht="15" hidden="false" customHeight="false" outlineLevel="0" collapsed="false">
      <c r="A3078" s="294" t="s">
        <v>7015</v>
      </c>
      <c r="B3078" s="295" t="s">
        <v>7016</v>
      </c>
      <c r="C3078" s="296" t="s">
        <v>61</v>
      </c>
      <c r="D3078" s="297" t="n">
        <v>0.1893</v>
      </c>
      <c r="E3078" s="298" t="n">
        <f aca="false">1-D3078</f>
        <v>0.8107</v>
      </c>
      <c r="F3078" s="299" t="n">
        <v>37.46</v>
      </c>
    </row>
    <row r="3079" customFormat="false" ht="15" hidden="false" customHeight="false" outlineLevel="0" collapsed="false">
      <c r="A3079" s="294" t="s">
        <v>7017</v>
      </c>
      <c r="B3079" s="295" t="s">
        <v>7018</v>
      </c>
      <c r="C3079" s="296" t="s">
        <v>61</v>
      </c>
      <c r="D3079" s="297" t="n">
        <v>0.2537</v>
      </c>
      <c r="E3079" s="298" t="n">
        <f aca="false">1-D3079</f>
        <v>0.7463</v>
      </c>
      <c r="F3079" s="299" t="n">
        <v>78.64</v>
      </c>
    </row>
    <row r="3080" customFormat="false" ht="15" hidden="false" customHeight="false" outlineLevel="0" collapsed="false">
      <c r="A3080" s="294" t="s">
        <v>7019</v>
      </c>
      <c r="B3080" s="295" t="s">
        <v>7020</v>
      </c>
      <c r="C3080" s="296" t="s">
        <v>61</v>
      </c>
      <c r="D3080" s="297" t="n">
        <v>0.2658</v>
      </c>
      <c r="E3080" s="298" t="n">
        <f aca="false">1-D3080</f>
        <v>0.7342</v>
      </c>
      <c r="F3080" s="299" t="n">
        <v>53.73</v>
      </c>
    </row>
    <row r="3081" customFormat="false" ht="15" hidden="false" customHeight="false" outlineLevel="0" collapsed="false">
      <c r="A3081" s="294" t="s">
        <v>7021</v>
      </c>
      <c r="B3081" s="295" t="s">
        <v>7022</v>
      </c>
      <c r="C3081" s="296" t="s">
        <v>61</v>
      </c>
      <c r="D3081" s="297" t="n">
        <v>0.261</v>
      </c>
      <c r="E3081" s="298" t="n">
        <f aca="false">1-D3081</f>
        <v>0.739</v>
      </c>
      <c r="F3081" s="299" t="n">
        <v>90.15</v>
      </c>
    </row>
    <row r="3082" customFormat="false" ht="15" hidden="false" customHeight="false" outlineLevel="0" collapsed="false">
      <c r="A3082" s="294" t="s">
        <v>7023</v>
      </c>
      <c r="B3082" s="295" t="s">
        <v>7024</v>
      </c>
      <c r="C3082" s="296" t="s">
        <v>61</v>
      </c>
      <c r="D3082" s="297" t="n">
        <v>0.2783</v>
      </c>
      <c r="E3082" s="298" t="n">
        <f aca="false">1-D3082</f>
        <v>0.7217</v>
      </c>
      <c r="F3082" s="299" t="n">
        <v>61.31</v>
      </c>
    </row>
    <row r="3083" customFormat="false" ht="15" hidden="false" customHeight="false" outlineLevel="0" collapsed="false">
      <c r="A3083" s="294" t="s">
        <v>7025</v>
      </c>
      <c r="B3083" s="295" t="s">
        <v>7026</v>
      </c>
      <c r="C3083" s="296" t="s">
        <v>61</v>
      </c>
      <c r="D3083" s="297" t="n">
        <v>0.2055</v>
      </c>
      <c r="E3083" s="298" t="n">
        <f aca="false">1-D3083</f>
        <v>0.7945</v>
      </c>
      <c r="F3083" s="299" t="n">
        <v>43.36</v>
      </c>
    </row>
    <row r="3084" customFormat="false" ht="15" hidden="false" customHeight="false" outlineLevel="0" collapsed="false">
      <c r="A3084" s="294" t="s">
        <v>7027</v>
      </c>
      <c r="B3084" s="295" t="s">
        <v>7028</v>
      </c>
      <c r="C3084" s="296" t="s">
        <v>61</v>
      </c>
      <c r="D3084" s="297" t="n">
        <v>0.2691</v>
      </c>
      <c r="E3084" s="298" t="n">
        <f aca="false">1-D3084</f>
        <v>0.7309</v>
      </c>
      <c r="F3084" s="299" t="n">
        <v>105.71</v>
      </c>
    </row>
    <row r="3085" customFormat="false" ht="15" hidden="false" customHeight="false" outlineLevel="0" collapsed="false">
      <c r="A3085" s="294" t="s">
        <v>7029</v>
      </c>
      <c r="B3085" s="295" t="s">
        <v>7030</v>
      </c>
      <c r="C3085" s="296" t="s">
        <v>61</v>
      </c>
      <c r="D3085" s="297" t="n">
        <v>0.2843</v>
      </c>
      <c r="E3085" s="298" t="n">
        <f aca="false">1-D3085</f>
        <v>0.7157</v>
      </c>
      <c r="F3085" s="299" t="n">
        <v>65.14</v>
      </c>
    </row>
    <row r="3086" customFormat="false" ht="15" hidden="false" customHeight="false" outlineLevel="0" collapsed="false">
      <c r="A3086" s="294" t="s">
        <v>7031</v>
      </c>
      <c r="B3086" s="295" t="s">
        <v>7032</v>
      </c>
      <c r="C3086" s="296" t="s">
        <v>61</v>
      </c>
      <c r="D3086" s="297" t="n">
        <v>0.2171</v>
      </c>
      <c r="E3086" s="298" t="n">
        <f aca="false">1-D3086</f>
        <v>0.7829</v>
      </c>
      <c r="F3086" s="299" t="n">
        <v>48.37</v>
      </c>
    </row>
    <row r="3087" customFormat="false" ht="15" hidden="false" customHeight="false" outlineLevel="0" collapsed="false">
      <c r="A3087" s="294" t="s">
        <v>7033</v>
      </c>
      <c r="B3087" s="295" t="s">
        <v>7034</v>
      </c>
      <c r="C3087" s="296" t="s">
        <v>61</v>
      </c>
      <c r="D3087" s="297" t="n">
        <v>0.2734</v>
      </c>
      <c r="E3087" s="298" t="n">
        <f aca="false">1-D3087</f>
        <v>0.7266</v>
      </c>
      <c r="F3087" s="299" t="n">
        <v>117.34</v>
      </c>
    </row>
    <row r="3088" customFormat="false" ht="15" hidden="false" customHeight="false" outlineLevel="0" collapsed="false">
      <c r="A3088" s="294" t="s">
        <v>7035</v>
      </c>
      <c r="B3088" s="295" t="s">
        <v>7036</v>
      </c>
      <c r="C3088" s="296" t="s">
        <v>61</v>
      </c>
      <c r="D3088" s="297" t="n">
        <v>0.2928</v>
      </c>
      <c r="E3088" s="298" t="n">
        <f aca="false">1-D3088</f>
        <v>0.7072</v>
      </c>
      <c r="F3088" s="299" t="n">
        <v>72.82</v>
      </c>
    </row>
    <row r="3089" customFormat="false" ht="15" hidden="false" customHeight="false" outlineLevel="0" collapsed="false">
      <c r="A3089" s="294" t="s">
        <v>7037</v>
      </c>
      <c r="B3089" s="295" t="s">
        <v>7038</v>
      </c>
      <c r="C3089" s="296" t="s">
        <v>61</v>
      </c>
      <c r="D3089" s="297" t="n">
        <v>0.2785</v>
      </c>
      <c r="E3089" s="298" t="n">
        <f aca="false">1-D3089</f>
        <v>0.7215</v>
      </c>
      <c r="F3089" s="299" t="n">
        <v>134.57</v>
      </c>
    </row>
    <row r="3090" customFormat="false" ht="15" hidden="false" customHeight="false" outlineLevel="0" collapsed="false">
      <c r="A3090" s="294" t="s">
        <v>7039</v>
      </c>
      <c r="B3090" s="295" t="s">
        <v>7040</v>
      </c>
      <c r="C3090" s="296" t="s">
        <v>61</v>
      </c>
      <c r="D3090" s="297" t="n">
        <v>0.3027</v>
      </c>
      <c r="E3090" s="298" t="n">
        <f aca="false">1-D3090</f>
        <v>0.6973</v>
      </c>
      <c r="F3090" s="299" t="n">
        <v>84.18</v>
      </c>
    </row>
    <row r="3091" customFormat="false" ht="15" hidden="false" customHeight="false" outlineLevel="0" collapsed="false">
      <c r="A3091" s="294" t="s">
        <v>7041</v>
      </c>
      <c r="B3091" s="295" t="s">
        <v>7042</v>
      </c>
      <c r="C3091" s="296" t="s">
        <v>61</v>
      </c>
      <c r="D3091" s="297" t="n">
        <v>0.2315</v>
      </c>
      <c r="E3091" s="298" t="n">
        <f aca="false">1-D3091</f>
        <v>0.7685</v>
      </c>
      <c r="F3091" s="299" t="n">
        <v>57.07</v>
      </c>
    </row>
    <row r="3092" customFormat="false" ht="15" hidden="false" customHeight="false" outlineLevel="0" collapsed="false">
      <c r="A3092" s="294" t="s">
        <v>7043</v>
      </c>
      <c r="B3092" s="295" t="s">
        <v>7044</v>
      </c>
      <c r="C3092" s="296" t="s">
        <v>19</v>
      </c>
      <c r="D3092" s="297" t="n">
        <v>0.5505</v>
      </c>
      <c r="E3092" s="298" t="n">
        <f aca="false">1-D3092</f>
        <v>0.4495</v>
      </c>
      <c r="F3092" s="299" t="n">
        <v>43.14</v>
      </c>
    </row>
    <row r="3093" customFormat="false" ht="15" hidden="false" customHeight="false" outlineLevel="0" collapsed="false">
      <c r="A3093" s="294" t="s">
        <v>7045</v>
      </c>
      <c r="B3093" s="295" t="s">
        <v>7046</v>
      </c>
      <c r="C3093" s="296" t="s">
        <v>19</v>
      </c>
      <c r="D3093" s="297" t="n">
        <v>0.6907</v>
      </c>
      <c r="E3093" s="298" t="n">
        <f aca="false">1-D3093</f>
        <v>0.3093</v>
      </c>
      <c r="F3093" s="299" t="n">
        <v>29.13</v>
      </c>
    </row>
    <row r="3094" customFormat="false" ht="15" hidden="false" customHeight="false" outlineLevel="0" collapsed="false">
      <c r="A3094" s="294" t="s">
        <v>7047</v>
      </c>
      <c r="B3094" s="295" t="s">
        <v>7048</v>
      </c>
      <c r="C3094" s="296" t="s">
        <v>61</v>
      </c>
      <c r="D3094" s="297" t="n">
        <v>0.7015</v>
      </c>
      <c r="E3094" s="298" t="n">
        <f aca="false">1-D3094</f>
        <v>0.2985</v>
      </c>
      <c r="F3094" s="299" t="n">
        <v>144.71</v>
      </c>
    </row>
    <row r="3095" customFormat="false" ht="15" hidden="false" customHeight="false" outlineLevel="0" collapsed="false">
      <c r="A3095" s="294" t="s">
        <v>7049</v>
      </c>
      <c r="B3095" s="295" t="s">
        <v>7050</v>
      </c>
      <c r="C3095" s="296" t="s">
        <v>61</v>
      </c>
      <c r="D3095" s="297" t="n">
        <v>0.4425</v>
      </c>
      <c r="E3095" s="298" t="n">
        <f aca="false">1-D3095</f>
        <v>0.5575</v>
      </c>
      <c r="F3095" s="299" t="n">
        <v>3.39</v>
      </c>
    </row>
    <row r="3096" customFormat="false" ht="15" hidden="false" customHeight="false" outlineLevel="0" collapsed="false">
      <c r="A3096" s="294" t="s">
        <v>7051</v>
      </c>
      <c r="B3096" s="295" t="s">
        <v>7052</v>
      </c>
      <c r="C3096" s="296" t="s">
        <v>61</v>
      </c>
      <c r="D3096" s="297" t="n">
        <v>0.2735</v>
      </c>
      <c r="E3096" s="298" t="n">
        <f aca="false">1-D3096</f>
        <v>0.7265</v>
      </c>
      <c r="F3096" s="299" t="n">
        <v>30.93</v>
      </c>
    </row>
    <row r="3097" customFormat="false" ht="15" hidden="false" customHeight="false" outlineLevel="0" collapsed="false">
      <c r="A3097" s="294" t="s">
        <v>7053</v>
      </c>
      <c r="B3097" s="295" t="s">
        <v>7054</v>
      </c>
      <c r="C3097" s="296" t="s">
        <v>61</v>
      </c>
      <c r="D3097" s="297" t="n">
        <v>0.2163</v>
      </c>
      <c r="E3097" s="298" t="n">
        <f aca="false">1-D3097</f>
        <v>0.7837</v>
      </c>
      <c r="F3097" s="299" t="n">
        <v>51.88</v>
      </c>
    </row>
    <row r="3098" customFormat="false" ht="15" hidden="false" customHeight="false" outlineLevel="0" collapsed="false">
      <c r="A3098" s="294" t="s">
        <v>583</v>
      </c>
      <c r="B3098" s="295" t="s">
        <v>584</v>
      </c>
      <c r="C3098" s="296" t="s">
        <v>61</v>
      </c>
      <c r="D3098" s="297" t="n">
        <v>0.3396</v>
      </c>
      <c r="E3098" s="298" t="n">
        <f aca="false">1-D3098</f>
        <v>0.6604</v>
      </c>
      <c r="F3098" s="299" t="n">
        <v>13.4</v>
      </c>
    </row>
    <row r="3099" customFormat="false" ht="15" hidden="false" customHeight="false" outlineLevel="0" collapsed="false">
      <c r="A3099" s="294" t="s">
        <v>7055</v>
      </c>
      <c r="B3099" s="295" t="s">
        <v>7056</v>
      </c>
      <c r="C3099" s="296" t="s">
        <v>39</v>
      </c>
      <c r="D3099" s="297" t="n">
        <v>0.5374</v>
      </c>
      <c r="E3099" s="298" t="n">
        <f aca="false">1-D3099</f>
        <v>0.4626</v>
      </c>
      <c r="F3099" s="299" t="n">
        <v>67.96</v>
      </c>
    </row>
    <row r="3100" customFormat="false" ht="15" hidden="false" customHeight="false" outlineLevel="0" collapsed="false">
      <c r="A3100" s="294" t="s">
        <v>7057</v>
      </c>
      <c r="B3100" s="295" t="s">
        <v>7058</v>
      </c>
      <c r="C3100" s="296" t="s">
        <v>39</v>
      </c>
      <c r="D3100" s="297" t="n">
        <v>0.2659</v>
      </c>
      <c r="E3100" s="298" t="n">
        <f aca="false">1-D3100</f>
        <v>0.7341</v>
      </c>
      <c r="F3100" s="299" t="n">
        <v>80.02</v>
      </c>
    </row>
    <row r="3101" customFormat="false" ht="15" hidden="false" customHeight="false" outlineLevel="0" collapsed="false">
      <c r="A3101" s="294" t="s">
        <v>7059</v>
      </c>
      <c r="B3101" s="295" t="s">
        <v>7060</v>
      </c>
      <c r="C3101" s="296" t="s">
        <v>39</v>
      </c>
      <c r="D3101" s="297" t="n">
        <v>0.2319</v>
      </c>
      <c r="E3101" s="298" t="n">
        <f aca="false">1-D3101</f>
        <v>0.7681</v>
      </c>
      <c r="F3101" s="299" t="n">
        <v>80.51</v>
      </c>
    </row>
    <row r="3102" customFormat="false" ht="15" hidden="false" customHeight="false" outlineLevel="0" collapsed="false">
      <c r="A3102" s="294" t="s">
        <v>7061</v>
      </c>
      <c r="B3102" s="295" t="s">
        <v>7062</v>
      </c>
      <c r="C3102" s="296" t="s">
        <v>39</v>
      </c>
      <c r="D3102" s="297" t="n">
        <v>0.2204</v>
      </c>
      <c r="E3102" s="298" t="n">
        <f aca="false">1-D3102</f>
        <v>0.7796</v>
      </c>
      <c r="F3102" s="299" t="n">
        <v>213.95</v>
      </c>
    </row>
    <row r="3103" customFormat="false" ht="15" hidden="false" customHeight="false" outlineLevel="0" collapsed="false">
      <c r="A3103" s="294" t="s">
        <v>7063</v>
      </c>
      <c r="B3103" s="295" t="s">
        <v>7064</v>
      </c>
      <c r="C3103" s="296" t="s">
        <v>39</v>
      </c>
      <c r="D3103" s="297" t="n">
        <v>0.3245</v>
      </c>
      <c r="E3103" s="298" t="n">
        <f aca="false">1-D3103</f>
        <v>0.6755</v>
      </c>
      <c r="F3103" s="299" t="n">
        <v>157.03</v>
      </c>
    </row>
    <row r="3104" customFormat="false" ht="15" hidden="false" customHeight="false" outlineLevel="0" collapsed="false">
      <c r="A3104" s="294" t="s">
        <v>7065</v>
      </c>
      <c r="B3104" s="295" t="s">
        <v>7066</v>
      </c>
      <c r="C3104" s="296" t="s">
        <v>39</v>
      </c>
      <c r="D3104" s="297" t="n">
        <v>0.4937</v>
      </c>
      <c r="E3104" s="298" t="n">
        <f aca="false">1-D3104</f>
        <v>0.5063</v>
      </c>
      <c r="F3104" s="299" t="n">
        <v>53.11</v>
      </c>
    </row>
    <row r="3105" customFormat="false" ht="15" hidden="false" customHeight="false" outlineLevel="0" collapsed="false">
      <c r="A3105" s="294" t="s">
        <v>7067</v>
      </c>
      <c r="B3105" s="295" t="s">
        <v>7068</v>
      </c>
      <c r="C3105" s="296" t="s">
        <v>39</v>
      </c>
      <c r="D3105" s="297" t="n">
        <v>0.5143</v>
      </c>
      <c r="E3105" s="298" t="n">
        <f aca="false">1-D3105</f>
        <v>0.4857</v>
      </c>
      <c r="F3105" s="299" t="n">
        <v>59.13</v>
      </c>
    </row>
    <row r="3106" customFormat="false" ht="15" hidden="false" customHeight="false" outlineLevel="0" collapsed="false">
      <c r="A3106" s="294" t="s">
        <v>579</v>
      </c>
      <c r="B3106" s="295" t="s">
        <v>580</v>
      </c>
      <c r="C3106" s="296" t="s">
        <v>39</v>
      </c>
      <c r="D3106" s="297" t="n">
        <v>0.1778</v>
      </c>
      <c r="E3106" s="298" t="n">
        <f aca="false">1-D3106</f>
        <v>0.8222</v>
      </c>
      <c r="F3106" s="299" t="n">
        <v>72.76</v>
      </c>
    </row>
    <row r="3107" customFormat="false" ht="15" hidden="false" customHeight="false" outlineLevel="0" collapsed="false">
      <c r="A3107" s="294" t="s">
        <v>7069</v>
      </c>
      <c r="B3107" s="295" t="s">
        <v>7070</v>
      </c>
      <c r="C3107" s="296" t="s">
        <v>39</v>
      </c>
      <c r="D3107" s="297" t="n">
        <v>0.2124</v>
      </c>
      <c r="E3107" s="298" t="n">
        <f aca="false">1-D3107</f>
        <v>0.7876</v>
      </c>
      <c r="F3107" s="299" t="n">
        <v>70.73</v>
      </c>
    </row>
    <row r="3108" customFormat="false" ht="15" hidden="false" customHeight="false" outlineLevel="0" collapsed="false">
      <c r="A3108" s="294" t="s">
        <v>7071</v>
      </c>
      <c r="B3108" s="295" t="s">
        <v>7072</v>
      </c>
      <c r="C3108" s="296" t="s">
        <v>39</v>
      </c>
      <c r="D3108" s="297" t="n">
        <v>0.1528</v>
      </c>
      <c r="E3108" s="298" t="n">
        <f aca="false">1-D3108</f>
        <v>0.8472</v>
      </c>
      <c r="F3108" s="299" t="n">
        <v>84.7</v>
      </c>
    </row>
    <row r="3109" customFormat="false" ht="15" hidden="false" customHeight="false" outlineLevel="0" collapsed="false">
      <c r="A3109" s="294" t="s">
        <v>7073</v>
      </c>
      <c r="B3109" s="295" t="s">
        <v>7074</v>
      </c>
      <c r="C3109" s="296" t="s">
        <v>39</v>
      </c>
      <c r="D3109" s="297" t="n">
        <v>0.1817</v>
      </c>
      <c r="E3109" s="298" t="n">
        <f aca="false">1-D3109</f>
        <v>0.8183</v>
      </c>
      <c r="F3109" s="299" t="n">
        <v>82.67</v>
      </c>
    </row>
    <row r="3110" customFormat="false" ht="15" hidden="false" customHeight="false" outlineLevel="0" collapsed="false">
      <c r="A3110" s="294" t="s">
        <v>7075</v>
      </c>
      <c r="B3110" s="295" t="s">
        <v>7076</v>
      </c>
      <c r="C3110" s="296" t="s">
        <v>19</v>
      </c>
      <c r="D3110" s="297" t="n">
        <v>0.4587</v>
      </c>
      <c r="E3110" s="298" t="n">
        <f aca="false">1-D3110</f>
        <v>0.5413</v>
      </c>
      <c r="F3110" s="299" t="n">
        <v>551.8</v>
      </c>
    </row>
    <row r="3111" customFormat="false" ht="15" hidden="false" customHeight="false" outlineLevel="0" collapsed="false">
      <c r="A3111" s="294" t="s">
        <v>7077</v>
      </c>
      <c r="B3111" s="295" t="s">
        <v>7078</v>
      </c>
      <c r="C3111" s="296" t="s">
        <v>19</v>
      </c>
      <c r="D3111" s="297" t="n">
        <v>0.4644</v>
      </c>
      <c r="E3111" s="298" t="n">
        <f aca="false">1-D3111</f>
        <v>0.5356</v>
      </c>
      <c r="F3111" s="299" t="n">
        <v>600.71</v>
      </c>
    </row>
    <row r="3112" customFormat="false" ht="15" hidden="false" customHeight="false" outlineLevel="0" collapsed="false">
      <c r="A3112" s="294" t="s">
        <v>7079</v>
      </c>
      <c r="B3112" s="295" t="s">
        <v>7080</v>
      </c>
      <c r="C3112" s="296" t="s">
        <v>19</v>
      </c>
      <c r="D3112" s="297" t="n">
        <v>0.0998</v>
      </c>
      <c r="E3112" s="298" t="n">
        <f aca="false">1-D3112</f>
        <v>0.9002</v>
      </c>
      <c r="F3112" s="299" t="n">
        <v>616.12</v>
      </c>
    </row>
    <row r="3113" customFormat="false" ht="15" hidden="false" customHeight="false" outlineLevel="0" collapsed="false">
      <c r="A3113" s="294" t="s">
        <v>7081</v>
      </c>
      <c r="B3113" s="295" t="s">
        <v>7082</v>
      </c>
      <c r="C3113" s="296" t="s">
        <v>19</v>
      </c>
      <c r="D3113" s="297" t="n">
        <v>0.1489</v>
      </c>
      <c r="E3113" s="298" t="n">
        <f aca="false">1-D3113</f>
        <v>0.8511</v>
      </c>
      <c r="F3113" s="299" t="n">
        <v>1901.15</v>
      </c>
    </row>
    <row r="3114" customFormat="false" ht="15" hidden="false" customHeight="false" outlineLevel="0" collapsed="false">
      <c r="A3114" s="294" t="s">
        <v>7083</v>
      </c>
      <c r="B3114" s="295" t="s">
        <v>7084</v>
      </c>
      <c r="C3114" s="296" t="s">
        <v>19</v>
      </c>
      <c r="D3114" s="297" t="n">
        <v>0.1027</v>
      </c>
      <c r="E3114" s="298" t="n">
        <f aca="false">1-D3114</f>
        <v>0.8973</v>
      </c>
      <c r="F3114" s="299" t="n">
        <v>4035.81</v>
      </c>
    </row>
    <row r="3115" customFormat="false" ht="15" hidden="false" customHeight="false" outlineLevel="0" collapsed="false">
      <c r="A3115" s="294" t="s">
        <v>7085</v>
      </c>
      <c r="B3115" s="295" t="s">
        <v>7086</v>
      </c>
      <c r="C3115" s="296" t="s">
        <v>19</v>
      </c>
      <c r="D3115" s="297" t="n">
        <v>0.1079</v>
      </c>
      <c r="E3115" s="298" t="n">
        <f aca="false">1-D3115</f>
        <v>0.8921</v>
      </c>
      <c r="F3115" s="299" t="n">
        <v>5589.39</v>
      </c>
    </row>
    <row r="3116" customFormat="false" ht="15" hidden="false" customHeight="false" outlineLevel="0" collapsed="false">
      <c r="A3116" s="294" t="s">
        <v>7087</v>
      </c>
      <c r="B3116" s="295" t="s">
        <v>7088</v>
      </c>
      <c r="C3116" s="296" t="s">
        <v>19</v>
      </c>
      <c r="D3116" s="297" t="n">
        <v>0.1068</v>
      </c>
      <c r="E3116" s="298" t="n">
        <f aca="false">1-D3116</f>
        <v>0.8932</v>
      </c>
      <c r="F3116" s="299" t="n">
        <v>7777.58</v>
      </c>
    </row>
    <row r="3117" customFormat="false" ht="15" hidden="false" customHeight="false" outlineLevel="0" collapsed="false">
      <c r="A3117" s="294" t="s">
        <v>7089</v>
      </c>
      <c r="B3117" s="295" t="s">
        <v>7090</v>
      </c>
      <c r="C3117" s="296" t="s">
        <v>19</v>
      </c>
      <c r="D3117" s="297" t="n">
        <v>0.3745</v>
      </c>
      <c r="E3117" s="298" t="n">
        <f aca="false">1-D3117</f>
        <v>0.6255</v>
      </c>
      <c r="F3117" s="299" t="n">
        <v>3348.35</v>
      </c>
    </row>
    <row r="3118" customFormat="false" ht="15" hidden="false" customHeight="false" outlineLevel="0" collapsed="false">
      <c r="A3118" s="294" t="s">
        <v>7091</v>
      </c>
      <c r="B3118" s="295" t="s">
        <v>7092</v>
      </c>
      <c r="C3118" s="296" t="s">
        <v>19</v>
      </c>
      <c r="D3118" s="297" t="n">
        <v>0.3783</v>
      </c>
      <c r="E3118" s="298" t="n">
        <f aca="false">1-D3118</f>
        <v>0.6217</v>
      </c>
      <c r="F3118" s="299" t="n">
        <v>5286.05</v>
      </c>
    </row>
    <row r="3119" customFormat="false" ht="15" hidden="false" customHeight="false" outlineLevel="0" collapsed="false">
      <c r="A3119" s="294" t="s">
        <v>7093</v>
      </c>
      <c r="B3119" s="295" t="s">
        <v>7094</v>
      </c>
      <c r="C3119" s="296" t="s">
        <v>19</v>
      </c>
      <c r="D3119" s="297" t="n">
        <v>0.3803</v>
      </c>
      <c r="E3119" s="298" t="n">
        <f aca="false">1-D3119</f>
        <v>0.6197</v>
      </c>
      <c r="F3119" s="299" t="n">
        <v>8288.17</v>
      </c>
    </row>
    <row r="3120" customFormat="false" ht="15" hidden="false" customHeight="false" outlineLevel="0" collapsed="false">
      <c r="A3120" s="294" t="s">
        <v>7095</v>
      </c>
      <c r="B3120" s="295" t="s">
        <v>7096</v>
      </c>
      <c r="C3120" s="296" t="s">
        <v>19</v>
      </c>
      <c r="D3120" s="297" t="n">
        <v>0.3809</v>
      </c>
      <c r="E3120" s="298" t="n">
        <f aca="false">1-D3120</f>
        <v>0.6191</v>
      </c>
      <c r="F3120" s="299" t="n">
        <v>10816.48</v>
      </c>
    </row>
    <row r="3121" customFormat="false" ht="15" hidden="false" customHeight="false" outlineLevel="0" collapsed="false">
      <c r="A3121" s="294" t="s">
        <v>7097</v>
      </c>
      <c r="B3121" s="295" t="s">
        <v>7098</v>
      </c>
      <c r="C3121" s="296" t="s">
        <v>19</v>
      </c>
      <c r="D3121" s="297" t="n">
        <v>0.3815</v>
      </c>
      <c r="E3121" s="298" t="n">
        <f aca="false">1-D3121</f>
        <v>0.6185</v>
      </c>
      <c r="F3121" s="299" t="n">
        <v>12555.68</v>
      </c>
    </row>
    <row r="3122" customFormat="false" ht="15" hidden="false" customHeight="false" outlineLevel="0" collapsed="false">
      <c r="A3122" s="294" t="s">
        <v>7099</v>
      </c>
      <c r="B3122" s="295" t="s">
        <v>7100</v>
      </c>
      <c r="C3122" s="296" t="s">
        <v>19</v>
      </c>
      <c r="D3122" s="297" t="n">
        <v>0.3818</v>
      </c>
      <c r="E3122" s="298" t="n">
        <f aca="false">1-D3122</f>
        <v>0.6182</v>
      </c>
      <c r="F3122" s="299" t="n">
        <v>14813.97</v>
      </c>
    </row>
    <row r="3123" customFormat="false" ht="15" hidden="false" customHeight="false" outlineLevel="0" collapsed="false">
      <c r="A3123" s="294" t="s">
        <v>7101</v>
      </c>
      <c r="B3123" s="295" t="s">
        <v>7102</v>
      </c>
      <c r="C3123" s="296" t="s">
        <v>19</v>
      </c>
      <c r="D3123" s="297" t="n">
        <v>0.3846</v>
      </c>
      <c r="E3123" s="298" t="n">
        <f aca="false">1-D3123</f>
        <v>0.6154</v>
      </c>
      <c r="F3123" s="299" t="n">
        <v>4082.77</v>
      </c>
    </row>
    <row r="3124" customFormat="false" ht="15" hidden="false" customHeight="false" outlineLevel="0" collapsed="false">
      <c r="A3124" s="294" t="s">
        <v>7103</v>
      </c>
      <c r="B3124" s="295" t="s">
        <v>7104</v>
      </c>
      <c r="C3124" s="296" t="s">
        <v>19</v>
      </c>
      <c r="D3124" s="297" t="n">
        <v>0.3862</v>
      </c>
      <c r="E3124" s="298" t="n">
        <f aca="false">1-D3124</f>
        <v>0.6138</v>
      </c>
      <c r="F3124" s="299" t="n">
        <v>6403.9</v>
      </c>
    </row>
    <row r="3125" customFormat="false" ht="15" hidden="false" customHeight="false" outlineLevel="0" collapsed="false">
      <c r="A3125" s="294" t="s">
        <v>7105</v>
      </c>
      <c r="B3125" s="295" t="s">
        <v>7106</v>
      </c>
      <c r="C3125" s="296" t="s">
        <v>19</v>
      </c>
      <c r="D3125" s="297" t="n">
        <v>0.3867</v>
      </c>
      <c r="E3125" s="298" t="n">
        <f aca="false">1-D3125</f>
        <v>0.6133</v>
      </c>
      <c r="F3125" s="299" t="n">
        <v>9960.96</v>
      </c>
    </row>
    <row r="3126" customFormat="false" ht="15" hidden="false" customHeight="false" outlineLevel="0" collapsed="false">
      <c r="A3126" s="294" t="s">
        <v>7107</v>
      </c>
      <c r="B3126" s="295" t="s">
        <v>7108</v>
      </c>
      <c r="C3126" s="296" t="s">
        <v>19</v>
      </c>
      <c r="D3126" s="297" t="n">
        <v>0.3867</v>
      </c>
      <c r="E3126" s="298" t="n">
        <f aca="false">1-D3126</f>
        <v>0.6133</v>
      </c>
      <c r="F3126" s="299" t="n">
        <v>12958.73</v>
      </c>
    </row>
    <row r="3127" customFormat="false" ht="15" hidden="false" customHeight="false" outlineLevel="0" collapsed="false">
      <c r="A3127" s="294" t="s">
        <v>7109</v>
      </c>
      <c r="B3127" s="295" t="s">
        <v>7110</v>
      </c>
      <c r="C3127" s="296" t="s">
        <v>19</v>
      </c>
      <c r="D3127" s="297" t="n">
        <v>0.3869</v>
      </c>
      <c r="E3127" s="298" t="n">
        <f aca="false">1-D3127</f>
        <v>0.6131</v>
      </c>
      <c r="F3127" s="299" t="n">
        <v>14946.95</v>
      </c>
    </row>
    <row r="3128" customFormat="false" ht="15" hidden="false" customHeight="false" outlineLevel="0" collapsed="false">
      <c r="A3128" s="294" t="s">
        <v>7111</v>
      </c>
      <c r="B3128" s="295" t="s">
        <v>7112</v>
      </c>
      <c r="C3128" s="296" t="s">
        <v>19</v>
      </c>
      <c r="D3128" s="297" t="n">
        <v>0.3869</v>
      </c>
      <c r="E3128" s="298" t="n">
        <f aca="false">1-D3128</f>
        <v>0.6131</v>
      </c>
      <c r="F3128" s="299" t="n">
        <v>17601.21</v>
      </c>
    </row>
    <row r="3129" customFormat="false" ht="15" hidden="false" customHeight="false" outlineLevel="0" collapsed="false">
      <c r="A3129" s="294" t="s">
        <v>7113</v>
      </c>
      <c r="B3129" s="295" t="s">
        <v>7114</v>
      </c>
      <c r="C3129" s="296" t="s">
        <v>19</v>
      </c>
      <c r="D3129" s="297" t="n">
        <v>0.0812</v>
      </c>
      <c r="E3129" s="298" t="n">
        <f aca="false">1-D3129</f>
        <v>0.9188</v>
      </c>
      <c r="F3129" s="299" t="n">
        <v>3358.45</v>
      </c>
    </row>
    <row r="3130" customFormat="false" ht="15" hidden="false" customHeight="false" outlineLevel="0" collapsed="false">
      <c r="A3130" s="294" t="s">
        <v>7115</v>
      </c>
      <c r="B3130" s="295" t="s">
        <v>7116</v>
      </c>
      <c r="C3130" s="296" t="s">
        <v>19</v>
      </c>
      <c r="D3130" s="297" t="n">
        <v>0.0786</v>
      </c>
      <c r="E3130" s="298" t="n">
        <f aca="false">1-D3130</f>
        <v>0.9214</v>
      </c>
      <c r="F3130" s="299" t="n">
        <v>5132.67</v>
      </c>
    </row>
    <row r="3131" customFormat="false" ht="15" hidden="false" customHeight="false" outlineLevel="0" collapsed="false">
      <c r="A3131" s="294" t="s">
        <v>7117</v>
      </c>
      <c r="B3131" s="295" t="s">
        <v>7118</v>
      </c>
      <c r="C3131" s="296" t="s">
        <v>19</v>
      </c>
      <c r="D3131" s="297" t="n">
        <v>0.0709</v>
      </c>
      <c r="E3131" s="298" t="n">
        <f aca="false">1-D3131</f>
        <v>0.9291</v>
      </c>
      <c r="F3131" s="299" t="n">
        <v>5965.55</v>
      </c>
    </row>
    <row r="3132" customFormat="false" ht="15" hidden="false" customHeight="false" outlineLevel="0" collapsed="false">
      <c r="A3132" s="294" t="s">
        <v>7119</v>
      </c>
      <c r="B3132" s="295" t="s">
        <v>7120</v>
      </c>
      <c r="C3132" s="296" t="s">
        <v>19</v>
      </c>
      <c r="D3132" s="297" t="n">
        <v>0.0678</v>
      </c>
      <c r="E3132" s="298" t="n">
        <f aca="false">1-D3132</f>
        <v>0.9322</v>
      </c>
      <c r="F3132" s="299" t="n">
        <v>8290.93</v>
      </c>
    </row>
    <row r="3133" customFormat="false" ht="15" hidden="false" customHeight="false" outlineLevel="0" collapsed="false">
      <c r="A3133" s="294" t="s">
        <v>7121</v>
      </c>
      <c r="B3133" s="295" t="s">
        <v>7122</v>
      </c>
      <c r="C3133" s="296" t="s">
        <v>19</v>
      </c>
      <c r="D3133" s="297" t="n">
        <v>0.3622</v>
      </c>
      <c r="E3133" s="298" t="n">
        <f aca="false">1-D3133</f>
        <v>0.6378</v>
      </c>
      <c r="F3133" s="299" t="n">
        <v>2755.51</v>
      </c>
    </row>
    <row r="3134" customFormat="false" ht="15" hidden="false" customHeight="false" outlineLevel="0" collapsed="false">
      <c r="A3134" s="294" t="s">
        <v>7123</v>
      </c>
      <c r="B3134" s="295" t="s">
        <v>7124</v>
      </c>
      <c r="C3134" s="296" t="s">
        <v>19</v>
      </c>
      <c r="D3134" s="297" t="n">
        <v>0.3642</v>
      </c>
      <c r="E3134" s="298" t="n">
        <f aca="false">1-D3134</f>
        <v>0.6358</v>
      </c>
      <c r="F3134" s="299" t="n">
        <v>4696.95</v>
      </c>
    </row>
    <row r="3135" customFormat="false" ht="15" hidden="false" customHeight="false" outlineLevel="0" collapsed="false">
      <c r="A3135" s="294" t="s">
        <v>7125</v>
      </c>
      <c r="B3135" s="295" t="s">
        <v>7126</v>
      </c>
      <c r="C3135" s="296" t="s">
        <v>19</v>
      </c>
      <c r="D3135" s="297" t="n">
        <v>0.367</v>
      </c>
      <c r="E3135" s="298" t="n">
        <f aca="false">1-D3135</f>
        <v>0.633</v>
      </c>
      <c r="F3135" s="299" t="n">
        <v>6147.3</v>
      </c>
    </row>
    <row r="3136" customFormat="false" ht="15" hidden="false" customHeight="false" outlineLevel="0" collapsed="false">
      <c r="A3136" s="294" t="s">
        <v>7127</v>
      </c>
      <c r="B3136" s="295" t="s">
        <v>7128</v>
      </c>
      <c r="C3136" s="296" t="s">
        <v>19</v>
      </c>
      <c r="D3136" s="297" t="n">
        <v>0.3692</v>
      </c>
      <c r="E3136" s="298" t="n">
        <f aca="false">1-D3136</f>
        <v>0.6308</v>
      </c>
      <c r="F3136" s="299" t="n">
        <v>9081.07</v>
      </c>
    </row>
    <row r="3137" customFormat="false" ht="15" hidden="false" customHeight="false" outlineLevel="0" collapsed="false">
      <c r="A3137" s="294" t="s">
        <v>7129</v>
      </c>
      <c r="B3137" s="295" t="s">
        <v>7130</v>
      </c>
      <c r="C3137" s="296" t="s">
        <v>19</v>
      </c>
      <c r="D3137" s="297" t="n">
        <v>0.3633</v>
      </c>
      <c r="E3137" s="298" t="n">
        <f aca="false">1-D3137</f>
        <v>0.6367</v>
      </c>
      <c r="F3137" s="299" t="n">
        <v>4369.85</v>
      </c>
    </row>
    <row r="3138" customFormat="false" ht="15" hidden="false" customHeight="false" outlineLevel="0" collapsed="false">
      <c r="A3138" s="294" t="s">
        <v>7131</v>
      </c>
      <c r="B3138" s="295" t="s">
        <v>7132</v>
      </c>
      <c r="C3138" s="296" t="s">
        <v>19</v>
      </c>
      <c r="D3138" s="297" t="n">
        <v>0.3633</v>
      </c>
      <c r="E3138" s="298" t="n">
        <f aca="false">1-D3138</f>
        <v>0.6367</v>
      </c>
      <c r="F3138" s="299" t="n">
        <v>7657.81</v>
      </c>
    </row>
    <row r="3139" customFormat="false" ht="15" hidden="false" customHeight="false" outlineLevel="0" collapsed="false">
      <c r="A3139" s="294" t="s">
        <v>7133</v>
      </c>
      <c r="B3139" s="295" t="s">
        <v>7134</v>
      </c>
      <c r="C3139" s="296" t="s">
        <v>19</v>
      </c>
      <c r="D3139" s="297" t="n">
        <v>0.3647</v>
      </c>
      <c r="E3139" s="298" t="n">
        <f aca="false">1-D3139</f>
        <v>0.6353</v>
      </c>
      <c r="F3139" s="299" t="n">
        <v>9856.31</v>
      </c>
    </row>
    <row r="3140" customFormat="false" ht="15" hidden="false" customHeight="false" outlineLevel="0" collapsed="false">
      <c r="A3140" s="294" t="s">
        <v>7135</v>
      </c>
      <c r="B3140" s="295" t="s">
        <v>7136</v>
      </c>
      <c r="C3140" s="296" t="s">
        <v>19</v>
      </c>
      <c r="D3140" s="297" t="n">
        <v>0.3654</v>
      </c>
      <c r="E3140" s="298" t="n">
        <f aca="false">1-D3140</f>
        <v>0.6346</v>
      </c>
      <c r="F3140" s="299" t="n">
        <v>14609.06</v>
      </c>
    </row>
    <row r="3141" customFormat="false" ht="15" hidden="false" customHeight="false" outlineLevel="0" collapsed="false">
      <c r="A3141" s="294" t="s">
        <v>7137</v>
      </c>
      <c r="B3141" s="295" t="s">
        <v>7138</v>
      </c>
      <c r="C3141" s="296" t="s">
        <v>19</v>
      </c>
      <c r="D3141" s="297" t="n">
        <v>0.1056</v>
      </c>
      <c r="E3141" s="298" t="n">
        <f aca="false">1-D3141</f>
        <v>0.8944</v>
      </c>
      <c r="F3141" s="299" t="n">
        <v>2292.94</v>
      </c>
    </row>
    <row r="3142" customFormat="false" ht="15" hidden="false" customHeight="false" outlineLevel="0" collapsed="false">
      <c r="A3142" s="294" t="s">
        <v>7139</v>
      </c>
      <c r="B3142" s="295" t="s">
        <v>7140</v>
      </c>
      <c r="C3142" s="296" t="s">
        <v>19</v>
      </c>
      <c r="D3142" s="297" t="n">
        <v>0.1036</v>
      </c>
      <c r="E3142" s="298" t="n">
        <f aca="false">1-D3142</f>
        <v>0.8964</v>
      </c>
      <c r="F3142" s="299" t="n">
        <v>3154.46</v>
      </c>
    </row>
    <row r="3143" customFormat="false" ht="15" hidden="false" customHeight="false" outlineLevel="0" collapsed="false">
      <c r="A3143" s="294" t="s">
        <v>7141</v>
      </c>
      <c r="B3143" s="295" t="s">
        <v>7142</v>
      </c>
      <c r="C3143" s="296" t="s">
        <v>19</v>
      </c>
      <c r="D3143" s="297" t="n">
        <v>0.0668</v>
      </c>
      <c r="E3143" s="298" t="n">
        <f aca="false">1-D3143</f>
        <v>0.9332</v>
      </c>
      <c r="F3143" s="299" t="n">
        <v>5123.69</v>
      </c>
    </row>
    <row r="3144" customFormat="false" ht="15" hidden="false" customHeight="false" outlineLevel="0" collapsed="false">
      <c r="A3144" s="294" t="s">
        <v>7143</v>
      </c>
      <c r="B3144" s="295" t="s">
        <v>7144</v>
      </c>
      <c r="C3144" s="296" t="s">
        <v>19</v>
      </c>
      <c r="D3144" s="297" t="n">
        <v>0.0679</v>
      </c>
      <c r="E3144" s="298" t="n">
        <f aca="false">1-D3144</f>
        <v>0.9321</v>
      </c>
      <c r="F3144" s="299" t="n">
        <v>6950.89</v>
      </c>
    </row>
    <row r="3145" customFormat="false" ht="15" hidden="false" customHeight="false" outlineLevel="0" collapsed="false">
      <c r="A3145" s="294" t="s">
        <v>7145</v>
      </c>
      <c r="B3145" s="295" t="s">
        <v>7146</v>
      </c>
      <c r="C3145" s="296" t="s">
        <v>19</v>
      </c>
      <c r="D3145" s="297" t="n">
        <v>0.0619</v>
      </c>
      <c r="E3145" s="298" t="n">
        <f aca="false">1-D3145</f>
        <v>0.9381</v>
      </c>
      <c r="F3145" s="299" t="n">
        <v>8146.38</v>
      </c>
    </row>
    <row r="3146" customFormat="false" ht="15" hidden="false" customHeight="false" outlineLevel="0" collapsed="false">
      <c r="A3146" s="294" t="s">
        <v>7147</v>
      </c>
      <c r="B3146" s="295" t="s">
        <v>7148</v>
      </c>
      <c r="C3146" s="296" t="s">
        <v>19</v>
      </c>
      <c r="D3146" s="297" t="n">
        <v>0.0646</v>
      </c>
      <c r="E3146" s="298" t="n">
        <f aca="false">1-D3146</f>
        <v>0.9354</v>
      </c>
      <c r="F3146" s="299" t="n">
        <v>9661.11</v>
      </c>
    </row>
    <row r="3147" customFormat="false" ht="15" hidden="false" customHeight="false" outlineLevel="0" collapsed="false">
      <c r="A3147" s="294" t="s">
        <v>7149</v>
      </c>
      <c r="B3147" s="295" t="s">
        <v>7150</v>
      </c>
      <c r="C3147" s="296" t="s">
        <v>19</v>
      </c>
      <c r="D3147" s="297" t="n">
        <v>0.3765</v>
      </c>
      <c r="E3147" s="298" t="n">
        <f aca="false">1-D3147</f>
        <v>0.6235</v>
      </c>
      <c r="F3147" s="299" t="n">
        <v>3895.53</v>
      </c>
    </row>
    <row r="3148" customFormat="false" ht="15" hidden="false" customHeight="false" outlineLevel="0" collapsed="false">
      <c r="A3148" s="294" t="s">
        <v>7151</v>
      </c>
      <c r="B3148" s="295" t="s">
        <v>7152</v>
      </c>
      <c r="C3148" s="296" t="s">
        <v>19</v>
      </c>
      <c r="D3148" s="297" t="n">
        <v>0.3795</v>
      </c>
      <c r="E3148" s="298" t="n">
        <f aca="false">1-D3148</f>
        <v>0.6205</v>
      </c>
      <c r="F3148" s="299" t="n">
        <v>5138.04</v>
      </c>
    </row>
    <row r="3149" customFormat="false" ht="15" hidden="false" customHeight="false" outlineLevel="0" collapsed="false">
      <c r="A3149" s="294" t="s">
        <v>7153</v>
      </c>
      <c r="B3149" s="295" t="s">
        <v>7154</v>
      </c>
      <c r="C3149" s="296" t="s">
        <v>19</v>
      </c>
      <c r="D3149" s="297" t="n">
        <v>0.3826</v>
      </c>
      <c r="E3149" s="298" t="n">
        <f aca="false">1-D3149</f>
        <v>0.6174</v>
      </c>
      <c r="F3149" s="299" t="n">
        <v>7207.06</v>
      </c>
    </row>
    <row r="3150" customFormat="false" ht="15" hidden="false" customHeight="false" outlineLevel="0" collapsed="false">
      <c r="A3150" s="294" t="s">
        <v>7155</v>
      </c>
      <c r="B3150" s="295" t="s">
        <v>7156</v>
      </c>
      <c r="C3150" s="296" t="s">
        <v>19</v>
      </c>
      <c r="D3150" s="297" t="n">
        <v>0.3852</v>
      </c>
      <c r="E3150" s="298" t="n">
        <f aca="false">1-D3150</f>
        <v>0.6148</v>
      </c>
      <c r="F3150" s="299" t="n">
        <v>9784.6</v>
      </c>
    </row>
    <row r="3151" customFormat="false" ht="15" hidden="false" customHeight="false" outlineLevel="0" collapsed="false">
      <c r="A3151" s="294" t="s">
        <v>7157</v>
      </c>
      <c r="B3151" s="295" t="s">
        <v>7158</v>
      </c>
      <c r="C3151" s="296" t="s">
        <v>19</v>
      </c>
      <c r="D3151" s="297" t="n">
        <v>0.3858</v>
      </c>
      <c r="E3151" s="298" t="n">
        <f aca="false">1-D3151</f>
        <v>0.6142</v>
      </c>
      <c r="F3151" s="299" t="n">
        <v>11763.63</v>
      </c>
    </row>
    <row r="3152" customFormat="false" ht="15" hidden="false" customHeight="false" outlineLevel="0" collapsed="false">
      <c r="A3152" s="294" t="s">
        <v>7159</v>
      </c>
      <c r="B3152" s="295" t="s">
        <v>7160</v>
      </c>
      <c r="C3152" s="296" t="s">
        <v>19</v>
      </c>
      <c r="D3152" s="297" t="n">
        <v>0.3857</v>
      </c>
      <c r="E3152" s="298" t="n">
        <f aca="false">1-D3152</f>
        <v>0.6143</v>
      </c>
      <c r="F3152" s="299" t="n">
        <v>11037.96</v>
      </c>
    </row>
    <row r="3153" customFormat="false" ht="15" hidden="false" customHeight="false" outlineLevel="0" collapsed="false">
      <c r="A3153" s="294" t="s">
        <v>7161</v>
      </c>
      <c r="B3153" s="295" t="s">
        <v>7162</v>
      </c>
      <c r="C3153" s="296" t="s">
        <v>19</v>
      </c>
      <c r="D3153" s="297" t="n">
        <v>0.3817</v>
      </c>
      <c r="E3153" s="298" t="n">
        <f aca="false">1-D3153</f>
        <v>0.6183</v>
      </c>
      <c r="F3153" s="299" t="n">
        <v>4865.88</v>
      </c>
    </row>
    <row r="3154" customFormat="false" ht="15" hidden="false" customHeight="false" outlineLevel="0" collapsed="false">
      <c r="A3154" s="294" t="s">
        <v>7163</v>
      </c>
      <c r="B3154" s="295" t="s">
        <v>7164</v>
      </c>
      <c r="C3154" s="296" t="s">
        <v>19</v>
      </c>
      <c r="D3154" s="297" t="n">
        <v>0.3831</v>
      </c>
      <c r="E3154" s="298" t="n">
        <f aca="false">1-D3154</f>
        <v>0.6169</v>
      </c>
      <c r="F3154" s="299" t="n">
        <v>6485.1</v>
      </c>
    </row>
    <row r="3155" customFormat="false" ht="15" hidden="false" customHeight="false" outlineLevel="0" collapsed="false">
      <c r="A3155" s="294" t="s">
        <v>7165</v>
      </c>
      <c r="B3155" s="295" t="s">
        <v>7166</v>
      </c>
      <c r="C3155" s="296" t="s">
        <v>19</v>
      </c>
      <c r="D3155" s="297" t="n">
        <v>0.3847</v>
      </c>
      <c r="E3155" s="298" t="n">
        <f aca="false">1-D3155</f>
        <v>0.6153</v>
      </c>
      <c r="F3155" s="299" t="n">
        <v>9163.68</v>
      </c>
    </row>
    <row r="3156" customFormat="false" ht="15" hidden="false" customHeight="false" outlineLevel="0" collapsed="false">
      <c r="A3156" s="294" t="s">
        <v>7167</v>
      </c>
      <c r="B3156" s="295" t="s">
        <v>7168</v>
      </c>
      <c r="C3156" s="296" t="s">
        <v>19</v>
      </c>
      <c r="D3156" s="297" t="n">
        <v>0.3864</v>
      </c>
      <c r="E3156" s="298" t="n">
        <f aca="false">1-D3156</f>
        <v>0.6136</v>
      </c>
      <c r="F3156" s="299" t="n">
        <v>12345.01</v>
      </c>
    </row>
    <row r="3157" customFormat="false" ht="15" hidden="false" customHeight="false" outlineLevel="0" collapsed="false">
      <c r="A3157" s="294" t="s">
        <v>7169</v>
      </c>
      <c r="B3157" s="295" t="s">
        <v>7170</v>
      </c>
      <c r="C3157" s="296" t="s">
        <v>19</v>
      </c>
      <c r="D3157" s="297" t="n">
        <v>0.3858</v>
      </c>
      <c r="E3157" s="298" t="n">
        <f aca="false">1-D3157</f>
        <v>0.6142</v>
      </c>
      <c r="F3157" s="299" t="n">
        <v>15334.66</v>
      </c>
    </row>
    <row r="3158" customFormat="false" ht="15" hidden="false" customHeight="false" outlineLevel="0" collapsed="false">
      <c r="A3158" s="294" t="s">
        <v>7171</v>
      </c>
      <c r="B3158" s="295" t="s">
        <v>7172</v>
      </c>
      <c r="C3158" s="296" t="s">
        <v>19</v>
      </c>
      <c r="D3158" s="297" t="n">
        <v>0.3864</v>
      </c>
      <c r="E3158" s="298" t="n">
        <f aca="false">1-D3158</f>
        <v>0.6136</v>
      </c>
      <c r="F3158" s="299" t="n">
        <v>14088.95</v>
      </c>
    </row>
    <row r="3159" customFormat="false" ht="15" hidden="false" customHeight="false" outlineLevel="0" collapsed="false">
      <c r="A3159" s="294" t="s">
        <v>7173</v>
      </c>
      <c r="B3159" s="295" t="s">
        <v>7174</v>
      </c>
      <c r="C3159" s="296" t="s">
        <v>103</v>
      </c>
      <c r="D3159" s="297" t="n">
        <v>0.0363</v>
      </c>
      <c r="E3159" s="298" t="n">
        <f aca="false">1-D3159</f>
        <v>0.9637</v>
      </c>
      <c r="F3159" s="299" t="n">
        <v>11.01</v>
      </c>
    </row>
    <row r="3160" customFormat="false" ht="15" hidden="false" customHeight="false" outlineLevel="0" collapsed="false">
      <c r="A3160" s="294" t="s">
        <v>126</v>
      </c>
      <c r="B3160" s="295" t="s">
        <v>127</v>
      </c>
      <c r="C3160" s="296" t="s">
        <v>103</v>
      </c>
      <c r="D3160" s="297" t="n">
        <v>0.2463</v>
      </c>
      <c r="E3160" s="298" t="n">
        <f aca="false">1-D3160</f>
        <v>0.7537</v>
      </c>
      <c r="F3160" s="299" t="n">
        <v>15.75</v>
      </c>
    </row>
    <row r="3161" customFormat="false" ht="15" hidden="false" customHeight="false" outlineLevel="0" collapsed="false">
      <c r="A3161" s="294" t="s">
        <v>7175</v>
      </c>
      <c r="B3161" s="295" t="s">
        <v>7176</v>
      </c>
      <c r="C3161" s="296" t="s">
        <v>103</v>
      </c>
      <c r="D3161" s="297" t="n">
        <v>0.3443</v>
      </c>
      <c r="E3161" s="298" t="n">
        <f aca="false">1-D3161</f>
        <v>0.6557</v>
      </c>
      <c r="F3161" s="299" t="n">
        <v>20.42</v>
      </c>
    </row>
    <row r="3162" customFormat="false" ht="15" hidden="false" customHeight="false" outlineLevel="0" collapsed="false">
      <c r="A3162" s="294" t="s">
        <v>123</v>
      </c>
      <c r="B3162" s="295" t="s">
        <v>7177</v>
      </c>
      <c r="C3162" s="296" t="s">
        <v>103</v>
      </c>
      <c r="D3162" s="297" t="n">
        <v>0.2841</v>
      </c>
      <c r="E3162" s="298" t="n">
        <f aca="false">1-D3162</f>
        <v>0.7159</v>
      </c>
      <c r="F3162" s="299" t="n">
        <v>18.16</v>
      </c>
    </row>
    <row r="3163" customFormat="false" ht="15" hidden="false" customHeight="false" outlineLevel="0" collapsed="false">
      <c r="A3163" s="294" t="s">
        <v>7178</v>
      </c>
      <c r="B3163" s="295" t="s">
        <v>124</v>
      </c>
      <c r="C3163" s="296" t="s">
        <v>103</v>
      </c>
      <c r="D3163" s="297" t="n">
        <v>0.4151</v>
      </c>
      <c r="E3163" s="298" t="n">
        <f aca="false">1-D3163</f>
        <v>0.5849</v>
      </c>
      <c r="F3163" s="299" t="n">
        <v>23.03</v>
      </c>
    </row>
    <row r="3164" customFormat="false" ht="15" hidden="false" customHeight="false" outlineLevel="0" collapsed="false">
      <c r="A3164" s="294" t="s">
        <v>7179</v>
      </c>
      <c r="B3164" s="295" t="s">
        <v>7180</v>
      </c>
      <c r="C3164" s="296" t="s">
        <v>103</v>
      </c>
      <c r="D3164" s="297" t="n">
        <v>0.1029</v>
      </c>
      <c r="E3164" s="298" t="n">
        <f aca="false">1-D3164</f>
        <v>0.8971</v>
      </c>
      <c r="F3164" s="299" t="n">
        <v>12.24</v>
      </c>
    </row>
    <row r="3165" customFormat="false" ht="15" hidden="false" customHeight="false" outlineLevel="0" collapsed="false">
      <c r="A3165" s="294" t="s">
        <v>7181</v>
      </c>
      <c r="B3165" s="295" t="s">
        <v>7182</v>
      </c>
      <c r="C3165" s="296" t="s">
        <v>103</v>
      </c>
      <c r="D3165" s="297" t="n">
        <v>0.1782</v>
      </c>
      <c r="E3165" s="298" t="n">
        <f aca="false">1-D3165</f>
        <v>0.8218</v>
      </c>
      <c r="F3165" s="299" t="n">
        <v>12.01</v>
      </c>
    </row>
    <row r="3166" customFormat="false" ht="15" hidden="false" customHeight="false" outlineLevel="0" collapsed="false">
      <c r="A3166" s="294" t="s">
        <v>7183</v>
      </c>
      <c r="B3166" s="295" t="s">
        <v>7184</v>
      </c>
      <c r="C3166" s="296" t="s">
        <v>103</v>
      </c>
      <c r="D3166" s="297" t="n">
        <v>0.1426</v>
      </c>
      <c r="E3166" s="298" t="n">
        <f aca="false">1-D3166</f>
        <v>0.8574</v>
      </c>
      <c r="F3166" s="299" t="n">
        <v>11.22</v>
      </c>
    </row>
    <row r="3167" customFormat="false" ht="15" hidden="false" customHeight="false" outlineLevel="0" collapsed="false">
      <c r="A3167" s="294" t="s">
        <v>7185</v>
      </c>
      <c r="B3167" s="295" t="s">
        <v>7186</v>
      </c>
      <c r="C3167" s="296" t="s">
        <v>103</v>
      </c>
      <c r="D3167" s="297" t="n">
        <v>0.1968</v>
      </c>
      <c r="E3167" s="298" t="n">
        <f aca="false">1-D3167</f>
        <v>0.8032</v>
      </c>
      <c r="F3167" s="299" t="n">
        <v>14.18</v>
      </c>
    </row>
    <row r="3168" customFormat="false" ht="15" hidden="false" customHeight="false" outlineLevel="0" collapsed="false">
      <c r="A3168" s="294" t="s">
        <v>7187</v>
      </c>
      <c r="B3168" s="295" t="s">
        <v>7188</v>
      </c>
      <c r="C3168" s="296" t="s">
        <v>103</v>
      </c>
      <c r="D3168" s="297" t="n">
        <v>0.2842</v>
      </c>
      <c r="E3168" s="298" t="n">
        <f aca="false">1-D3168</f>
        <v>0.7158</v>
      </c>
      <c r="F3168" s="299" t="n">
        <v>17.49</v>
      </c>
    </row>
    <row r="3169" customFormat="false" ht="15" hidden="false" customHeight="false" outlineLevel="0" collapsed="false">
      <c r="A3169" s="294" t="s">
        <v>142</v>
      </c>
      <c r="B3169" s="295" t="s">
        <v>143</v>
      </c>
      <c r="C3169" s="296" t="s">
        <v>103</v>
      </c>
      <c r="D3169" s="297" t="n">
        <v>0.2278</v>
      </c>
      <c r="E3169" s="298" t="n">
        <f aca="false">1-D3169</f>
        <v>0.7722</v>
      </c>
      <c r="F3169" s="299" t="n">
        <v>16.02</v>
      </c>
    </row>
    <row r="3170" customFormat="false" ht="15" hidden="false" customHeight="false" outlineLevel="0" collapsed="false">
      <c r="A3170" s="294" t="s">
        <v>145</v>
      </c>
      <c r="B3170" s="295" t="s">
        <v>7189</v>
      </c>
      <c r="C3170" s="296" t="s">
        <v>103</v>
      </c>
      <c r="D3170" s="297" t="n">
        <v>0.3574</v>
      </c>
      <c r="E3170" s="298" t="n">
        <f aca="false">1-D3170</f>
        <v>0.6426</v>
      </c>
      <c r="F3170" s="299" t="n">
        <v>19.14</v>
      </c>
    </row>
    <row r="3171" customFormat="false" ht="15" hidden="false" customHeight="false" outlineLevel="0" collapsed="false">
      <c r="A3171" s="294" t="s">
        <v>129</v>
      </c>
      <c r="B3171" s="295" t="s">
        <v>130</v>
      </c>
      <c r="C3171" s="296" t="s">
        <v>72</v>
      </c>
      <c r="D3171" s="297" t="n">
        <v>0.0264</v>
      </c>
      <c r="E3171" s="298" t="n">
        <f aca="false">1-D3171</f>
        <v>0.9736</v>
      </c>
      <c r="F3171" s="299" t="n">
        <v>643.85</v>
      </c>
    </row>
    <row r="3172" customFormat="false" ht="15" hidden="false" customHeight="false" outlineLevel="0" collapsed="false">
      <c r="A3172" s="294" t="s">
        <v>7190</v>
      </c>
      <c r="B3172" s="295" t="s">
        <v>7191</v>
      </c>
      <c r="C3172" s="296" t="s">
        <v>72</v>
      </c>
      <c r="D3172" s="297" t="n">
        <v>0.2498</v>
      </c>
      <c r="E3172" s="298" t="n">
        <f aca="false">1-D3172</f>
        <v>0.7502</v>
      </c>
      <c r="F3172" s="299" t="n">
        <v>728.86</v>
      </c>
    </row>
    <row r="3173" customFormat="false" ht="15" hidden="false" customHeight="false" outlineLevel="0" collapsed="false">
      <c r="A3173" s="294" t="s">
        <v>7192</v>
      </c>
      <c r="B3173" s="295" t="s">
        <v>7193</v>
      </c>
      <c r="C3173" s="296" t="s">
        <v>72</v>
      </c>
      <c r="D3173" s="297" t="n">
        <v>0.0336</v>
      </c>
      <c r="E3173" s="298" t="n">
        <f aca="false">1-D3173</f>
        <v>0.9664</v>
      </c>
      <c r="F3173" s="299" t="n">
        <v>666.83</v>
      </c>
    </row>
    <row r="3174" customFormat="false" ht="15" hidden="false" customHeight="false" outlineLevel="0" collapsed="false">
      <c r="A3174" s="294" t="s">
        <v>7194</v>
      </c>
      <c r="B3174" s="295" t="s">
        <v>7195</v>
      </c>
      <c r="C3174" s="296" t="s">
        <v>72</v>
      </c>
      <c r="D3174" s="297" t="n">
        <v>0.2743</v>
      </c>
      <c r="E3174" s="298" t="n">
        <f aca="false">1-D3174</f>
        <v>0.7257</v>
      </c>
      <c r="F3174" s="299" t="n">
        <v>792.2</v>
      </c>
    </row>
    <row r="3175" customFormat="false" ht="15" hidden="false" customHeight="false" outlineLevel="0" collapsed="false">
      <c r="A3175" s="294" t="s">
        <v>7196</v>
      </c>
      <c r="B3175" s="295" t="s">
        <v>7197</v>
      </c>
      <c r="C3175" s="296" t="s">
        <v>72</v>
      </c>
      <c r="D3175" s="297" t="n">
        <v>0.0441</v>
      </c>
      <c r="E3175" s="298" t="n">
        <f aca="false">1-D3175</f>
        <v>0.9559</v>
      </c>
      <c r="F3175" s="299" t="n">
        <v>677.78</v>
      </c>
    </row>
    <row r="3176" customFormat="false" ht="15" hidden="false" customHeight="false" outlineLevel="0" collapsed="false">
      <c r="A3176" s="294" t="s">
        <v>7198</v>
      </c>
      <c r="B3176" s="295" t="s">
        <v>7199</v>
      </c>
      <c r="C3176" s="296" t="s">
        <v>72</v>
      </c>
      <c r="D3176" s="297" t="n">
        <v>0.3301</v>
      </c>
      <c r="E3176" s="298" t="n">
        <f aca="false">1-D3176</f>
        <v>0.6699</v>
      </c>
      <c r="F3176" s="299" t="n">
        <v>910.52</v>
      </c>
    </row>
    <row r="3177" customFormat="false" ht="15" hidden="false" customHeight="false" outlineLevel="0" collapsed="false">
      <c r="A3177" s="294" t="s">
        <v>7200</v>
      </c>
      <c r="B3177" s="295" t="s">
        <v>7201</v>
      </c>
      <c r="C3177" s="296" t="s">
        <v>72</v>
      </c>
      <c r="D3177" s="297" t="n">
        <v>0.6754</v>
      </c>
      <c r="E3177" s="298" t="n">
        <f aca="false">1-D3177</f>
        <v>0.3246</v>
      </c>
      <c r="F3177" s="299" t="n">
        <v>116.13</v>
      </c>
    </row>
    <row r="3178" customFormat="false" ht="15" hidden="false" customHeight="false" outlineLevel="0" collapsed="false">
      <c r="A3178" s="294" t="s">
        <v>7202</v>
      </c>
      <c r="B3178" s="295" t="s">
        <v>7203</v>
      </c>
      <c r="C3178" s="296" t="s">
        <v>72</v>
      </c>
      <c r="D3178" s="297" t="n">
        <v>0.6785</v>
      </c>
      <c r="E3178" s="298" t="n">
        <f aca="false">1-D3178</f>
        <v>0.3215</v>
      </c>
      <c r="F3178" s="299" t="n">
        <v>175.55</v>
      </c>
    </row>
    <row r="3179" customFormat="false" ht="15" hidden="false" customHeight="false" outlineLevel="0" collapsed="false">
      <c r="A3179" s="294" t="s">
        <v>7204</v>
      </c>
      <c r="B3179" s="295" t="s">
        <v>7205</v>
      </c>
      <c r="C3179" s="296" t="s">
        <v>72</v>
      </c>
      <c r="D3179" s="297" t="n">
        <v>0.6743</v>
      </c>
      <c r="E3179" s="298" t="n">
        <f aca="false">1-D3179</f>
        <v>0.3257</v>
      </c>
      <c r="F3179" s="299" t="n">
        <v>127.79</v>
      </c>
    </row>
    <row r="3180" customFormat="false" ht="15" hidden="false" customHeight="false" outlineLevel="0" collapsed="false">
      <c r="A3180" s="294" t="s">
        <v>7206</v>
      </c>
      <c r="B3180" s="295" t="s">
        <v>7207</v>
      </c>
      <c r="C3180" s="296" t="s">
        <v>72</v>
      </c>
      <c r="D3180" s="297" t="n">
        <v>0.6814</v>
      </c>
      <c r="E3180" s="298" t="n">
        <f aca="false">1-D3180</f>
        <v>0.3186</v>
      </c>
      <c r="F3180" s="299" t="n">
        <v>251.1</v>
      </c>
    </row>
    <row r="3181" customFormat="false" ht="15" hidden="false" customHeight="false" outlineLevel="0" collapsed="false">
      <c r="A3181" s="294" t="s">
        <v>7208</v>
      </c>
      <c r="B3181" s="295" t="s">
        <v>7209</v>
      </c>
      <c r="C3181" s="296" t="s">
        <v>72</v>
      </c>
      <c r="D3181" s="297" t="n">
        <v>0.2883</v>
      </c>
      <c r="E3181" s="298" t="n">
        <f aca="false">1-D3181</f>
        <v>0.7117</v>
      </c>
      <c r="F3181" s="299" t="n">
        <v>44.09</v>
      </c>
    </row>
    <row r="3182" customFormat="false" ht="15" hidden="false" customHeight="false" outlineLevel="0" collapsed="false">
      <c r="A3182" s="294" t="s">
        <v>7210</v>
      </c>
      <c r="B3182" s="295" t="s">
        <v>7211</v>
      </c>
      <c r="C3182" s="296" t="s">
        <v>72</v>
      </c>
      <c r="D3182" s="297" t="n">
        <v>0.4637</v>
      </c>
      <c r="E3182" s="298" t="n">
        <f aca="false">1-D3182</f>
        <v>0.5363</v>
      </c>
      <c r="F3182" s="299" t="n">
        <v>103.32</v>
      </c>
    </row>
    <row r="3183" customFormat="false" ht="15" hidden="false" customHeight="false" outlineLevel="0" collapsed="false">
      <c r="A3183" s="294" t="s">
        <v>7212</v>
      </c>
      <c r="B3183" s="295" t="s">
        <v>7213</v>
      </c>
      <c r="C3183" s="296" t="s">
        <v>72</v>
      </c>
      <c r="D3183" s="297" t="n">
        <v>0.2924</v>
      </c>
      <c r="E3183" s="298" t="n">
        <f aca="false">1-D3183</f>
        <v>0.7076</v>
      </c>
      <c r="F3183" s="299" t="n">
        <v>57.62</v>
      </c>
    </row>
    <row r="3184" customFormat="false" ht="15" hidden="false" customHeight="false" outlineLevel="0" collapsed="false">
      <c r="A3184" s="294" t="s">
        <v>7214</v>
      </c>
      <c r="B3184" s="295" t="s">
        <v>7215</v>
      </c>
      <c r="C3184" s="296" t="s">
        <v>72</v>
      </c>
      <c r="D3184" s="297" t="n">
        <v>0.5135</v>
      </c>
      <c r="E3184" s="298" t="n">
        <f aca="false">1-D3184</f>
        <v>0.4865</v>
      </c>
      <c r="F3184" s="299" t="n">
        <v>173.37</v>
      </c>
    </row>
    <row r="3185" customFormat="false" ht="15" hidden="false" customHeight="false" outlineLevel="0" collapsed="false">
      <c r="A3185" s="294" t="s">
        <v>7216</v>
      </c>
      <c r="B3185" s="295" t="s">
        <v>7217</v>
      </c>
      <c r="C3185" s="296" t="s">
        <v>39</v>
      </c>
      <c r="D3185" s="297" t="n">
        <v>0.449</v>
      </c>
      <c r="E3185" s="298" t="n">
        <f aca="false">1-D3185</f>
        <v>0.551</v>
      </c>
      <c r="F3185" s="299" t="n">
        <v>187.95</v>
      </c>
    </row>
    <row r="3186" customFormat="false" ht="15" hidden="false" customHeight="false" outlineLevel="0" collapsed="false">
      <c r="A3186" s="294" t="s">
        <v>7218</v>
      </c>
      <c r="B3186" s="295" t="s">
        <v>7219</v>
      </c>
      <c r="C3186" s="296" t="s">
        <v>39</v>
      </c>
      <c r="D3186" s="297" t="n">
        <v>0.521</v>
      </c>
      <c r="E3186" s="298" t="n">
        <f aca="false">1-D3186</f>
        <v>0.479</v>
      </c>
      <c r="F3186" s="299" t="n">
        <v>138.03</v>
      </c>
    </row>
    <row r="3187" customFormat="false" ht="15" hidden="false" customHeight="false" outlineLevel="0" collapsed="false">
      <c r="A3187" s="294" t="s">
        <v>7220</v>
      </c>
      <c r="B3187" s="295" t="s">
        <v>7221</v>
      </c>
      <c r="C3187" s="296" t="s">
        <v>39</v>
      </c>
      <c r="D3187" s="297" t="n">
        <v>0.3569</v>
      </c>
      <c r="E3187" s="298" t="n">
        <f aca="false">1-D3187</f>
        <v>0.6431</v>
      </c>
      <c r="F3187" s="299" t="n">
        <v>157.69</v>
      </c>
    </row>
    <row r="3188" customFormat="false" ht="15" hidden="false" customHeight="false" outlineLevel="0" collapsed="false">
      <c r="A3188" s="294" t="s">
        <v>7222</v>
      </c>
      <c r="B3188" s="295" t="s">
        <v>7223</v>
      </c>
      <c r="C3188" s="296" t="s">
        <v>39</v>
      </c>
      <c r="D3188" s="297" t="n">
        <v>0.4454</v>
      </c>
      <c r="E3188" s="298" t="n">
        <f aca="false">1-D3188</f>
        <v>0.5546</v>
      </c>
      <c r="F3188" s="299" t="n">
        <v>109.7</v>
      </c>
    </row>
    <row r="3189" customFormat="false" ht="15" hidden="false" customHeight="false" outlineLevel="0" collapsed="false">
      <c r="A3189" s="294" t="s">
        <v>115</v>
      </c>
      <c r="B3189" s="295" t="s">
        <v>7224</v>
      </c>
      <c r="C3189" s="296" t="s">
        <v>39</v>
      </c>
      <c r="D3189" s="297" t="n">
        <v>0.5313</v>
      </c>
      <c r="E3189" s="298" t="n">
        <f aca="false">1-D3189</f>
        <v>0.4687</v>
      </c>
      <c r="F3189" s="299" t="n">
        <v>84.7</v>
      </c>
    </row>
    <row r="3190" customFormat="false" ht="15" hidden="false" customHeight="false" outlineLevel="0" collapsed="false">
      <c r="A3190" s="294" t="s">
        <v>7225</v>
      </c>
      <c r="B3190" s="295" t="s">
        <v>7226</v>
      </c>
      <c r="C3190" s="296" t="s">
        <v>39</v>
      </c>
      <c r="D3190" s="297" t="n">
        <v>0.4866</v>
      </c>
      <c r="E3190" s="298" t="n">
        <f aca="false">1-D3190</f>
        <v>0.5134</v>
      </c>
      <c r="F3190" s="299" t="n">
        <v>154.3</v>
      </c>
    </row>
    <row r="3191" customFormat="false" ht="15" hidden="false" customHeight="false" outlineLevel="0" collapsed="false">
      <c r="A3191" s="294" t="s">
        <v>7227</v>
      </c>
      <c r="B3191" s="295" t="s">
        <v>7228</v>
      </c>
      <c r="C3191" s="296" t="s">
        <v>39</v>
      </c>
      <c r="D3191" s="297" t="n">
        <v>0.5227</v>
      </c>
      <c r="E3191" s="298" t="n">
        <f aca="false">1-D3191</f>
        <v>0.4773</v>
      </c>
      <c r="F3191" s="299" t="n">
        <v>95.98</v>
      </c>
    </row>
    <row r="3192" customFormat="false" ht="15" hidden="false" customHeight="false" outlineLevel="0" collapsed="false">
      <c r="A3192" s="294" t="s">
        <v>7229</v>
      </c>
      <c r="B3192" s="295" t="s">
        <v>7230</v>
      </c>
      <c r="C3192" s="296" t="s">
        <v>39</v>
      </c>
      <c r="D3192" s="297" t="n">
        <v>0.3319</v>
      </c>
      <c r="E3192" s="298" t="n">
        <f aca="false">1-D3192</f>
        <v>0.6681</v>
      </c>
      <c r="F3192" s="299" t="n">
        <v>159.32</v>
      </c>
    </row>
    <row r="3193" customFormat="false" ht="15" hidden="false" customHeight="false" outlineLevel="0" collapsed="false">
      <c r="A3193" s="294" t="s">
        <v>7231</v>
      </c>
      <c r="B3193" s="295" t="s">
        <v>7232</v>
      </c>
      <c r="C3193" s="296" t="s">
        <v>39</v>
      </c>
      <c r="D3193" s="297" t="n">
        <v>0.4087</v>
      </c>
      <c r="E3193" s="298" t="n">
        <f aca="false">1-D3193</f>
        <v>0.5913</v>
      </c>
      <c r="F3193" s="299" t="n">
        <v>105.55</v>
      </c>
    </row>
    <row r="3194" customFormat="false" ht="15" hidden="false" customHeight="false" outlineLevel="0" collapsed="false">
      <c r="A3194" s="294" t="s">
        <v>7233</v>
      </c>
      <c r="B3194" s="295" t="s">
        <v>7234</v>
      </c>
      <c r="C3194" s="296" t="s">
        <v>39</v>
      </c>
      <c r="D3194" s="297" t="n">
        <v>0.4912</v>
      </c>
      <c r="E3194" s="298" t="n">
        <f aca="false">1-D3194</f>
        <v>0.5088</v>
      </c>
      <c r="F3194" s="299" t="n">
        <v>77.56</v>
      </c>
    </row>
    <row r="3195" customFormat="false" ht="15" hidden="false" customHeight="false" outlineLevel="0" collapsed="false">
      <c r="A3195" s="294" t="s">
        <v>7235</v>
      </c>
      <c r="B3195" s="295" t="s">
        <v>7236</v>
      </c>
      <c r="C3195" s="296" t="s">
        <v>39</v>
      </c>
      <c r="D3195" s="297" t="n">
        <v>0.5382</v>
      </c>
      <c r="E3195" s="298" t="n">
        <f aca="false">1-D3195</f>
        <v>0.4618</v>
      </c>
      <c r="F3195" s="299" t="n">
        <v>261.79</v>
      </c>
    </row>
    <row r="3196" customFormat="false" ht="15" hidden="false" customHeight="false" outlineLevel="0" collapsed="false">
      <c r="A3196" s="294" t="s">
        <v>7237</v>
      </c>
      <c r="B3196" s="295" t="s">
        <v>7238</v>
      </c>
      <c r="C3196" s="296" t="s">
        <v>39</v>
      </c>
      <c r="D3196" s="297" t="n">
        <v>0.587</v>
      </c>
      <c r="E3196" s="298" t="n">
        <f aca="false">1-D3196</f>
        <v>0.413</v>
      </c>
      <c r="F3196" s="299" t="n">
        <v>198.18</v>
      </c>
    </row>
    <row r="3197" customFormat="false" ht="15" hidden="false" customHeight="false" outlineLevel="0" collapsed="false">
      <c r="A3197" s="294" t="s">
        <v>7239</v>
      </c>
      <c r="B3197" s="295" t="s">
        <v>7240</v>
      </c>
      <c r="C3197" s="296" t="s">
        <v>39</v>
      </c>
      <c r="D3197" s="297" t="n">
        <v>0.478</v>
      </c>
      <c r="E3197" s="298" t="n">
        <f aca="false">1-D3197</f>
        <v>0.522</v>
      </c>
      <c r="F3197" s="299" t="n">
        <v>271.95</v>
      </c>
    </row>
    <row r="3198" customFormat="false" ht="15" hidden="false" customHeight="false" outlineLevel="0" collapsed="false">
      <c r="A3198" s="294" t="s">
        <v>7241</v>
      </c>
      <c r="B3198" s="295" t="s">
        <v>7242</v>
      </c>
      <c r="C3198" s="296" t="s">
        <v>39</v>
      </c>
      <c r="D3198" s="297" t="n">
        <v>0.5367</v>
      </c>
      <c r="E3198" s="298" t="n">
        <f aca="false">1-D3198</f>
        <v>0.4633</v>
      </c>
      <c r="F3198" s="299" t="n">
        <v>189.87</v>
      </c>
    </row>
    <row r="3199" customFormat="false" ht="15" hidden="false" customHeight="false" outlineLevel="0" collapsed="false">
      <c r="A3199" s="294" t="s">
        <v>7243</v>
      </c>
      <c r="B3199" s="295" t="s">
        <v>7244</v>
      </c>
      <c r="C3199" s="296" t="s">
        <v>39</v>
      </c>
      <c r="D3199" s="297" t="n">
        <v>0.5932</v>
      </c>
      <c r="E3199" s="298" t="n">
        <f aca="false">1-D3199</f>
        <v>0.4068</v>
      </c>
      <c r="F3199" s="299" t="n">
        <v>147.18</v>
      </c>
    </row>
    <row r="3200" customFormat="false" ht="15" hidden="false" customHeight="false" outlineLevel="0" collapsed="false">
      <c r="A3200" s="294" t="s">
        <v>7245</v>
      </c>
      <c r="B3200" s="295" t="s">
        <v>7246</v>
      </c>
      <c r="C3200" s="296" t="s">
        <v>39</v>
      </c>
      <c r="D3200" s="297" t="n">
        <v>0.4795</v>
      </c>
      <c r="E3200" s="298" t="n">
        <f aca="false">1-D3200</f>
        <v>0.5205</v>
      </c>
      <c r="F3200" s="299" t="n">
        <v>134.34</v>
      </c>
    </row>
    <row r="3201" customFormat="false" ht="15" hidden="false" customHeight="false" outlineLevel="0" collapsed="false">
      <c r="A3201" s="294" t="s">
        <v>7247</v>
      </c>
      <c r="B3201" s="295" t="s">
        <v>7248</v>
      </c>
      <c r="C3201" s="296" t="s">
        <v>39</v>
      </c>
      <c r="D3201" s="297" t="n">
        <v>0.5522</v>
      </c>
      <c r="E3201" s="298" t="n">
        <f aca="false">1-D3201</f>
        <v>0.4478</v>
      </c>
      <c r="F3201" s="299" t="n">
        <v>104.02</v>
      </c>
    </row>
    <row r="3202" customFormat="false" ht="15" hidden="false" customHeight="false" outlineLevel="0" collapsed="false">
      <c r="A3202" s="294" t="s">
        <v>7249</v>
      </c>
      <c r="B3202" s="295" t="s">
        <v>7250</v>
      </c>
      <c r="C3202" s="296" t="s">
        <v>39</v>
      </c>
      <c r="D3202" s="297" t="n">
        <v>0.3457</v>
      </c>
      <c r="E3202" s="298" t="n">
        <f aca="false">1-D3202</f>
        <v>0.6543</v>
      </c>
      <c r="F3202" s="299" t="n">
        <v>143.03</v>
      </c>
    </row>
    <row r="3203" customFormat="false" ht="15" hidden="false" customHeight="false" outlineLevel="0" collapsed="false">
      <c r="A3203" s="294" t="s">
        <v>7251</v>
      </c>
      <c r="B3203" s="295" t="s">
        <v>7252</v>
      </c>
      <c r="C3203" s="296" t="s">
        <v>39</v>
      </c>
      <c r="D3203" s="297" t="n">
        <v>0.4275</v>
      </c>
      <c r="E3203" s="298" t="n">
        <f aca="false">1-D3203</f>
        <v>0.5725</v>
      </c>
      <c r="F3203" s="299" t="n">
        <v>96.81</v>
      </c>
    </row>
    <row r="3204" customFormat="false" ht="15" hidden="false" customHeight="false" outlineLevel="0" collapsed="false">
      <c r="A3204" s="294" t="s">
        <v>134</v>
      </c>
      <c r="B3204" s="295" t="s">
        <v>7253</v>
      </c>
      <c r="C3204" s="296" t="s">
        <v>39</v>
      </c>
      <c r="D3204" s="297" t="n">
        <v>0.511</v>
      </c>
      <c r="E3204" s="298" t="n">
        <f aca="false">1-D3204</f>
        <v>0.489</v>
      </c>
      <c r="F3204" s="299" t="n">
        <v>72.72</v>
      </c>
    </row>
    <row r="3205" customFormat="false" ht="15" hidden="false" customHeight="false" outlineLevel="0" collapsed="false">
      <c r="A3205" s="294" t="s">
        <v>7254</v>
      </c>
      <c r="B3205" s="295" t="s">
        <v>7255</v>
      </c>
      <c r="C3205" s="296" t="s">
        <v>72</v>
      </c>
      <c r="D3205" s="297" t="n">
        <v>0.3393</v>
      </c>
      <c r="E3205" s="298" t="n">
        <f aca="false">1-D3205</f>
        <v>0.6607</v>
      </c>
      <c r="F3205" s="299" t="n">
        <v>26.7</v>
      </c>
    </row>
    <row r="3206" customFormat="false" ht="15" hidden="false" customHeight="false" outlineLevel="0" collapsed="false">
      <c r="A3206" s="294" t="s">
        <v>7256</v>
      </c>
      <c r="B3206" s="295" t="s">
        <v>7257</v>
      </c>
      <c r="C3206" s="296" t="s">
        <v>72</v>
      </c>
      <c r="D3206" s="297" t="n">
        <v>0.3686</v>
      </c>
      <c r="E3206" s="298" t="n">
        <f aca="false">1-D3206</f>
        <v>0.6314</v>
      </c>
      <c r="F3206" s="299" t="n">
        <v>18.15</v>
      </c>
    </row>
    <row r="3207" customFormat="false" ht="15" hidden="false" customHeight="false" outlineLevel="0" collapsed="false">
      <c r="A3207" s="294" t="s">
        <v>7258</v>
      </c>
      <c r="B3207" s="295" t="s">
        <v>7259</v>
      </c>
      <c r="C3207" s="296" t="s">
        <v>61</v>
      </c>
      <c r="D3207" s="297" t="n">
        <v>0.157</v>
      </c>
      <c r="E3207" s="298" t="n">
        <f aca="false">1-D3207</f>
        <v>0.843</v>
      </c>
      <c r="F3207" s="299" t="n">
        <v>33.5</v>
      </c>
    </row>
    <row r="3208" customFormat="false" ht="15" hidden="false" customHeight="false" outlineLevel="0" collapsed="false">
      <c r="A3208" s="294" t="s">
        <v>7260</v>
      </c>
      <c r="B3208" s="295" t="s">
        <v>7261</v>
      </c>
      <c r="C3208" s="296" t="s">
        <v>61</v>
      </c>
      <c r="D3208" s="297" t="n">
        <v>0.0833</v>
      </c>
      <c r="E3208" s="298" t="n">
        <f aca="false">1-D3208</f>
        <v>0.9167</v>
      </c>
      <c r="F3208" s="299" t="n">
        <v>23.53</v>
      </c>
    </row>
    <row r="3209" customFormat="false" ht="15" hidden="false" customHeight="false" outlineLevel="0" collapsed="false">
      <c r="A3209" s="294" t="s">
        <v>7262</v>
      </c>
      <c r="B3209" s="295" t="s">
        <v>7263</v>
      </c>
      <c r="C3209" s="296" t="s">
        <v>61</v>
      </c>
      <c r="D3209" s="297" t="n">
        <v>0.2389</v>
      </c>
      <c r="E3209" s="298" t="n">
        <f aca="false">1-D3209</f>
        <v>0.7611</v>
      </c>
      <c r="F3209" s="299" t="n">
        <v>14.61</v>
      </c>
    </row>
    <row r="3210" customFormat="false" ht="15" hidden="false" customHeight="false" outlineLevel="0" collapsed="false">
      <c r="A3210" s="294" t="s">
        <v>7264</v>
      </c>
      <c r="B3210" s="295" t="s">
        <v>7265</v>
      </c>
      <c r="C3210" s="296" t="s">
        <v>39</v>
      </c>
      <c r="D3210" s="297" t="n">
        <v>0.0118</v>
      </c>
      <c r="E3210" s="298" t="n">
        <f aca="false">1-D3210</f>
        <v>0.9882</v>
      </c>
      <c r="F3210" s="299" t="n">
        <v>72.29</v>
      </c>
    </row>
    <row r="3211" customFormat="false" ht="15" hidden="false" customHeight="false" outlineLevel="0" collapsed="false">
      <c r="A3211" s="294" t="s">
        <v>7266</v>
      </c>
      <c r="B3211" s="295" t="s">
        <v>7267</v>
      </c>
      <c r="C3211" s="296" t="s">
        <v>39</v>
      </c>
      <c r="D3211" s="297" t="n">
        <v>0.0197</v>
      </c>
      <c r="E3211" s="298" t="n">
        <f aca="false">1-D3211</f>
        <v>0.9803</v>
      </c>
      <c r="F3211" s="299" t="n">
        <v>43.16</v>
      </c>
    </row>
    <row r="3212" customFormat="false" ht="15" hidden="false" customHeight="false" outlineLevel="0" collapsed="false">
      <c r="A3212" s="294" t="s">
        <v>7268</v>
      </c>
      <c r="B3212" s="295" t="s">
        <v>7269</v>
      </c>
      <c r="C3212" s="296" t="s">
        <v>39</v>
      </c>
      <c r="D3212" s="297" t="n">
        <v>0.0034</v>
      </c>
      <c r="E3212" s="298" t="n">
        <f aca="false">1-D3212</f>
        <v>0.9966</v>
      </c>
      <c r="F3212" s="299" t="n">
        <v>127.81</v>
      </c>
    </row>
    <row r="3213" customFormat="false" ht="15" hidden="false" customHeight="false" outlineLevel="0" collapsed="false">
      <c r="A3213" s="294" t="s">
        <v>7270</v>
      </c>
      <c r="B3213" s="295" t="s">
        <v>7271</v>
      </c>
      <c r="C3213" s="296" t="s">
        <v>39</v>
      </c>
      <c r="D3213" s="297" t="n">
        <v>0.2163</v>
      </c>
      <c r="E3213" s="298" t="n">
        <f aca="false">1-D3213</f>
        <v>0.7837</v>
      </c>
      <c r="F3213" s="299" t="n">
        <v>190.51</v>
      </c>
    </row>
    <row r="3214" customFormat="false" ht="15" hidden="false" customHeight="false" outlineLevel="0" collapsed="false">
      <c r="A3214" s="294" t="s">
        <v>7272</v>
      </c>
      <c r="B3214" s="295" t="s">
        <v>7273</v>
      </c>
      <c r="C3214" s="296" t="s">
        <v>39</v>
      </c>
      <c r="D3214" s="297" t="n">
        <v>0.2686</v>
      </c>
      <c r="E3214" s="298" t="n">
        <f aca="false">1-D3214</f>
        <v>0.7314</v>
      </c>
      <c r="F3214" s="299" t="n">
        <v>153.44</v>
      </c>
    </row>
    <row r="3215" customFormat="false" ht="15" hidden="false" customHeight="false" outlineLevel="0" collapsed="false">
      <c r="A3215" s="294" t="s">
        <v>7274</v>
      </c>
      <c r="B3215" s="295" t="s">
        <v>7275</v>
      </c>
      <c r="C3215" s="296" t="s">
        <v>39</v>
      </c>
      <c r="D3215" s="297" t="n">
        <v>0.1915</v>
      </c>
      <c r="E3215" s="298" t="n">
        <f aca="false">1-D3215</f>
        <v>0.8085</v>
      </c>
      <c r="F3215" s="299" t="n">
        <v>123.06</v>
      </c>
    </row>
    <row r="3216" customFormat="false" ht="15" hidden="false" customHeight="false" outlineLevel="0" collapsed="false">
      <c r="A3216" s="294" t="s">
        <v>7276</v>
      </c>
      <c r="B3216" s="295" t="s">
        <v>7277</v>
      </c>
      <c r="C3216" s="296" t="s">
        <v>39</v>
      </c>
      <c r="D3216" s="297" t="n">
        <v>0.1473</v>
      </c>
      <c r="E3216" s="298" t="n">
        <f aca="false">1-D3216</f>
        <v>0.8527</v>
      </c>
      <c r="F3216" s="299" t="n">
        <v>200.04</v>
      </c>
    </row>
    <row r="3217" customFormat="false" ht="15" hidden="false" customHeight="false" outlineLevel="0" collapsed="false">
      <c r="A3217" s="294" t="s">
        <v>7278</v>
      </c>
      <c r="B3217" s="295" t="s">
        <v>7279</v>
      </c>
      <c r="C3217" s="296" t="s">
        <v>39</v>
      </c>
      <c r="D3217" s="297" t="n">
        <v>0.2286</v>
      </c>
      <c r="E3217" s="298" t="n">
        <f aca="false">1-D3217</f>
        <v>0.7714</v>
      </c>
      <c r="F3217" s="299" t="n">
        <v>144.29</v>
      </c>
    </row>
    <row r="3218" customFormat="false" ht="15" hidden="false" customHeight="false" outlineLevel="0" collapsed="false">
      <c r="A3218" s="294" t="s">
        <v>7280</v>
      </c>
      <c r="B3218" s="295" t="s">
        <v>7281</v>
      </c>
      <c r="C3218" s="296" t="s">
        <v>39</v>
      </c>
      <c r="D3218" s="297" t="n">
        <v>0.2932</v>
      </c>
      <c r="E3218" s="298" t="n">
        <f aca="false">1-D3218</f>
        <v>0.7068</v>
      </c>
      <c r="F3218" s="299" t="n">
        <v>112.49</v>
      </c>
    </row>
    <row r="3219" customFormat="false" ht="15" hidden="false" customHeight="false" outlineLevel="0" collapsed="false">
      <c r="A3219" s="294" t="s">
        <v>7282</v>
      </c>
      <c r="B3219" s="295" t="s">
        <v>7283</v>
      </c>
      <c r="C3219" s="296" t="s">
        <v>39</v>
      </c>
      <c r="D3219" s="297" t="n">
        <v>0.2916</v>
      </c>
      <c r="E3219" s="298" t="n">
        <f aca="false">1-D3219</f>
        <v>0.7084</v>
      </c>
      <c r="F3219" s="299" t="n">
        <v>83.39</v>
      </c>
    </row>
    <row r="3220" customFormat="false" ht="15" hidden="false" customHeight="false" outlineLevel="0" collapsed="false">
      <c r="A3220" s="294" t="s">
        <v>7284</v>
      </c>
      <c r="B3220" s="295" t="s">
        <v>7285</v>
      </c>
      <c r="C3220" s="296" t="s">
        <v>39</v>
      </c>
      <c r="D3220" s="297" t="n">
        <v>0.2816</v>
      </c>
      <c r="E3220" s="298" t="n">
        <f aca="false">1-D3220</f>
        <v>0.7184</v>
      </c>
      <c r="F3220" s="299" t="n">
        <v>79.83</v>
      </c>
    </row>
    <row r="3221" customFormat="false" ht="15" hidden="false" customHeight="false" outlineLevel="0" collapsed="false">
      <c r="A3221" s="294" t="s">
        <v>7286</v>
      </c>
      <c r="B3221" s="295" t="s">
        <v>7287</v>
      </c>
      <c r="C3221" s="296" t="s">
        <v>39</v>
      </c>
      <c r="D3221" s="297" t="n">
        <v>0.271</v>
      </c>
      <c r="E3221" s="298" t="n">
        <f aca="false">1-D3221</f>
        <v>0.729</v>
      </c>
      <c r="F3221" s="299" t="n">
        <v>76.71</v>
      </c>
    </row>
    <row r="3222" customFormat="false" ht="15" hidden="false" customHeight="false" outlineLevel="0" collapsed="false">
      <c r="A3222" s="294" t="s">
        <v>7288</v>
      </c>
      <c r="B3222" s="295" t="s">
        <v>7289</v>
      </c>
      <c r="C3222" s="296" t="s">
        <v>39</v>
      </c>
      <c r="D3222" s="297" t="n">
        <v>0.2508</v>
      </c>
      <c r="E3222" s="298" t="n">
        <f aca="false">1-D3222</f>
        <v>0.7492</v>
      </c>
      <c r="F3222" s="299" t="n">
        <v>70.8</v>
      </c>
    </row>
    <row r="3223" customFormat="false" ht="15" hidden="false" customHeight="false" outlineLevel="0" collapsed="false">
      <c r="A3223" s="294" t="s">
        <v>7290</v>
      </c>
      <c r="B3223" s="295" t="s">
        <v>7291</v>
      </c>
      <c r="C3223" s="296" t="s">
        <v>39</v>
      </c>
      <c r="D3223" s="297" t="n">
        <v>0.3035</v>
      </c>
      <c r="E3223" s="298" t="n">
        <f aca="false">1-D3223</f>
        <v>0.6965</v>
      </c>
      <c r="F3223" s="299" t="n">
        <v>110.88</v>
      </c>
    </row>
    <row r="3224" customFormat="false" ht="15" hidden="false" customHeight="false" outlineLevel="0" collapsed="false">
      <c r="A3224" s="294" t="s">
        <v>7292</v>
      </c>
      <c r="B3224" s="295" t="s">
        <v>7293</v>
      </c>
      <c r="C3224" s="296" t="s">
        <v>39</v>
      </c>
      <c r="D3224" s="297" t="n">
        <v>0.3182</v>
      </c>
      <c r="E3224" s="298" t="n">
        <f aca="false">1-D3224</f>
        <v>0.6818</v>
      </c>
      <c r="F3224" s="299" t="n">
        <v>97.22</v>
      </c>
    </row>
    <row r="3225" customFormat="false" ht="15" hidden="false" customHeight="false" outlineLevel="0" collapsed="false">
      <c r="A3225" s="294" t="s">
        <v>7294</v>
      </c>
      <c r="B3225" s="295" t="s">
        <v>7295</v>
      </c>
      <c r="C3225" s="296" t="s">
        <v>39</v>
      </c>
      <c r="D3225" s="297" t="n">
        <v>0.3176</v>
      </c>
      <c r="E3225" s="298" t="n">
        <f aca="false">1-D3225</f>
        <v>0.6824</v>
      </c>
      <c r="F3225" s="299" t="n">
        <v>89.89</v>
      </c>
    </row>
    <row r="3226" customFormat="false" ht="15" hidden="false" customHeight="false" outlineLevel="0" collapsed="false">
      <c r="A3226" s="294" t="s">
        <v>7296</v>
      </c>
      <c r="B3226" s="295" t="s">
        <v>7297</v>
      </c>
      <c r="C3226" s="296" t="s">
        <v>39</v>
      </c>
      <c r="D3226" s="297" t="n">
        <v>0.311</v>
      </c>
      <c r="E3226" s="298" t="n">
        <f aca="false">1-D3226</f>
        <v>0.689</v>
      </c>
      <c r="F3226" s="299" t="n">
        <v>84.76</v>
      </c>
    </row>
    <row r="3227" customFormat="false" ht="15" hidden="false" customHeight="false" outlineLevel="0" collapsed="false">
      <c r="A3227" s="294" t="s">
        <v>7298</v>
      </c>
      <c r="B3227" s="295" t="s">
        <v>7299</v>
      </c>
      <c r="C3227" s="296" t="s">
        <v>39</v>
      </c>
      <c r="D3227" s="297" t="n">
        <v>0.3198</v>
      </c>
      <c r="E3227" s="298" t="n">
        <f aca="false">1-D3227</f>
        <v>0.6802</v>
      </c>
      <c r="F3227" s="299" t="n">
        <v>44.12</v>
      </c>
    </row>
    <row r="3228" customFormat="false" ht="15" hidden="false" customHeight="false" outlineLevel="0" collapsed="false">
      <c r="A3228" s="294" t="s">
        <v>7300</v>
      </c>
      <c r="B3228" s="295" t="s">
        <v>7301</v>
      </c>
      <c r="C3228" s="296" t="s">
        <v>39</v>
      </c>
      <c r="D3228" s="297" t="n">
        <v>0.3133</v>
      </c>
      <c r="E3228" s="298" t="n">
        <f aca="false">1-D3228</f>
        <v>0.6867</v>
      </c>
      <c r="F3228" s="299" t="n">
        <v>41.62</v>
      </c>
    </row>
    <row r="3229" customFormat="false" ht="15" hidden="false" customHeight="false" outlineLevel="0" collapsed="false">
      <c r="A3229" s="294" t="s">
        <v>7302</v>
      </c>
      <c r="B3229" s="295" t="s">
        <v>7303</v>
      </c>
      <c r="C3229" s="296" t="s">
        <v>39</v>
      </c>
      <c r="D3229" s="297" t="n">
        <v>0.3053</v>
      </c>
      <c r="E3229" s="298" t="n">
        <f aca="false">1-D3229</f>
        <v>0.6947</v>
      </c>
      <c r="F3229" s="299" t="n">
        <v>39.5</v>
      </c>
    </row>
    <row r="3230" customFormat="false" ht="15" hidden="false" customHeight="false" outlineLevel="0" collapsed="false">
      <c r="A3230" s="294" t="s">
        <v>7304</v>
      </c>
      <c r="B3230" s="295" t="s">
        <v>7305</v>
      </c>
      <c r="C3230" s="296" t="s">
        <v>39</v>
      </c>
      <c r="D3230" s="297" t="n">
        <v>0.2909</v>
      </c>
      <c r="E3230" s="298" t="n">
        <f aca="false">1-D3230</f>
        <v>0.7091</v>
      </c>
      <c r="F3230" s="299" t="n">
        <v>35.31</v>
      </c>
    </row>
    <row r="3231" customFormat="false" ht="15" hidden="false" customHeight="false" outlineLevel="0" collapsed="false">
      <c r="A3231" s="294" t="s">
        <v>7306</v>
      </c>
      <c r="B3231" s="295" t="s">
        <v>7307</v>
      </c>
      <c r="C3231" s="296" t="s">
        <v>39</v>
      </c>
      <c r="D3231" s="297" t="n">
        <v>0.2563</v>
      </c>
      <c r="E3231" s="298" t="n">
        <f aca="false">1-D3231</f>
        <v>0.7437</v>
      </c>
      <c r="F3231" s="299" t="n">
        <v>124.29</v>
      </c>
    </row>
    <row r="3232" customFormat="false" ht="15" hidden="false" customHeight="false" outlineLevel="0" collapsed="false">
      <c r="A3232" s="294" t="s">
        <v>7308</v>
      </c>
      <c r="B3232" s="295" t="s">
        <v>7309</v>
      </c>
      <c r="C3232" s="296" t="s">
        <v>39</v>
      </c>
      <c r="D3232" s="297" t="n">
        <v>0.3467</v>
      </c>
      <c r="E3232" s="298" t="n">
        <f aca="false">1-D3232</f>
        <v>0.6533</v>
      </c>
      <c r="F3232" s="299" t="n">
        <v>84.75</v>
      </c>
    </row>
    <row r="3233" customFormat="false" ht="15" hidden="false" customHeight="false" outlineLevel="0" collapsed="false">
      <c r="A3233" s="294" t="s">
        <v>7310</v>
      </c>
      <c r="B3233" s="295" t="s">
        <v>7311</v>
      </c>
      <c r="C3233" s="296" t="s">
        <v>39</v>
      </c>
      <c r="D3233" s="297" t="n">
        <v>0.3694</v>
      </c>
      <c r="E3233" s="298" t="n">
        <f aca="false">1-D3233</f>
        <v>0.6306</v>
      </c>
      <c r="F3233" s="299" t="n">
        <v>73.15</v>
      </c>
    </row>
    <row r="3234" customFormat="false" ht="15" hidden="false" customHeight="false" outlineLevel="0" collapsed="false">
      <c r="A3234" s="294" t="s">
        <v>7312</v>
      </c>
      <c r="B3234" s="295" t="s">
        <v>7313</v>
      </c>
      <c r="C3234" s="296" t="s">
        <v>39</v>
      </c>
      <c r="D3234" s="297" t="n">
        <v>0.3872</v>
      </c>
      <c r="E3234" s="298" t="n">
        <f aca="false">1-D3234</f>
        <v>0.6128</v>
      </c>
      <c r="F3234" s="299" t="n">
        <v>64.67</v>
      </c>
    </row>
    <row r="3235" customFormat="false" ht="15" hidden="false" customHeight="false" outlineLevel="0" collapsed="false">
      <c r="A3235" s="294" t="s">
        <v>7314</v>
      </c>
      <c r="B3235" s="295" t="s">
        <v>7315</v>
      </c>
      <c r="C3235" s="296" t="s">
        <v>39</v>
      </c>
      <c r="D3235" s="297" t="n">
        <v>0.2962</v>
      </c>
      <c r="E3235" s="298" t="n">
        <f aca="false">1-D3235</f>
        <v>0.7038</v>
      </c>
      <c r="F3235" s="299" t="n">
        <v>66.38</v>
      </c>
    </row>
    <row r="3236" customFormat="false" ht="15" hidden="false" customHeight="false" outlineLevel="0" collapsed="false">
      <c r="A3236" s="294" t="s">
        <v>7316</v>
      </c>
      <c r="B3236" s="295" t="s">
        <v>7317</v>
      </c>
      <c r="C3236" s="296" t="s">
        <v>39</v>
      </c>
      <c r="D3236" s="297" t="n">
        <v>0.3321</v>
      </c>
      <c r="E3236" s="298" t="n">
        <f aca="false">1-D3236</f>
        <v>0.6679</v>
      </c>
      <c r="F3236" s="299" t="n">
        <v>54.17</v>
      </c>
    </row>
    <row r="3237" customFormat="false" ht="15" hidden="false" customHeight="false" outlineLevel="0" collapsed="false">
      <c r="A3237" s="294" t="s">
        <v>7318</v>
      </c>
      <c r="B3237" s="295" t="s">
        <v>7319</v>
      </c>
      <c r="C3237" s="296" t="s">
        <v>39</v>
      </c>
      <c r="D3237" s="297" t="n">
        <v>0.3443</v>
      </c>
      <c r="E3237" s="298" t="n">
        <f aca="false">1-D3237</f>
        <v>0.6557</v>
      </c>
      <c r="F3237" s="299" t="n">
        <v>48.19</v>
      </c>
    </row>
    <row r="3238" customFormat="false" ht="15" hidden="false" customHeight="false" outlineLevel="0" collapsed="false">
      <c r="A3238" s="294" t="s">
        <v>7320</v>
      </c>
      <c r="B3238" s="295" t="s">
        <v>7321</v>
      </c>
      <c r="C3238" s="296" t="s">
        <v>39</v>
      </c>
      <c r="D3238" s="297" t="n">
        <v>0.3454</v>
      </c>
      <c r="E3238" s="298" t="n">
        <f aca="false">1-D3238</f>
        <v>0.6546</v>
      </c>
      <c r="F3238" s="299" t="n">
        <v>44.3</v>
      </c>
    </row>
    <row r="3239" customFormat="false" ht="15" hidden="false" customHeight="false" outlineLevel="0" collapsed="false">
      <c r="A3239" s="294" t="s">
        <v>7322</v>
      </c>
      <c r="B3239" s="295" t="s">
        <v>7323</v>
      </c>
      <c r="C3239" s="296" t="s">
        <v>39</v>
      </c>
      <c r="D3239" s="297" t="n">
        <v>0.2965</v>
      </c>
      <c r="E3239" s="298" t="n">
        <f aca="false">1-D3239</f>
        <v>0.7035</v>
      </c>
      <c r="F3239" s="299" t="n">
        <v>391.95</v>
      </c>
    </row>
    <row r="3240" customFormat="false" ht="15" hidden="false" customHeight="false" outlineLevel="0" collapsed="false">
      <c r="A3240" s="294" t="s">
        <v>7324</v>
      </c>
      <c r="B3240" s="295" t="s">
        <v>7325</v>
      </c>
      <c r="C3240" s="296" t="s">
        <v>39</v>
      </c>
      <c r="D3240" s="297" t="n">
        <v>0.3556</v>
      </c>
      <c r="E3240" s="298" t="n">
        <f aca="false">1-D3240</f>
        <v>0.6444</v>
      </c>
      <c r="F3240" s="299" t="n">
        <v>270.17</v>
      </c>
    </row>
    <row r="3241" customFormat="false" ht="15" hidden="false" customHeight="false" outlineLevel="0" collapsed="false">
      <c r="A3241" s="294" t="s">
        <v>7326</v>
      </c>
      <c r="B3241" s="295" t="s">
        <v>7327</v>
      </c>
      <c r="C3241" s="296" t="s">
        <v>39</v>
      </c>
      <c r="D3241" s="297" t="n">
        <v>0.4125</v>
      </c>
      <c r="E3241" s="298" t="n">
        <f aca="false">1-D3241</f>
        <v>0.5875</v>
      </c>
      <c r="F3241" s="299" t="n">
        <v>192.46</v>
      </c>
    </row>
    <row r="3242" customFormat="false" ht="15" hidden="false" customHeight="false" outlineLevel="0" collapsed="false">
      <c r="A3242" s="294" t="s">
        <v>7328</v>
      </c>
      <c r="B3242" s="295" t="s">
        <v>7329</v>
      </c>
      <c r="C3242" s="296" t="s">
        <v>39</v>
      </c>
      <c r="D3242" s="297" t="n">
        <v>0.3459</v>
      </c>
      <c r="E3242" s="298" t="n">
        <f aca="false">1-D3242</f>
        <v>0.6541</v>
      </c>
      <c r="F3242" s="299" t="n">
        <v>115.3</v>
      </c>
    </row>
    <row r="3243" customFormat="false" ht="15" hidden="false" customHeight="false" outlineLevel="0" collapsed="false">
      <c r="A3243" s="294" t="s">
        <v>7330</v>
      </c>
      <c r="B3243" s="295" t="s">
        <v>7331</v>
      </c>
      <c r="C3243" s="296" t="s">
        <v>39</v>
      </c>
      <c r="D3243" s="297" t="n">
        <v>0.3351</v>
      </c>
      <c r="E3243" s="298" t="n">
        <f aca="false">1-D3243</f>
        <v>0.6649</v>
      </c>
      <c r="F3243" s="299" t="n">
        <v>110.1</v>
      </c>
    </row>
    <row r="3244" customFormat="false" ht="15" hidden="false" customHeight="false" outlineLevel="0" collapsed="false">
      <c r="A3244" s="294" t="s">
        <v>7332</v>
      </c>
      <c r="B3244" s="295" t="s">
        <v>7333</v>
      </c>
      <c r="C3244" s="296" t="s">
        <v>39</v>
      </c>
      <c r="D3244" s="297" t="n">
        <v>0.3223</v>
      </c>
      <c r="E3244" s="298" t="n">
        <f aca="false">1-D3244</f>
        <v>0.6777</v>
      </c>
      <c r="F3244" s="299" t="n">
        <v>105.74</v>
      </c>
    </row>
    <row r="3245" customFormat="false" ht="15" hidden="false" customHeight="false" outlineLevel="0" collapsed="false">
      <c r="A3245" s="294" t="s">
        <v>7334</v>
      </c>
      <c r="B3245" s="295" t="s">
        <v>7335</v>
      </c>
      <c r="C3245" s="296" t="s">
        <v>39</v>
      </c>
      <c r="D3245" s="297" t="n">
        <v>0.2976</v>
      </c>
      <c r="E3245" s="298" t="n">
        <f aca="false">1-D3245</f>
        <v>0.7024</v>
      </c>
      <c r="F3245" s="299" t="n">
        <v>97.88</v>
      </c>
    </row>
    <row r="3246" customFormat="false" ht="15" hidden="false" customHeight="false" outlineLevel="0" collapsed="false">
      <c r="A3246" s="294" t="s">
        <v>7336</v>
      </c>
      <c r="B3246" s="295" t="s">
        <v>7337</v>
      </c>
      <c r="C3246" s="296" t="s">
        <v>39</v>
      </c>
      <c r="D3246" s="297" t="n">
        <v>0.3559</v>
      </c>
      <c r="E3246" s="298" t="n">
        <f aca="false">1-D3246</f>
        <v>0.6441</v>
      </c>
      <c r="F3246" s="299" t="n">
        <v>121.38</v>
      </c>
    </row>
    <row r="3247" customFormat="false" ht="15" hidden="false" customHeight="false" outlineLevel="0" collapsed="false">
      <c r="A3247" s="294" t="s">
        <v>7338</v>
      </c>
      <c r="B3247" s="295" t="s">
        <v>7339</v>
      </c>
      <c r="C3247" s="296" t="s">
        <v>39</v>
      </c>
      <c r="D3247" s="297" t="n">
        <v>0.3834</v>
      </c>
      <c r="E3247" s="298" t="n">
        <f aca="false">1-D3247</f>
        <v>0.6166</v>
      </c>
      <c r="F3247" s="299" t="n">
        <v>74.44</v>
      </c>
    </row>
    <row r="3248" customFormat="false" ht="15" hidden="false" customHeight="false" outlineLevel="0" collapsed="false">
      <c r="A3248" s="294" t="s">
        <v>7340</v>
      </c>
      <c r="B3248" s="295" t="s">
        <v>7341</v>
      </c>
      <c r="C3248" s="296" t="s">
        <v>39</v>
      </c>
      <c r="D3248" s="297" t="n">
        <v>0.3746</v>
      </c>
      <c r="E3248" s="298" t="n">
        <f aca="false">1-D3248</f>
        <v>0.6254</v>
      </c>
      <c r="F3248" s="299" t="n">
        <v>70.39</v>
      </c>
    </row>
    <row r="3249" customFormat="false" ht="15" hidden="false" customHeight="false" outlineLevel="0" collapsed="false">
      <c r="A3249" s="294" t="s">
        <v>7342</v>
      </c>
      <c r="B3249" s="295" t="s">
        <v>7343</v>
      </c>
      <c r="C3249" s="296" t="s">
        <v>39</v>
      </c>
      <c r="D3249" s="297" t="n">
        <v>0.3626</v>
      </c>
      <c r="E3249" s="298" t="n">
        <f aca="false">1-D3249</f>
        <v>0.6374</v>
      </c>
      <c r="F3249" s="299" t="n">
        <v>67.15</v>
      </c>
    </row>
    <row r="3250" customFormat="false" ht="15" hidden="false" customHeight="false" outlineLevel="0" collapsed="false">
      <c r="A3250" s="294" t="s">
        <v>7344</v>
      </c>
      <c r="B3250" s="295" t="s">
        <v>7345</v>
      </c>
      <c r="C3250" s="296" t="s">
        <v>39</v>
      </c>
      <c r="D3250" s="297" t="n">
        <v>0.3398</v>
      </c>
      <c r="E3250" s="298" t="n">
        <f aca="false">1-D3250</f>
        <v>0.6602</v>
      </c>
      <c r="F3250" s="299" t="n">
        <v>61.21</v>
      </c>
    </row>
    <row r="3251" customFormat="false" ht="15" hidden="false" customHeight="false" outlineLevel="0" collapsed="false">
      <c r="A3251" s="294" t="s">
        <v>7346</v>
      </c>
      <c r="B3251" s="295" t="s">
        <v>7347</v>
      </c>
      <c r="C3251" s="296" t="s">
        <v>39</v>
      </c>
      <c r="D3251" s="297" t="n">
        <v>0.3899</v>
      </c>
      <c r="E3251" s="298" t="n">
        <f aca="false">1-D3251</f>
        <v>0.6101</v>
      </c>
      <c r="F3251" s="299" t="n">
        <v>79.19</v>
      </c>
    </row>
    <row r="3252" customFormat="false" ht="15" hidden="false" customHeight="false" outlineLevel="0" collapsed="false">
      <c r="A3252" s="294" t="s">
        <v>7348</v>
      </c>
      <c r="B3252" s="295" t="s">
        <v>7349</v>
      </c>
      <c r="C3252" s="296" t="s">
        <v>39</v>
      </c>
      <c r="D3252" s="297" t="n">
        <v>0.4236</v>
      </c>
      <c r="E3252" s="298" t="n">
        <f aca="false">1-D3252</f>
        <v>0.5764</v>
      </c>
      <c r="F3252" s="299" t="n">
        <v>81.87</v>
      </c>
    </row>
    <row r="3253" customFormat="false" ht="15" hidden="false" customHeight="false" outlineLevel="0" collapsed="false">
      <c r="A3253" s="294" t="s">
        <v>7350</v>
      </c>
      <c r="B3253" s="295" t="s">
        <v>7351</v>
      </c>
      <c r="C3253" s="296" t="s">
        <v>39</v>
      </c>
      <c r="D3253" s="297" t="n">
        <v>0.4236</v>
      </c>
      <c r="E3253" s="298" t="n">
        <f aca="false">1-D3253</f>
        <v>0.5764</v>
      </c>
      <c r="F3253" s="299" t="n">
        <v>78.32</v>
      </c>
    </row>
    <row r="3254" customFormat="false" ht="15" hidden="false" customHeight="false" outlineLevel="0" collapsed="false">
      <c r="A3254" s="294" t="s">
        <v>7352</v>
      </c>
      <c r="B3254" s="295" t="s">
        <v>7353</v>
      </c>
      <c r="C3254" s="296" t="s">
        <v>39</v>
      </c>
      <c r="D3254" s="297" t="n">
        <v>0.4238</v>
      </c>
      <c r="E3254" s="298" t="n">
        <f aca="false">1-D3254</f>
        <v>0.5762</v>
      </c>
      <c r="F3254" s="299" t="n">
        <v>75.79</v>
      </c>
    </row>
    <row r="3255" customFormat="false" ht="15" hidden="false" customHeight="false" outlineLevel="0" collapsed="false">
      <c r="A3255" s="294" t="s">
        <v>7354</v>
      </c>
      <c r="B3255" s="295" t="s">
        <v>7355</v>
      </c>
      <c r="C3255" s="296" t="s">
        <v>39</v>
      </c>
      <c r="D3255" s="297" t="n">
        <v>0.4286</v>
      </c>
      <c r="E3255" s="298" t="n">
        <f aca="false">1-D3255</f>
        <v>0.5714</v>
      </c>
      <c r="F3255" s="299" t="n">
        <v>70.77</v>
      </c>
    </row>
    <row r="3256" customFormat="false" ht="15" hidden="false" customHeight="false" outlineLevel="0" collapsed="false">
      <c r="A3256" s="294" t="s">
        <v>7356</v>
      </c>
      <c r="B3256" s="295" t="s">
        <v>7357</v>
      </c>
      <c r="C3256" s="296" t="s">
        <v>39</v>
      </c>
      <c r="D3256" s="297" t="n">
        <v>0.4263</v>
      </c>
      <c r="E3256" s="298" t="n">
        <f aca="false">1-D3256</f>
        <v>0.5737</v>
      </c>
      <c r="F3256" s="299" t="n">
        <v>172</v>
      </c>
    </row>
    <row r="3257" customFormat="false" ht="15" hidden="false" customHeight="false" outlineLevel="0" collapsed="false">
      <c r="A3257" s="294" t="s">
        <v>7358</v>
      </c>
      <c r="B3257" s="295" t="s">
        <v>7359</v>
      </c>
      <c r="C3257" s="296" t="s">
        <v>39</v>
      </c>
      <c r="D3257" s="297" t="n">
        <v>0.4388</v>
      </c>
      <c r="E3257" s="298" t="n">
        <f aca="false">1-D3257</f>
        <v>0.5612</v>
      </c>
      <c r="F3257" s="299" t="n">
        <v>115.25</v>
      </c>
    </row>
    <row r="3258" customFormat="false" ht="15" hidden="false" customHeight="false" outlineLevel="0" collapsed="false">
      <c r="A3258" s="294" t="s">
        <v>7360</v>
      </c>
      <c r="B3258" s="295" t="s">
        <v>7361</v>
      </c>
      <c r="C3258" s="296" t="s">
        <v>39</v>
      </c>
      <c r="D3258" s="297" t="n">
        <v>0.4378</v>
      </c>
      <c r="E3258" s="298" t="n">
        <f aca="false">1-D3258</f>
        <v>0.5622</v>
      </c>
      <c r="F3258" s="299" t="n">
        <v>96.52</v>
      </c>
    </row>
    <row r="3259" customFormat="false" ht="15" hidden="false" customHeight="false" outlineLevel="0" collapsed="false">
      <c r="A3259" s="294" t="s">
        <v>7362</v>
      </c>
      <c r="B3259" s="295" t="s">
        <v>7363</v>
      </c>
      <c r="C3259" s="296" t="s">
        <v>39</v>
      </c>
      <c r="D3259" s="297" t="n">
        <v>0.4375</v>
      </c>
      <c r="E3259" s="298" t="n">
        <f aca="false">1-D3259</f>
        <v>0.5625</v>
      </c>
      <c r="F3259" s="299" t="n">
        <v>87.1</v>
      </c>
    </row>
    <row r="3260" customFormat="false" ht="15" hidden="false" customHeight="false" outlineLevel="0" collapsed="false">
      <c r="A3260" s="294" t="s">
        <v>7364</v>
      </c>
      <c r="B3260" s="295" t="s">
        <v>7365</v>
      </c>
      <c r="C3260" s="296" t="s">
        <v>39</v>
      </c>
      <c r="D3260" s="297" t="n">
        <v>0.3481</v>
      </c>
      <c r="E3260" s="298" t="n">
        <f aca="false">1-D3260</f>
        <v>0.6519</v>
      </c>
      <c r="F3260" s="299" t="n">
        <v>65.38</v>
      </c>
    </row>
    <row r="3261" customFormat="false" ht="15" hidden="false" customHeight="false" outlineLevel="0" collapsed="false">
      <c r="A3261" s="294" t="s">
        <v>7366</v>
      </c>
      <c r="B3261" s="295" t="s">
        <v>7367</v>
      </c>
      <c r="C3261" s="296" t="s">
        <v>39</v>
      </c>
      <c r="D3261" s="297" t="n">
        <v>0.3473</v>
      </c>
      <c r="E3261" s="298" t="n">
        <f aca="false">1-D3261</f>
        <v>0.6527</v>
      </c>
      <c r="F3261" s="299" t="n">
        <v>62.39</v>
      </c>
    </row>
    <row r="3262" customFormat="false" ht="15" hidden="false" customHeight="false" outlineLevel="0" collapsed="false">
      <c r="A3262" s="294" t="s">
        <v>7368</v>
      </c>
      <c r="B3262" s="295" t="s">
        <v>7369</v>
      </c>
      <c r="C3262" s="296" t="s">
        <v>39</v>
      </c>
      <c r="D3262" s="297" t="n">
        <v>0.3469</v>
      </c>
      <c r="E3262" s="298" t="n">
        <f aca="false">1-D3262</f>
        <v>0.6531</v>
      </c>
      <c r="F3262" s="299" t="n">
        <v>60.25</v>
      </c>
    </row>
    <row r="3263" customFormat="false" ht="15" hidden="false" customHeight="false" outlineLevel="0" collapsed="false">
      <c r="A3263" s="294" t="s">
        <v>7370</v>
      </c>
      <c r="B3263" s="295" t="s">
        <v>7371</v>
      </c>
      <c r="C3263" s="296" t="s">
        <v>39</v>
      </c>
      <c r="D3263" s="297" t="n">
        <v>0.3496</v>
      </c>
      <c r="E3263" s="298" t="n">
        <f aca="false">1-D3263</f>
        <v>0.6504</v>
      </c>
      <c r="F3263" s="299" t="n">
        <v>55.78</v>
      </c>
    </row>
    <row r="3264" customFormat="false" ht="15" hidden="false" customHeight="false" outlineLevel="0" collapsed="false">
      <c r="A3264" s="294" t="s">
        <v>7372</v>
      </c>
      <c r="B3264" s="295" t="s">
        <v>7373</v>
      </c>
      <c r="C3264" s="296" t="s">
        <v>39</v>
      </c>
      <c r="D3264" s="297" t="n">
        <v>0.3685</v>
      </c>
      <c r="E3264" s="298" t="n">
        <f aca="false">1-D3264</f>
        <v>0.6315</v>
      </c>
      <c r="F3264" s="299" t="n">
        <v>143.89</v>
      </c>
    </row>
    <row r="3265" customFormat="false" ht="15" hidden="false" customHeight="false" outlineLevel="0" collapsed="false">
      <c r="A3265" s="294" t="s">
        <v>162</v>
      </c>
      <c r="B3265" s="295" t="s">
        <v>7374</v>
      </c>
      <c r="C3265" s="296" t="s">
        <v>39</v>
      </c>
      <c r="D3265" s="297" t="n">
        <v>0.3736</v>
      </c>
      <c r="E3265" s="298" t="n">
        <f aca="false">1-D3265</f>
        <v>0.6264</v>
      </c>
      <c r="F3265" s="299" t="n">
        <v>93.69</v>
      </c>
    </row>
    <row r="3266" customFormat="false" ht="15" hidden="false" customHeight="false" outlineLevel="0" collapsed="false">
      <c r="A3266" s="294" t="s">
        <v>7375</v>
      </c>
      <c r="B3266" s="295" t="s">
        <v>7376</v>
      </c>
      <c r="C3266" s="296" t="s">
        <v>39</v>
      </c>
      <c r="D3266" s="297" t="n">
        <v>0.3694</v>
      </c>
      <c r="E3266" s="298" t="n">
        <f aca="false">1-D3266</f>
        <v>0.6306</v>
      </c>
      <c r="F3266" s="299" t="n">
        <v>77.78</v>
      </c>
    </row>
    <row r="3267" customFormat="false" ht="15" hidden="false" customHeight="false" outlineLevel="0" collapsed="false">
      <c r="A3267" s="294" t="s">
        <v>7377</v>
      </c>
      <c r="B3267" s="295" t="s">
        <v>7378</v>
      </c>
      <c r="C3267" s="296" t="s">
        <v>39</v>
      </c>
      <c r="D3267" s="297" t="n">
        <v>0.3666</v>
      </c>
      <c r="E3267" s="298" t="n">
        <f aca="false">1-D3267</f>
        <v>0.6334</v>
      </c>
      <c r="F3267" s="299" t="n">
        <v>69.73</v>
      </c>
    </row>
    <row r="3268" customFormat="false" ht="15" hidden="false" customHeight="false" outlineLevel="0" collapsed="false">
      <c r="A3268" s="294" t="s">
        <v>7379</v>
      </c>
      <c r="B3268" s="295" t="s">
        <v>7380</v>
      </c>
      <c r="C3268" s="296" t="s">
        <v>39</v>
      </c>
      <c r="D3268" s="297" t="n">
        <v>0.4463</v>
      </c>
      <c r="E3268" s="298" t="n">
        <f aca="false">1-D3268</f>
        <v>0.5537</v>
      </c>
      <c r="F3268" s="299" t="n">
        <v>242.93</v>
      </c>
    </row>
    <row r="3269" customFormat="false" ht="15" hidden="false" customHeight="false" outlineLevel="0" collapsed="false">
      <c r="A3269" s="294" t="s">
        <v>7381</v>
      </c>
      <c r="B3269" s="295" t="s">
        <v>7382</v>
      </c>
      <c r="C3269" s="296" t="s">
        <v>39</v>
      </c>
      <c r="D3269" s="297" t="n">
        <v>0.5148</v>
      </c>
      <c r="E3269" s="298" t="n">
        <f aca="false">1-D3269</f>
        <v>0.4852</v>
      </c>
      <c r="F3269" s="299" t="n">
        <v>168.91</v>
      </c>
    </row>
    <row r="3270" customFormat="false" ht="15" hidden="false" customHeight="false" outlineLevel="0" collapsed="false">
      <c r="A3270" s="294" t="s">
        <v>7383</v>
      </c>
      <c r="B3270" s="295" t="s">
        <v>7384</v>
      </c>
      <c r="C3270" s="296" t="s">
        <v>39</v>
      </c>
      <c r="D3270" s="297" t="n">
        <v>0.5605</v>
      </c>
      <c r="E3270" s="298" t="n">
        <f aca="false">1-D3270</f>
        <v>0.4395</v>
      </c>
      <c r="F3270" s="299" t="n">
        <v>113.73</v>
      </c>
    </row>
    <row r="3271" customFormat="false" ht="15" hidden="false" customHeight="false" outlineLevel="0" collapsed="false">
      <c r="A3271" s="294" t="s">
        <v>7385</v>
      </c>
      <c r="B3271" s="295" t="s">
        <v>7386</v>
      </c>
      <c r="C3271" s="296" t="s">
        <v>39</v>
      </c>
      <c r="D3271" s="297" t="n">
        <v>0.3297</v>
      </c>
      <c r="E3271" s="298" t="n">
        <f aca="false">1-D3271</f>
        <v>0.6703</v>
      </c>
      <c r="F3271" s="299" t="n">
        <v>151.94</v>
      </c>
    </row>
    <row r="3272" customFormat="false" ht="15" hidden="false" customHeight="false" outlineLevel="0" collapsed="false">
      <c r="A3272" s="294" t="s">
        <v>7387</v>
      </c>
      <c r="B3272" s="295" t="s">
        <v>7388</v>
      </c>
      <c r="C3272" s="296" t="s">
        <v>39</v>
      </c>
      <c r="D3272" s="297" t="n">
        <v>0.3303</v>
      </c>
      <c r="E3272" s="298" t="n">
        <f aca="false">1-D3272</f>
        <v>0.6697</v>
      </c>
      <c r="F3272" s="299" t="n">
        <v>138.77</v>
      </c>
    </row>
    <row r="3273" customFormat="false" ht="15" hidden="false" customHeight="false" outlineLevel="0" collapsed="false">
      <c r="A3273" s="294" t="s">
        <v>7389</v>
      </c>
      <c r="B3273" s="295" t="s">
        <v>7390</v>
      </c>
      <c r="C3273" s="296" t="s">
        <v>39</v>
      </c>
      <c r="D3273" s="297" t="n">
        <v>0.3294</v>
      </c>
      <c r="E3273" s="298" t="n">
        <f aca="false">1-D3273</f>
        <v>0.6706</v>
      </c>
      <c r="F3273" s="299" t="n">
        <v>127.99</v>
      </c>
    </row>
    <row r="3274" customFormat="false" ht="15" hidden="false" customHeight="false" outlineLevel="0" collapsed="false">
      <c r="A3274" s="294" t="s">
        <v>7391</v>
      </c>
      <c r="B3274" s="295" t="s">
        <v>7392</v>
      </c>
      <c r="C3274" s="296" t="s">
        <v>39</v>
      </c>
      <c r="D3274" s="297" t="n">
        <v>0.3325</v>
      </c>
      <c r="E3274" s="298" t="n">
        <f aca="false">1-D3274</f>
        <v>0.6675</v>
      </c>
      <c r="F3274" s="299" t="n">
        <v>105.3</v>
      </c>
    </row>
    <row r="3275" customFormat="false" ht="15" hidden="false" customHeight="false" outlineLevel="0" collapsed="false">
      <c r="A3275" s="294" t="s">
        <v>7393</v>
      </c>
      <c r="B3275" s="295" t="s">
        <v>7394</v>
      </c>
      <c r="C3275" s="296" t="s">
        <v>39</v>
      </c>
      <c r="D3275" s="297" t="n">
        <v>0.315</v>
      </c>
      <c r="E3275" s="298" t="n">
        <f aca="false">1-D3275</f>
        <v>0.685</v>
      </c>
      <c r="F3275" s="299" t="n">
        <v>272.86</v>
      </c>
    </row>
    <row r="3276" customFormat="false" ht="15" hidden="false" customHeight="false" outlineLevel="0" collapsed="false">
      <c r="A3276" s="294" t="s">
        <v>7395</v>
      </c>
      <c r="B3276" s="295" t="s">
        <v>7396</v>
      </c>
      <c r="C3276" s="296" t="s">
        <v>39</v>
      </c>
      <c r="D3276" s="297" t="n">
        <v>0.3193</v>
      </c>
      <c r="E3276" s="298" t="n">
        <f aca="false">1-D3276</f>
        <v>0.6807</v>
      </c>
      <c r="F3276" s="299" t="n">
        <v>233.52</v>
      </c>
    </row>
    <row r="3277" customFormat="false" ht="15" hidden="false" customHeight="false" outlineLevel="0" collapsed="false">
      <c r="A3277" s="294" t="s">
        <v>7397</v>
      </c>
      <c r="B3277" s="295" t="s">
        <v>7398</v>
      </c>
      <c r="C3277" s="296" t="s">
        <v>39</v>
      </c>
      <c r="D3277" s="297" t="n">
        <v>0.3216</v>
      </c>
      <c r="E3277" s="298" t="n">
        <f aca="false">1-D3277</f>
        <v>0.6784</v>
      </c>
      <c r="F3277" s="299" t="n">
        <v>203.92</v>
      </c>
    </row>
    <row r="3278" customFormat="false" ht="15" hidden="false" customHeight="false" outlineLevel="0" collapsed="false">
      <c r="A3278" s="294" t="s">
        <v>7399</v>
      </c>
      <c r="B3278" s="295" t="s">
        <v>7400</v>
      </c>
      <c r="C3278" s="296" t="s">
        <v>39</v>
      </c>
      <c r="D3278" s="297" t="n">
        <v>0.318</v>
      </c>
      <c r="E3278" s="298" t="n">
        <f aca="false">1-D3278</f>
        <v>0.682</v>
      </c>
      <c r="F3278" s="299" t="n">
        <v>188.32</v>
      </c>
    </row>
    <row r="3279" customFormat="false" ht="15" hidden="false" customHeight="false" outlineLevel="0" collapsed="false">
      <c r="A3279" s="294" t="s">
        <v>7401</v>
      </c>
      <c r="B3279" s="295" t="s">
        <v>7402</v>
      </c>
      <c r="C3279" s="296" t="s">
        <v>39</v>
      </c>
      <c r="D3279" s="297" t="n">
        <v>0.3421</v>
      </c>
      <c r="E3279" s="298" t="n">
        <f aca="false">1-D3279</f>
        <v>0.6579</v>
      </c>
      <c r="F3279" s="299" t="n">
        <v>98.5</v>
      </c>
    </row>
    <row r="3280" customFormat="false" ht="15" hidden="false" customHeight="false" outlineLevel="0" collapsed="false">
      <c r="A3280" s="294" t="s">
        <v>7403</v>
      </c>
      <c r="B3280" s="295" t="s">
        <v>7404</v>
      </c>
      <c r="C3280" s="296" t="s">
        <v>39</v>
      </c>
      <c r="D3280" s="297" t="n">
        <v>0.3425</v>
      </c>
      <c r="E3280" s="298" t="n">
        <f aca="false">1-D3280</f>
        <v>0.6575</v>
      </c>
      <c r="F3280" s="299" t="n">
        <v>90.08</v>
      </c>
    </row>
    <row r="3281" customFormat="false" ht="15" hidden="false" customHeight="false" outlineLevel="0" collapsed="false">
      <c r="A3281" s="294" t="s">
        <v>7405</v>
      </c>
      <c r="B3281" s="295" t="s">
        <v>7406</v>
      </c>
      <c r="C3281" s="296" t="s">
        <v>39</v>
      </c>
      <c r="D3281" s="297" t="n">
        <v>0.3412</v>
      </c>
      <c r="E3281" s="298" t="n">
        <f aca="false">1-D3281</f>
        <v>0.6588</v>
      </c>
      <c r="F3281" s="299" t="n">
        <v>83.17</v>
      </c>
    </row>
    <row r="3282" customFormat="false" ht="15" hidden="false" customHeight="false" outlineLevel="0" collapsed="false">
      <c r="A3282" s="294" t="s">
        <v>7407</v>
      </c>
      <c r="B3282" s="295" t="s">
        <v>7408</v>
      </c>
      <c r="C3282" s="296" t="s">
        <v>39</v>
      </c>
      <c r="D3282" s="297" t="n">
        <v>0.3431</v>
      </c>
      <c r="E3282" s="298" t="n">
        <f aca="false">1-D3282</f>
        <v>0.6569</v>
      </c>
      <c r="F3282" s="299" t="n">
        <v>68.6</v>
      </c>
    </row>
    <row r="3283" customFormat="false" ht="15" hidden="false" customHeight="false" outlineLevel="0" collapsed="false">
      <c r="A3283" s="294" t="s">
        <v>7409</v>
      </c>
      <c r="B3283" s="295" t="s">
        <v>7410</v>
      </c>
      <c r="C3283" s="296" t="s">
        <v>39</v>
      </c>
      <c r="D3283" s="297" t="n">
        <v>0.33</v>
      </c>
      <c r="E3283" s="298" t="n">
        <f aca="false">1-D3283</f>
        <v>0.67</v>
      </c>
      <c r="F3283" s="299" t="n">
        <v>186.21</v>
      </c>
    </row>
    <row r="3284" customFormat="false" ht="15" hidden="false" customHeight="false" outlineLevel="0" collapsed="false">
      <c r="A3284" s="294" t="s">
        <v>7411</v>
      </c>
      <c r="B3284" s="295" t="s">
        <v>7412</v>
      </c>
      <c r="C3284" s="296" t="s">
        <v>39</v>
      </c>
      <c r="D3284" s="297" t="n">
        <v>0.3377</v>
      </c>
      <c r="E3284" s="298" t="n">
        <f aca="false">1-D3284</f>
        <v>0.6623</v>
      </c>
      <c r="F3284" s="299" t="n">
        <v>152.89</v>
      </c>
    </row>
    <row r="3285" customFormat="false" ht="15" hidden="false" customHeight="false" outlineLevel="0" collapsed="false">
      <c r="A3285" s="294" t="s">
        <v>7413</v>
      </c>
      <c r="B3285" s="295" t="s">
        <v>7414</v>
      </c>
      <c r="C3285" s="296" t="s">
        <v>39</v>
      </c>
      <c r="D3285" s="297" t="n">
        <v>0.3415</v>
      </c>
      <c r="E3285" s="298" t="n">
        <f aca="false">1-D3285</f>
        <v>0.6585</v>
      </c>
      <c r="F3285" s="299" t="n">
        <v>130.71</v>
      </c>
    </row>
    <row r="3286" customFormat="false" ht="15" hidden="false" customHeight="false" outlineLevel="0" collapsed="false">
      <c r="A3286" s="294" t="s">
        <v>7415</v>
      </c>
      <c r="B3286" s="295" t="s">
        <v>7416</v>
      </c>
      <c r="C3286" s="296" t="s">
        <v>39</v>
      </c>
      <c r="D3286" s="297" t="n">
        <v>0.3389</v>
      </c>
      <c r="E3286" s="298" t="n">
        <f aca="false">1-D3286</f>
        <v>0.6611</v>
      </c>
      <c r="F3286" s="299" t="n">
        <v>118.74</v>
      </c>
    </row>
    <row r="3287" customFormat="false" ht="15" hidden="false" customHeight="false" outlineLevel="0" collapsed="false">
      <c r="A3287" s="294" t="s">
        <v>7417</v>
      </c>
      <c r="B3287" s="295" t="s">
        <v>7418</v>
      </c>
      <c r="C3287" s="296" t="s">
        <v>39</v>
      </c>
      <c r="D3287" s="297" t="n">
        <v>0.3036</v>
      </c>
      <c r="E3287" s="298" t="n">
        <f aca="false">1-D3287</f>
        <v>0.6964</v>
      </c>
      <c r="F3287" s="299" t="n">
        <v>346.48</v>
      </c>
    </row>
    <row r="3288" customFormat="false" ht="15" hidden="false" customHeight="false" outlineLevel="0" collapsed="false">
      <c r="A3288" s="294" t="s">
        <v>7419</v>
      </c>
      <c r="B3288" s="295" t="s">
        <v>7420</v>
      </c>
      <c r="C3288" s="296" t="s">
        <v>39</v>
      </c>
      <c r="D3288" s="297" t="n">
        <v>0.3379</v>
      </c>
      <c r="E3288" s="298" t="n">
        <f aca="false">1-D3288</f>
        <v>0.6621</v>
      </c>
      <c r="F3288" s="299" t="n">
        <v>239.86</v>
      </c>
    </row>
    <row r="3289" customFormat="false" ht="15" hidden="false" customHeight="false" outlineLevel="0" collapsed="false">
      <c r="A3289" s="294" t="s">
        <v>7421</v>
      </c>
      <c r="B3289" s="295" t="s">
        <v>7422</v>
      </c>
      <c r="C3289" s="296" t="s">
        <v>39</v>
      </c>
      <c r="D3289" s="297" t="n">
        <v>0.3561</v>
      </c>
      <c r="E3289" s="298" t="n">
        <f aca="false">1-D3289</f>
        <v>0.6439</v>
      </c>
      <c r="F3289" s="299" t="n">
        <v>185.17</v>
      </c>
    </row>
    <row r="3290" customFormat="false" ht="15" hidden="false" customHeight="false" outlineLevel="0" collapsed="false">
      <c r="A3290" s="294" t="s">
        <v>7423</v>
      </c>
      <c r="B3290" s="295" t="s">
        <v>7424</v>
      </c>
      <c r="C3290" s="296" t="s">
        <v>39</v>
      </c>
      <c r="D3290" s="297" t="n">
        <v>0.1963</v>
      </c>
      <c r="E3290" s="298" t="n">
        <f aca="false">1-D3290</f>
        <v>0.8037</v>
      </c>
      <c r="F3290" s="299" t="n">
        <v>272.38</v>
      </c>
    </row>
    <row r="3291" customFormat="false" ht="15" hidden="false" customHeight="false" outlineLevel="0" collapsed="false">
      <c r="A3291" s="294" t="s">
        <v>7425</v>
      </c>
      <c r="B3291" s="295" t="s">
        <v>7426</v>
      </c>
      <c r="C3291" s="296" t="s">
        <v>39</v>
      </c>
      <c r="D3291" s="297" t="n">
        <v>0.186</v>
      </c>
      <c r="E3291" s="298" t="n">
        <f aca="false">1-D3291</f>
        <v>0.814</v>
      </c>
      <c r="F3291" s="299" t="n">
        <v>264.9</v>
      </c>
    </row>
    <row r="3292" customFormat="false" ht="15" hidden="false" customHeight="false" outlineLevel="0" collapsed="false">
      <c r="A3292" s="294" t="s">
        <v>7427</v>
      </c>
      <c r="B3292" s="295" t="s">
        <v>7428</v>
      </c>
      <c r="C3292" s="296" t="s">
        <v>39</v>
      </c>
      <c r="D3292" s="297" t="n">
        <v>0.1761</v>
      </c>
      <c r="E3292" s="298" t="n">
        <f aca="false">1-D3292</f>
        <v>0.8239</v>
      </c>
      <c r="F3292" s="299" t="n">
        <v>258.38</v>
      </c>
    </row>
    <row r="3293" customFormat="false" ht="15" hidden="false" customHeight="false" outlineLevel="0" collapsed="false">
      <c r="A3293" s="294" t="s">
        <v>7429</v>
      </c>
      <c r="B3293" s="295" t="s">
        <v>7430</v>
      </c>
      <c r="C3293" s="296" t="s">
        <v>39</v>
      </c>
      <c r="D3293" s="297" t="n">
        <v>0.1566</v>
      </c>
      <c r="E3293" s="298" t="n">
        <f aca="false">1-D3293</f>
        <v>0.8434</v>
      </c>
      <c r="F3293" s="299" t="n">
        <v>245.74</v>
      </c>
    </row>
    <row r="3294" customFormat="false" ht="15" hidden="false" customHeight="false" outlineLevel="0" collapsed="false">
      <c r="A3294" s="294" t="s">
        <v>7431</v>
      </c>
      <c r="B3294" s="295" t="s">
        <v>7432</v>
      </c>
      <c r="C3294" s="296" t="s">
        <v>39</v>
      </c>
      <c r="D3294" s="297" t="n">
        <v>0.2515</v>
      </c>
      <c r="E3294" s="298" t="n">
        <f aca="false">1-D3294</f>
        <v>0.7485</v>
      </c>
      <c r="F3294" s="299" t="n">
        <v>343.62</v>
      </c>
    </row>
    <row r="3295" customFormat="false" ht="15" hidden="false" customHeight="false" outlineLevel="0" collapsed="false">
      <c r="A3295" s="294" t="s">
        <v>7433</v>
      </c>
      <c r="B3295" s="295" t="s">
        <v>7434</v>
      </c>
      <c r="C3295" s="296" t="s">
        <v>39</v>
      </c>
      <c r="D3295" s="297" t="n">
        <v>0.238</v>
      </c>
      <c r="E3295" s="298" t="n">
        <f aca="false">1-D3295</f>
        <v>0.762</v>
      </c>
      <c r="F3295" s="299" t="n">
        <v>312.92</v>
      </c>
    </row>
    <row r="3296" customFormat="false" ht="15" hidden="false" customHeight="false" outlineLevel="0" collapsed="false">
      <c r="A3296" s="294" t="s">
        <v>7435</v>
      </c>
      <c r="B3296" s="295" t="s">
        <v>7436</v>
      </c>
      <c r="C3296" s="296" t="s">
        <v>39</v>
      </c>
      <c r="D3296" s="297" t="n">
        <v>0.225</v>
      </c>
      <c r="E3296" s="298" t="n">
        <f aca="false">1-D3296</f>
        <v>0.775</v>
      </c>
      <c r="F3296" s="299" t="n">
        <v>293.35</v>
      </c>
    </row>
    <row r="3297" customFormat="false" ht="15" hidden="false" customHeight="false" outlineLevel="0" collapsed="false">
      <c r="A3297" s="294" t="s">
        <v>7437</v>
      </c>
      <c r="B3297" s="295" t="s">
        <v>7438</v>
      </c>
      <c r="C3297" s="296" t="s">
        <v>39</v>
      </c>
      <c r="D3297" s="297" t="n">
        <v>0.2128</v>
      </c>
      <c r="E3297" s="298" t="n">
        <f aca="false">1-D3297</f>
        <v>0.7872</v>
      </c>
      <c r="F3297" s="299" t="n">
        <v>280.58</v>
      </c>
    </row>
    <row r="3298" customFormat="false" ht="15" hidden="false" customHeight="false" outlineLevel="0" collapsed="false">
      <c r="A3298" s="294" t="s">
        <v>7439</v>
      </c>
      <c r="B3298" s="295" t="s">
        <v>7440</v>
      </c>
      <c r="C3298" s="296" t="s">
        <v>39</v>
      </c>
      <c r="D3298" s="297" t="n">
        <v>0.329</v>
      </c>
      <c r="E3298" s="298" t="n">
        <f aca="false">1-D3298</f>
        <v>0.671</v>
      </c>
      <c r="F3298" s="299" t="n">
        <v>126.07</v>
      </c>
    </row>
    <row r="3299" customFormat="false" ht="15" hidden="false" customHeight="false" outlineLevel="0" collapsed="false">
      <c r="A3299" s="294" t="s">
        <v>7441</v>
      </c>
      <c r="B3299" s="295" t="s">
        <v>7442</v>
      </c>
      <c r="C3299" s="296" t="s">
        <v>39</v>
      </c>
      <c r="D3299" s="297" t="n">
        <v>0.319</v>
      </c>
      <c r="E3299" s="298" t="n">
        <f aca="false">1-D3299</f>
        <v>0.681</v>
      </c>
      <c r="F3299" s="299" t="n">
        <v>119.69</v>
      </c>
    </row>
    <row r="3300" customFormat="false" ht="15" hidden="false" customHeight="false" outlineLevel="0" collapsed="false">
      <c r="A3300" s="294" t="s">
        <v>7443</v>
      </c>
      <c r="B3300" s="295" t="s">
        <v>7444</v>
      </c>
      <c r="C3300" s="296" t="s">
        <v>39</v>
      </c>
      <c r="D3300" s="297" t="n">
        <v>0.3085</v>
      </c>
      <c r="E3300" s="298" t="n">
        <f aca="false">1-D3300</f>
        <v>0.6915</v>
      </c>
      <c r="F3300" s="299" t="n">
        <v>114.18</v>
      </c>
    </row>
    <row r="3301" customFormat="false" ht="15" hidden="false" customHeight="false" outlineLevel="0" collapsed="false">
      <c r="A3301" s="294" t="s">
        <v>7445</v>
      </c>
      <c r="B3301" s="295" t="s">
        <v>7446</v>
      </c>
      <c r="C3301" s="296" t="s">
        <v>39</v>
      </c>
      <c r="D3301" s="297" t="n">
        <v>0.2878</v>
      </c>
      <c r="E3301" s="298" t="n">
        <f aca="false">1-D3301</f>
        <v>0.7122</v>
      </c>
      <c r="F3301" s="299" t="n">
        <v>103.39</v>
      </c>
    </row>
    <row r="3302" customFormat="false" ht="15" hidden="false" customHeight="false" outlineLevel="0" collapsed="false">
      <c r="A3302" s="294" t="s">
        <v>7447</v>
      </c>
      <c r="B3302" s="295" t="s">
        <v>7448</v>
      </c>
      <c r="C3302" s="296" t="s">
        <v>39</v>
      </c>
      <c r="D3302" s="297" t="n">
        <v>0.3592</v>
      </c>
      <c r="E3302" s="298" t="n">
        <f aca="false">1-D3302</f>
        <v>0.6408</v>
      </c>
      <c r="F3302" s="299" t="n">
        <v>194.91</v>
      </c>
    </row>
    <row r="3303" customFormat="false" ht="15" hidden="false" customHeight="false" outlineLevel="0" collapsed="false">
      <c r="A3303" s="294" t="s">
        <v>7449</v>
      </c>
      <c r="B3303" s="295" t="s">
        <v>7450</v>
      </c>
      <c r="C3303" s="296" t="s">
        <v>39</v>
      </c>
      <c r="D3303" s="297" t="n">
        <v>0.3606</v>
      </c>
      <c r="E3303" s="298" t="n">
        <f aca="false">1-D3303</f>
        <v>0.6394</v>
      </c>
      <c r="F3303" s="299" t="n">
        <v>164.42</v>
      </c>
    </row>
    <row r="3304" customFormat="false" ht="15" hidden="false" customHeight="false" outlineLevel="0" collapsed="false">
      <c r="A3304" s="294" t="s">
        <v>7451</v>
      </c>
      <c r="B3304" s="295" t="s">
        <v>7452</v>
      </c>
      <c r="C3304" s="296" t="s">
        <v>39</v>
      </c>
      <c r="D3304" s="297" t="n">
        <v>0.3726</v>
      </c>
      <c r="E3304" s="298" t="n">
        <f aca="false">1-D3304</f>
        <v>0.6274</v>
      </c>
      <c r="F3304" s="299" t="n">
        <v>139.44</v>
      </c>
    </row>
    <row r="3305" customFormat="false" ht="15" hidden="false" customHeight="false" outlineLevel="0" collapsed="false">
      <c r="A3305" s="294" t="s">
        <v>7453</v>
      </c>
      <c r="B3305" s="295" t="s">
        <v>7454</v>
      </c>
      <c r="C3305" s="296" t="s">
        <v>39</v>
      </c>
      <c r="D3305" s="297" t="n">
        <v>0.3501</v>
      </c>
      <c r="E3305" s="298" t="n">
        <f aca="false">1-D3305</f>
        <v>0.6499</v>
      </c>
      <c r="F3305" s="299" t="n">
        <v>133.58</v>
      </c>
    </row>
    <row r="3306" customFormat="false" ht="15" hidden="false" customHeight="false" outlineLevel="0" collapsed="false">
      <c r="A3306" s="294" t="s">
        <v>7455</v>
      </c>
      <c r="B3306" s="295" t="s">
        <v>7456</v>
      </c>
      <c r="C3306" s="296" t="s">
        <v>39</v>
      </c>
      <c r="D3306" s="297" t="n">
        <v>0.1442</v>
      </c>
      <c r="E3306" s="298" t="n">
        <f aca="false">1-D3306</f>
        <v>0.8558</v>
      </c>
      <c r="F3306" s="299" t="n">
        <v>164.27</v>
      </c>
    </row>
    <row r="3307" customFormat="false" ht="15" hidden="false" customHeight="false" outlineLevel="0" collapsed="false">
      <c r="A3307" s="294" t="s">
        <v>7457</v>
      </c>
      <c r="B3307" s="295" t="s">
        <v>7458</v>
      </c>
      <c r="C3307" s="296" t="s">
        <v>39</v>
      </c>
      <c r="D3307" s="297" t="n">
        <v>0.1574</v>
      </c>
      <c r="E3307" s="298" t="n">
        <f aca="false">1-D3307</f>
        <v>0.8426</v>
      </c>
      <c r="F3307" s="299" t="n">
        <v>136.47</v>
      </c>
    </row>
    <row r="3308" customFormat="false" ht="15" hidden="false" customHeight="false" outlineLevel="0" collapsed="false">
      <c r="A3308" s="294" t="s">
        <v>7459</v>
      </c>
      <c r="B3308" s="295" t="s">
        <v>7460</v>
      </c>
      <c r="C3308" s="296" t="s">
        <v>39</v>
      </c>
      <c r="D3308" s="297" t="n">
        <v>0.4014</v>
      </c>
      <c r="E3308" s="298" t="n">
        <f aca="false">1-D3308</f>
        <v>0.5986</v>
      </c>
      <c r="F3308" s="299" t="n">
        <v>201.27</v>
      </c>
    </row>
    <row r="3309" customFormat="false" ht="15" hidden="false" customHeight="false" outlineLevel="0" collapsed="false">
      <c r="A3309" s="294" t="s">
        <v>7461</v>
      </c>
      <c r="B3309" s="295" t="s">
        <v>7462</v>
      </c>
      <c r="C3309" s="296" t="s">
        <v>39</v>
      </c>
      <c r="D3309" s="297" t="n">
        <v>0.4132</v>
      </c>
      <c r="E3309" s="298" t="n">
        <f aca="false">1-D3309</f>
        <v>0.5868</v>
      </c>
      <c r="F3309" s="299" t="n">
        <v>144.66</v>
      </c>
    </row>
    <row r="3310" customFormat="false" ht="15" hidden="false" customHeight="false" outlineLevel="0" collapsed="false">
      <c r="A3310" s="294" t="s">
        <v>7463</v>
      </c>
      <c r="B3310" s="295" t="s">
        <v>7464</v>
      </c>
      <c r="C3310" s="296" t="s">
        <v>72</v>
      </c>
      <c r="D3310" s="297" t="n">
        <v>0.121</v>
      </c>
      <c r="E3310" s="298" t="n">
        <f aca="false">1-D3310</f>
        <v>0.879</v>
      </c>
      <c r="F3310" s="299" t="n">
        <v>2253.47</v>
      </c>
    </row>
    <row r="3311" customFormat="false" ht="15" hidden="false" customHeight="false" outlineLevel="0" collapsed="false">
      <c r="A3311" s="294" t="s">
        <v>7465</v>
      </c>
      <c r="B3311" s="295" t="s">
        <v>7466</v>
      </c>
      <c r="C3311" s="296" t="s">
        <v>72</v>
      </c>
      <c r="D3311" s="297" t="n">
        <v>0.1153</v>
      </c>
      <c r="E3311" s="298" t="n">
        <f aca="false">1-D3311</f>
        <v>0.8847</v>
      </c>
      <c r="F3311" s="299" t="n">
        <v>2693.37</v>
      </c>
    </row>
    <row r="3312" customFormat="false" ht="15" hidden="false" customHeight="false" outlineLevel="0" collapsed="false">
      <c r="A3312" s="294" t="s">
        <v>7467</v>
      </c>
      <c r="B3312" s="295" t="s">
        <v>7468</v>
      </c>
      <c r="C3312" s="296" t="s">
        <v>72</v>
      </c>
      <c r="D3312" s="297" t="n">
        <v>0.129</v>
      </c>
      <c r="E3312" s="298" t="n">
        <f aca="false">1-D3312</f>
        <v>0.871</v>
      </c>
      <c r="F3312" s="299" t="n">
        <v>1810.74</v>
      </c>
    </row>
    <row r="3313" customFormat="false" ht="15" hidden="false" customHeight="false" outlineLevel="0" collapsed="false">
      <c r="A3313" s="294" t="s">
        <v>7469</v>
      </c>
      <c r="B3313" s="295" t="s">
        <v>7470</v>
      </c>
      <c r="C3313" s="296" t="s">
        <v>72</v>
      </c>
      <c r="D3313" s="297" t="n">
        <v>0.1591</v>
      </c>
      <c r="E3313" s="298" t="n">
        <f aca="false">1-D3313</f>
        <v>0.8409</v>
      </c>
      <c r="F3313" s="299" t="n">
        <v>1053.59</v>
      </c>
    </row>
    <row r="3314" customFormat="false" ht="15" hidden="false" customHeight="false" outlineLevel="0" collapsed="false">
      <c r="A3314" s="294" t="s">
        <v>7471</v>
      </c>
      <c r="B3314" s="295" t="s">
        <v>7472</v>
      </c>
      <c r="C3314" s="296" t="s">
        <v>72</v>
      </c>
      <c r="D3314" s="297" t="n">
        <v>0.192</v>
      </c>
      <c r="E3314" s="298" t="n">
        <f aca="false">1-D3314</f>
        <v>0.808</v>
      </c>
      <c r="F3314" s="299" t="n">
        <v>883.61</v>
      </c>
    </row>
    <row r="3315" customFormat="false" ht="15" hidden="false" customHeight="false" outlineLevel="0" collapsed="false">
      <c r="A3315" s="294" t="s">
        <v>7473</v>
      </c>
      <c r="B3315" s="295" t="s">
        <v>7474</v>
      </c>
      <c r="C3315" s="296" t="s">
        <v>72</v>
      </c>
      <c r="D3315" s="297" t="n">
        <v>0.1902</v>
      </c>
      <c r="E3315" s="298" t="n">
        <f aca="false">1-D3315</f>
        <v>0.8098</v>
      </c>
      <c r="F3315" s="299" t="n">
        <v>988.45</v>
      </c>
    </row>
    <row r="3316" customFormat="false" ht="15" hidden="false" customHeight="false" outlineLevel="0" collapsed="false">
      <c r="A3316" s="294" t="s">
        <v>7475</v>
      </c>
      <c r="B3316" s="295" t="s">
        <v>7476</v>
      </c>
      <c r="C3316" s="296" t="s">
        <v>72</v>
      </c>
      <c r="D3316" s="297" t="n">
        <v>0.204</v>
      </c>
      <c r="E3316" s="298" t="n">
        <f aca="false">1-D3316</f>
        <v>0.796</v>
      </c>
      <c r="F3316" s="299" t="n">
        <v>714.08</v>
      </c>
    </row>
    <row r="3317" customFormat="false" ht="15" hidden="false" customHeight="false" outlineLevel="0" collapsed="false">
      <c r="A3317" s="294" t="s">
        <v>7477</v>
      </c>
      <c r="B3317" s="295" t="s">
        <v>7478</v>
      </c>
      <c r="C3317" s="296" t="s">
        <v>72</v>
      </c>
      <c r="D3317" s="297" t="n">
        <v>0.1359</v>
      </c>
      <c r="E3317" s="298" t="n">
        <f aca="false">1-D3317</f>
        <v>0.8641</v>
      </c>
      <c r="F3317" s="299" t="n">
        <v>804.16</v>
      </c>
    </row>
    <row r="3318" customFormat="false" ht="15" hidden="false" customHeight="false" outlineLevel="0" collapsed="false">
      <c r="A3318" s="294" t="s">
        <v>7479</v>
      </c>
      <c r="B3318" s="295" t="s">
        <v>7480</v>
      </c>
      <c r="C3318" s="296" t="s">
        <v>72</v>
      </c>
      <c r="D3318" s="297" t="n">
        <v>0.1445</v>
      </c>
      <c r="E3318" s="298" t="n">
        <f aca="false">1-D3318</f>
        <v>0.8555</v>
      </c>
      <c r="F3318" s="299" t="n">
        <v>885.47</v>
      </c>
    </row>
    <row r="3319" customFormat="false" ht="15" hidden="false" customHeight="false" outlineLevel="0" collapsed="false">
      <c r="A3319" s="294" t="s">
        <v>7481</v>
      </c>
      <c r="B3319" s="295" t="s">
        <v>7482</v>
      </c>
      <c r="C3319" s="296" t="s">
        <v>72</v>
      </c>
      <c r="D3319" s="297" t="n">
        <v>0.1211</v>
      </c>
      <c r="E3319" s="298" t="n">
        <f aca="false">1-D3319</f>
        <v>0.8789</v>
      </c>
      <c r="F3319" s="299" t="n">
        <v>668.78</v>
      </c>
    </row>
    <row r="3320" customFormat="false" ht="15" hidden="false" customHeight="false" outlineLevel="0" collapsed="false">
      <c r="A3320" s="294" t="s">
        <v>7483</v>
      </c>
      <c r="B3320" s="295" t="s">
        <v>7484</v>
      </c>
      <c r="C3320" s="296" t="s">
        <v>72</v>
      </c>
      <c r="D3320" s="297" t="n">
        <v>0.1889</v>
      </c>
      <c r="E3320" s="298" t="n">
        <f aca="false">1-D3320</f>
        <v>0.8111</v>
      </c>
      <c r="F3320" s="299" t="n">
        <v>688.76</v>
      </c>
    </row>
    <row r="3321" customFormat="false" ht="15" hidden="false" customHeight="false" outlineLevel="0" collapsed="false">
      <c r="A3321" s="294" t="s">
        <v>7485</v>
      </c>
      <c r="B3321" s="295" t="s">
        <v>7486</v>
      </c>
      <c r="C3321" s="296" t="s">
        <v>72</v>
      </c>
      <c r="D3321" s="297" t="n">
        <v>0.1674</v>
      </c>
      <c r="E3321" s="298" t="n">
        <f aca="false">1-D3321</f>
        <v>0.8326</v>
      </c>
      <c r="F3321" s="299" t="n">
        <v>707.28</v>
      </c>
    </row>
    <row r="3322" customFormat="false" ht="15" hidden="false" customHeight="false" outlineLevel="0" collapsed="false">
      <c r="A3322" s="294" t="s">
        <v>7487</v>
      </c>
      <c r="B3322" s="295" t="s">
        <v>7488</v>
      </c>
      <c r="C3322" s="296" t="s">
        <v>39</v>
      </c>
      <c r="D3322" s="297" t="n">
        <v>0.1881</v>
      </c>
      <c r="E3322" s="298" t="n">
        <f aca="false">1-D3322</f>
        <v>0.8119</v>
      </c>
      <c r="F3322" s="299" t="n">
        <v>275.79</v>
      </c>
    </row>
    <row r="3323" customFormat="false" ht="15" hidden="false" customHeight="false" outlineLevel="0" collapsed="false">
      <c r="A3323" s="294" t="s">
        <v>7489</v>
      </c>
      <c r="B3323" s="295" t="s">
        <v>7490</v>
      </c>
      <c r="C3323" s="296" t="s">
        <v>39</v>
      </c>
      <c r="D3323" s="297" t="n">
        <v>0.1975</v>
      </c>
      <c r="E3323" s="298" t="n">
        <f aca="false">1-D3323</f>
        <v>0.8025</v>
      </c>
      <c r="F3323" s="299" t="n">
        <v>313.48</v>
      </c>
    </row>
    <row r="3324" customFormat="false" ht="15" hidden="false" customHeight="false" outlineLevel="0" collapsed="false">
      <c r="A3324" s="294" t="s">
        <v>7491</v>
      </c>
      <c r="B3324" s="295" t="s">
        <v>7492</v>
      </c>
      <c r="C3324" s="296" t="s">
        <v>39</v>
      </c>
      <c r="D3324" s="297" t="n">
        <v>0.2051</v>
      </c>
      <c r="E3324" s="298" t="n">
        <f aca="false">1-D3324</f>
        <v>0.7949</v>
      </c>
      <c r="F3324" s="299" t="n">
        <v>358.88</v>
      </c>
    </row>
    <row r="3325" customFormat="false" ht="15" hidden="false" customHeight="false" outlineLevel="0" collapsed="false">
      <c r="A3325" s="294" t="s">
        <v>7493</v>
      </c>
      <c r="B3325" s="295" t="s">
        <v>7494</v>
      </c>
      <c r="C3325" s="296" t="s">
        <v>72</v>
      </c>
      <c r="D3325" s="297" t="n">
        <v>0.0952</v>
      </c>
      <c r="E3325" s="298" t="n">
        <f aca="false">1-D3325</f>
        <v>0.9048</v>
      </c>
      <c r="F3325" s="299" t="n">
        <v>749.29</v>
      </c>
    </row>
    <row r="3326" customFormat="false" ht="15" hidden="false" customHeight="false" outlineLevel="0" collapsed="false">
      <c r="A3326" s="294" t="s">
        <v>7495</v>
      </c>
      <c r="B3326" s="295" t="s">
        <v>7496</v>
      </c>
      <c r="C3326" s="296" t="s">
        <v>61</v>
      </c>
      <c r="D3326" s="297" t="n">
        <v>0.013</v>
      </c>
      <c r="E3326" s="298" t="n">
        <f aca="false">1-D3326</f>
        <v>0.987</v>
      </c>
      <c r="F3326" s="299" t="n">
        <v>4564.71</v>
      </c>
    </row>
    <row r="3327" customFormat="false" ht="15" hidden="false" customHeight="false" outlineLevel="0" collapsed="false">
      <c r="A3327" s="294" t="s">
        <v>7497</v>
      </c>
      <c r="B3327" s="295" t="s">
        <v>7498</v>
      </c>
      <c r="C3327" s="296" t="s">
        <v>61</v>
      </c>
      <c r="D3327" s="297" t="n">
        <v>0.0128</v>
      </c>
      <c r="E3327" s="298" t="n">
        <f aca="false">1-D3327</f>
        <v>0.9872</v>
      </c>
      <c r="F3327" s="299" t="n">
        <v>5708.06</v>
      </c>
    </row>
    <row r="3328" customFormat="false" ht="15" hidden="false" customHeight="false" outlineLevel="0" collapsed="false">
      <c r="A3328" s="294" t="s">
        <v>7499</v>
      </c>
      <c r="B3328" s="295" t="s">
        <v>7500</v>
      </c>
      <c r="C3328" s="296" t="s">
        <v>61</v>
      </c>
      <c r="D3328" s="297" t="n">
        <v>0.0112</v>
      </c>
      <c r="E3328" s="298" t="n">
        <f aca="false">1-D3328</f>
        <v>0.9888</v>
      </c>
      <c r="F3328" s="299" t="n">
        <v>7710.77</v>
      </c>
    </row>
    <row r="3329" customFormat="false" ht="15" hidden="false" customHeight="false" outlineLevel="0" collapsed="false">
      <c r="A3329" s="294" t="s">
        <v>7501</v>
      </c>
      <c r="B3329" s="295" t="s">
        <v>7502</v>
      </c>
      <c r="C3329" s="296" t="s">
        <v>61</v>
      </c>
      <c r="D3329" s="297" t="n">
        <v>0.0125</v>
      </c>
      <c r="E3329" s="298" t="n">
        <f aca="false">1-D3329</f>
        <v>0.9875</v>
      </c>
      <c r="F3329" s="299" t="n">
        <v>9235.7</v>
      </c>
    </row>
    <row r="3330" customFormat="false" ht="15" hidden="false" customHeight="false" outlineLevel="0" collapsed="false">
      <c r="A3330" s="294" t="s">
        <v>7503</v>
      </c>
      <c r="B3330" s="295" t="s">
        <v>7504</v>
      </c>
      <c r="C3330" s="296" t="s">
        <v>39</v>
      </c>
      <c r="D3330" s="297" t="n">
        <v>0.0121</v>
      </c>
      <c r="E3330" s="298" t="n">
        <f aca="false">1-D3330</f>
        <v>0.9879</v>
      </c>
      <c r="F3330" s="299" t="n">
        <v>28.81</v>
      </c>
    </row>
    <row r="3331" customFormat="false" ht="15" hidden="false" customHeight="false" outlineLevel="0" collapsed="false">
      <c r="A3331" s="294" t="s">
        <v>7505</v>
      </c>
      <c r="B3331" s="295" t="s">
        <v>7506</v>
      </c>
      <c r="C3331" s="296" t="s">
        <v>39</v>
      </c>
      <c r="D3331" s="297" t="n">
        <v>0.4689</v>
      </c>
      <c r="E3331" s="298" t="n">
        <f aca="false">1-D3331</f>
        <v>0.5311</v>
      </c>
      <c r="F3331" s="299" t="n">
        <v>21.73</v>
      </c>
    </row>
    <row r="3332" customFormat="false" ht="15" hidden="false" customHeight="false" outlineLevel="0" collapsed="false">
      <c r="A3332" s="294" t="s">
        <v>7507</v>
      </c>
      <c r="B3332" s="295" t="s">
        <v>7508</v>
      </c>
      <c r="C3332" s="296" t="s">
        <v>39</v>
      </c>
      <c r="D3332" s="297" t="n">
        <v>0.4146</v>
      </c>
      <c r="E3332" s="298" t="n">
        <f aca="false">1-D3332</f>
        <v>0.5854</v>
      </c>
      <c r="F3332" s="299" t="n">
        <v>31.16</v>
      </c>
    </row>
    <row r="3333" customFormat="false" ht="15" hidden="false" customHeight="false" outlineLevel="0" collapsed="false">
      <c r="A3333" s="294" t="s">
        <v>7509</v>
      </c>
      <c r="B3333" s="295" t="s">
        <v>7510</v>
      </c>
      <c r="C3333" s="296" t="s">
        <v>39</v>
      </c>
      <c r="D3333" s="297" t="n">
        <v>0.4506</v>
      </c>
      <c r="E3333" s="298" t="n">
        <f aca="false">1-D3333</f>
        <v>0.5494</v>
      </c>
      <c r="F3333" s="299" t="n">
        <v>35.62</v>
      </c>
    </row>
    <row r="3334" customFormat="false" ht="15" hidden="false" customHeight="false" outlineLevel="0" collapsed="false">
      <c r="A3334" s="294" t="s">
        <v>7511</v>
      </c>
      <c r="B3334" s="295" t="s">
        <v>7512</v>
      </c>
      <c r="C3334" s="296" t="s">
        <v>39</v>
      </c>
      <c r="D3334" s="297" t="n">
        <v>0.4344</v>
      </c>
      <c r="E3334" s="298" t="n">
        <f aca="false">1-D3334</f>
        <v>0.5656</v>
      </c>
      <c r="F3334" s="299" t="n">
        <v>43.53</v>
      </c>
    </row>
    <row r="3335" customFormat="false" ht="15" hidden="false" customHeight="false" outlineLevel="0" collapsed="false">
      <c r="A3335" s="294" t="s">
        <v>7513</v>
      </c>
      <c r="B3335" s="295" t="s">
        <v>7514</v>
      </c>
      <c r="C3335" s="296" t="s">
        <v>39</v>
      </c>
      <c r="D3335" s="297" t="n">
        <v>0.5137</v>
      </c>
      <c r="E3335" s="298" t="n">
        <f aca="false">1-D3335</f>
        <v>0.4863</v>
      </c>
      <c r="F3335" s="299" t="n">
        <v>30.19</v>
      </c>
    </row>
    <row r="3336" customFormat="false" ht="15" hidden="false" customHeight="false" outlineLevel="0" collapsed="false">
      <c r="A3336" s="294" t="s">
        <v>7515</v>
      </c>
      <c r="B3336" s="295" t="s">
        <v>7516</v>
      </c>
      <c r="C3336" s="296" t="s">
        <v>39</v>
      </c>
      <c r="D3336" s="297" t="n">
        <v>0.4749</v>
      </c>
      <c r="E3336" s="298" t="n">
        <f aca="false">1-D3336</f>
        <v>0.5251</v>
      </c>
      <c r="F3336" s="299" t="n">
        <v>44.22</v>
      </c>
    </row>
    <row r="3337" customFormat="false" ht="15" hidden="false" customHeight="false" outlineLevel="0" collapsed="false">
      <c r="A3337" s="294" t="s">
        <v>7517</v>
      </c>
      <c r="B3337" s="295" t="s">
        <v>7518</v>
      </c>
      <c r="C3337" s="296" t="s">
        <v>39</v>
      </c>
      <c r="D3337" s="297" t="n">
        <v>0.4392</v>
      </c>
      <c r="E3337" s="298" t="n">
        <f aca="false">1-D3337</f>
        <v>0.5608</v>
      </c>
      <c r="F3337" s="299" t="n">
        <v>21.63</v>
      </c>
    </row>
    <row r="3338" customFormat="false" ht="15" hidden="false" customHeight="false" outlineLevel="0" collapsed="false">
      <c r="A3338" s="294" t="s">
        <v>7519</v>
      </c>
      <c r="B3338" s="295" t="s">
        <v>7520</v>
      </c>
      <c r="C3338" s="296" t="s">
        <v>39</v>
      </c>
      <c r="D3338" s="297" t="n">
        <v>0.396</v>
      </c>
      <c r="E3338" s="298" t="n">
        <f aca="false">1-D3338</f>
        <v>0.604</v>
      </c>
      <c r="F3338" s="299" t="n">
        <v>32.83</v>
      </c>
    </row>
    <row r="3339" customFormat="false" ht="15" hidden="false" customHeight="false" outlineLevel="0" collapsed="false">
      <c r="A3339" s="294" t="s">
        <v>7521</v>
      </c>
      <c r="B3339" s="295" t="s">
        <v>7522</v>
      </c>
      <c r="C3339" s="296" t="s">
        <v>39</v>
      </c>
      <c r="D3339" s="297" t="n">
        <v>0.5371</v>
      </c>
      <c r="E3339" s="298" t="n">
        <f aca="false">1-D3339</f>
        <v>0.4629</v>
      </c>
      <c r="F3339" s="299" t="n">
        <v>34.37</v>
      </c>
    </row>
    <row r="3340" customFormat="false" ht="15" hidden="false" customHeight="false" outlineLevel="0" collapsed="false">
      <c r="A3340" s="294" t="s">
        <v>7523</v>
      </c>
      <c r="B3340" s="295" t="s">
        <v>7524</v>
      </c>
      <c r="C3340" s="296" t="s">
        <v>39</v>
      </c>
      <c r="D3340" s="297" t="n">
        <v>0.4861</v>
      </c>
      <c r="E3340" s="298" t="n">
        <f aca="false">1-D3340</f>
        <v>0.5139</v>
      </c>
      <c r="F3340" s="299" t="n">
        <v>46.47</v>
      </c>
    </row>
    <row r="3341" customFormat="false" ht="15" hidden="false" customHeight="false" outlineLevel="0" collapsed="false">
      <c r="A3341" s="294" t="s">
        <v>7525</v>
      </c>
      <c r="B3341" s="295" t="s">
        <v>7526</v>
      </c>
      <c r="C3341" s="296" t="s">
        <v>39</v>
      </c>
      <c r="D3341" s="297" t="n">
        <v>0.4391</v>
      </c>
      <c r="E3341" s="298" t="n">
        <f aca="false">1-D3341</f>
        <v>0.5609</v>
      </c>
      <c r="F3341" s="299" t="n">
        <v>21.61</v>
      </c>
    </row>
    <row r="3342" customFormat="false" ht="15" hidden="false" customHeight="false" outlineLevel="0" collapsed="false">
      <c r="A3342" s="294" t="s">
        <v>7527</v>
      </c>
      <c r="B3342" s="295" t="s">
        <v>7528</v>
      </c>
      <c r="C3342" s="296" t="s">
        <v>39</v>
      </c>
      <c r="D3342" s="297" t="n">
        <v>0.404</v>
      </c>
      <c r="E3342" s="298" t="n">
        <f aca="false">1-D3342</f>
        <v>0.596</v>
      </c>
      <c r="F3342" s="299" t="n">
        <v>33.71</v>
      </c>
    </row>
    <row r="3343" customFormat="false" ht="15" hidden="false" customHeight="false" outlineLevel="0" collapsed="false">
      <c r="A3343" s="294" t="s">
        <v>7529</v>
      </c>
      <c r="B3343" s="295" t="s">
        <v>7530</v>
      </c>
      <c r="C3343" s="296" t="s">
        <v>39</v>
      </c>
      <c r="D3343" s="297" t="n">
        <v>0.5661</v>
      </c>
      <c r="E3343" s="298" t="n">
        <f aca="false">1-D3343</f>
        <v>0.4339</v>
      </c>
      <c r="F3343" s="299" t="n">
        <v>41.71</v>
      </c>
    </row>
    <row r="3344" customFormat="false" ht="15" hidden="false" customHeight="false" outlineLevel="0" collapsed="false">
      <c r="A3344" s="294" t="s">
        <v>7531</v>
      </c>
      <c r="B3344" s="295" t="s">
        <v>7532</v>
      </c>
      <c r="C3344" s="296" t="s">
        <v>39</v>
      </c>
      <c r="D3344" s="297" t="n">
        <v>0.5154</v>
      </c>
      <c r="E3344" s="298" t="n">
        <f aca="false">1-D3344</f>
        <v>0.4846</v>
      </c>
      <c r="F3344" s="299" t="n">
        <v>53.8</v>
      </c>
    </row>
    <row r="3345" customFormat="false" ht="15" hidden="false" customHeight="false" outlineLevel="0" collapsed="false">
      <c r="A3345" s="294" t="s">
        <v>7533</v>
      </c>
      <c r="B3345" s="295" t="s">
        <v>7534</v>
      </c>
      <c r="C3345" s="296" t="s">
        <v>39</v>
      </c>
      <c r="D3345" s="297" t="n">
        <v>0.5016</v>
      </c>
      <c r="E3345" s="298" t="n">
        <f aca="false">1-D3345</f>
        <v>0.4984</v>
      </c>
      <c r="F3345" s="299" t="n">
        <v>28.35</v>
      </c>
    </row>
    <row r="3346" customFormat="false" ht="15" hidden="false" customHeight="false" outlineLevel="0" collapsed="false">
      <c r="A3346" s="294" t="s">
        <v>7535</v>
      </c>
      <c r="B3346" s="295" t="s">
        <v>7536</v>
      </c>
      <c r="C3346" s="296" t="s">
        <v>39</v>
      </c>
      <c r="D3346" s="297" t="n">
        <v>0.445</v>
      </c>
      <c r="E3346" s="298" t="n">
        <f aca="false">1-D3346</f>
        <v>0.555</v>
      </c>
      <c r="F3346" s="299" t="n">
        <v>39.1</v>
      </c>
    </row>
    <row r="3347" customFormat="false" ht="15" hidden="false" customHeight="false" outlineLevel="0" collapsed="false">
      <c r="A3347" s="294" t="s">
        <v>7537</v>
      </c>
      <c r="B3347" s="295" t="s">
        <v>7538</v>
      </c>
      <c r="C3347" s="296" t="s">
        <v>39</v>
      </c>
      <c r="D3347" s="297" t="n">
        <v>0.3947</v>
      </c>
      <c r="E3347" s="298" t="n">
        <f aca="false">1-D3347</f>
        <v>0.6053</v>
      </c>
      <c r="F3347" s="299" t="n">
        <v>18.52</v>
      </c>
    </row>
    <row r="3348" customFormat="false" ht="15" hidden="false" customHeight="false" outlineLevel="0" collapsed="false">
      <c r="A3348" s="294" t="s">
        <v>7539</v>
      </c>
      <c r="B3348" s="295" t="s">
        <v>7540</v>
      </c>
      <c r="C3348" s="296" t="s">
        <v>39</v>
      </c>
      <c r="D3348" s="297" t="n">
        <v>0.3584</v>
      </c>
      <c r="E3348" s="298" t="n">
        <f aca="false">1-D3348</f>
        <v>0.6416</v>
      </c>
      <c r="F3348" s="299" t="n">
        <v>29.27</v>
      </c>
    </row>
    <row r="3349" customFormat="false" ht="15" hidden="false" customHeight="false" outlineLevel="0" collapsed="false">
      <c r="A3349" s="294" t="s">
        <v>7541</v>
      </c>
      <c r="B3349" s="295" t="s">
        <v>7542</v>
      </c>
      <c r="C3349" s="296" t="s">
        <v>39</v>
      </c>
      <c r="D3349" s="297" t="n">
        <v>0.5352</v>
      </c>
      <c r="E3349" s="298" t="n">
        <f aca="false">1-D3349</f>
        <v>0.4648</v>
      </c>
      <c r="F3349" s="299" t="n">
        <v>33.99</v>
      </c>
    </row>
    <row r="3350" customFormat="false" ht="15" hidden="false" customHeight="false" outlineLevel="0" collapsed="false">
      <c r="A3350" s="294" t="s">
        <v>7543</v>
      </c>
      <c r="B3350" s="295" t="s">
        <v>7544</v>
      </c>
      <c r="C3350" s="296" t="s">
        <v>39</v>
      </c>
      <c r="D3350" s="297" t="n">
        <v>0.4775</v>
      </c>
      <c r="E3350" s="298" t="n">
        <f aca="false">1-D3350</f>
        <v>0.5225</v>
      </c>
      <c r="F3350" s="299" t="n">
        <v>44.75</v>
      </c>
    </row>
    <row r="3351" customFormat="false" ht="15" hidden="false" customHeight="false" outlineLevel="0" collapsed="false">
      <c r="A3351" s="294" t="s">
        <v>7545</v>
      </c>
      <c r="B3351" s="295" t="s">
        <v>7546</v>
      </c>
      <c r="C3351" s="296" t="s">
        <v>39</v>
      </c>
      <c r="D3351" s="297" t="n">
        <v>0.5402</v>
      </c>
      <c r="E3351" s="298" t="n">
        <f aca="false">1-D3351</f>
        <v>0.4598</v>
      </c>
      <c r="F3351" s="299" t="n">
        <v>61.99</v>
      </c>
    </row>
    <row r="3352" customFormat="false" ht="15" hidden="false" customHeight="false" outlineLevel="0" collapsed="false">
      <c r="A3352" s="294" t="s">
        <v>7547</v>
      </c>
      <c r="B3352" s="295" t="s">
        <v>7548</v>
      </c>
      <c r="C3352" s="296" t="s">
        <v>39</v>
      </c>
      <c r="D3352" s="297" t="n">
        <v>0.5199</v>
      </c>
      <c r="E3352" s="298" t="n">
        <f aca="false">1-D3352</f>
        <v>0.4801</v>
      </c>
      <c r="F3352" s="299" t="n">
        <v>71.74</v>
      </c>
    </row>
    <row r="3353" customFormat="false" ht="15" hidden="false" customHeight="false" outlineLevel="0" collapsed="false">
      <c r="A3353" s="294" t="s">
        <v>7549</v>
      </c>
      <c r="B3353" s="295" t="s">
        <v>7550</v>
      </c>
      <c r="C3353" s="296" t="s">
        <v>39</v>
      </c>
      <c r="D3353" s="297" t="n">
        <v>0.4728</v>
      </c>
      <c r="E3353" s="298" t="n">
        <f aca="false">1-D3353</f>
        <v>0.5272</v>
      </c>
      <c r="F3353" s="299" t="n">
        <v>43.82</v>
      </c>
    </row>
    <row r="3354" customFormat="false" ht="15" hidden="false" customHeight="false" outlineLevel="0" collapsed="false">
      <c r="A3354" s="294" t="s">
        <v>7551</v>
      </c>
      <c r="B3354" s="295" t="s">
        <v>7552</v>
      </c>
      <c r="C3354" s="296" t="s">
        <v>39</v>
      </c>
      <c r="D3354" s="297" t="n">
        <v>0.4484</v>
      </c>
      <c r="E3354" s="298" t="n">
        <f aca="false">1-D3354</f>
        <v>0.5516</v>
      </c>
      <c r="F3354" s="299" t="n">
        <v>51.61</v>
      </c>
    </row>
    <row r="3355" customFormat="false" ht="15" hidden="false" customHeight="false" outlineLevel="0" collapsed="false">
      <c r="A3355" s="294" t="s">
        <v>7553</v>
      </c>
      <c r="B3355" s="295" t="s">
        <v>7554</v>
      </c>
      <c r="C3355" s="296" t="s">
        <v>103</v>
      </c>
      <c r="D3355" s="297" t="n">
        <v>0.1608</v>
      </c>
      <c r="E3355" s="298" t="n">
        <f aca="false">1-D3355</f>
        <v>0.8392</v>
      </c>
      <c r="F3355" s="299" t="n">
        <v>11.13</v>
      </c>
    </row>
    <row r="3356" customFormat="false" ht="15" hidden="false" customHeight="false" outlineLevel="0" collapsed="false">
      <c r="A3356" s="294" t="s">
        <v>7555</v>
      </c>
      <c r="B3356" s="295" t="s">
        <v>7556</v>
      </c>
      <c r="C3356" s="296" t="s">
        <v>103</v>
      </c>
      <c r="D3356" s="297" t="n">
        <v>0.1269</v>
      </c>
      <c r="E3356" s="298" t="n">
        <f aca="false">1-D3356</f>
        <v>0.8731</v>
      </c>
      <c r="F3356" s="299" t="n">
        <v>9.06</v>
      </c>
    </row>
    <row r="3357" customFormat="false" ht="15" hidden="false" customHeight="false" outlineLevel="0" collapsed="false">
      <c r="A3357" s="294" t="s">
        <v>7557</v>
      </c>
      <c r="B3357" s="295" t="s">
        <v>7558</v>
      </c>
      <c r="C3357" s="296" t="s">
        <v>103</v>
      </c>
      <c r="D3357" s="297" t="n">
        <v>0.0819</v>
      </c>
      <c r="E3357" s="298" t="n">
        <f aca="false">1-D3357</f>
        <v>0.9181</v>
      </c>
      <c r="F3357" s="299" t="n">
        <v>8.42</v>
      </c>
    </row>
    <row r="3358" customFormat="false" ht="15" hidden="false" customHeight="false" outlineLevel="0" collapsed="false">
      <c r="A3358" s="294" t="s">
        <v>7559</v>
      </c>
      <c r="B3358" s="295" t="s">
        <v>7560</v>
      </c>
      <c r="C3358" s="296" t="s">
        <v>103</v>
      </c>
      <c r="D3358" s="297" t="n">
        <v>0.2899</v>
      </c>
      <c r="E3358" s="298" t="n">
        <f aca="false">1-D3358</f>
        <v>0.7101</v>
      </c>
      <c r="F3358" s="299" t="n">
        <v>14.59</v>
      </c>
    </row>
    <row r="3359" customFormat="false" ht="15" hidden="false" customHeight="false" outlineLevel="0" collapsed="false">
      <c r="A3359" s="294" t="s">
        <v>7561</v>
      </c>
      <c r="B3359" s="295" t="s">
        <v>7562</v>
      </c>
      <c r="C3359" s="296" t="s">
        <v>103</v>
      </c>
      <c r="D3359" s="297" t="n">
        <v>0.2394</v>
      </c>
      <c r="E3359" s="298" t="n">
        <f aca="false">1-D3359</f>
        <v>0.7606</v>
      </c>
      <c r="F3359" s="299" t="n">
        <v>11.28</v>
      </c>
    </row>
    <row r="3360" customFormat="false" ht="15" hidden="false" customHeight="false" outlineLevel="0" collapsed="false">
      <c r="A3360" s="294" t="s">
        <v>7563</v>
      </c>
      <c r="B3360" s="295" t="s">
        <v>7564</v>
      </c>
      <c r="C3360" s="296" t="s">
        <v>103</v>
      </c>
      <c r="D3360" s="297" t="n">
        <v>0.1689</v>
      </c>
      <c r="E3360" s="298" t="n">
        <f aca="false">1-D3360</f>
        <v>0.8311</v>
      </c>
      <c r="F3360" s="299" t="n">
        <v>9.77</v>
      </c>
    </row>
    <row r="3361" customFormat="false" ht="15" hidden="false" customHeight="false" outlineLevel="0" collapsed="false">
      <c r="A3361" s="294" t="s">
        <v>7565</v>
      </c>
      <c r="B3361" s="295" t="s">
        <v>7566</v>
      </c>
      <c r="C3361" s="296" t="s">
        <v>103</v>
      </c>
      <c r="D3361" s="297" t="n">
        <v>0.3577</v>
      </c>
      <c r="E3361" s="298" t="n">
        <f aca="false">1-D3361</f>
        <v>0.6423</v>
      </c>
      <c r="F3361" s="299" t="n">
        <v>18.48</v>
      </c>
    </row>
    <row r="3362" customFormat="false" ht="15" hidden="false" customHeight="false" outlineLevel="0" collapsed="false">
      <c r="A3362" s="294" t="s">
        <v>7567</v>
      </c>
      <c r="B3362" s="295" t="s">
        <v>7568</v>
      </c>
      <c r="C3362" s="296" t="s">
        <v>103</v>
      </c>
      <c r="D3362" s="297" t="n">
        <v>0.1917</v>
      </c>
      <c r="E3362" s="298" t="n">
        <f aca="false">1-D3362</f>
        <v>0.8083</v>
      </c>
      <c r="F3362" s="299" t="n">
        <v>11.79</v>
      </c>
    </row>
    <row r="3363" customFormat="false" ht="15" hidden="false" customHeight="false" outlineLevel="0" collapsed="false">
      <c r="A3363" s="294" t="s">
        <v>7569</v>
      </c>
      <c r="B3363" s="295" t="s">
        <v>7570</v>
      </c>
      <c r="C3363" s="296" t="s">
        <v>103</v>
      </c>
      <c r="D3363" s="297" t="n">
        <v>0.153</v>
      </c>
      <c r="E3363" s="298" t="n">
        <f aca="false">1-D3363</f>
        <v>0.847</v>
      </c>
      <c r="F3363" s="299" t="n">
        <v>9.48</v>
      </c>
    </row>
    <row r="3364" customFormat="false" ht="15" hidden="false" customHeight="false" outlineLevel="0" collapsed="false">
      <c r="A3364" s="294" t="s">
        <v>7571</v>
      </c>
      <c r="B3364" s="295" t="s">
        <v>7572</v>
      </c>
      <c r="C3364" s="296" t="s">
        <v>103</v>
      </c>
      <c r="D3364" s="297" t="n">
        <v>0.1002</v>
      </c>
      <c r="E3364" s="298" t="n">
        <f aca="false">1-D3364</f>
        <v>0.8998</v>
      </c>
      <c r="F3364" s="299" t="n">
        <v>8.68</v>
      </c>
    </row>
    <row r="3365" customFormat="false" ht="15" hidden="false" customHeight="false" outlineLevel="0" collapsed="false">
      <c r="A3365" s="294" t="s">
        <v>7573</v>
      </c>
      <c r="B3365" s="295" t="s">
        <v>7574</v>
      </c>
      <c r="C3365" s="296" t="s">
        <v>72</v>
      </c>
      <c r="D3365" s="297" t="n">
        <v>0.1489</v>
      </c>
      <c r="E3365" s="298" t="n">
        <f aca="false">1-D3365</f>
        <v>0.8511</v>
      </c>
      <c r="F3365" s="299" t="n">
        <v>492.91</v>
      </c>
    </row>
    <row r="3366" customFormat="false" ht="15" hidden="false" customHeight="false" outlineLevel="0" collapsed="false">
      <c r="A3366" s="294" t="s">
        <v>7575</v>
      </c>
      <c r="B3366" s="295" t="s">
        <v>7576</v>
      </c>
      <c r="C3366" s="296" t="s">
        <v>72</v>
      </c>
      <c r="D3366" s="297" t="n">
        <v>0.1465</v>
      </c>
      <c r="E3366" s="298" t="n">
        <f aca="false">1-D3366</f>
        <v>0.8535</v>
      </c>
      <c r="F3366" s="299" t="n">
        <v>484.07</v>
      </c>
    </row>
    <row r="3367" customFormat="false" ht="15" hidden="false" customHeight="false" outlineLevel="0" collapsed="false">
      <c r="A3367" s="294" t="s">
        <v>7577</v>
      </c>
      <c r="B3367" s="295" t="s">
        <v>7578</v>
      </c>
      <c r="C3367" s="296" t="s">
        <v>72</v>
      </c>
      <c r="D3367" s="297" t="n">
        <v>0.1476</v>
      </c>
      <c r="E3367" s="298" t="n">
        <f aca="false">1-D3367</f>
        <v>0.8524</v>
      </c>
      <c r="F3367" s="299" t="n">
        <v>544.42</v>
      </c>
    </row>
    <row r="3368" customFormat="false" ht="15" hidden="false" customHeight="false" outlineLevel="0" collapsed="false">
      <c r="A3368" s="294" t="s">
        <v>7579</v>
      </c>
      <c r="B3368" s="295" t="s">
        <v>7580</v>
      </c>
      <c r="C3368" s="296" t="s">
        <v>72</v>
      </c>
      <c r="D3368" s="297" t="n">
        <v>0.1447</v>
      </c>
      <c r="E3368" s="298" t="n">
        <f aca="false">1-D3368</f>
        <v>0.8553</v>
      </c>
      <c r="F3368" s="299" t="n">
        <v>535.89</v>
      </c>
    </row>
    <row r="3369" customFormat="false" ht="15" hidden="false" customHeight="false" outlineLevel="0" collapsed="false">
      <c r="A3369" s="294" t="s">
        <v>7581</v>
      </c>
      <c r="B3369" s="295" t="s">
        <v>7582</v>
      </c>
      <c r="C3369" s="296" t="s">
        <v>72</v>
      </c>
      <c r="D3369" s="297" t="n">
        <v>0.1337</v>
      </c>
      <c r="E3369" s="298" t="n">
        <f aca="false">1-D3369</f>
        <v>0.8663</v>
      </c>
      <c r="F3369" s="299" t="n">
        <v>601.23</v>
      </c>
    </row>
    <row r="3370" customFormat="false" ht="15" hidden="false" customHeight="false" outlineLevel="0" collapsed="false">
      <c r="A3370" s="294" t="s">
        <v>7583</v>
      </c>
      <c r="B3370" s="295" t="s">
        <v>7584</v>
      </c>
      <c r="C3370" s="296" t="s">
        <v>72</v>
      </c>
      <c r="D3370" s="297" t="n">
        <v>0.1301</v>
      </c>
      <c r="E3370" s="298" t="n">
        <f aca="false">1-D3370</f>
        <v>0.8699</v>
      </c>
      <c r="F3370" s="299" t="n">
        <v>596.09</v>
      </c>
    </row>
    <row r="3371" customFormat="false" ht="15" hidden="false" customHeight="false" outlineLevel="0" collapsed="false">
      <c r="A3371" s="294" t="s">
        <v>7585</v>
      </c>
      <c r="B3371" s="295" t="s">
        <v>7586</v>
      </c>
      <c r="C3371" s="296" t="s">
        <v>72</v>
      </c>
      <c r="D3371" s="297" t="n">
        <v>0.113</v>
      </c>
      <c r="E3371" s="298" t="n">
        <f aca="false">1-D3371</f>
        <v>0.887</v>
      </c>
      <c r="F3371" s="299" t="n">
        <v>693.45</v>
      </c>
    </row>
    <row r="3372" customFormat="false" ht="15" hidden="false" customHeight="false" outlineLevel="0" collapsed="false">
      <c r="A3372" s="294" t="s">
        <v>7587</v>
      </c>
      <c r="B3372" s="295" t="s">
        <v>7588</v>
      </c>
      <c r="C3372" s="296" t="s">
        <v>72</v>
      </c>
      <c r="D3372" s="297" t="n">
        <v>0.1099</v>
      </c>
      <c r="E3372" s="298" t="n">
        <f aca="false">1-D3372</f>
        <v>0.8901</v>
      </c>
      <c r="F3372" s="299" t="n">
        <v>694.7</v>
      </c>
    </row>
    <row r="3373" customFormat="false" ht="15" hidden="false" customHeight="false" outlineLevel="0" collapsed="false">
      <c r="A3373" s="294" t="s">
        <v>7589</v>
      </c>
      <c r="B3373" s="295" t="s">
        <v>7590</v>
      </c>
      <c r="C3373" s="296" t="s">
        <v>72</v>
      </c>
      <c r="D3373" s="297" t="n">
        <v>0.3012</v>
      </c>
      <c r="E3373" s="298" t="n">
        <f aca="false">1-D3373</f>
        <v>0.6988</v>
      </c>
      <c r="F3373" s="299" t="n">
        <v>905.78</v>
      </c>
    </row>
    <row r="3374" customFormat="false" ht="15" hidden="false" customHeight="false" outlineLevel="0" collapsed="false">
      <c r="A3374" s="294" t="s">
        <v>7591</v>
      </c>
      <c r="B3374" s="295" t="s">
        <v>7592</v>
      </c>
      <c r="C3374" s="296" t="s">
        <v>72</v>
      </c>
      <c r="D3374" s="297" t="n">
        <v>0.3526</v>
      </c>
      <c r="E3374" s="298" t="n">
        <f aca="false">1-D3374</f>
        <v>0.6474</v>
      </c>
      <c r="F3374" s="299" t="n">
        <v>1038.68</v>
      </c>
    </row>
    <row r="3375" customFormat="false" ht="15" hidden="false" customHeight="false" outlineLevel="0" collapsed="false">
      <c r="A3375" s="294" t="s">
        <v>7593</v>
      </c>
      <c r="B3375" s="295" t="s">
        <v>7594</v>
      </c>
      <c r="C3375" s="296" t="s">
        <v>72</v>
      </c>
      <c r="D3375" s="297" t="n">
        <v>0.3673</v>
      </c>
      <c r="E3375" s="298" t="n">
        <f aca="false">1-D3375</f>
        <v>0.6327</v>
      </c>
      <c r="F3375" s="299" t="n">
        <v>1084.36</v>
      </c>
    </row>
    <row r="3376" customFormat="false" ht="15" hidden="false" customHeight="false" outlineLevel="0" collapsed="false">
      <c r="A3376" s="294" t="s">
        <v>7595</v>
      </c>
      <c r="B3376" s="295" t="s">
        <v>7596</v>
      </c>
      <c r="C3376" s="296" t="s">
        <v>61</v>
      </c>
      <c r="D3376" s="297" t="n">
        <v>0.4863</v>
      </c>
      <c r="E3376" s="298" t="n">
        <f aca="false">1-D3376</f>
        <v>0.5137</v>
      </c>
      <c r="F3376" s="299" t="n">
        <v>109.02</v>
      </c>
    </row>
    <row r="3377" customFormat="false" ht="15" hidden="false" customHeight="false" outlineLevel="0" collapsed="false">
      <c r="A3377" s="294" t="s">
        <v>7597</v>
      </c>
      <c r="B3377" s="295" t="s">
        <v>7598</v>
      </c>
      <c r="C3377" s="296" t="s">
        <v>61</v>
      </c>
      <c r="D3377" s="297" t="n">
        <v>0.3309</v>
      </c>
      <c r="E3377" s="298" t="n">
        <f aca="false">1-D3377</f>
        <v>0.6691</v>
      </c>
      <c r="F3377" s="299" t="n">
        <v>114.12</v>
      </c>
    </row>
    <row r="3378" customFormat="false" ht="15" hidden="false" customHeight="false" outlineLevel="0" collapsed="false">
      <c r="A3378" s="294" t="s">
        <v>7599</v>
      </c>
      <c r="B3378" s="295" t="s">
        <v>7600</v>
      </c>
      <c r="C3378" s="296" t="s">
        <v>39</v>
      </c>
      <c r="D3378" s="297" t="n">
        <v>0.4689</v>
      </c>
      <c r="E3378" s="298" t="n">
        <f aca="false">1-D3378</f>
        <v>0.5311</v>
      </c>
      <c r="F3378" s="299" t="n">
        <v>751.22</v>
      </c>
    </row>
    <row r="3379" customFormat="false" ht="15" hidden="false" customHeight="false" outlineLevel="0" collapsed="false">
      <c r="A3379" s="294" t="s">
        <v>7601</v>
      </c>
      <c r="B3379" s="295" t="s">
        <v>7602</v>
      </c>
      <c r="C3379" s="296" t="s">
        <v>39</v>
      </c>
      <c r="D3379" s="297" t="n">
        <v>0.4771</v>
      </c>
      <c r="E3379" s="298" t="n">
        <f aca="false">1-D3379</f>
        <v>0.5229</v>
      </c>
      <c r="F3379" s="299" t="n">
        <v>711</v>
      </c>
    </row>
    <row r="3380" customFormat="false" ht="15" hidden="false" customHeight="false" outlineLevel="0" collapsed="false">
      <c r="A3380" s="294" t="s">
        <v>7603</v>
      </c>
      <c r="B3380" s="295" t="s">
        <v>7604</v>
      </c>
      <c r="C3380" s="296" t="s">
        <v>61</v>
      </c>
      <c r="D3380" s="297" t="n">
        <v>0.4165</v>
      </c>
      <c r="E3380" s="298" t="n">
        <f aca="false">1-D3380</f>
        <v>0.5835</v>
      </c>
      <c r="F3380" s="299" t="n">
        <v>553.19</v>
      </c>
    </row>
    <row r="3381" customFormat="false" ht="15" hidden="false" customHeight="false" outlineLevel="0" collapsed="false">
      <c r="A3381" s="294" t="s">
        <v>7605</v>
      </c>
      <c r="B3381" s="295" t="s">
        <v>7606</v>
      </c>
      <c r="C3381" s="296" t="s">
        <v>61</v>
      </c>
      <c r="D3381" s="297" t="n">
        <v>0.3437</v>
      </c>
      <c r="E3381" s="298" t="n">
        <f aca="false">1-D3381</f>
        <v>0.6563</v>
      </c>
      <c r="F3381" s="299" t="n">
        <v>639.06</v>
      </c>
    </row>
    <row r="3382" customFormat="false" ht="15" hidden="false" customHeight="false" outlineLevel="0" collapsed="false">
      <c r="A3382" s="294" t="s">
        <v>7607</v>
      </c>
      <c r="B3382" s="295" t="s">
        <v>7608</v>
      </c>
      <c r="C3382" s="296" t="s">
        <v>61</v>
      </c>
      <c r="D3382" s="297" t="n">
        <v>0.119</v>
      </c>
      <c r="E3382" s="298" t="n">
        <f aca="false">1-D3382</f>
        <v>0.881</v>
      </c>
      <c r="F3382" s="299" t="n">
        <v>1123.28</v>
      </c>
    </row>
    <row r="3383" customFormat="false" ht="15" hidden="false" customHeight="false" outlineLevel="0" collapsed="false">
      <c r="A3383" s="294" t="s">
        <v>7609</v>
      </c>
      <c r="B3383" s="295" t="s">
        <v>7610</v>
      </c>
      <c r="C3383" s="296" t="s">
        <v>61</v>
      </c>
      <c r="D3383" s="297" t="n">
        <v>0.2367</v>
      </c>
      <c r="E3383" s="298" t="n">
        <f aca="false">1-D3383</f>
        <v>0.7633</v>
      </c>
      <c r="F3383" s="299" t="n">
        <v>49.05</v>
      </c>
    </row>
    <row r="3384" customFormat="false" ht="15" hidden="false" customHeight="false" outlineLevel="0" collapsed="false">
      <c r="A3384" s="294" t="s">
        <v>7611</v>
      </c>
      <c r="B3384" s="295" t="s">
        <v>7612</v>
      </c>
      <c r="C3384" s="296" t="s">
        <v>61</v>
      </c>
      <c r="D3384" s="297" t="n">
        <v>0.2297</v>
      </c>
      <c r="E3384" s="298" t="n">
        <f aca="false">1-D3384</f>
        <v>0.7703</v>
      </c>
      <c r="F3384" s="299" t="n">
        <v>53.59</v>
      </c>
    </row>
    <row r="3385" customFormat="false" ht="15" hidden="false" customHeight="false" outlineLevel="0" collapsed="false">
      <c r="A3385" s="294" t="s">
        <v>7613</v>
      </c>
      <c r="B3385" s="295" t="s">
        <v>7614</v>
      </c>
      <c r="C3385" s="296" t="s">
        <v>61</v>
      </c>
      <c r="D3385" s="297" t="n">
        <v>0.2065</v>
      </c>
      <c r="E3385" s="298" t="n">
        <f aca="false">1-D3385</f>
        <v>0.7935</v>
      </c>
      <c r="F3385" s="299" t="n">
        <v>51.52</v>
      </c>
    </row>
    <row r="3386" customFormat="false" ht="15" hidden="false" customHeight="false" outlineLevel="0" collapsed="false">
      <c r="A3386" s="294" t="s">
        <v>7615</v>
      </c>
      <c r="B3386" s="295" t="s">
        <v>7616</v>
      </c>
      <c r="C3386" s="296" t="s">
        <v>61</v>
      </c>
      <c r="D3386" s="297" t="n">
        <v>0.2531</v>
      </c>
      <c r="E3386" s="298" t="n">
        <f aca="false">1-D3386</f>
        <v>0.7469</v>
      </c>
      <c r="F3386" s="299" t="n">
        <v>43.74</v>
      </c>
    </row>
    <row r="3387" customFormat="false" ht="15" hidden="false" customHeight="false" outlineLevel="0" collapsed="false">
      <c r="A3387" s="294" t="s">
        <v>7617</v>
      </c>
      <c r="B3387" s="295" t="s">
        <v>7618</v>
      </c>
      <c r="C3387" s="296" t="s">
        <v>61</v>
      </c>
      <c r="D3387" s="297" t="n">
        <v>0.2022</v>
      </c>
      <c r="E3387" s="298" t="n">
        <f aca="false">1-D3387</f>
        <v>0.7978</v>
      </c>
      <c r="F3387" s="299" t="n">
        <v>45.64</v>
      </c>
    </row>
    <row r="3388" customFormat="false" ht="15" hidden="false" customHeight="false" outlineLevel="0" collapsed="false">
      <c r="A3388" s="294" t="s">
        <v>7619</v>
      </c>
      <c r="B3388" s="295" t="s">
        <v>7620</v>
      </c>
      <c r="C3388" s="296" t="s">
        <v>61</v>
      </c>
      <c r="D3388" s="297" t="n">
        <v>0.198</v>
      </c>
      <c r="E3388" s="298" t="n">
        <f aca="false">1-D3388</f>
        <v>0.802</v>
      </c>
      <c r="F3388" s="299" t="n">
        <v>50.16</v>
      </c>
    </row>
    <row r="3389" customFormat="false" ht="15" hidden="false" customHeight="false" outlineLevel="0" collapsed="false">
      <c r="A3389" s="294" t="s">
        <v>7621</v>
      </c>
      <c r="B3389" s="295" t="s">
        <v>7622</v>
      </c>
      <c r="C3389" s="296" t="s">
        <v>61</v>
      </c>
      <c r="D3389" s="297" t="n">
        <v>0.1717</v>
      </c>
      <c r="E3389" s="298" t="n">
        <f aca="false">1-D3389</f>
        <v>0.8283</v>
      </c>
      <c r="F3389" s="299" t="n">
        <v>48.11</v>
      </c>
    </row>
    <row r="3390" customFormat="false" ht="15" hidden="false" customHeight="false" outlineLevel="0" collapsed="false">
      <c r="A3390" s="294" t="s">
        <v>7623</v>
      </c>
      <c r="B3390" s="295" t="s">
        <v>7624</v>
      </c>
      <c r="C3390" s="296" t="s">
        <v>61</v>
      </c>
      <c r="D3390" s="297" t="n">
        <v>0.2155</v>
      </c>
      <c r="E3390" s="298" t="n">
        <f aca="false">1-D3390</f>
        <v>0.7845</v>
      </c>
      <c r="F3390" s="299" t="n">
        <v>40.32</v>
      </c>
    </row>
    <row r="3391" customFormat="false" ht="15" hidden="false" customHeight="false" outlineLevel="0" collapsed="false">
      <c r="A3391" s="294" t="s">
        <v>7625</v>
      </c>
      <c r="B3391" s="295" t="s">
        <v>7626</v>
      </c>
      <c r="C3391" s="296" t="s">
        <v>61</v>
      </c>
      <c r="D3391" s="297" t="n">
        <v>0.2534</v>
      </c>
      <c r="E3391" s="298" t="n">
        <f aca="false">1-D3391</f>
        <v>0.7466</v>
      </c>
      <c r="F3391" s="299" t="n">
        <v>8.13</v>
      </c>
    </row>
    <row r="3392" customFormat="false" ht="15" hidden="false" customHeight="false" outlineLevel="0" collapsed="false">
      <c r="A3392" s="294" t="s">
        <v>7627</v>
      </c>
      <c r="B3392" s="295" t="s">
        <v>7628</v>
      </c>
      <c r="C3392" s="296" t="s">
        <v>61</v>
      </c>
      <c r="D3392" s="297" t="n">
        <v>0.3728</v>
      </c>
      <c r="E3392" s="298" t="n">
        <f aca="false">1-D3392</f>
        <v>0.6272</v>
      </c>
      <c r="F3392" s="299" t="n">
        <v>41.26</v>
      </c>
    </row>
    <row r="3393" customFormat="false" ht="15" hidden="false" customHeight="false" outlineLevel="0" collapsed="false">
      <c r="A3393" s="294" t="s">
        <v>7629</v>
      </c>
      <c r="B3393" s="295" t="s">
        <v>7630</v>
      </c>
      <c r="C3393" s="296" t="s">
        <v>61</v>
      </c>
      <c r="D3393" s="297" t="n">
        <v>0.3233</v>
      </c>
      <c r="E3393" s="298" t="n">
        <f aca="false">1-D3393</f>
        <v>0.6767</v>
      </c>
      <c r="F3393" s="299" t="n">
        <v>52.02</v>
      </c>
    </row>
    <row r="3394" customFormat="false" ht="15" hidden="false" customHeight="false" outlineLevel="0" collapsed="false">
      <c r="A3394" s="294" t="s">
        <v>7631</v>
      </c>
      <c r="B3394" s="295" t="s">
        <v>7632</v>
      </c>
      <c r="C3394" s="296" t="s">
        <v>61</v>
      </c>
      <c r="D3394" s="297" t="n">
        <v>0.3098</v>
      </c>
      <c r="E3394" s="298" t="n">
        <f aca="false">1-D3394</f>
        <v>0.6902</v>
      </c>
      <c r="F3394" s="299" t="n">
        <v>50.39</v>
      </c>
    </row>
    <row r="3395" customFormat="false" ht="15" hidden="false" customHeight="false" outlineLevel="0" collapsed="false">
      <c r="A3395" s="294" t="s">
        <v>7633</v>
      </c>
      <c r="B3395" s="295" t="s">
        <v>7634</v>
      </c>
      <c r="C3395" s="296" t="s">
        <v>61</v>
      </c>
      <c r="D3395" s="297" t="n">
        <v>0.2698</v>
      </c>
      <c r="E3395" s="298" t="n">
        <f aca="false">1-D3395</f>
        <v>0.7302</v>
      </c>
      <c r="F3395" s="299" t="n">
        <v>66.65</v>
      </c>
    </row>
    <row r="3396" customFormat="false" ht="15" hidden="false" customHeight="false" outlineLevel="0" collapsed="false">
      <c r="A3396" s="294" t="s">
        <v>7635</v>
      </c>
      <c r="B3396" s="295" t="s">
        <v>7636</v>
      </c>
      <c r="C3396" s="296" t="s">
        <v>61</v>
      </c>
      <c r="D3396" s="297" t="n">
        <v>0.2701</v>
      </c>
      <c r="E3396" s="298" t="n">
        <f aca="false">1-D3396</f>
        <v>0.7299</v>
      </c>
      <c r="F3396" s="299" t="n">
        <v>60.09</v>
      </c>
    </row>
    <row r="3397" customFormat="false" ht="15" hidden="false" customHeight="false" outlineLevel="0" collapsed="false">
      <c r="A3397" s="294" t="s">
        <v>7637</v>
      </c>
      <c r="B3397" s="295" t="s">
        <v>7638</v>
      </c>
      <c r="C3397" s="296" t="s">
        <v>61</v>
      </c>
      <c r="D3397" s="297" t="n">
        <v>0.2509</v>
      </c>
      <c r="E3397" s="298" t="n">
        <f aca="false">1-D3397</f>
        <v>0.7491</v>
      </c>
      <c r="F3397" s="299" t="n">
        <v>84.07</v>
      </c>
    </row>
    <row r="3398" customFormat="false" ht="15" hidden="false" customHeight="false" outlineLevel="0" collapsed="false">
      <c r="A3398" s="294" t="s">
        <v>7639</v>
      </c>
      <c r="B3398" s="295" t="s">
        <v>7640</v>
      </c>
      <c r="C3398" s="296" t="s">
        <v>61</v>
      </c>
      <c r="D3398" s="297" t="n">
        <v>0.2949</v>
      </c>
      <c r="E3398" s="298" t="n">
        <f aca="false">1-D3398</f>
        <v>0.7051</v>
      </c>
      <c r="F3398" s="299" t="n">
        <v>33.23</v>
      </c>
    </row>
    <row r="3399" customFormat="false" ht="15" hidden="false" customHeight="false" outlineLevel="0" collapsed="false">
      <c r="A3399" s="294" t="s">
        <v>7641</v>
      </c>
      <c r="B3399" s="295" t="s">
        <v>7642</v>
      </c>
      <c r="C3399" s="296" t="s">
        <v>61</v>
      </c>
      <c r="D3399" s="297" t="n">
        <v>0.2452</v>
      </c>
      <c r="E3399" s="298" t="n">
        <f aca="false">1-D3399</f>
        <v>0.7548</v>
      </c>
      <c r="F3399" s="299" t="n">
        <v>42.99</v>
      </c>
    </row>
    <row r="3400" customFormat="false" ht="15" hidden="false" customHeight="false" outlineLevel="0" collapsed="false">
      <c r="A3400" s="294" t="s">
        <v>7643</v>
      </c>
      <c r="B3400" s="295" t="s">
        <v>7644</v>
      </c>
      <c r="C3400" s="296" t="s">
        <v>61</v>
      </c>
      <c r="D3400" s="297" t="n">
        <v>0.2368</v>
      </c>
      <c r="E3400" s="298" t="n">
        <f aca="false">1-D3400</f>
        <v>0.7632</v>
      </c>
      <c r="F3400" s="299" t="n">
        <v>42.35</v>
      </c>
    </row>
    <row r="3401" customFormat="false" ht="15" hidden="false" customHeight="false" outlineLevel="0" collapsed="false">
      <c r="A3401" s="294" t="s">
        <v>7645</v>
      </c>
      <c r="B3401" s="295" t="s">
        <v>7646</v>
      </c>
      <c r="C3401" s="296" t="s">
        <v>61</v>
      </c>
      <c r="D3401" s="297" t="n">
        <v>0.2029</v>
      </c>
      <c r="E3401" s="298" t="n">
        <f aca="false">1-D3401</f>
        <v>0.7971</v>
      </c>
      <c r="F3401" s="299" t="n">
        <v>57.61</v>
      </c>
    </row>
    <row r="3402" customFormat="false" ht="15" hidden="false" customHeight="false" outlineLevel="0" collapsed="false">
      <c r="A3402" s="294" t="s">
        <v>7647</v>
      </c>
      <c r="B3402" s="295" t="s">
        <v>7648</v>
      </c>
      <c r="C3402" s="296" t="s">
        <v>61</v>
      </c>
      <c r="D3402" s="297" t="n">
        <v>0.2046</v>
      </c>
      <c r="E3402" s="298" t="n">
        <f aca="false">1-D3402</f>
        <v>0.7954</v>
      </c>
      <c r="F3402" s="299" t="n">
        <v>52.06</v>
      </c>
    </row>
    <row r="3403" customFormat="false" ht="15" hidden="false" customHeight="false" outlineLevel="0" collapsed="false">
      <c r="A3403" s="294" t="s">
        <v>7649</v>
      </c>
      <c r="B3403" s="295" t="s">
        <v>7650</v>
      </c>
      <c r="C3403" s="296" t="s">
        <v>61</v>
      </c>
      <c r="D3403" s="297" t="n">
        <v>0.1974</v>
      </c>
      <c r="E3403" s="298" t="n">
        <f aca="false">1-D3403</f>
        <v>0.8026</v>
      </c>
      <c r="F3403" s="299" t="n">
        <v>75.03</v>
      </c>
    </row>
    <row r="3404" customFormat="false" ht="15" hidden="false" customHeight="false" outlineLevel="0" collapsed="false">
      <c r="A3404" s="294" t="s">
        <v>7651</v>
      </c>
      <c r="B3404" s="295" t="s">
        <v>7652</v>
      </c>
      <c r="C3404" s="296" t="s">
        <v>61</v>
      </c>
      <c r="D3404" s="297" t="n">
        <v>0.1947</v>
      </c>
      <c r="E3404" s="298" t="n">
        <f aca="false">1-D3404</f>
        <v>0.8053</v>
      </c>
      <c r="F3404" s="299" t="n">
        <v>167.57</v>
      </c>
    </row>
    <row r="3405" customFormat="false" ht="15" hidden="false" customHeight="false" outlineLevel="0" collapsed="false">
      <c r="A3405" s="294" t="s">
        <v>7653</v>
      </c>
      <c r="B3405" s="295" t="s">
        <v>7654</v>
      </c>
      <c r="C3405" s="296" t="s">
        <v>61</v>
      </c>
      <c r="D3405" s="297" t="n">
        <v>0.4172</v>
      </c>
      <c r="E3405" s="298" t="n">
        <f aca="false">1-D3405</f>
        <v>0.5828</v>
      </c>
      <c r="F3405" s="299" t="n">
        <v>41.9</v>
      </c>
    </row>
    <row r="3406" customFormat="false" ht="15" hidden="false" customHeight="false" outlineLevel="0" collapsed="false">
      <c r="A3406" s="294" t="s">
        <v>7655</v>
      </c>
      <c r="B3406" s="295" t="s">
        <v>7656</v>
      </c>
      <c r="C3406" s="296" t="s">
        <v>61</v>
      </c>
      <c r="D3406" s="297" t="n">
        <v>0.3514</v>
      </c>
      <c r="E3406" s="298" t="n">
        <f aca="false">1-D3406</f>
        <v>0.6486</v>
      </c>
      <c r="F3406" s="299" t="n">
        <v>54.19</v>
      </c>
    </row>
    <row r="3407" customFormat="false" ht="15" hidden="false" customHeight="false" outlineLevel="0" collapsed="false">
      <c r="A3407" s="294" t="s">
        <v>7657</v>
      </c>
      <c r="B3407" s="295" t="s">
        <v>7658</v>
      </c>
      <c r="C3407" s="296" t="s">
        <v>61</v>
      </c>
      <c r="D3407" s="297" t="n">
        <v>0.3841</v>
      </c>
      <c r="E3407" s="298" t="n">
        <f aca="false">1-D3407</f>
        <v>0.6159</v>
      </c>
      <c r="F3407" s="299" t="n">
        <v>36.37</v>
      </c>
    </row>
    <row r="3408" customFormat="false" ht="15" hidden="false" customHeight="false" outlineLevel="0" collapsed="false">
      <c r="A3408" s="294" t="s">
        <v>7659</v>
      </c>
      <c r="B3408" s="295" t="s">
        <v>7660</v>
      </c>
      <c r="C3408" s="296" t="s">
        <v>61</v>
      </c>
      <c r="D3408" s="297" t="n">
        <v>0.3137</v>
      </c>
      <c r="E3408" s="298" t="n">
        <f aca="false">1-D3408</f>
        <v>0.6863</v>
      </c>
      <c r="F3408" s="299" t="n">
        <v>47.88</v>
      </c>
    </row>
    <row r="3409" customFormat="false" ht="15" hidden="false" customHeight="false" outlineLevel="0" collapsed="false">
      <c r="A3409" s="294" t="s">
        <v>7661</v>
      </c>
      <c r="B3409" s="295" t="s">
        <v>7662</v>
      </c>
      <c r="C3409" s="296" t="s">
        <v>61</v>
      </c>
      <c r="D3409" s="297" t="n">
        <v>0.3191</v>
      </c>
      <c r="E3409" s="298" t="n">
        <f aca="false">1-D3409</f>
        <v>0.6809</v>
      </c>
      <c r="F3409" s="299" t="n">
        <v>63.9</v>
      </c>
    </row>
    <row r="3410" customFormat="false" ht="15" hidden="false" customHeight="false" outlineLevel="0" collapsed="false">
      <c r="A3410" s="294" t="s">
        <v>7663</v>
      </c>
      <c r="B3410" s="295" t="s">
        <v>7664</v>
      </c>
      <c r="C3410" s="296" t="s">
        <v>61</v>
      </c>
      <c r="D3410" s="297" t="n">
        <v>0.2847</v>
      </c>
      <c r="E3410" s="298" t="n">
        <f aca="false">1-D3410</f>
        <v>0.7153</v>
      </c>
      <c r="F3410" s="299" t="n">
        <v>90.04</v>
      </c>
    </row>
    <row r="3411" customFormat="false" ht="15" hidden="false" customHeight="false" outlineLevel="0" collapsed="false">
      <c r="A3411" s="294" t="s">
        <v>7665</v>
      </c>
      <c r="B3411" s="295" t="s">
        <v>7666</v>
      </c>
      <c r="C3411" s="296" t="s">
        <v>61</v>
      </c>
      <c r="D3411" s="297" t="n">
        <v>0.2862</v>
      </c>
      <c r="E3411" s="298" t="n">
        <f aca="false">1-D3411</f>
        <v>0.7138</v>
      </c>
      <c r="F3411" s="299" t="n">
        <v>110.92</v>
      </c>
    </row>
    <row r="3412" customFormat="false" ht="15" hidden="false" customHeight="false" outlineLevel="0" collapsed="false">
      <c r="A3412" s="294" t="s">
        <v>7667</v>
      </c>
      <c r="B3412" s="295" t="s">
        <v>7668</v>
      </c>
      <c r="C3412" s="296" t="s">
        <v>61</v>
      </c>
      <c r="D3412" s="297" t="n">
        <v>0.2805</v>
      </c>
      <c r="E3412" s="298" t="n">
        <f aca="false">1-D3412</f>
        <v>0.7195</v>
      </c>
      <c r="F3412" s="299" t="n">
        <v>56.94</v>
      </c>
    </row>
    <row r="3413" customFormat="false" ht="15" hidden="false" customHeight="false" outlineLevel="0" collapsed="false">
      <c r="A3413" s="294" t="s">
        <v>7669</v>
      </c>
      <c r="B3413" s="295" t="s">
        <v>7670</v>
      </c>
      <c r="C3413" s="296" t="s">
        <v>61</v>
      </c>
      <c r="D3413" s="297" t="n">
        <v>0.2423</v>
      </c>
      <c r="E3413" s="298" t="n">
        <f aca="false">1-D3413</f>
        <v>0.7577</v>
      </c>
      <c r="F3413" s="299" t="n">
        <v>80.38</v>
      </c>
    </row>
    <row r="3414" customFormat="false" ht="15" hidden="false" customHeight="false" outlineLevel="0" collapsed="false">
      <c r="A3414" s="294" t="s">
        <v>7671</v>
      </c>
      <c r="B3414" s="295" t="s">
        <v>7672</v>
      </c>
      <c r="C3414" s="296" t="s">
        <v>61</v>
      </c>
      <c r="D3414" s="297" t="n">
        <v>0.24</v>
      </c>
      <c r="E3414" s="298" t="n">
        <f aca="false">1-D3414</f>
        <v>0.76</v>
      </c>
      <c r="F3414" s="299" t="n">
        <v>98.01</v>
      </c>
    </row>
    <row r="3415" customFormat="false" ht="15" hidden="false" customHeight="false" outlineLevel="0" collapsed="false">
      <c r="A3415" s="294" t="s">
        <v>7673</v>
      </c>
      <c r="B3415" s="295" t="s">
        <v>7674</v>
      </c>
      <c r="C3415" s="296" t="s">
        <v>19</v>
      </c>
      <c r="D3415" s="297" t="n">
        <v>0.1374</v>
      </c>
      <c r="E3415" s="298" t="n">
        <f aca="false">1-D3415</f>
        <v>0.8626</v>
      </c>
      <c r="F3415" s="299" t="n">
        <v>86.73</v>
      </c>
    </row>
    <row r="3416" customFormat="false" ht="15" hidden="false" customHeight="false" outlineLevel="0" collapsed="false">
      <c r="A3416" s="294" t="s">
        <v>427</v>
      </c>
      <c r="B3416" s="295" t="s">
        <v>7675</v>
      </c>
      <c r="C3416" s="296" t="s">
        <v>19</v>
      </c>
      <c r="D3416" s="297" t="n">
        <v>0.1621</v>
      </c>
      <c r="E3416" s="298" t="n">
        <f aca="false">1-D3416</f>
        <v>0.8379</v>
      </c>
      <c r="F3416" s="299" t="n">
        <v>110.63</v>
      </c>
    </row>
    <row r="3417" customFormat="false" ht="15" hidden="false" customHeight="false" outlineLevel="0" collapsed="false">
      <c r="A3417" s="294" t="s">
        <v>7676</v>
      </c>
      <c r="B3417" s="295" t="s">
        <v>7677</v>
      </c>
      <c r="C3417" s="296" t="s">
        <v>19</v>
      </c>
      <c r="D3417" s="297" t="n">
        <v>0.2529</v>
      </c>
      <c r="E3417" s="298" t="n">
        <f aca="false">1-D3417</f>
        <v>0.7471</v>
      </c>
      <c r="F3417" s="299" t="n">
        <v>21.71</v>
      </c>
    </row>
    <row r="3418" customFormat="false" ht="15" hidden="false" customHeight="false" outlineLevel="0" collapsed="false">
      <c r="A3418" s="294" t="s">
        <v>7678</v>
      </c>
      <c r="B3418" s="295" t="s">
        <v>7679</v>
      </c>
      <c r="C3418" s="296" t="s">
        <v>19</v>
      </c>
      <c r="D3418" s="297" t="n">
        <v>0.4446</v>
      </c>
      <c r="E3418" s="298" t="n">
        <f aca="false">1-D3418</f>
        <v>0.5554</v>
      </c>
      <c r="F3418" s="299" t="n">
        <v>33.78</v>
      </c>
    </row>
    <row r="3419" customFormat="false" ht="15" hidden="false" customHeight="false" outlineLevel="0" collapsed="false">
      <c r="A3419" s="294" t="s">
        <v>7680</v>
      </c>
      <c r="B3419" s="295" t="s">
        <v>7681</v>
      </c>
      <c r="C3419" s="296" t="s">
        <v>19</v>
      </c>
      <c r="D3419" s="297" t="n">
        <v>0.3137</v>
      </c>
      <c r="E3419" s="298" t="n">
        <f aca="false">1-D3419</f>
        <v>0.6863</v>
      </c>
      <c r="F3419" s="299" t="n">
        <v>16.1</v>
      </c>
    </row>
    <row r="3420" customFormat="false" ht="15" hidden="false" customHeight="false" outlineLevel="0" collapsed="false">
      <c r="A3420" s="294" t="s">
        <v>7682</v>
      </c>
      <c r="B3420" s="295" t="s">
        <v>7683</v>
      </c>
      <c r="C3420" s="296" t="s">
        <v>19</v>
      </c>
      <c r="D3420" s="297" t="n">
        <v>0.3288</v>
      </c>
      <c r="E3420" s="298" t="n">
        <f aca="false">1-D3420</f>
        <v>0.6712</v>
      </c>
      <c r="F3420" s="299" t="n">
        <v>15.36</v>
      </c>
    </row>
    <row r="3421" customFormat="false" ht="15" hidden="false" customHeight="false" outlineLevel="0" collapsed="false">
      <c r="A3421" s="294" t="s">
        <v>7684</v>
      </c>
      <c r="B3421" s="295" t="s">
        <v>7685</v>
      </c>
      <c r="C3421" s="296" t="s">
        <v>19</v>
      </c>
      <c r="D3421" s="297" t="n">
        <v>0.4165</v>
      </c>
      <c r="E3421" s="298" t="n">
        <f aca="false">1-D3421</f>
        <v>0.5835</v>
      </c>
      <c r="F3421" s="299" t="n">
        <v>17.84</v>
      </c>
    </row>
    <row r="3422" customFormat="false" ht="15" hidden="false" customHeight="false" outlineLevel="0" collapsed="false">
      <c r="A3422" s="294" t="s">
        <v>7686</v>
      </c>
      <c r="B3422" s="295" t="s">
        <v>7687</v>
      </c>
      <c r="C3422" s="296" t="s">
        <v>19</v>
      </c>
      <c r="D3422" s="297" t="n">
        <v>0.3559</v>
      </c>
      <c r="E3422" s="298" t="n">
        <f aca="false">1-D3422</f>
        <v>0.6441</v>
      </c>
      <c r="F3422" s="299" t="n">
        <v>34.95</v>
      </c>
    </row>
    <row r="3423" customFormat="false" ht="15" hidden="false" customHeight="false" outlineLevel="0" collapsed="false">
      <c r="A3423" s="294" t="s">
        <v>7688</v>
      </c>
      <c r="B3423" s="295" t="s">
        <v>7689</v>
      </c>
      <c r="C3423" s="296" t="s">
        <v>19</v>
      </c>
      <c r="D3423" s="297" t="n">
        <v>0.3924</v>
      </c>
      <c r="E3423" s="298" t="n">
        <f aca="false">1-D3423</f>
        <v>0.6076</v>
      </c>
      <c r="F3423" s="299" t="n">
        <v>31.7</v>
      </c>
    </row>
    <row r="3424" customFormat="false" ht="15" hidden="false" customHeight="false" outlineLevel="0" collapsed="false">
      <c r="A3424" s="294" t="s">
        <v>7690</v>
      </c>
      <c r="B3424" s="295" t="s">
        <v>7691</v>
      </c>
      <c r="C3424" s="296" t="s">
        <v>19</v>
      </c>
      <c r="D3424" s="297" t="n">
        <v>0.1851</v>
      </c>
      <c r="E3424" s="298" t="n">
        <f aca="false">1-D3424</f>
        <v>0.8149</v>
      </c>
      <c r="F3424" s="299" t="n">
        <v>105.53</v>
      </c>
    </row>
    <row r="3425" customFormat="false" ht="15" hidden="false" customHeight="false" outlineLevel="0" collapsed="false">
      <c r="A3425" s="294" t="s">
        <v>7692</v>
      </c>
      <c r="B3425" s="295" t="s">
        <v>7693</v>
      </c>
      <c r="C3425" s="296" t="s">
        <v>19</v>
      </c>
      <c r="D3425" s="297" t="n">
        <v>0.1924</v>
      </c>
      <c r="E3425" s="298" t="n">
        <f aca="false">1-D3425</f>
        <v>0.8076</v>
      </c>
      <c r="F3425" s="299" t="n">
        <v>74.49</v>
      </c>
    </row>
    <row r="3426" customFormat="false" ht="15" hidden="false" customHeight="false" outlineLevel="0" collapsed="false">
      <c r="A3426" s="294" t="s">
        <v>7694</v>
      </c>
      <c r="B3426" s="295" t="s">
        <v>7695</v>
      </c>
      <c r="C3426" s="296" t="s">
        <v>19</v>
      </c>
      <c r="D3426" s="297" t="n">
        <v>0.2582</v>
      </c>
      <c r="E3426" s="298" t="n">
        <f aca="false">1-D3426</f>
        <v>0.7418</v>
      </c>
      <c r="F3426" s="299" t="n">
        <v>75.64</v>
      </c>
    </row>
    <row r="3427" customFormat="false" ht="15" hidden="false" customHeight="false" outlineLevel="0" collapsed="false">
      <c r="A3427" s="294" t="s">
        <v>7696</v>
      </c>
      <c r="B3427" s="295" t="s">
        <v>7697</v>
      </c>
      <c r="C3427" s="296" t="s">
        <v>19</v>
      </c>
      <c r="D3427" s="297" t="n">
        <v>0.2028</v>
      </c>
      <c r="E3427" s="298" t="n">
        <f aca="false">1-D3427</f>
        <v>0.7972</v>
      </c>
      <c r="F3427" s="299" t="n">
        <v>70.67</v>
      </c>
    </row>
    <row r="3428" customFormat="false" ht="15" hidden="false" customHeight="false" outlineLevel="0" collapsed="false">
      <c r="A3428" s="294" t="s">
        <v>7698</v>
      </c>
      <c r="B3428" s="295" t="s">
        <v>7699</v>
      </c>
      <c r="C3428" s="296" t="s">
        <v>39</v>
      </c>
      <c r="D3428" s="297" t="n">
        <v>0.5385</v>
      </c>
      <c r="E3428" s="298" t="n">
        <f aca="false">1-D3428</f>
        <v>0.4615</v>
      </c>
      <c r="F3428" s="299" t="n">
        <v>56.29</v>
      </c>
    </row>
    <row r="3429" customFormat="false" ht="15" hidden="false" customHeight="false" outlineLevel="0" collapsed="false">
      <c r="A3429" s="294" t="s">
        <v>156</v>
      </c>
      <c r="B3429" s="295" t="s">
        <v>7700</v>
      </c>
      <c r="C3429" s="296" t="s">
        <v>39</v>
      </c>
      <c r="D3429" s="297" t="n">
        <v>0.5007</v>
      </c>
      <c r="E3429" s="298" t="n">
        <f aca="false">1-D3429</f>
        <v>0.4993</v>
      </c>
      <c r="F3429" s="299" t="n">
        <v>34.79</v>
      </c>
    </row>
    <row r="3430" customFormat="false" ht="15" hidden="false" customHeight="false" outlineLevel="0" collapsed="false">
      <c r="A3430" s="294" t="s">
        <v>7701</v>
      </c>
      <c r="B3430" s="295" t="s">
        <v>7702</v>
      </c>
      <c r="C3430" s="296" t="s">
        <v>39</v>
      </c>
      <c r="D3430" s="297" t="n">
        <v>0.4384</v>
      </c>
      <c r="E3430" s="298" t="n">
        <f aca="false">1-D3430</f>
        <v>0.5616</v>
      </c>
      <c r="F3430" s="299" t="n">
        <v>65.03</v>
      </c>
    </row>
    <row r="3431" customFormat="false" ht="15" hidden="false" customHeight="false" outlineLevel="0" collapsed="false">
      <c r="A3431" s="294" t="s">
        <v>152</v>
      </c>
      <c r="B3431" s="295" t="s">
        <v>7703</v>
      </c>
      <c r="C3431" s="296" t="s">
        <v>39</v>
      </c>
      <c r="D3431" s="297" t="n">
        <v>0.2651</v>
      </c>
      <c r="E3431" s="298" t="n">
        <f aca="false">1-D3431</f>
        <v>0.7349</v>
      </c>
      <c r="F3431" s="299" t="n">
        <v>46.78</v>
      </c>
    </row>
    <row r="3432" customFormat="false" ht="15" hidden="false" customHeight="false" outlineLevel="0" collapsed="false">
      <c r="A3432" s="294" t="s">
        <v>7704</v>
      </c>
      <c r="B3432" s="295" t="s">
        <v>7705</v>
      </c>
      <c r="C3432" s="296" t="s">
        <v>39</v>
      </c>
      <c r="D3432" s="297" t="n">
        <v>0.1807</v>
      </c>
      <c r="E3432" s="298" t="n">
        <f aca="false">1-D3432</f>
        <v>0.8193</v>
      </c>
      <c r="F3432" s="299" t="n">
        <v>237.18</v>
      </c>
    </row>
    <row r="3433" customFormat="false" ht="15" hidden="false" customHeight="false" outlineLevel="0" collapsed="false">
      <c r="A3433" s="294" t="s">
        <v>7706</v>
      </c>
      <c r="B3433" s="295" t="s">
        <v>7707</v>
      </c>
      <c r="C3433" s="296" t="s">
        <v>39</v>
      </c>
      <c r="D3433" s="297" t="n">
        <v>0.1911</v>
      </c>
      <c r="E3433" s="298" t="n">
        <f aca="false">1-D3433</f>
        <v>0.8089</v>
      </c>
      <c r="F3433" s="299" t="n">
        <v>140.72</v>
      </c>
    </row>
    <row r="3434" customFormat="false" ht="15" hidden="false" customHeight="false" outlineLevel="0" collapsed="false">
      <c r="A3434" s="294" t="s">
        <v>7708</v>
      </c>
      <c r="B3434" s="295" t="s">
        <v>7709</v>
      </c>
      <c r="C3434" s="296" t="s">
        <v>39</v>
      </c>
      <c r="D3434" s="297" t="n">
        <v>0.0853</v>
      </c>
      <c r="E3434" s="298" t="n">
        <f aca="false">1-D3434</f>
        <v>0.9147</v>
      </c>
      <c r="F3434" s="299" t="n">
        <v>168.52</v>
      </c>
    </row>
    <row r="3435" customFormat="false" ht="15" hidden="false" customHeight="false" outlineLevel="0" collapsed="false">
      <c r="A3435" s="294" t="s">
        <v>7710</v>
      </c>
      <c r="B3435" s="295" t="s">
        <v>7711</v>
      </c>
      <c r="C3435" s="296" t="s">
        <v>39</v>
      </c>
      <c r="D3435" s="297" t="n">
        <v>0.3386</v>
      </c>
      <c r="E3435" s="298" t="n">
        <f aca="false">1-D3435</f>
        <v>0.6614</v>
      </c>
      <c r="F3435" s="299" t="n">
        <v>48.58</v>
      </c>
    </row>
    <row r="3436" customFormat="false" ht="15" hidden="false" customHeight="false" outlineLevel="0" collapsed="false">
      <c r="A3436" s="294" t="s">
        <v>7712</v>
      </c>
      <c r="B3436" s="295" t="s">
        <v>7713</v>
      </c>
      <c r="C3436" s="296" t="s">
        <v>39</v>
      </c>
      <c r="D3436" s="297" t="n">
        <v>0.4477</v>
      </c>
      <c r="E3436" s="298" t="n">
        <f aca="false">1-D3436</f>
        <v>0.5523</v>
      </c>
      <c r="F3436" s="299" t="n">
        <v>60.08</v>
      </c>
    </row>
    <row r="3437" customFormat="false" ht="15" hidden="false" customHeight="false" outlineLevel="0" collapsed="false">
      <c r="A3437" s="294" t="s">
        <v>7714</v>
      </c>
      <c r="B3437" s="295" t="s">
        <v>7715</v>
      </c>
      <c r="C3437" s="296" t="s">
        <v>39</v>
      </c>
      <c r="D3437" s="297" t="n">
        <v>0.4599</v>
      </c>
      <c r="E3437" s="298" t="n">
        <f aca="false">1-D3437</f>
        <v>0.5401</v>
      </c>
      <c r="F3437" s="299" t="n">
        <v>77.23</v>
      </c>
    </row>
    <row r="3438" customFormat="false" ht="15" hidden="false" customHeight="false" outlineLevel="0" collapsed="false">
      <c r="A3438" s="294" t="s">
        <v>7716</v>
      </c>
      <c r="B3438" s="295" t="s">
        <v>7717</v>
      </c>
      <c r="C3438" s="296" t="s">
        <v>39</v>
      </c>
      <c r="D3438" s="297" t="n">
        <v>0.4656</v>
      </c>
      <c r="E3438" s="298" t="n">
        <f aca="false">1-D3438</f>
        <v>0.5344</v>
      </c>
      <c r="F3438" s="299" t="n">
        <v>95.26</v>
      </c>
    </row>
    <row r="3439" customFormat="false" ht="15" hidden="false" customHeight="false" outlineLevel="0" collapsed="false">
      <c r="A3439" s="294" t="s">
        <v>7718</v>
      </c>
      <c r="B3439" s="295" t="s">
        <v>7719</v>
      </c>
      <c r="C3439" s="296" t="s">
        <v>39</v>
      </c>
      <c r="D3439" s="297" t="n">
        <v>0.3999</v>
      </c>
      <c r="E3439" s="298" t="n">
        <f aca="false">1-D3439</f>
        <v>0.6001</v>
      </c>
      <c r="F3439" s="299" t="n">
        <v>47.69</v>
      </c>
    </row>
    <row r="3440" customFormat="false" ht="15" hidden="false" customHeight="false" outlineLevel="0" collapsed="false">
      <c r="A3440" s="294" t="s">
        <v>7720</v>
      </c>
      <c r="B3440" s="295" t="s">
        <v>7721</v>
      </c>
      <c r="C3440" s="296" t="s">
        <v>39</v>
      </c>
      <c r="D3440" s="297" t="n">
        <v>0.407</v>
      </c>
      <c r="E3440" s="298" t="n">
        <f aca="false">1-D3440</f>
        <v>0.593</v>
      </c>
      <c r="F3440" s="299" t="n">
        <v>58.55</v>
      </c>
    </row>
    <row r="3441" customFormat="false" ht="15" hidden="false" customHeight="false" outlineLevel="0" collapsed="false">
      <c r="A3441" s="294" t="s">
        <v>7722</v>
      </c>
      <c r="B3441" s="295" t="s">
        <v>7723</v>
      </c>
      <c r="C3441" s="296" t="s">
        <v>39</v>
      </c>
      <c r="D3441" s="297" t="n">
        <v>0.43</v>
      </c>
      <c r="E3441" s="298" t="n">
        <f aca="false">1-D3441</f>
        <v>0.57</v>
      </c>
      <c r="F3441" s="299" t="n">
        <v>42.05</v>
      </c>
    </row>
    <row r="3442" customFormat="false" ht="15" hidden="false" customHeight="false" outlineLevel="0" collapsed="false">
      <c r="A3442" s="294" t="s">
        <v>7724</v>
      </c>
      <c r="B3442" s="295" t="s">
        <v>7725</v>
      </c>
      <c r="C3442" s="296" t="s">
        <v>39</v>
      </c>
      <c r="D3442" s="297" t="n">
        <v>0.3527</v>
      </c>
      <c r="E3442" s="298" t="n">
        <f aca="false">1-D3442</f>
        <v>0.6473</v>
      </c>
      <c r="F3442" s="299" t="n">
        <v>56.23</v>
      </c>
    </row>
    <row r="3443" customFormat="false" ht="15" hidden="false" customHeight="false" outlineLevel="0" collapsed="false">
      <c r="A3443" s="294" t="s">
        <v>7726</v>
      </c>
      <c r="B3443" s="295" t="s">
        <v>7727</v>
      </c>
      <c r="C3443" s="296" t="s">
        <v>39</v>
      </c>
      <c r="D3443" s="297" t="n">
        <v>0.3859</v>
      </c>
      <c r="E3443" s="298" t="n">
        <f aca="false">1-D3443</f>
        <v>0.6141</v>
      </c>
      <c r="F3443" s="299" t="n">
        <v>74.26</v>
      </c>
    </row>
    <row r="3444" customFormat="false" ht="15" hidden="false" customHeight="false" outlineLevel="0" collapsed="false">
      <c r="A3444" s="294" t="s">
        <v>7728</v>
      </c>
      <c r="B3444" s="295" t="s">
        <v>7729</v>
      </c>
      <c r="C3444" s="296" t="s">
        <v>39</v>
      </c>
      <c r="D3444" s="297" t="n">
        <v>0.4078</v>
      </c>
      <c r="E3444" s="298" t="n">
        <f aca="false">1-D3444</f>
        <v>0.5922</v>
      </c>
      <c r="F3444" s="299" t="n">
        <v>91.42</v>
      </c>
    </row>
    <row r="3445" customFormat="false" ht="15" hidden="false" customHeight="false" outlineLevel="0" collapsed="false">
      <c r="A3445" s="294" t="s">
        <v>7730</v>
      </c>
      <c r="B3445" s="295" t="s">
        <v>7731</v>
      </c>
      <c r="C3445" s="296" t="s">
        <v>39</v>
      </c>
      <c r="D3445" s="297" t="n">
        <v>0.4213</v>
      </c>
      <c r="E3445" s="298" t="n">
        <f aca="false">1-D3445</f>
        <v>0.5787</v>
      </c>
      <c r="F3445" s="299" t="n">
        <v>109.45</v>
      </c>
    </row>
    <row r="3446" customFormat="false" ht="15" hidden="false" customHeight="false" outlineLevel="0" collapsed="false">
      <c r="A3446" s="294" t="s">
        <v>7732</v>
      </c>
      <c r="B3446" s="295" t="s">
        <v>7733</v>
      </c>
      <c r="C3446" s="296" t="s">
        <v>39</v>
      </c>
      <c r="D3446" s="297" t="n">
        <v>0.3484</v>
      </c>
      <c r="E3446" s="298" t="n">
        <f aca="false">1-D3446</f>
        <v>0.6516</v>
      </c>
      <c r="F3446" s="299" t="n">
        <v>72.04</v>
      </c>
    </row>
    <row r="3447" customFormat="false" ht="15" hidden="false" customHeight="false" outlineLevel="0" collapsed="false">
      <c r="A3447" s="294" t="s">
        <v>7734</v>
      </c>
      <c r="B3447" s="295" t="s">
        <v>7735</v>
      </c>
      <c r="C3447" s="296" t="s">
        <v>61</v>
      </c>
      <c r="D3447" s="297" t="n">
        <v>0.0306</v>
      </c>
      <c r="E3447" s="298" t="n">
        <f aca="false">1-D3447</f>
        <v>0.9694</v>
      </c>
      <c r="F3447" s="299" t="n">
        <v>26.44</v>
      </c>
    </row>
    <row r="3448" customFormat="false" ht="15" hidden="false" customHeight="false" outlineLevel="0" collapsed="false">
      <c r="A3448" s="294" t="s">
        <v>7736</v>
      </c>
      <c r="B3448" s="295" t="s">
        <v>7737</v>
      </c>
      <c r="C3448" s="296" t="s">
        <v>61</v>
      </c>
      <c r="D3448" s="297" t="n">
        <v>0.4894</v>
      </c>
      <c r="E3448" s="298" t="n">
        <f aca="false">1-D3448</f>
        <v>0.5106</v>
      </c>
      <c r="F3448" s="299" t="n">
        <v>76.6</v>
      </c>
    </row>
    <row r="3449" customFormat="false" ht="15" hidden="false" customHeight="false" outlineLevel="0" collapsed="false">
      <c r="A3449" s="294" t="s">
        <v>7738</v>
      </c>
      <c r="B3449" s="295" t="s">
        <v>7739</v>
      </c>
      <c r="C3449" s="296" t="s">
        <v>61</v>
      </c>
      <c r="D3449" s="297" t="n">
        <v>0.6049</v>
      </c>
      <c r="E3449" s="298" t="n">
        <f aca="false">1-D3449</f>
        <v>0.3951</v>
      </c>
      <c r="F3449" s="299" t="n">
        <v>54.39</v>
      </c>
    </row>
    <row r="3450" customFormat="false" ht="15" hidden="false" customHeight="false" outlineLevel="0" collapsed="false">
      <c r="A3450" s="294" t="s">
        <v>7740</v>
      </c>
      <c r="B3450" s="295" t="s">
        <v>7741</v>
      </c>
      <c r="C3450" s="296" t="s">
        <v>19</v>
      </c>
      <c r="D3450" s="297" t="n">
        <v>0.367</v>
      </c>
      <c r="E3450" s="298" t="n">
        <f aca="false">1-D3450</f>
        <v>0.633</v>
      </c>
      <c r="F3450" s="299" t="n">
        <v>10.68</v>
      </c>
    </row>
    <row r="3451" customFormat="false" ht="15" hidden="false" customHeight="false" outlineLevel="0" collapsed="false">
      <c r="A3451" s="294" t="s">
        <v>7742</v>
      </c>
      <c r="B3451" s="295" t="s">
        <v>7743</v>
      </c>
      <c r="C3451" s="296" t="s">
        <v>61</v>
      </c>
      <c r="D3451" s="297" t="n">
        <v>0.3</v>
      </c>
      <c r="E3451" s="298" t="n">
        <f aca="false">1-D3451</f>
        <v>0.7</v>
      </c>
      <c r="F3451" s="299" t="n">
        <v>5.8</v>
      </c>
    </row>
    <row r="3452" customFormat="false" ht="15" hidden="false" customHeight="false" outlineLevel="0" collapsed="false">
      <c r="A3452" s="294" t="s">
        <v>7744</v>
      </c>
      <c r="B3452" s="295" t="s">
        <v>7745</v>
      </c>
      <c r="C3452" s="296" t="s">
        <v>61</v>
      </c>
      <c r="D3452" s="297" t="n">
        <v>0.2531</v>
      </c>
      <c r="E3452" s="298" t="n">
        <f aca="false">1-D3452</f>
        <v>0.7469</v>
      </c>
      <c r="F3452" s="299" t="n">
        <v>3.99</v>
      </c>
    </row>
    <row r="3453" customFormat="false" ht="15" hidden="false" customHeight="false" outlineLevel="0" collapsed="false">
      <c r="A3453" s="294" t="s">
        <v>383</v>
      </c>
      <c r="B3453" s="295" t="s">
        <v>384</v>
      </c>
      <c r="C3453" s="296" t="s">
        <v>61</v>
      </c>
      <c r="D3453" s="297" t="n">
        <v>0.3024</v>
      </c>
      <c r="E3453" s="298" t="n">
        <f aca="false">1-D3453</f>
        <v>0.6976</v>
      </c>
      <c r="F3453" s="299" t="n">
        <v>3.34</v>
      </c>
    </row>
    <row r="3454" customFormat="false" ht="15" hidden="false" customHeight="false" outlineLevel="0" collapsed="false">
      <c r="A3454" s="294" t="s">
        <v>7746</v>
      </c>
      <c r="B3454" s="295" t="s">
        <v>7747</v>
      </c>
      <c r="C3454" s="296" t="s">
        <v>61</v>
      </c>
      <c r="D3454" s="297" t="n">
        <v>0.1909</v>
      </c>
      <c r="E3454" s="298" t="n">
        <f aca="false">1-D3454</f>
        <v>0.8091</v>
      </c>
      <c r="F3454" s="299" t="n">
        <v>17.6</v>
      </c>
    </row>
    <row r="3455" customFormat="false" ht="15" hidden="false" customHeight="false" outlineLevel="0" collapsed="false">
      <c r="A3455" s="294" t="s">
        <v>392</v>
      </c>
      <c r="B3455" s="295" t="s">
        <v>393</v>
      </c>
      <c r="C3455" s="296" t="s">
        <v>61</v>
      </c>
      <c r="D3455" s="297" t="n">
        <v>0.1843</v>
      </c>
      <c r="E3455" s="298" t="n">
        <f aca="false">1-D3455</f>
        <v>0.8157</v>
      </c>
      <c r="F3455" s="299" t="n">
        <v>18.23</v>
      </c>
    </row>
    <row r="3456" customFormat="false" ht="15" hidden="false" customHeight="false" outlineLevel="0" collapsed="false">
      <c r="A3456" s="294" t="s">
        <v>7748</v>
      </c>
      <c r="B3456" s="295" t="s">
        <v>7749</v>
      </c>
      <c r="C3456" s="296" t="s">
        <v>61</v>
      </c>
      <c r="D3456" s="297" t="n">
        <v>0.1831</v>
      </c>
      <c r="E3456" s="298" t="n">
        <f aca="false">1-D3456</f>
        <v>0.8169</v>
      </c>
      <c r="F3456" s="299" t="n">
        <v>27.58</v>
      </c>
    </row>
    <row r="3457" customFormat="false" ht="15" hidden="false" customHeight="false" outlineLevel="0" collapsed="false">
      <c r="A3457" s="294" t="s">
        <v>7750</v>
      </c>
      <c r="B3457" s="295" t="s">
        <v>7751</v>
      </c>
      <c r="C3457" s="296" t="s">
        <v>61</v>
      </c>
      <c r="D3457" s="297" t="n">
        <v>0.1914</v>
      </c>
      <c r="E3457" s="298" t="n">
        <f aca="false">1-D3457</f>
        <v>0.8086</v>
      </c>
      <c r="F3457" s="299" t="n">
        <v>26.39</v>
      </c>
    </row>
    <row r="3458" customFormat="false" ht="15" hidden="false" customHeight="false" outlineLevel="0" collapsed="false">
      <c r="A3458" s="294" t="s">
        <v>386</v>
      </c>
      <c r="B3458" s="295" t="s">
        <v>387</v>
      </c>
      <c r="C3458" s="296" t="s">
        <v>61</v>
      </c>
      <c r="D3458" s="297" t="n">
        <v>0.2378</v>
      </c>
      <c r="E3458" s="298" t="n">
        <f aca="false">1-D3458</f>
        <v>0.7622</v>
      </c>
      <c r="F3458" s="299" t="n">
        <v>5.34</v>
      </c>
    </row>
    <row r="3459" customFormat="false" ht="15" hidden="false" customHeight="false" outlineLevel="0" collapsed="false">
      <c r="A3459" s="294" t="s">
        <v>7752</v>
      </c>
      <c r="B3459" s="295" t="s">
        <v>7753</v>
      </c>
      <c r="C3459" s="296" t="s">
        <v>61</v>
      </c>
      <c r="D3459" s="297" t="n">
        <v>0.2651</v>
      </c>
      <c r="E3459" s="298" t="n">
        <f aca="false">1-D3459</f>
        <v>0.7349</v>
      </c>
      <c r="F3459" s="299" t="n">
        <v>4.79</v>
      </c>
    </row>
    <row r="3460" customFormat="false" ht="15" hidden="false" customHeight="false" outlineLevel="0" collapsed="false">
      <c r="A3460" s="294" t="s">
        <v>7754</v>
      </c>
      <c r="B3460" s="295" t="s">
        <v>7755</v>
      </c>
      <c r="C3460" s="296" t="s">
        <v>61</v>
      </c>
      <c r="D3460" s="297" t="n">
        <v>0.2176</v>
      </c>
      <c r="E3460" s="298" t="n">
        <f aca="false">1-D3460</f>
        <v>0.7824</v>
      </c>
      <c r="F3460" s="299" t="n">
        <v>7.86</v>
      </c>
    </row>
    <row r="3461" customFormat="false" ht="15" hidden="false" customHeight="false" outlineLevel="0" collapsed="false">
      <c r="A3461" s="294" t="s">
        <v>389</v>
      </c>
      <c r="B3461" s="295" t="s">
        <v>390</v>
      </c>
      <c r="C3461" s="296" t="s">
        <v>61</v>
      </c>
      <c r="D3461" s="297" t="n">
        <v>0.232</v>
      </c>
      <c r="E3461" s="298" t="n">
        <f aca="false">1-D3461</f>
        <v>0.768</v>
      </c>
      <c r="F3461" s="299" t="n">
        <v>7.37</v>
      </c>
    </row>
    <row r="3462" customFormat="false" ht="15" hidden="false" customHeight="false" outlineLevel="0" collapsed="false">
      <c r="A3462" s="294" t="s">
        <v>7756</v>
      </c>
      <c r="B3462" s="295" t="s">
        <v>7757</v>
      </c>
      <c r="C3462" s="296" t="s">
        <v>61</v>
      </c>
      <c r="D3462" s="297" t="n">
        <v>0.2047</v>
      </c>
      <c r="E3462" s="298" t="n">
        <f aca="false">1-D3462</f>
        <v>0.7953</v>
      </c>
      <c r="F3462" s="299" t="n">
        <v>11.04</v>
      </c>
    </row>
    <row r="3463" customFormat="false" ht="15" hidden="false" customHeight="false" outlineLevel="0" collapsed="false">
      <c r="A3463" s="294" t="s">
        <v>7758</v>
      </c>
      <c r="B3463" s="295" t="s">
        <v>7759</v>
      </c>
      <c r="C3463" s="296" t="s">
        <v>61</v>
      </c>
      <c r="D3463" s="297" t="n">
        <v>0.2203</v>
      </c>
      <c r="E3463" s="298" t="n">
        <f aca="false">1-D3463</f>
        <v>0.7797</v>
      </c>
      <c r="F3463" s="299" t="n">
        <v>10.26</v>
      </c>
    </row>
    <row r="3464" customFormat="false" ht="15" hidden="false" customHeight="false" outlineLevel="0" collapsed="false">
      <c r="A3464" s="294" t="s">
        <v>411</v>
      </c>
      <c r="B3464" s="295" t="s">
        <v>412</v>
      </c>
      <c r="C3464" s="296" t="s">
        <v>19</v>
      </c>
      <c r="D3464" s="297" t="n">
        <v>0.4606</v>
      </c>
      <c r="E3464" s="298" t="n">
        <f aca="false">1-D3464</f>
        <v>0.5394</v>
      </c>
      <c r="F3464" s="299" t="n">
        <v>21.34</v>
      </c>
    </row>
    <row r="3465" customFormat="false" ht="15" hidden="false" customHeight="false" outlineLevel="0" collapsed="false">
      <c r="A3465" s="294" t="s">
        <v>7760</v>
      </c>
      <c r="B3465" s="295" t="s">
        <v>7761</v>
      </c>
      <c r="C3465" s="296" t="s">
        <v>19</v>
      </c>
      <c r="D3465" s="297" t="n">
        <v>0.5872</v>
      </c>
      <c r="E3465" s="298" t="n">
        <f aca="false">1-D3465</f>
        <v>0.4128</v>
      </c>
      <c r="F3465" s="299" t="n">
        <v>16.74</v>
      </c>
    </row>
    <row r="3466" customFormat="false" ht="15" hidden="false" customHeight="false" outlineLevel="0" collapsed="false">
      <c r="A3466" s="294" t="s">
        <v>7762</v>
      </c>
      <c r="B3466" s="295" t="s">
        <v>7763</v>
      </c>
      <c r="C3466" s="296" t="s">
        <v>19</v>
      </c>
      <c r="D3466" s="297" t="n">
        <v>0.3991</v>
      </c>
      <c r="E3466" s="298" t="n">
        <f aca="false">1-D3466</f>
        <v>0.6009</v>
      </c>
      <c r="F3466" s="299" t="n">
        <v>24.63</v>
      </c>
    </row>
    <row r="3467" customFormat="false" ht="15" hidden="false" customHeight="false" outlineLevel="0" collapsed="false">
      <c r="A3467" s="294" t="s">
        <v>7764</v>
      </c>
      <c r="B3467" s="295" t="s">
        <v>7765</v>
      </c>
      <c r="C3467" s="296" t="s">
        <v>19</v>
      </c>
      <c r="D3467" s="297" t="n">
        <v>0.6703</v>
      </c>
      <c r="E3467" s="298" t="n">
        <f aca="false">1-D3467</f>
        <v>0.3297</v>
      </c>
      <c r="F3467" s="299" t="n">
        <v>36.55</v>
      </c>
    </row>
    <row r="3468" customFormat="false" ht="15" hidden="false" customHeight="false" outlineLevel="0" collapsed="false">
      <c r="A3468" s="294" t="s">
        <v>7766</v>
      </c>
      <c r="B3468" s="295" t="s">
        <v>7767</v>
      </c>
      <c r="C3468" s="296" t="s">
        <v>19</v>
      </c>
      <c r="D3468" s="297" t="n">
        <v>0.6225</v>
      </c>
      <c r="E3468" s="298" t="n">
        <f aca="false">1-D3468</f>
        <v>0.3775</v>
      </c>
      <c r="F3468" s="299" t="n">
        <v>39.36</v>
      </c>
    </row>
    <row r="3469" customFormat="false" ht="15" hidden="false" customHeight="false" outlineLevel="0" collapsed="false">
      <c r="A3469" s="294" t="s">
        <v>7768</v>
      </c>
      <c r="B3469" s="295" t="s">
        <v>7769</v>
      </c>
      <c r="C3469" s="296" t="s">
        <v>19</v>
      </c>
      <c r="D3469" s="297" t="n">
        <v>0.6033</v>
      </c>
      <c r="E3469" s="298" t="n">
        <f aca="false">1-D3469</f>
        <v>0.3967</v>
      </c>
      <c r="F3469" s="299" t="n">
        <v>12.25</v>
      </c>
    </row>
    <row r="3470" customFormat="false" ht="15" hidden="false" customHeight="false" outlineLevel="0" collapsed="false">
      <c r="A3470" s="294" t="s">
        <v>396</v>
      </c>
      <c r="B3470" s="295" t="s">
        <v>397</v>
      </c>
      <c r="C3470" s="296" t="s">
        <v>19</v>
      </c>
      <c r="D3470" s="297" t="n">
        <v>0.4907</v>
      </c>
      <c r="E3470" s="298" t="n">
        <f aca="false">1-D3470</f>
        <v>0.5093</v>
      </c>
      <c r="F3470" s="299" t="n">
        <v>15.06</v>
      </c>
    </row>
    <row r="3471" customFormat="false" ht="15" hidden="false" customHeight="false" outlineLevel="0" collapsed="false">
      <c r="A3471" s="294" t="s">
        <v>7770</v>
      </c>
      <c r="B3471" s="295" t="s">
        <v>7771</v>
      </c>
      <c r="C3471" s="296" t="s">
        <v>19</v>
      </c>
      <c r="D3471" s="297" t="n">
        <v>0.643</v>
      </c>
      <c r="E3471" s="298" t="n">
        <f aca="false">1-D3471</f>
        <v>0.357</v>
      </c>
      <c r="F3471" s="299" t="n">
        <v>20.25</v>
      </c>
    </row>
    <row r="3472" customFormat="false" ht="15" hidden="false" customHeight="false" outlineLevel="0" collapsed="false">
      <c r="A3472" s="294" t="s">
        <v>7772</v>
      </c>
      <c r="B3472" s="295" t="s">
        <v>7773</v>
      </c>
      <c r="C3472" s="296" t="s">
        <v>19</v>
      </c>
      <c r="D3472" s="297" t="n">
        <v>0.5646</v>
      </c>
      <c r="E3472" s="298" t="n">
        <f aca="false">1-D3472</f>
        <v>0.4354</v>
      </c>
      <c r="F3472" s="299" t="n">
        <v>23.06</v>
      </c>
    </row>
    <row r="3473" customFormat="false" ht="15" hidden="false" customHeight="false" outlineLevel="0" collapsed="false">
      <c r="A3473" s="294" t="s">
        <v>7774</v>
      </c>
      <c r="B3473" s="295" t="s">
        <v>7775</v>
      </c>
      <c r="C3473" s="296" t="s">
        <v>19</v>
      </c>
      <c r="D3473" s="297" t="n">
        <v>0.644</v>
      </c>
      <c r="E3473" s="298" t="n">
        <f aca="false">1-D3473</f>
        <v>0.356</v>
      </c>
      <c r="F3473" s="299" t="n">
        <v>39.41</v>
      </c>
    </row>
    <row r="3474" customFormat="false" ht="15" hidden="false" customHeight="false" outlineLevel="0" collapsed="false">
      <c r="A3474" s="294" t="s">
        <v>7776</v>
      </c>
      <c r="B3474" s="295" t="s">
        <v>7777</v>
      </c>
      <c r="C3474" s="296" t="s">
        <v>19</v>
      </c>
      <c r="D3474" s="297" t="n">
        <v>0.5661</v>
      </c>
      <c r="E3474" s="298" t="n">
        <f aca="false">1-D3474</f>
        <v>0.4339</v>
      </c>
      <c r="F3474" s="299" t="n">
        <v>44.83</v>
      </c>
    </row>
    <row r="3475" customFormat="false" ht="15" hidden="false" customHeight="false" outlineLevel="0" collapsed="false">
      <c r="A3475" s="294" t="s">
        <v>7778</v>
      </c>
      <c r="B3475" s="295" t="s">
        <v>7779</v>
      </c>
      <c r="C3475" s="296" t="s">
        <v>19</v>
      </c>
      <c r="D3475" s="297" t="n">
        <v>0.5372</v>
      </c>
      <c r="E3475" s="298" t="n">
        <f aca="false">1-D3475</f>
        <v>0.4628</v>
      </c>
      <c r="F3475" s="299" t="n">
        <v>14.24</v>
      </c>
    </row>
    <row r="3476" customFormat="false" ht="15" hidden="false" customHeight="false" outlineLevel="0" collapsed="false">
      <c r="A3476" s="294" t="s">
        <v>7780</v>
      </c>
      <c r="B3476" s="295" t="s">
        <v>7781</v>
      </c>
      <c r="C3476" s="296" t="s">
        <v>19</v>
      </c>
      <c r="D3476" s="297" t="n">
        <v>0.3891</v>
      </c>
      <c r="E3476" s="298" t="n">
        <f aca="false">1-D3476</f>
        <v>0.6109</v>
      </c>
      <c r="F3476" s="299" t="n">
        <v>19.66</v>
      </c>
    </row>
    <row r="3477" customFormat="false" ht="15" hidden="false" customHeight="false" outlineLevel="0" collapsed="false">
      <c r="A3477" s="294" t="s">
        <v>7782</v>
      </c>
      <c r="B3477" s="295" t="s">
        <v>7783</v>
      </c>
      <c r="C3477" s="296" t="s">
        <v>19</v>
      </c>
      <c r="D3477" s="297" t="n">
        <v>0.5989</v>
      </c>
      <c r="E3477" s="298" t="n">
        <f aca="false">1-D3477</f>
        <v>0.4011</v>
      </c>
      <c r="F3477" s="299" t="n">
        <v>22.54</v>
      </c>
    </row>
    <row r="3478" customFormat="false" ht="15" hidden="false" customHeight="false" outlineLevel="0" collapsed="false">
      <c r="A3478" s="294" t="s">
        <v>7784</v>
      </c>
      <c r="B3478" s="295" t="s">
        <v>7785</v>
      </c>
      <c r="C3478" s="296" t="s">
        <v>19</v>
      </c>
      <c r="D3478" s="297" t="n">
        <v>0.4828</v>
      </c>
      <c r="E3478" s="298" t="n">
        <f aca="false">1-D3478</f>
        <v>0.5172</v>
      </c>
      <c r="F3478" s="299" t="n">
        <v>27.96</v>
      </c>
    </row>
    <row r="3479" customFormat="false" ht="15" hidden="false" customHeight="false" outlineLevel="0" collapsed="false">
      <c r="A3479" s="294" t="s">
        <v>7786</v>
      </c>
      <c r="B3479" s="295" t="s">
        <v>7787</v>
      </c>
      <c r="C3479" s="296" t="s">
        <v>19</v>
      </c>
      <c r="D3479" s="297" t="n">
        <v>0.6454</v>
      </c>
      <c r="E3479" s="298" t="n">
        <f aca="false">1-D3479</f>
        <v>0.3546</v>
      </c>
      <c r="F3479" s="299" t="n">
        <v>15.23</v>
      </c>
    </row>
    <row r="3480" customFormat="false" ht="15" hidden="false" customHeight="false" outlineLevel="0" collapsed="false">
      <c r="A3480" s="294" t="s">
        <v>7788</v>
      </c>
      <c r="B3480" s="295" t="s">
        <v>7789</v>
      </c>
      <c r="C3480" s="296" t="s">
        <v>19</v>
      </c>
      <c r="D3480" s="297" t="n">
        <v>0.4016</v>
      </c>
      <c r="E3480" s="298" t="n">
        <f aca="false">1-D3480</f>
        <v>0.5984</v>
      </c>
      <c r="F3480" s="299" t="n">
        <v>53.93</v>
      </c>
    </row>
    <row r="3481" customFormat="false" ht="15" hidden="false" customHeight="false" outlineLevel="0" collapsed="false">
      <c r="A3481" s="294" t="s">
        <v>7790</v>
      </c>
      <c r="B3481" s="295" t="s">
        <v>7791</v>
      </c>
      <c r="C3481" s="296" t="s">
        <v>19</v>
      </c>
      <c r="D3481" s="297" t="n">
        <v>0.3862</v>
      </c>
      <c r="E3481" s="298" t="n">
        <f aca="false">1-D3481</f>
        <v>0.6138</v>
      </c>
      <c r="F3481" s="299" t="n">
        <v>41.4</v>
      </c>
    </row>
    <row r="3482" customFormat="false" ht="15" hidden="false" customHeight="false" outlineLevel="0" collapsed="false">
      <c r="A3482" s="294" t="s">
        <v>7792</v>
      </c>
      <c r="B3482" s="295" t="s">
        <v>7793</v>
      </c>
      <c r="C3482" s="296" t="s">
        <v>19</v>
      </c>
      <c r="D3482" s="297" t="n">
        <v>0.5256</v>
      </c>
      <c r="E3482" s="298" t="n">
        <f aca="false">1-D3482</f>
        <v>0.4744</v>
      </c>
      <c r="F3482" s="299" t="n">
        <v>17.35</v>
      </c>
    </row>
    <row r="3483" customFormat="false" ht="15" hidden="false" customHeight="false" outlineLevel="0" collapsed="false">
      <c r="A3483" s="294" t="s">
        <v>7794</v>
      </c>
      <c r="B3483" s="295" t="s">
        <v>7795</v>
      </c>
      <c r="C3483" s="296" t="s">
        <v>19</v>
      </c>
      <c r="D3483" s="297" t="n">
        <v>0.4914</v>
      </c>
      <c r="E3483" s="298" t="n">
        <f aca="false">1-D3483</f>
        <v>0.5086</v>
      </c>
      <c r="F3483" s="299" t="n">
        <v>14.59</v>
      </c>
    </row>
    <row r="3484" customFormat="false" ht="15" hidden="false" customHeight="false" outlineLevel="0" collapsed="false">
      <c r="A3484" s="294" t="s">
        <v>7796</v>
      </c>
      <c r="B3484" s="295" t="s">
        <v>7797</v>
      </c>
      <c r="C3484" s="296" t="s">
        <v>19</v>
      </c>
      <c r="D3484" s="297" t="n">
        <v>0.5688</v>
      </c>
      <c r="E3484" s="298" t="n">
        <f aca="false">1-D3484</f>
        <v>0.4312</v>
      </c>
      <c r="F3484" s="299" t="n">
        <v>22.96</v>
      </c>
    </row>
    <row r="3485" customFormat="false" ht="15" hidden="false" customHeight="false" outlineLevel="0" collapsed="false">
      <c r="A3485" s="294" t="s">
        <v>7798</v>
      </c>
      <c r="B3485" s="295" t="s">
        <v>7799</v>
      </c>
      <c r="C3485" s="296" t="s">
        <v>19</v>
      </c>
      <c r="D3485" s="297" t="n">
        <v>0.514</v>
      </c>
      <c r="E3485" s="298" t="n">
        <f aca="false">1-D3485</f>
        <v>0.486</v>
      </c>
      <c r="F3485" s="299" t="n">
        <v>15.66</v>
      </c>
    </row>
    <row r="3486" customFormat="false" ht="15" hidden="false" customHeight="false" outlineLevel="0" collapsed="false">
      <c r="A3486" s="294" t="s">
        <v>7800</v>
      </c>
      <c r="B3486" s="295" t="s">
        <v>7801</v>
      </c>
      <c r="C3486" s="296" t="s">
        <v>19</v>
      </c>
      <c r="D3486" s="297" t="n">
        <v>0.4744</v>
      </c>
      <c r="E3486" s="298" t="n">
        <f aca="false">1-D3486</f>
        <v>0.5256</v>
      </c>
      <c r="F3486" s="299" t="n">
        <v>12.88</v>
      </c>
    </row>
    <row r="3487" customFormat="false" ht="15" hidden="false" customHeight="false" outlineLevel="0" collapsed="false">
      <c r="A3487" s="294" t="s">
        <v>7802</v>
      </c>
      <c r="B3487" s="295" t="s">
        <v>7803</v>
      </c>
      <c r="C3487" s="296" t="s">
        <v>19</v>
      </c>
      <c r="D3487" s="297" t="n">
        <v>0.5647</v>
      </c>
      <c r="E3487" s="298" t="n">
        <f aca="false">1-D3487</f>
        <v>0.4353</v>
      </c>
      <c r="F3487" s="299" t="n">
        <v>21.32</v>
      </c>
    </row>
    <row r="3488" customFormat="false" ht="15" hidden="false" customHeight="false" outlineLevel="0" collapsed="false">
      <c r="A3488" s="294" t="s">
        <v>7804</v>
      </c>
      <c r="B3488" s="295" t="s">
        <v>7805</v>
      </c>
      <c r="C3488" s="296" t="s">
        <v>19</v>
      </c>
      <c r="D3488" s="297" t="n">
        <v>0.4312</v>
      </c>
      <c r="E3488" s="298" t="n">
        <f aca="false">1-D3488</f>
        <v>0.5688</v>
      </c>
      <c r="F3488" s="299" t="n">
        <v>21.15</v>
      </c>
    </row>
    <row r="3489" customFormat="false" ht="15" hidden="false" customHeight="false" outlineLevel="0" collapsed="false">
      <c r="A3489" s="294" t="s">
        <v>7806</v>
      </c>
      <c r="B3489" s="295" t="s">
        <v>7807</v>
      </c>
      <c r="C3489" s="296" t="s">
        <v>19</v>
      </c>
      <c r="D3489" s="297" t="n">
        <v>0.3899</v>
      </c>
      <c r="E3489" s="298" t="n">
        <f aca="false">1-D3489</f>
        <v>0.6101</v>
      </c>
      <c r="F3489" s="299" t="n">
        <v>18.39</v>
      </c>
    </row>
    <row r="3490" customFormat="false" ht="15" hidden="false" customHeight="false" outlineLevel="0" collapsed="false">
      <c r="A3490" s="294" t="s">
        <v>7808</v>
      </c>
      <c r="B3490" s="295" t="s">
        <v>7809</v>
      </c>
      <c r="C3490" s="296" t="s">
        <v>19</v>
      </c>
      <c r="D3490" s="297" t="n">
        <v>0.488</v>
      </c>
      <c r="E3490" s="298" t="n">
        <f aca="false">1-D3490</f>
        <v>0.512</v>
      </c>
      <c r="F3490" s="299" t="n">
        <v>26.76</v>
      </c>
    </row>
    <row r="3491" customFormat="false" ht="15" hidden="false" customHeight="false" outlineLevel="0" collapsed="false">
      <c r="A3491" s="294" t="s">
        <v>7810</v>
      </c>
      <c r="B3491" s="295" t="s">
        <v>7811</v>
      </c>
      <c r="C3491" s="296" t="s">
        <v>19</v>
      </c>
      <c r="D3491" s="297" t="n">
        <v>0.4119</v>
      </c>
      <c r="E3491" s="298" t="n">
        <f aca="false">1-D3491</f>
        <v>0.5881</v>
      </c>
      <c r="F3491" s="299" t="n">
        <v>25.81</v>
      </c>
    </row>
    <row r="3492" customFormat="false" ht="15" hidden="false" customHeight="false" outlineLevel="0" collapsed="false">
      <c r="A3492" s="294" t="s">
        <v>7812</v>
      </c>
      <c r="B3492" s="295" t="s">
        <v>7813</v>
      </c>
      <c r="C3492" s="296" t="s">
        <v>19</v>
      </c>
      <c r="D3492" s="297" t="n">
        <v>0.3761</v>
      </c>
      <c r="E3492" s="298" t="n">
        <f aca="false">1-D3492</f>
        <v>0.6239</v>
      </c>
      <c r="F3492" s="299" t="n">
        <v>23.05</v>
      </c>
    </row>
    <row r="3493" customFormat="false" ht="15" hidden="false" customHeight="false" outlineLevel="0" collapsed="false">
      <c r="A3493" s="294" t="s">
        <v>7814</v>
      </c>
      <c r="B3493" s="295" t="s">
        <v>7815</v>
      </c>
      <c r="C3493" s="296" t="s">
        <v>19</v>
      </c>
      <c r="D3493" s="297" t="n">
        <v>0.4635</v>
      </c>
      <c r="E3493" s="298" t="n">
        <f aca="false">1-D3493</f>
        <v>0.5365</v>
      </c>
      <c r="F3493" s="299" t="n">
        <v>31.35</v>
      </c>
    </row>
    <row r="3494" customFormat="false" ht="15" hidden="false" customHeight="false" outlineLevel="0" collapsed="false">
      <c r="A3494" s="294" t="s">
        <v>7816</v>
      </c>
      <c r="B3494" s="295" t="s">
        <v>7817</v>
      </c>
      <c r="C3494" s="296" t="s">
        <v>19</v>
      </c>
      <c r="D3494" s="297" t="n">
        <v>0.4188</v>
      </c>
      <c r="E3494" s="298" t="n">
        <f aca="false">1-D3494</f>
        <v>0.5812</v>
      </c>
      <c r="F3494" s="299" t="n">
        <v>29.39</v>
      </c>
    </row>
    <row r="3495" customFormat="false" ht="15" hidden="false" customHeight="false" outlineLevel="0" collapsed="false">
      <c r="A3495" s="294" t="s">
        <v>7818</v>
      </c>
      <c r="B3495" s="295" t="s">
        <v>7819</v>
      </c>
      <c r="C3495" s="296" t="s">
        <v>19</v>
      </c>
      <c r="D3495" s="297" t="n">
        <v>0.3898</v>
      </c>
      <c r="E3495" s="298" t="n">
        <f aca="false">1-D3495</f>
        <v>0.6102</v>
      </c>
      <c r="F3495" s="299" t="n">
        <v>26.68</v>
      </c>
    </row>
    <row r="3496" customFormat="false" ht="15" hidden="false" customHeight="false" outlineLevel="0" collapsed="false">
      <c r="A3496" s="294" t="s">
        <v>7820</v>
      </c>
      <c r="B3496" s="295" t="s">
        <v>7821</v>
      </c>
      <c r="C3496" s="296" t="s">
        <v>19</v>
      </c>
      <c r="D3496" s="297" t="n">
        <v>0.4639</v>
      </c>
      <c r="E3496" s="298" t="n">
        <f aca="false">1-D3496</f>
        <v>0.5361</v>
      </c>
      <c r="F3496" s="299" t="n">
        <v>34.86</v>
      </c>
    </row>
    <row r="3497" customFormat="false" ht="15" hidden="false" customHeight="false" outlineLevel="0" collapsed="false">
      <c r="A3497" s="294" t="s">
        <v>7822</v>
      </c>
      <c r="B3497" s="295" t="s">
        <v>7823</v>
      </c>
      <c r="C3497" s="296" t="s">
        <v>19</v>
      </c>
      <c r="D3497" s="297" t="n">
        <v>0.4978</v>
      </c>
      <c r="E3497" s="298" t="n">
        <f aca="false">1-D3497</f>
        <v>0.5022</v>
      </c>
      <c r="F3497" s="299" t="n">
        <v>16.17</v>
      </c>
    </row>
    <row r="3498" customFormat="false" ht="15" hidden="false" customHeight="false" outlineLevel="0" collapsed="false">
      <c r="A3498" s="294" t="s">
        <v>7824</v>
      </c>
      <c r="B3498" s="295" t="s">
        <v>7825</v>
      </c>
      <c r="C3498" s="296" t="s">
        <v>19</v>
      </c>
      <c r="D3498" s="297" t="n">
        <v>0.4563</v>
      </c>
      <c r="E3498" s="298" t="n">
        <f aca="false">1-D3498</f>
        <v>0.5437</v>
      </c>
      <c r="F3498" s="299" t="n">
        <v>13.39</v>
      </c>
    </row>
    <row r="3499" customFormat="false" ht="15" hidden="false" customHeight="false" outlineLevel="0" collapsed="false">
      <c r="A3499" s="294" t="s">
        <v>7826</v>
      </c>
      <c r="B3499" s="295" t="s">
        <v>7827</v>
      </c>
      <c r="C3499" s="296" t="s">
        <v>19</v>
      </c>
      <c r="D3499" s="297" t="n">
        <v>0.5515</v>
      </c>
      <c r="E3499" s="298" t="n">
        <f aca="false">1-D3499</f>
        <v>0.4485</v>
      </c>
      <c r="F3499" s="299" t="n">
        <v>21.83</v>
      </c>
    </row>
    <row r="3500" customFormat="false" ht="15" hidden="false" customHeight="false" outlineLevel="0" collapsed="false">
      <c r="A3500" s="294" t="s">
        <v>7828</v>
      </c>
      <c r="B3500" s="295" t="s">
        <v>7829</v>
      </c>
      <c r="C3500" s="296" t="s">
        <v>19</v>
      </c>
      <c r="D3500" s="297" t="n">
        <v>0.5144</v>
      </c>
      <c r="E3500" s="298" t="n">
        <f aca="false">1-D3500</f>
        <v>0.4856</v>
      </c>
      <c r="F3500" s="299" t="n">
        <v>17.73</v>
      </c>
    </row>
    <row r="3501" customFormat="false" ht="15" hidden="false" customHeight="false" outlineLevel="0" collapsed="false">
      <c r="A3501" s="294" t="s">
        <v>7830</v>
      </c>
      <c r="B3501" s="295" t="s">
        <v>7831</v>
      </c>
      <c r="C3501" s="296" t="s">
        <v>19</v>
      </c>
      <c r="D3501" s="297" t="n">
        <v>0.479</v>
      </c>
      <c r="E3501" s="298" t="n">
        <f aca="false">1-D3501</f>
        <v>0.521</v>
      </c>
      <c r="F3501" s="299" t="n">
        <v>14.97</v>
      </c>
    </row>
    <row r="3502" customFormat="false" ht="15" hidden="false" customHeight="false" outlineLevel="0" collapsed="false">
      <c r="A3502" s="294" t="s">
        <v>7832</v>
      </c>
      <c r="B3502" s="295" t="s">
        <v>7833</v>
      </c>
      <c r="C3502" s="296" t="s">
        <v>19</v>
      </c>
      <c r="D3502" s="297" t="n">
        <v>0.5596</v>
      </c>
      <c r="E3502" s="298" t="n">
        <f aca="false">1-D3502</f>
        <v>0.4404</v>
      </c>
      <c r="F3502" s="299" t="n">
        <v>23.34</v>
      </c>
    </row>
    <row r="3503" customFormat="false" ht="15" hidden="false" customHeight="false" outlineLevel="0" collapsed="false">
      <c r="A3503" s="294" t="s">
        <v>7834</v>
      </c>
      <c r="B3503" s="295" t="s">
        <v>7835</v>
      </c>
      <c r="C3503" s="296" t="s">
        <v>19</v>
      </c>
      <c r="D3503" s="297" t="n">
        <v>0.4758</v>
      </c>
      <c r="E3503" s="298" t="n">
        <f aca="false">1-D3503</f>
        <v>0.5242</v>
      </c>
      <c r="F3503" s="299" t="n">
        <v>22.34</v>
      </c>
    </row>
    <row r="3504" customFormat="false" ht="15" hidden="false" customHeight="false" outlineLevel="0" collapsed="false">
      <c r="A3504" s="294" t="s">
        <v>7836</v>
      </c>
      <c r="B3504" s="295" t="s">
        <v>7837</v>
      </c>
      <c r="C3504" s="296" t="s">
        <v>19</v>
      </c>
      <c r="D3504" s="297" t="n">
        <v>0.4428</v>
      </c>
      <c r="E3504" s="298" t="n">
        <f aca="false">1-D3504</f>
        <v>0.5572</v>
      </c>
      <c r="F3504" s="299" t="n">
        <v>19.58</v>
      </c>
    </row>
    <row r="3505" customFormat="false" ht="15" hidden="false" customHeight="false" outlineLevel="0" collapsed="false">
      <c r="A3505" s="294" t="s">
        <v>7838</v>
      </c>
      <c r="B3505" s="295" t="s">
        <v>7839</v>
      </c>
      <c r="C3505" s="296" t="s">
        <v>19</v>
      </c>
      <c r="D3505" s="297" t="n">
        <v>0.5212</v>
      </c>
      <c r="E3505" s="298" t="n">
        <f aca="false">1-D3505</f>
        <v>0.4788</v>
      </c>
      <c r="F3505" s="299" t="n">
        <v>27.88</v>
      </c>
    </row>
    <row r="3506" customFormat="false" ht="15" hidden="false" customHeight="false" outlineLevel="0" collapsed="false">
      <c r="A3506" s="294" t="s">
        <v>7840</v>
      </c>
      <c r="B3506" s="295" t="s">
        <v>7841</v>
      </c>
      <c r="C3506" s="296" t="s">
        <v>19</v>
      </c>
      <c r="D3506" s="297" t="n">
        <v>0.4795</v>
      </c>
      <c r="E3506" s="298" t="n">
        <f aca="false">1-D3506</f>
        <v>0.5205</v>
      </c>
      <c r="F3506" s="299" t="n">
        <v>25.67</v>
      </c>
    </row>
    <row r="3507" customFormat="false" ht="15" hidden="false" customHeight="false" outlineLevel="0" collapsed="false">
      <c r="A3507" s="294" t="s">
        <v>7842</v>
      </c>
      <c r="B3507" s="295" t="s">
        <v>7843</v>
      </c>
      <c r="C3507" s="296" t="s">
        <v>19</v>
      </c>
      <c r="D3507" s="297" t="n">
        <v>0.453</v>
      </c>
      <c r="E3507" s="298" t="n">
        <f aca="false">1-D3507</f>
        <v>0.547</v>
      </c>
      <c r="F3507" s="299" t="n">
        <v>22.96</v>
      </c>
    </row>
    <row r="3508" customFormat="false" ht="15" hidden="false" customHeight="false" outlineLevel="0" collapsed="false">
      <c r="A3508" s="294" t="s">
        <v>7844</v>
      </c>
      <c r="B3508" s="295" t="s">
        <v>7845</v>
      </c>
      <c r="C3508" s="296" t="s">
        <v>19</v>
      </c>
      <c r="D3508" s="297" t="n">
        <v>0.5193</v>
      </c>
      <c r="E3508" s="298" t="n">
        <f aca="false">1-D3508</f>
        <v>0.4807</v>
      </c>
      <c r="F3508" s="299" t="n">
        <v>31.14</v>
      </c>
    </row>
    <row r="3509" customFormat="false" ht="15" hidden="false" customHeight="false" outlineLevel="0" collapsed="false">
      <c r="A3509" s="294" t="s">
        <v>7846</v>
      </c>
      <c r="B3509" s="295" t="s">
        <v>7847</v>
      </c>
      <c r="C3509" s="296" t="s">
        <v>19</v>
      </c>
      <c r="D3509" s="297" t="n">
        <v>0.1521</v>
      </c>
      <c r="E3509" s="298" t="n">
        <f aca="false">1-D3509</f>
        <v>0.8479</v>
      </c>
      <c r="F3509" s="299" t="n">
        <v>104.78</v>
      </c>
    </row>
    <row r="3510" customFormat="false" ht="15" hidden="false" customHeight="false" outlineLevel="0" collapsed="false">
      <c r="A3510" s="294" t="s">
        <v>7848</v>
      </c>
      <c r="B3510" s="295" t="s">
        <v>7849</v>
      </c>
      <c r="C3510" s="296" t="s">
        <v>19</v>
      </c>
      <c r="D3510" s="297" t="n">
        <v>0.1113</v>
      </c>
      <c r="E3510" s="298" t="n">
        <f aca="false">1-D3510</f>
        <v>0.8887</v>
      </c>
      <c r="F3510" s="299" t="n">
        <v>92.25</v>
      </c>
    </row>
    <row r="3511" customFormat="false" ht="15" hidden="false" customHeight="false" outlineLevel="0" collapsed="false">
      <c r="A3511" s="294" t="s">
        <v>7850</v>
      </c>
      <c r="B3511" s="295" t="s">
        <v>7851</v>
      </c>
      <c r="C3511" s="296" t="s">
        <v>61</v>
      </c>
      <c r="D3511" s="297" t="n">
        <v>0.4365</v>
      </c>
      <c r="E3511" s="298" t="n">
        <f aca="false">1-D3511</f>
        <v>0.5635</v>
      </c>
      <c r="F3511" s="299" t="n">
        <v>22.06</v>
      </c>
    </row>
    <row r="3512" customFormat="false" ht="15" hidden="false" customHeight="false" outlineLevel="0" collapsed="false">
      <c r="A3512" s="294" t="s">
        <v>7852</v>
      </c>
      <c r="B3512" s="295" t="s">
        <v>7853</v>
      </c>
      <c r="C3512" s="296" t="s">
        <v>61</v>
      </c>
      <c r="D3512" s="297" t="n">
        <v>0.3165</v>
      </c>
      <c r="E3512" s="298" t="n">
        <f aca="false">1-D3512</f>
        <v>0.6835</v>
      </c>
      <c r="F3512" s="299" t="n">
        <v>8.53</v>
      </c>
    </row>
    <row r="3513" customFormat="false" ht="15" hidden="false" customHeight="false" outlineLevel="0" collapsed="false">
      <c r="A3513" s="294" t="s">
        <v>7854</v>
      </c>
      <c r="B3513" s="295" t="s">
        <v>7855</v>
      </c>
      <c r="C3513" s="296" t="s">
        <v>61</v>
      </c>
      <c r="D3513" s="297" t="n">
        <v>0.4537</v>
      </c>
      <c r="E3513" s="298" t="n">
        <f aca="false">1-D3513</f>
        <v>0.5463</v>
      </c>
      <c r="F3513" s="299" t="n">
        <v>12.1</v>
      </c>
    </row>
    <row r="3514" customFormat="false" ht="15" hidden="false" customHeight="false" outlineLevel="0" collapsed="false">
      <c r="A3514" s="294" t="s">
        <v>7856</v>
      </c>
      <c r="B3514" s="295" t="s">
        <v>7857</v>
      </c>
      <c r="C3514" s="296" t="s">
        <v>61</v>
      </c>
      <c r="D3514" s="297" t="n">
        <v>0.4148</v>
      </c>
      <c r="E3514" s="298" t="n">
        <f aca="false">1-D3514</f>
        <v>0.5852</v>
      </c>
      <c r="F3514" s="299" t="n">
        <v>24.4</v>
      </c>
    </row>
    <row r="3515" customFormat="false" ht="15" hidden="false" customHeight="false" outlineLevel="0" collapsed="false">
      <c r="A3515" s="294" t="s">
        <v>7858</v>
      </c>
      <c r="B3515" s="295" t="s">
        <v>7859</v>
      </c>
      <c r="C3515" s="296" t="s">
        <v>61</v>
      </c>
      <c r="D3515" s="297" t="n">
        <v>0.2905</v>
      </c>
      <c r="E3515" s="298" t="n">
        <f aca="false">1-D3515</f>
        <v>0.7095</v>
      </c>
      <c r="F3515" s="299" t="n">
        <v>10.81</v>
      </c>
    </row>
    <row r="3516" customFormat="false" ht="15" hidden="false" customHeight="false" outlineLevel="0" collapsed="false">
      <c r="A3516" s="294" t="s">
        <v>7860</v>
      </c>
      <c r="B3516" s="295" t="s">
        <v>7861</v>
      </c>
      <c r="C3516" s="296" t="s">
        <v>61</v>
      </c>
      <c r="D3516" s="297" t="n">
        <v>0.4158</v>
      </c>
      <c r="E3516" s="298" t="n">
        <f aca="false">1-D3516</f>
        <v>0.5842</v>
      </c>
      <c r="F3516" s="299" t="n">
        <v>14.26</v>
      </c>
    </row>
    <row r="3517" customFormat="false" ht="15" hidden="false" customHeight="false" outlineLevel="0" collapsed="false">
      <c r="A3517" s="294" t="s">
        <v>7862</v>
      </c>
      <c r="B3517" s="295" t="s">
        <v>7863</v>
      </c>
      <c r="C3517" s="296" t="s">
        <v>61</v>
      </c>
      <c r="D3517" s="297" t="n">
        <v>0.3452</v>
      </c>
      <c r="E3517" s="298" t="n">
        <f aca="false">1-D3517</f>
        <v>0.6548</v>
      </c>
      <c r="F3517" s="299" t="n">
        <v>31.11</v>
      </c>
    </row>
    <row r="3518" customFormat="false" ht="15" hidden="false" customHeight="false" outlineLevel="0" collapsed="false">
      <c r="A3518" s="294" t="s">
        <v>7864</v>
      </c>
      <c r="B3518" s="295" t="s">
        <v>7865</v>
      </c>
      <c r="C3518" s="296" t="s">
        <v>61</v>
      </c>
      <c r="D3518" s="297" t="n">
        <v>0.216</v>
      </c>
      <c r="E3518" s="298" t="n">
        <f aca="false">1-D3518</f>
        <v>0.784</v>
      </c>
      <c r="F3518" s="299" t="n">
        <v>17.59</v>
      </c>
    </row>
    <row r="3519" customFormat="false" ht="15" hidden="false" customHeight="false" outlineLevel="0" collapsed="false">
      <c r="A3519" s="294" t="s">
        <v>7866</v>
      </c>
      <c r="B3519" s="295" t="s">
        <v>7867</v>
      </c>
      <c r="C3519" s="296" t="s">
        <v>61</v>
      </c>
      <c r="D3519" s="297" t="n">
        <v>0.3201</v>
      </c>
      <c r="E3519" s="298" t="n">
        <f aca="false">1-D3519</f>
        <v>0.6799</v>
      </c>
      <c r="F3519" s="299" t="n">
        <v>20.59</v>
      </c>
    </row>
    <row r="3520" customFormat="false" ht="15" hidden="false" customHeight="false" outlineLevel="0" collapsed="false">
      <c r="A3520" s="294" t="s">
        <v>7868</v>
      </c>
      <c r="B3520" s="295" t="s">
        <v>7869</v>
      </c>
      <c r="C3520" s="296" t="s">
        <v>61</v>
      </c>
      <c r="D3520" s="297" t="n">
        <v>0.4468</v>
      </c>
      <c r="E3520" s="298" t="n">
        <f aca="false">1-D3520</f>
        <v>0.5532</v>
      </c>
      <c r="F3520" s="299" t="n">
        <v>25.83</v>
      </c>
    </row>
    <row r="3521" customFormat="false" ht="15" hidden="false" customHeight="false" outlineLevel="0" collapsed="false">
      <c r="A3521" s="294" t="s">
        <v>7870</v>
      </c>
      <c r="B3521" s="295" t="s">
        <v>7871</v>
      </c>
      <c r="C3521" s="296" t="s">
        <v>61</v>
      </c>
      <c r="D3521" s="297" t="n">
        <v>0.3711</v>
      </c>
      <c r="E3521" s="298" t="n">
        <f aca="false">1-D3521</f>
        <v>0.6289</v>
      </c>
      <c r="F3521" s="299" t="n">
        <v>12.26</v>
      </c>
    </row>
    <row r="3522" customFormat="false" ht="15" hidden="false" customHeight="false" outlineLevel="0" collapsed="false">
      <c r="A3522" s="294" t="s">
        <v>7872</v>
      </c>
      <c r="B3522" s="295" t="s">
        <v>7873</v>
      </c>
      <c r="C3522" s="296" t="s">
        <v>61</v>
      </c>
      <c r="D3522" s="297" t="n">
        <v>0.4673</v>
      </c>
      <c r="E3522" s="298" t="n">
        <f aca="false">1-D3522</f>
        <v>0.5327</v>
      </c>
      <c r="F3522" s="299" t="n">
        <v>15.73</v>
      </c>
    </row>
    <row r="3523" customFormat="false" ht="15" hidden="false" customHeight="false" outlineLevel="0" collapsed="false">
      <c r="A3523" s="294" t="s">
        <v>7874</v>
      </c>
      <c r="B3523" s="295" t="s">
        <v>7875</v>
      </c>
      <c r="C3523" s="296" t="s">
        <v>61</v>
      </c>
      <c r="D3523" s="297" t="n">
        <v>0.454</v>
      </c>
      <c r="E3523" s="298" t="n">
        <f aca="false">1-D3523</f>
        <v>0.546</v>
      </c>
      <c r="F3523" s="299" t="n">
        <v>21.21</v>
      </c>
    </row>
    <row r="3524" customFormat="false" ht="15" hidden="false" customHeight="false" outlineLevel="0" collapsed="false">
      <c r="A3524" s="294" t="s">
        <v>7876</v>
      </c>
      <c r="B3524" s="295" t="s">
        <v>7877</v>
      </c>
      <c r="C3524" s="296" t="s">
        <v>61</v>
      </c>
      <c r="D3524" s="297" t="n">
        <v>0.4854</v>
      </c>
      <c r="E3524" s="298" t="n">
        <f aca="false">1-D3524</f>
        <v>0.5146</v>
      </c>
      <c r="F3524" s="299" t="n">
        <v>11.31</v>
      </c>
    </row>
    <row r="3525" customFormat="false" ht="15" hidden="false" customHeight="false" outlineLevel="0" collapsed="false">
      <c r="A3525" s="294" t="s">
        <v>451</v>
      </c>
      <c r="B3525" s="295" t="s">
        <v>7878</v>
      </c>
      <c r="C3525" s="296" t="s">
        <v>61</v>
      </c>
      <c r="D3525" s="297" t="n">
        <v>0.4554</v>
      </c>
      <c r="E3525" s="298" t="n">
        <f aca="false">1-D3525</f>
        <v>0.5446</v>
      </c>
      <c r="F3525" s="299" t="n">
        <v>22.22</v>
      </c>
    </row>
    <row r="3526" customFormat="false" ht="15" hidden="false" customHeight="false" outlineLevel="0" collapsed="false">
      <c r="A3526" s="294" t="s">
        <v>7879</v>
      </c>
      <c r="B3526" s="295" t="s">
        <v>7880</v>
      </c>
      <c r="C3526" s="296" t="s">
        <v>61</v>
      </c>
      <c r="D3526" s="297" t="n">
        <v>0.4841</v>
      </c>
      <c r="E3526" s="298" t="n">
        <f aca="false">1-D3526</f>
        <v>0.5159</v>
      </c>
      <c r="F3526" s="299" t="n">
        <v>12.25</v>
      </c>
    </row>
    <row r="3527" customFormat="false" ht="15" hidden="false" customHeight="false" outlineLevel="0" collapsed="false">
      <c r="A3527" s="294" t="s">
        <v>7881</v>
      </c>
      <c r="B3527" s="295" t="s">
        <v>7882</v>
      </c>
      <c r="C3527" s="296" t="s">
        <v>61</v>
      </c>
      <c r="D3527" s="297" t="n">
        <v>0.4123</v>
      </c>
      <c r="E3527" s="298" t="n">
        <f aca="false">1-D3527</f>
        <v>0.5877</v>
      </c>
      <c r="F3527" s="299" t="n">
        <v>26.05</v>
      </c>
    </row>
    <row r="3528" customFormat="false" ht="15" hidden="false" customHeight="false" outlineLevel="0" collapsed="false">
      <c r="A3528" s="294" t="s">
        <v>7883</v>
      </c>
      <c r="B3528" s="295" t="s">
        <v>7884</v>
      </c>
      <c r="C3528" s="296" t="s">
        <v>61</v>
      </c>
      <c r="D3528" s="297" t="n">
        <v>0.4142</v>
      </c>
      <c r="E3528" s="298" t="n">
        <f aca="false">1-D3528</f>
        <v>0.5858</v>
      </c>
      <c r="F3528" s="299" t="n">
        <v>15.91</v>
      </c>
    </row>
    <row r="3529" customFormat="false" ht="15" hidden="false" customHeight="false" outlineLevel="0" collapsed="false">
      <c r="A3529" s="294" t="s">
        <v>7885</v>
      </c>
      <c r="B3529" s="295" t="s">
        <v>7886</v>
      </c>
      <c r="C3529" s="296" t="s">
        <v>61</v>
      </c>
      <c r="D3529" s="297" t="n">
        <v>0.4721</v>
      </c>
      <c r="E3529" s="298" t="n">
        <f aca="false">1-D3529</f>
        <v>0.5279</v>
      </c>
      <c r="F3529" s="299" t="n">
        <v>22.75</v>
      </c>
    </row>
    <row r="3530" customFormat="false" ht="15" hidden="false" customHeight="false" outlineLevel="0" collapsed="false">
      <c r="A3530" s="294" t="s">
        <v>7887</v>
      </c>
      <c r="B3530" s="295" t="s">
        <v>7888</v>
      </c>
      <c r="C3530" s="296" t="s">
        <v>61</v>
      </c>
      <c r="D3530" s="297" t="n">
        <v>0.4117</v>
      </c>
      <c r="E3530" s="298" t="n">
        <f aca="false">1-D3530</f>
        <v>0.5883</v>
      </c>
      <c r="F3530" s="299" t="n">
        <v>9.23</v>
      </c>
    </row>
    <row r="3531" customFormat="false" ht="15" hidden="false" customHeight="false" outlineLevel="0" collapsed="false">
      <c r="A3531" s="294" t="s">
        <v>7889</v>
      </c>
      <c r="B3531" s="295" t="s">
        <v>7890</v>
      </c>
      <c r="C3531" s="296" t="s">
        <v>61</v>
      </c>
      <c r="D3531" s="297" t="n">
        <v>0.5124</v>
      </c>
      <c r="E3531" s="298" t="n">
        <f aca="false">1-D3531</f>
        <v>0.4876</v>
      </c>
      <c r="F3531" s="299" t="n">
        <v>12.86</v>
      </c>
    </row>
    <row r="3532" customFormat="false" ht="15" hidden="false" customHeight="false" outlineLevel="0" collapsed="false">
      <c r="A3532" s="294" t="s">
        <v>7891</v>
      </c>
      <c r="B3532" s="295" t="s">
        <v>7892</v>
      </c>
      <c r="C3532" s="296" t="s">
        <v>61</v>
      </c>
      <c r="D3532" s="297" t="n">
        <v>0.4625</v>
      </c>
      <c r="E3532" s="298" t="n">
        <f aca="false">1-D3532</f>
        <v>0.5375</v>
      </c>
      <c r="F3532" s="299" t="n">
        <v>24.95</v>
      </c>
    </row>
    <row r="3533" customFormat="false" ht="15" hidden="false" customHeight="false" outlineLevel="0" collapsed="false">
      <c r="A3533" s="294" t="s">
        <v>7893</v>
      </c>
      <c r="B3533" s="295" t="s">
        <v>7894</v>
      </c>
      <c r="C3533" s="296" t="s">
        <v>61</v>
      </c>
      <c r="D3533" s="297" t="n">
        <v>0.3998</v>
      </c>
      <c r="E3533" s="298" t="n">
        <f aca="false">1-D3533</f>
        <v>0.6002</v>
      </c>
      <c r="F3533" s="299" t="n">
        <v>11.38</v>
      </c>
    </row>
    <row r="3534" customFormat="false" ht="15" hidden="false" customHeight="false" outlineLevel="0" collapsed="false">
      <c r="A3534" s="294" t="s">
        <v>7895</v>
      </c>
      <c r="B3534" s="295" t="s">
        <v>7896</v>
      </c>
      <c r="C3534" s="296" t="s">
        <v>61</v>
      </c>
      <c r="D3534" s="297" t="n">
        <v>0.4926</v>
      </c>
      <c r="E3534" s="298" t="n">
        <f aca="false">1-D3534</f>
        <v>0.5074</v>
      </c>
      <c r="F3534" s="299" t="n">
        <v>14.92</v>
      </c>
    </row>
    <row r="3535" customFormat="false" ht="15" hidden="false" customHeight="false" outlineLevel="0" collapsed="false">
      <c r="A3535" s="294" t="s">
        <v>7897</v>
      </c>
      <c r="B3535" s="295" t="s">
        <v>7898</v>
      </c>
      <c r="C3535" s="296" t="s">
        <v>61</v>
      </c>
      <c r="D3535" s="297" t="n">
        <v>0.373</v>
      </c>
      <c r="E3535" s="298" t="n">
        <f aca="false">1-D3535</f>
        <v>0.627</v>
      </c>
      <c r="F3535" s="299" t="n">
        <v>12.44</v>
      </c>
    </row>
    <row r="3536" customFormat="false" ht="15" hidden="false" customHeight="false" outlineLevel="0" collapsed="false">
      <c r="A3536" s="294" t="s">
        <v>7899</v>
      </c>
      <c r="B3536" s="295" t="s">
        <v>7900</v>
      </c>
      <c r="C3536" s="296" t="s">
        <v>61</v>
      </c>
      <c r="D3536" s="297" t="n">
        <v>0.3236</v>
      </c>
      <c r="E3536" s="298" t="n">
        <f aca="false">1-D3536</f>
        <v>0.6764</v>
      </c>
      <c r="F3536" s="299" t="n">
        <v>10.91</v>
      </c>
    </row>
    <row r="3537" customFormat="false" ht="15" hidden="false" customHeight="false" outlineLevel="0" collapsed="false">
      <c r="A3537" s="294" t="s">
        <v>7901</v>
      </c>
      <c r="B3537" s="295" t="s">
        <v>7902</v>
      </c>
      <c r="C3537" s="296" t="s">
        <v>61</v>
      </c>
      <c r="D3537" s="297" t="n">
        <v>0.4487</v>
      </c>
      <c r="E3537" s="298" t="n">
        <f aca="false">1-D3537</f>
        <v>0.5513</v>
      </c>
      <c r="F3537" s="299" t="n">
        <v>16.09</v>
      </c>
    </row>
    <row r="3538" customFormat="false" ht="15" hidden="false" customHeight="false" outlineLevel="0" collapsed="false">
      <c r="A3538" s="294" t="s">
        <v>7903</v>
      </c>
      <c r="B3538" s="295" t="s">
        <v>7904</v>
      </c>
      <c r="C3538" s="296" t="s">
        <v>61</v>
      </c>
      <c r="D3538" s="297" t="n">
        <v>0.3564</v>
      </c>
      <c r="E3538" s="298" t="n">
        <f aca="false">1-D3538</f>
        <v>0.6436</v>
      </c>
      <c r="F3538" s="299" t="n">
        <v>14.76</v>
      </c>
    </row>
    <row r="3539" customFormat="false" ht="15" hidden="false" customHeight="false" outlineLevel="0" collapsed="false">
      <c r="A3539" s="294" t="s">
        <v>7905</v>
      </c>
      <c r="B3539" s="295" t="s">
        <v>7906</v>
      </c>
      <c r="C3539" s="296" t="s">
        <v>61</v>
      </c>
      <c r="D3539" s="297" t="n">
        <v>0.3137</v>
      </c>
      <c r="E3539" s="298" t="n">
        <f aca="false">1-D3539</f>
        <v>0.6863</v>
      </c>
      <c r="F3539" s="299" t="n">
        <v>13.23</v>
      </c>
    </row>
    <row r="3540" customFormat="false" ht="15" hidden="false" customHeight="false" outlineLevel="0" collapsed="false">
      <c r="A3540" s="294" t="s">
        <v>459</v>
      </c>
      <c r="B3540" s="295" t="s">
        <v>460</v>
      </c>
      <c r="C3540" s="296" t="s">
        <v>61</v>
      </c>
      <c r="D3540" s="297" t="n">
        <v>0.4259</v>
      </c>
      <c r="E3540" s="298" t="n">
        <f aca="false">1-D3540</f>
        <v>0.5741</v>
      </c>
      <c r="F3540" s="299" t="n">
        <v>18.41</v>
      </c>
    </row>
    <row r="3541" customFormat="false" ht="15" hidden="false" customHeight="false" outlineLevel="0" collapsed="false">
      <c r="A3541" s="294" t="s">
        <v>7907</v>
      </c>
      <c r="B3541" s="295" t="s">
        <v>7908</v>
      </c>
      <c r="C3541" s="296" t="s">
        <v>61</v>
      </c>
      <c r="D3541" s="297" t="n">
        <v>0.3057</v>
      </c>
      <c r="E3541" s="298" t="n">
        <f aca="false">1-D3541</f>
        <v>0.6943</v>
      </c>
      <c r="F3541" s="299" t="n">
        <v>20.12</v>
      </c>
    </row>
    <row r="3542" customFormat="false" ht="15" hidden="false" customHeight="false" outlineLevel="0" collapsed="false">
      <c r="A3542" s="294" t="s">
        <v>7909</v>
      </c>
      <c r="B3542" s="295" t="s">
        <v>7910</v>
      </c>
      <c r="C3542" s="296" t="s">
        <v>61</v>
      </c>
      <c r="D3542" s="297" t="n">
        <v>0.2715</v>
      </c>
      <c r="E3542" s="298" t="n">
        <f aca="false">1-D3542</f>
        <v>0.7285</v>
      </c>
      <c r="F3542" s="299" t="n">
        <v>18.6</v>
      </c>
    </row>
    <row r="3543" customFormat="false" ht="15" hidden="false" customHeight="false" outlineLevel="0" collapsed="false">
      <c r="A3543" s="294" t="s">
        <v>7911</v>
      </c>
      <c r="B3543" s="295" t="s">
        <v>7912</v>
      </c>
      <c r="C3543" s="296" t="s">
        <v>61</v>
      </c>
      <c r="D3543" s="297" t="n">
        <v>0.3668</v>
      </c>
      <c r="E3543" s="298" t="n">
        <f aca="false">1-D3543</f>
        <v>0.6332</v>
      </c>
      <c r="F3543" s="299" t="n">
        <v>23.77</v>
      </c>
    </row>
    <row r="3544" customFormat="false" ht="15" hidden="false" customHeight="false" outlineLevel="0" collapsed="false">
      <c r="A3544" s="294" t="s">
        <v>7913</v>
      </c>
      <c r="B3544" s="295" t="s">
        <v>7914</v>
      </c>
      <c r="C3544" s="296" t="s">
        <v>61</v>
      </c>
      <c r="D3544" s="297" t="n">
        <v>0.283</v>
      </c>
      <c r="E3544" s="298" t="n">
        <f aca="false">1-D3544</f>
        <v>0.717</v>
      </c>
      <c r="F3544" s="299" t="n">
        <v>25.34</v>
      </c>
    </row>
    <row r="3545" customFormat="false" ht="15" hidden="false" customHeight="false" outlineLevel="0" collapsed="false">
      <c r="A3545" s="294" t="s">
        <v>7915</v>
      </c>
      <c r="B3545" s="295" t="s">
        <v>7916</v>
      </c>
      <c r="C3545" s="296" t="s">
        <v>61</v>
      </c>
      <c r="D3545" s="297" t="n">
        <v>0.2534</v>
      </c>
      <c r="E3545" s="298" t="n">
        <f aca="false">1-D3545</f>
        <v>0.7466</v>
      </c>
      <c r="F3545" s="299" t="n">
        <v>23.76</v>
      </c>
    </row>
    <row r="3546" customFormat="false" ht="15" hidden="false" customHeight="false" outlineLevel="0" collapsed="false">
      <c r="A3546" s="294" t="s">
        <v>7917</v>
      </c>
      <c r="B3546" s="295" t="s">
        <v>7918</v>
      </c>
      <c r="C3546" s="296" t="s">
        <v>61</v>
      </c>
      <c r="D3546" s="297" t="n">
        <v>0.3351</v>
      </c>
      <c r="E3546" s="298" t="n">
        <f aca="false">1-D3546</f>
        <v>0.6649</v>
      </c>
      <c r="F3546" s="299" t="n">
        <v>28.92</v>
      </c>
    </row>
    <row r="3547" customFormat="false" ht="15" hidden="false" customHeight="false" outlineLevel="0" collapsed="false">
      <c r="A3547" s="294" t="s">
        <v>7919</v>
      </c>
      <c r="B3547" s="295" t="s">
        <v>7920</v>
      </c>
      <c r="C3547" s="296" t="s">
        <v>19</v>
      </c>
      <c r="D3547" s="297" t="n">
        <v>0.42</v>
      </c>
      <c r="E3547" s="298" t="n">
        <f aca="false">1-D3547</f>
        <v>0.58</v>
      </c>
      <c r="F3547" s="299" t="n">
        <v>55.9</v>
      </c>
    </row>
    <row r="3548" customFormat="false" ht="15" hidden="false" customHeight="false" outlineLevel="0" collapsed="false">
      <c r="A3548" s="294" t="s">
        <v>7921</v>
      </c>
      <c r="B3548" s="295" t="s">
        <v>7922</v>
      </c>
      <c r="C3548" s="296" t="s">
        <v>19</v>
      </c>
      <c r="D3548" s="297" t="n">
        <v>0.4107</v>
      </c>
      <c r="E3548" s="298" t="n">
        <f aca="false">1-D3548</f>
        <v>0.5893</v>
      </c>
      <c r="F3548" s="299" t="n">
        <v>43.37</v>
      </c>
    </row>
    <row r="3549" customFormat="false" ht="15" hidden="false" customHeight="false" outlineLevel="0" collapsed="false">
      <c r="A3549" s="294" t="s">
        <v>7923</v>
      </c>
      <c r="B3549" s="295" t="s">
        <v>7924</v>
      </c>
      <c r="C3549" s="296" t="s">
        <v>19</v>
      </c>
      <c r="D3549" s="297" t="n">
        <v>0.4111</v>
      </c>
      <c r="E3549" s="298" t="n">
        <f aca="false">1-D3549</f>
        <v>0.5889</v>
      </c>
      <c r="F3549" s="299" t="n">
        <v>57.12</v>
      </c>
    </row>
    <row r="3550" customFormat="false" ht="15" hidden="false" customHeight="false" outlineLevel="0" collapsed="false">
      <c r="A3550" s="294" t="s">
        <v>7925</v>
      </c>
      <c r="B3550" s="295" t="s">
        <v>7926</v>
      </c>
      <c r="C3550" s="296" t="s">
        <v>19</v>
      </c>
      <c r="D3550" s="297" t="n">
        <v>0.3994</v>
      </c>
      <c r="E3550" s="298" t="n">
        <f aca="false">1-D3550</f>
        <v>0.6006</v>
      </c>
      <c r="F3550" s="299" t="n">
        <v>44.59</v>
      </c>
    </row>
    <row r="3551" customFormat="false" ht="15" hidden="false" customHeight="false" outlineLevel="0" collapsed="false">
      <c r="A3551" s="294" t="s">
        <v>7927</v>
      </c>
      <c r="B3551" s="295" t="s">
        <v>7928</v>
      </c>
      <c r="C3551" s="296" t="s">
        <v>19</v>
      </c>
      <c r="D3551" s="297" t="n">
        <v>0.4731</v>
      </c>
      <c r="E3551" s="298" t="n">
        <f aca="false">1-D3551</f>
        <v>0.5269</v>
      </c>
      <c r="F3551" s="299" t="n">
        <v>65.55</v>
      </c>
    </row>
    <row r="3552" customFormat="false" ht="15" hidden="false" customHeight="false" outlineLevel="0" collapsed="false">
      <c r="A3552" s="294" t="s">
        <v>7929</v>
      </c>
      <c r="B3552" s="295" t="s">
        <v>7930</v>
      </c>
      <c r="C3552" s="296" t="s">
        <v>19</v>
      </c>
      <c r="D3552" s="297" t="n">
        <v>0.4779</v>
      </c>
      <c r="E3552" s="298" t="n">
        <f aca="false">1-D3552</f>
        <v>0.5221</v>
      </c>
      <c r="F3552" s="299" t="n">
        <v>53.02</v>
      </c>
    </row>
    <row r="3553" customFormat="false" ht="15" hidden="false" customHeight="false" outlineLevel="0" collapsed="false">
      <c r="A3553" s="294" t="s">
        <v>7931</v>
      </c>
      <c r="B3553" s="295" t="s">
        <v>7932</v>
      </c>
      <c r="C3553" s="296" t="s">
        <v>19</v>
      </c>
      <c r="D3553" s="297" t="n">
        <v>0.4724</v>
      </c>
      <c r="E3553" s="298" t="n">
        <f aca="false">1-D3553</f>
        <v>0.5276</v>
      </c>
      <c r="F3553" s="299" t="n">
        <v>89.48</v>
      </c>
    </row>
    <row r="3554" customFormat="false" ht="15" hidden="false" customHeight="false" outlineLevel="0" collapsed="false">
      <c r="A3554" s="294" t="s">
        <v>7933</v>
      </c>
      <c r="B3554" s="295" t="s">
        <v>7934</v>
      </c>
      <c r="C3554" s="296" t="s">
        <v>19</v>
      </c>
      <c r="D3554" s="297" t="n">
        <v>0.4756</v>
      </c>
      <c r="E3554" s="298" t="n">
        <f aca="false">1-D3554</f>
        <v>0.5244</v>
      </c>
      <c r="F3554" s="299" t="n">
        <v>76.95</v>
      </c>
    </row>
    <row r="3555" customFormat="false" ht="15" hidden="false" customHeight="false" outlineLevel="0" collapsed="false">
      <c r="A3555" s="294" t="s">
        <v>7935</v>
      </c>
      <c r="B3555" s="295" t="s">
        <v>7936</v>
      </c>
      <c r="C3555" s="296" t="s">
        <v>19</v>
      </c>
      <c r="D3555" s="297" t="n">
        <v>0.4743</v>
      </c>
      <c r="E3555" s="298" t="n">
        <f aca="false">1-D3555</f>
        <v>0.5257</v>
      </c>
      <c r="F3555" s="299" t="n">
        <v>41.56</v>
      </c>
    </row>
    <row r="3556" customFormat="false" ht="15" hidden="false" customHeight="false" outlineLevel="0" collapsed="false">
      <c r="A3556" s="294" t="s">
        <v>7937</v>
      </c>
      <c r="B3556" s="295" t="s">
        <v>7938</v>
      </c>
      <c r="C3556" s="296" t="s">
        <v>19</v>
      </c>
      <c r="D3556" s="297" t="n">
        <v>0.4836</v>
      </c>
      <c r="E3556" s="298" t="n">
        <f aca="false">1-D3556</f>
        <v>0.5164</v>
      </c>
      <c r="F3556" s="299" t="n">
        <v>29.03</v>
      </c>
    </row>
    <row r="3557" customFormat="false" ht="15" hidden="false" customHeight="false" outlineLevel="0" collapsed="false">
      <c r="A3557" s="294" t="s">
        <v>7939</v>
      </c>
      <c r="B3557" s="295" t="s">
        <v>7940</v>
      </c>
      <c r="C3557" s="296" t="s">
        <v>19</v>
      </c>
      <c r="D3557" s="297" t="n">
        <v>0.4664</v>
      </c>
      <c r="E3557" s="298" t="n">
        <f aca="false">1-D3557</f>
        <v>0.5336</v>
      </c>
      <c r="F3557" s="299" t="n">
        <v>90.63</v>
      </c>
    </row>
    <row r="3558" customFormat="false" ht="15" hidden="false" customHeight="false" outlineLevel="0" collapsed="false">
      <c r="A3558" s="294" t="s">
        <v>7941</v>
      </c>
      <c r="B3558" s="295" t="s">
        <v>7942</v>
      </c>
      <c r="C3558" s="296" t="s">
        <v>19</v>
      </c>
      <c r="D3558" s="297" t="n">
        <v>0.4686</v>
      </c>
      <c r="E3558" s="298" t="n">
        <f aca="false">1-D3558</f>
        <v>0.5314</v>
      </c>
      <c r="F3558" s="299" t="n">
        <v>78.1</v>
      </c>
    </row>
    <row r="3559" customFormat="false" ht="15" hidden="false" customHeight="false" outlineLevel="0" collapsed="false">
      <c r="A3559" s="294" t="s">
        <v>403</v>
      </c>
      <c r="B3559" s="295" t="s">
        <v>404</v>
      </c>
      <c r="C3559" s="296" t="s">
        <v>19</v>
      </c>
      <c r="D3559" s="297" t="n">
        <v>0.4649</v>
      </c>
      <c r="E3559" s="298" t="n">
        <f aca="false">1-D3559</f>
        <v>0.5351</v>
      </c>
      <c r="F3559" s="299" t="n">
        <v>66.7</v>
      </c>
    </row>
    <row r="3560" customFormat="false" ht="15" hidden="false" customHeight="false" outlineLevel="0" collapsed="false">
      <c r="A3560" s="294" t="s">
        <v>7943</v>
      </c>
      <c r="B3560" s="295" t="s">
        <v>7944</v>
      </c>
      <c r="C3560" s="296" t="s">
        <v>19</v>
      </c>
      <c r="D3560" s="297" t="n">
        <v>0.4678</v>
      </c>
      <c r="E3560" s="298" t="n">
        <f aca="false">1-D3560</f>
        <v>0.5322</v>
      </c>
      <c r="F3560" s="299" t="n">
        <v>54.17</v>
      </c>
    </row>
    <row r="3561" customFormat="false" ht="15" hidden="false" customHeight="false" outlineLevel="0" collapsed="false">
      <c r="A3561" s="294" t="s">
        <v>7945</v>
      </c>
      <c r="B3561" s="295" t="s">
        <v>7946</v>
      </c>
      <c r="C3561" s="296" t="s">
        <v>19</v>
      </c>
      <c r="D3561" s="297" t="n">
        <v>0.4606</v>
      </c>
      <c r="E3561" s="298" t="n">
        <f aca="false">1-D3561</f>
        <v>0.5394</v>
      </c>
      <c r="F3561" s="299" t="n">
        <v>91.78</v>
      </c>
    </row>
    <row r="3562" customFormat="false" ht="15" hidden="false" customHeight="false" outlineLevel="0" collapsed="false">
      <c r="A3562" s="294" t="s">
        <v>7947</v>
      </c>
      <c r="B3562" s="295" t="s">
        <v>7948</v>
      </c>
      <c r="C3562" s="296" t="s">
        <v>19</v>
      </c>
      <c r="D3562" s="297" t="n">
        <v>0.4618</v>
      </c>
      <c r="E3562" s="298" t="n">
        <f aca="false">1-D3562</f>
        <v>0.5382</v>
      </c>
      <c r="F3562" s="299" t="n">
        <v>79.25</v>
      </c>
    </row>
    <row r="3563" customFormat="false" ht="15" hidden="false" customHeight="false" outlineLevel="0" collapsed="false">
      <c r="A3563" s="294" t="s">
        <v>7949</v>
      </c>
      <c r="B3563" s="295" t="s">
        <v>7950</v>
      </c>
      <c r="C3563" s="296" t="s">
        <v>19</v>
      </c>
      <c r="D3563" s="297" t="n">
        <v>0.4836</v>
      </c>
      <c r="E3563" s="298" t="n">
        <f aca="false">1-D3563</f>
        <v>0.5164</v>
      </c>
      <c r="F3563" s="299" t="n">
        <v>32.96</v>
      </c>
    </row>
    <row r="3564" customFormat="false" ht="15" hidden="false" customHeight="false" outlineLevel="0" collapsed="false">
      <c r="A3564" s="294" t="s">
        <v>7951</v>
      </c>
      <c r="B3564" s="295" t="s">
        <v>7952</v>
      </c>
      <c r="C3564" s="296" t="s">
        <v>19</v>
      </c>
      <c r="D3564" s="297" t="n">
        <v>0.5027</v>
      </c>
      <c r="E3564" s="298" t="n">
        <f aca="false">1-D3564</f>
        <v>0.4973</v>
      </c>
      <c r="F3564" s="299" t="n">
        <v>20.43</v>
      </c>
    </row>
    <row r="3565" customFormat="false" ht="15" hidden="false" customHeight="false" outlineLevel="0" collapsed="false">
      <c r="A3565" s="294" t="s">
        <v>7953</v>
      </c>
      <c r="B3565" s="295" t="s">
        <v>7954</v>
      </c>
      <c r="C3565" s="296" t="s">
        <v>19</v>
      </c>
      <c r="D3565" s="297" t="n">
        <v>0.43</v>
      </c>
      <c r="E3565" s="298" t="n">
        <f aca="false">1-D3565</f>
        <v>0.57</v>
      </c>
      <c r="F3565" s="299" t="n">
        <v>37.07</v>
      </c>
    </row>
    <row r="3566" customFormat="false" ht="15" hidden="false" customHeight="false" outlineLevel="0" collapsed="false">
      <c r="A3566" s="294" t="s">
        <v>7955</v>
      </c>
      <c r="B3566" s="295" t="s">
        <v>7956</v>
      </c>
      <c r="C3566" s="296" t="s">
        <v>19</v>
      </c>
      <c r="D3566" s="297" t="n">
        <v>0.4185</v>
      </c>
      <c r="E3566" s="298" t="n">
        <f aca="false">1-D3566</f>
        <v>0.5815</v>
      </c>
      <c r="F3566" s="299" t="n">
        <v>24.54</v>
      </c>
    </row>
    <row r="3567" customFormat="false" ht="15" hidden="false" customHeight="false" outlineLevel="0" collapsed="false">
      <c r="A3567" s="294" t="s">
        <v>7957</v>
      </c>
      <c r="B3567" s="295" t="s">
        <v>7958</v>
      </c>
      <c r="C3567" s="296" t="s">
        <v>19</v>
      </c>
      <c r="D3567" s="297" t="n">
        <v>0.4688</v>
      </c>
      <c r="E3567" s="298" t="n">
        <f aca="false">1-D3567</f>
        <v>0.5312</v>
      </c>
      <c r="F3567" s="299" t="n">
        <v>58.02</v>
      </c>
    </row>
    <row r="3568" customFormat="false" ht="15" hidden="false" customHeight="false" outlineLevel="0" collapsed="false">
      <c r="A3568" s="294" t="s">
        <v>7959</v>
      </c>
      <c r="B3568" s="295" t="s">
        <v>7960</v>
      </c>
      <c r="C3568" s="296" t="s">
        <v>19</v>
      </c>
      <c r="D3568" s="297" t="n">
        <v>0.4733</v>
      </c>
      <c r="E3568" s="298" t="n">
        <f aca="false">1-D3568</f>
        <v>0.5267</v>
      </c>
      <c r="F3568" s="299" t="n">
        <v>45.49</v>
      </c>
    </row>
    <row r="3569" customFormat="false" ht="15" hidden="false" customHeight="false" outlineLevel="0" collapsed="false">
      <c r="A3569" s="294" t="s">
        <v>7961</v>
      </c>
      <c r="B3569" s="295" t="s">
        <v>7962</v>
      </c>
      <c r="C3569" s="296" t="s">
        <v>19</v>
      </c>
      <c r="D3569" s="297" t="n">
        <v>0.4695</v>
      </c>
      <c r="E3569" s="298" t="n">
        <f aca="false">1-D3569</f>
        <v>0.5305</v>
      </c>
      <c r="F3569" s="299" t="n">
        <v>82.01</v>
      </c>
    </row>
    <row r="3570" customFormat="false" ht="15" hidden="false" customHeight="false" outlineLevel="0" collapsed="false">
      <c r="A3570" s="294" t="s">
        <v>7963</v>
      </c>
      <c r="B3570" s="295" t="s">
        <v>7964</v>
      </c>
      <c r="C3570" s="296" t="s">
        <v>19</v>
      </c>
      <c r="D3570" s="297" t="n">
        <v>0.4725</v>
      </c>
      <c r="E3570" s="298" t="n">
        <f aca="false">1-D3570</f>
        <v>0.5275</v>
      </c>
      <c r="F3570" s="299" t="n">
        <v>69.48</v>
      </c>
    </row>
    <row r="3571" customFormat="false" ht="15" hidden="false" customHeight="false" outlineLevel="0" collapsed="false">
      <c r="A3571" s="294" t="s">
        <v>7965</v>
      </c>
      <c r="B3571" s="295" t="s">
        <v>7966</v>
      </c>
      <c r="C3571" s="296" t="s">
        <v>19</v>
      </c>
      <c r="D3571" s="297" t="n">
        <v>0.4597</v>
      </c>
      <c r="E3571" s="298" t="n">
        <f aca="false">1-D3571</f>
        <v>0.5403</v>
      </c>
      <c r="F3571" s="299" t="n">
        <v>59.17</v>
      </c>
    </row>
    <row r="3572" customFormat="false" ht="15" hidden="false" customHeight="false" outlineLevel="0" collapsed="false">
      <c r="A3572" s="294" t="s">
        <v>7967</v>
      </c>
      <c r="B3572" s="295" t="s">
        <v>7968</v>
      </c>
      <c r="C3572" s="296" t="s">
        <v>19</v>
      </c>
      <c r="D3572" s="297" t="n">
        <v>0.4616</v>
      </c>
      <c r="E3572" s="298" t="n">
        <f aca="false">1-D3572</f>
        <v>0.5384</v>
      </c>
      <c r="F3572" s="299" t="n">
        <v>46.64</v>
      </c>
    </row>
    <row r="3573" customFormat="false" ht="15" hidden="false" customHeight="false" outlineLevel="0" collapsed="false">
      <c r="A3573" s="294" t="s">
        <v>7969</v>
      </c>
      <c r="B3573" s="295" t="s">
        <v>7970</v>
      </c>
      <c r="C3573" s="296" t="s">
        <v>19</v>
      </c>
      <c r="D3573" s="297" t="n">
        <v>0.4566</v>
      </c>
      <c r="E3573" s="298" t="n">
        <f aca="false">1-D3573</f>
        <v>0.5434</v>
      </c>
      <c r="F3573" s="299" t="n">
        <v>84.31</v>
      </c>
    </row>
    <row r="3574" customFormat="false" ht="15" hidden="false" customHeight="false" outlineLevel="0" collapsed="false">
      <c r="A3574" s="294" t="s">
        <v>7971</v>
      </c>
      <c r="B3574" s="295" t="s">
        <v>7972</v>
      </c>
      <c r="C3574" s="296" t="s">
        <v>19</v>
      </c>
      <c r="D3574" s="297" t="n">
        <v>0.4574</v>
      </c>
      <c r="E3574" s="298" t="n">
        <f aca="false">1-D3574</f>
        <v>0.5426</v>
      </c>
      <c r="F3574" s="299" t="n">
        <v>71.78</v>
      </c>
    </row>
    <row r="3575" customFormat="false" ht="15" hidden="false" customHeight="false" outlineLevel="0" collapsed="false">
      <c r="A3575" s="294" t="s">
        <v>400</v>
      </c>
      <c r="B3575" s="295" t="s">
        <v>401</v>
      </c>
      <c r="C3575" s="296" t="s">
        <v>19</v>
      </c>
      <c r="D3575" s="297" t="n">
        <v>0.4676</v>
      </c>
      <c r="E3575" s="298" t="n">
        <f aca="false">1-D3575</f>
        <v>0.5324</v>
      </c>
      <c r="F3575" s="299" t="n">
        <v>34.09</v>
      </c>
    </row>
    <row r="3576" customFormat="false" ht="15" hidden="false" customHeight="false" outlineLevel="0" collapsed="false">
      <c r="A3576" s="294" t="s">
        <v>7973</v>
      </c>
      <c r="B3576" s="295" t="s">
        <v>7974</v>
      </c>
      <c r="C3576" s="296" t="s">
        <v>19</v>
      </c>
      <c r="D3576" s="297" t="n">
        <v>0.4763</v>
      </c>
      <c r="E3576" s="298" t="n">
        <f aca="false">1-D3576</f>
        <v>0.5237</v>
      </c>
      <c r="F3576" s="299" t="n">
        <v>21.56</v>
      </c>
    </row>
    <row r="3577" customFormat="false" ht="15" hidden="false" customHeight="false" outlineLevel="0" collapsed="false">
      <c r="A3577" s="294" t="s">
        <v>7975</v>
      </c>
      <c r="B3577" s="295" t="s">
        <v>7976</v>
      </c>
      <c r="C3577" s="296" t="s">
        <v>19</v>
      </c>
      <c r="D3577" s="297" t="n">
        <v>0.463</v>
      </c>
      <c r="E3577" s="298" t="n">
        <f aca="false">1-D3577</f>
        <v>0.537</v>
      </c>
      <c r="F3577" s="299" t="n">
        <v>83.16</v>
      </c>
    </row>
    <row r="3578" customFormat="false" ht="15" hidden="false" customHeight="false" outlineLevel="0" collapsed="false">
      <c r="A3578" s="294" t="s">
        <v>7977</v>
      </c>
      <c r="B3578" s="295" t="s">
        <v>7978</v>
      </c>
      <c r="C3578" s="296" t="s">
        <v>19</v>
      </c>
      <c r="D3578" s="297" t="n">
        <v>0.4648</v>
      </c>
      <c r="E3578" s="298" t="n">
        <f aca="false">1-D3578</f>
        <v>0.5352</v>
      </c>
      <c r="F3578" s="299" t="n">
        <v>70.63</v>
      </c>
    </row>
    <row r="3579" customFormat="false" ht="15" hidden="false" customHeight="false" outlineLevel="0" collapsed="false">
      <c r="A3579" s="294" t="s">
        <v>7979</v>
      </c>
      <c r="B3579" s="295" t="s">
        <v>7980</v>
      </c>
      <c r="C3579" s="296" t="s">
        <v>19</v>
      </c>
      <c r="D3579" s="297" t="n">
        <v>0.4588</v>
      </c>
      <c r="E3579" s="298" t="n">
        <f aca="false">1-D3579</f>
        <v>0.5412</v>
      </c>
      <c r="F3579" s="299" t="n">
        <v>75.69</v>
      </c>
    </row>
    <row r="3580" customFormat="false" ht="15" hidden="false" customHeight="false" outlineLevel="0" collapsed="false">
      <c r="A3580" s="294" t="s">
        <v>7981</v>
      </c>
      <c r="B3580" s="295" t="s">
        <v>7982</v>
      </c>
      <c r="C3580" s="296" t="s">
        <v>19</v>
      </c>
      <c r="D3580" s="297" t="n">
        <v>0.4601</v>
      </c>
      <c r="E3580" s="298" t="n">
        <f aca="false">1-D3580</f>
        <v>0.5399</v>
      </c>
      <c r="F3580" s="299" t="n">
        <v>63.16</v>
      </c>
    </row>
    <row r="3581" customFormat="false" ht="15" hidden="false" customHeight="false" outlineLevel="0" collapsed="false">
      <c r="A3581" s="294" t="s">
        <v>7983</v>
      </c>
      <c r="B3581" s="295" t="s">
        <v>7984</v>
      </c>
      <c r="C3581" s="296" t="s">
        <v>19</v>
      </c>
      <c r="D3581" s="297" t="n">
        <v>0.452</v>
      </c>
      <c r="E3581" s="298" t="n">
        <f aca="false">1-D3581</f>
        <v>0.548</v>
      </c>
      <c r="F3581" s="299" t="n">
        <v>76.84</v>
      </c>
    </row>
    <row r="3582" customFormat="false" ht="15" hidden="false" customHeight="false" outlineLevel="0" collapsed="false">
      <c r="A3582" s="294" t="s">
        <v>7985</v>
      </c>
      <c r="B3582" s="295" t="s">
        <v>7986</v>
      </c>
      <c r="C3582" s="296" t="s">
        <v>19</v>
      </c>
      <c r="D3582" s="297" t="n">
        <v>0.4519</v>
      </c>
      <c r="E3582" s="298" t="n">
        <f aca="false">1-D3582</f>
        <v>0.5481</v>
      </c>
      <c r="F3582" s="299" t="n">
        <v>64.31</v>
      </c>
    </row>
    <row r="3583" customFormat="false" ht="15" hidden="false" customHeight="false" outlineLevel="0" collapsed="false">
      <c r="A3583" s="294" t="s">
        <v>7987</v>
      </c>
      <c r="B3583" s="295" t="s">
        <v>7988</v>
      </c>
      <c r="C3583" s="296" t="s">
        <v>19</v>
      </c>
      <c r="D3583" s="297" t="n">
        <v>0.439</v>
      </c>
      <c r="E3583" s="298" t="n">
        <f aca="false">1-D3583</f>
        <v>0.561</v>
      </c>
      <c r="F3583" s="299" t="n">
        <v>107.89</v>
      </c>
    </row>
    <row r="3584" customFormat="false" ht="15" hidden="false" customHeight="false" outlineLevel="0" collapsed="false">
      <c r="A3584" s="294" t="s">
        <v>7989</v>
      </c>
      <c r="B3584" s="295" t="s">
        <v>7990</v>
      </c>
      <c r="C3584" s="296" t="s">
        <v>19</v>
      </c>
      <c r="D3584" s="297" t="n">
        <v>0.4527</v>
      </c>
      <c r="E3584" s="298" t="n">
        <f aca="false">1-D3584</f>
        <v>0.5473</v>
      </c>
      <c r="F3584" s="299" t="n">
        <v>89.95</v>
      </c>
    </row>
    <row r="3585" customFormat="false" ht="15" hidden="false" customHeight="false" outlineLevel="0" collapsed="false">
      <c r="A3585" s="294" t="s">
        <v>7991</v>
      </c>
      <c r="B3585" s="295" t="s">
        <v>7992</v>
      </c>
      <c r="C3585" s="296" t="s">
        <v>19</v>
      </c>
      <c r="D3585" s="297" t="n">
        <v>0.4536</v>
      </c>
      <c r="E3585" s="298" t="n">
        <f aca="false">1-D3585</f>
        <v>0.5464</v>
      </c>
      <c r="F3585" s="299" t="n">
        <v>51.76</v>
      </c>
    </row>
    <row r="3586" customFormat="false" ht="15" hidden="false" customHeight="false" outlineLevel="0" collapsed="false">
      <c r="A3586" s="294" t="s">
        <v>7993</v>
      </c>
      <c r="B3586" s="295" t="s">
        <v>7994</v>
      </c>
      <c r="C3586" s="296" t="s">
        <v>19</v>
      </c>
      <c r="D3586" s="297" t="n">
        <v>0.454</v>
      </c>
      <c r="E3586" s="298" t="n">
        <f aca="false">1-D3586</f>
        <v>0.546</v>
      </c>
      <c r="F3586" s="299" t="n">
        <v>39.23</v>
      </c>
    </row>
    <row r="3587" customFormat="false" ht="15" hidden="false" customHeight="false" outlineLevel="0" collapsed="false">
      <c r="A3587" s="294" t="s">
        <v>7995</v>
      </c>
      <c r="B3587" s="295" t="s">
        <v>7996</v>
      </c>
      <c r="C3587" s="296" t="s">
        <v>19</v>
      </c>
      <c r="D3587" s="297" t="n">
        <v>0.4339</v>
      </c>
      <c r="E3587" s="298" t="n">
        <f aca="false">1-D3587</f>
        <v>0.5661</v>
      </c>
      <c r="F3587" s="299" t="n">
        <v>100.36</v>
      </c>
    </row>
    <row r="3588" customFormat="false" ht="15" hidden="false" customHeight="false" outlineLevel="0" collapsed="false">
      <c r="A3588" s="294" t="s">
        <v>7997</v>
      </c>
      <c r="B3588" s="295" t="s">
        <v>7998</v>
      </c>
      <c r="C3588" s="296" t="s">
        <v>19</v>
      </c>
      <c r="D3588" s="297" t="n">
        <v>0.4478</v>
      </c>
      <c r="E3588" s="298" t="n">
        <f aca="false">1-D3588</f>
        <v>0.5522</v>
      </c>
      <c r="F3588" s="299" t="n">
        <v>82.42</v>
      </c>
    </row>
    <row r="3589" customFormat="false" ht="15" hidden="false" customHeight="false" outlineLevel="0" collapsed="false">
      <c r="A3589" s="294" t="s">
        <v>7999</v>
      </c>
      <c r="B3589" s="295" t="s">
        <v>8000</v>
      </c>
      <c r="C3589" s="296" t="s">
        <v>19</v>
      </c>
      <c r="D3589" s="297" t="n">
        <v>0.4466</v>
      </c>
      <c r="E3589" s="298" t="n">
        <f aca="false">1-D3589</f>
        <v>0.5534</v>
      </c>
      <c r="F3589" s="299" t="n">
        <v>69.43</v>
      </c>
    </row>
    <row r="3590" customFormat="false" ht="15" hidden="false" customHeight="false" outlineLevel="0" collapsed="false">
      <c r="A3590" s="294" t="s">
        <v>8001</v>
      </c>
      <c r="B3590" s="295" t="s">
        <v>8002</v>
      </c>
      <c r="C3590" s="296" t="s">
        <v>19</v>
      </c>
      <c r="D3590" s="297" t="n">
        <v>0.4453</v>
      </c>
      <c r="E3590" s="298" t="n">
        <f aca="false">1-D3590</f>
        <v>0.5547</v>
      </c>
      <c r="F3590" s="299" t="n">
        <v>56.9</v>
      </c>
    </row>
    <row r="3591" customFormat="false" ht="15" hidden="false" customHeight="false" outlineLevel="0" collapsed="false">
      <c r="A3591" s="294" t="s">
        <v>8003</v>
      </c>
      <c r="B3591" s="295" t="s">
        <v>8004</v>
      </c>
      <c r="C3591" s="296" t="s">
        <v>19</v>
      </c>
      <c r="D3591" s="297" t="n">
        <v>0.4282</v>
      </c>
      <c r="E3591" s="298" t="n">
        <f aca="false">1-D3591</f>
        <v>0.5718</v>
      </c>
      <c r="F3591" s="299" t="n">
        <v>92.89</v>
      </c>
    </row>
    <row r="3592" customFormat="false" ht="15" hidden="false" customHeight="false" outlineLevel="0" collapsed="false">
      <c r="A3592" s="294" t="s">
        <v>8005</v>
      </c>
      <c r="B3592" s="295" t="s">
        <v>8006</v>
      </c>
      <c r="C3592" s="296" t="s">
        <v>19</v>
      </c>
      <c r="D3592" s="297" t="n">
        <v>0.4422</v>
      </c>
      <c r="E3592" s="298" t="n">
        <f aca="false">1-D3592</f>
        <v>0.5578</v>
      </c>
      <c r="F3592" s="299" t="n">
        <v>74.95</v>
      </c>
    </row>
    <row r="3593" customFormat="false" ht="15" hidden="false" customHeight="false" outlineLevel="0" collapsed="false">
      <c r="A3593" s="294" t="s">
        <v>8007</v>
      </c>
      <c r="B3593" s="295" t="s">
        <v>8008</v>
      </c>
      <c r="C3593" s="296" t="s">
        <v>19</v>
      </c>
      <c r="D3593" s="297" t="n">
        <v>0.4279</v>
      </c>
      <c r="E3593" s="298" t="n">
        <f aca="false">1-D3593</f>
        <v>0.5721</v>
      </c>
      <c r="F3593" s="299" t="n">
        <v>128.29</v>
      </c>
    </row>
    <row r="3594" customFormat="false" ht="15" hidden="false" customHeight="false" outlineLevel="0" collapsed="false">
      <c r="A3594" s="294" t="s">
        <v>8009</v>
      </c>
      <c r="B3594" s="295" t="s">
        <v>8010</v>
      </c>
      <c r="C3594" s="296" t="s">
        <v>19</v>
      </c>
      <c r="D3594" s="297" t="n">
        <v>0.4373</v>
      </c>
      <c r="E3594" s="298" t="n">
        <f aca="false">1-D3594</f>
        <v>0.5627</v>
      </c>
      <c r="F3594" s="299" t="n">
        <v>110.35</v>
      </c>
    </row>
    <row r="3595" customFormat="false" ht="15" hidden="false" customHeight="false" outlineLevel="0" collapsed="false">
      <c r="A3595" s="294" t="s">
        <v>8011</v>
      </c>
      <c r="B3595" s="295" t="s">
        <v>8012</v>
      </c>
      <c r="C3595" s="296" t="s">
        <v>19</v>
      </c>
      <c r="D3595" s="297" t="n">
        <v>0.5938</v>
      </c>
      <c r="E3595" s="298" t="n">
        <f aca="false">1-D3595</f>
        <v>0.4062</v>
      </c>
      <c r="F3595" s="299" t="n">
        <v>9.01</v>
      </c>
    </row>
    <row r="3596" customFormat="false" ht="15" hidden="false" customHeight="false" outlineLevel="0" collapsed="false">
      <c r="A3596" s="294" t="s">
        <v>8013</v>
      </c>
      <c r="B3596" s="295" t="s">
        <v>8014</v>
      </c>
      <c r="C3596" s="296" t="s">
        <v>19</v>
      </c>
      <c r="D3596" s="297" t="n">
        <v>0.5655</v>
      </c>
      <c r="E3596" s="298" t="n">
        <f aca="false">1-D3596</f>
        <v>0.4345</v>
      </c>
      <c r="F3596" s="299" t="n">
        <v>7.18</v>
      </c>
    </row>
    <row r="3597" customFormat="false" ht="15" hidden="false" customHeight="false" outlineLevel="0" collapsed="false">
      <c r="A3597" s="294" t="s">
        <v>8015</v>
      </c>
      <c r="B3597" s="295" t="s">
        <v>8016</v>
      </c>
      <c r="C3597" s="296" t="s">
        <v>19</v>
      </c>
      <c r="D3597" s="297" t="n">
        <v>0.6268</v>
      </c>
      <c r="E3597" s="298" t="n">
        <f aca="false">1-D3597</f>
        <v>0.3732</v>
      </c>
      <c r="F3597" s="299" t="n">
        <v>12.78</v>
      </c>
    </row>
    <row r="3598" customFormat="false" ht="15" hidden="false" customHeight="false" outlineLevel="0" collapsed="false">
      <c r="A3598" s="294" t="s">
        <v>8017</v>
      </c>
      <c r="B3598" s="295" t="s">
        <v>8018</v>
      </c>
      <c r="C3598" s="296" t="s">
        <v>19</v>
      </c>
      <c r="D3598" s="297" t="n">
        <v>0.5674</v>
      </c>
      <c r="E3598" s="298" t="n">
        <f aca="false">1-D3598</f>
        <v>0.4326</v>
      </c>
      <c r="F3598" s="299" t="n">
        <v>10.68</v>
      </c>
    </row>
    <row r="3599" customFormat="false" ht="15" hidden="false" customHeight="false" outlineLevel="0" collapsed="false">
      <c r="A3599" s="294" t="s">
        <v>8019</v>
      </c>
      <c r="B3599" s="295" t="s">
        <v>8020</v>
      </c>
      <c r="C3599" s="296" t="s">
        <v>19</v>
      </c>
      <c r="D3599" s="297" t="n">
        <v>0.5395</v>
      </c>
      <c r="E3599" s="298" t="n">
        <f aca="false">1-D3599</f>
        <v>0.4605</v>
      </c>
      <c r="F3599" s="299" t="n">
        <v>8.86</v>
      </c>
    </row>
    <row r="3600" customFormat="false" ht="15" hidden="false" customHeight="false" outlineLevel="0" collapsed="false">
      <c r="A3600" s="294" t="s">
        <v>8021</v>
      </c>
      <c r="B3600" s="295" t="s">
        <v>8022</v>
      </c>
      <c r="C3600" s="296" t="s">
        <v>19</v>
      </c>
      <c r="D3600" s="297" t="n">
        <v>0.603</v>
      </c>
      <c r="E3600" s="298" t="n">
        <f aca="false">1-D3600</f>
        <v>0.397</v>
      </c>
      <c r="F3600" s="299" t="n">
        <v>14.46</v>
      </c>
    </row>
    <row r="3601" customFormat="false" ht="15" hidden="false" customHeight="false" outlineLevel="0" collapsed="false">
      <c r="A3601" s="294" t="s">
        <v>8023</v>
      </c>
      <c r="B3601" s="295" t="s">
        <v>8024</v>
      </c>
      <c r="C3601" s="296" t="s">
        <v>19</v>
      </c>
      <c r="D3601" s="297" t="n">
        <v>0.5463</v>
      </c>
      <c r="E3601" s="298" t="n">
        <f aca="false">1-D3601</f>
        <v>0.4537</v>
      </c>
      <c r="F3601" s="299" t="n">
        <v>12.96</v>
      </c>
    </row>
    <row r="3602" customFormat="false" ht="15" hidden="false" customHeight="false" outlineLevel="0" collapsed="false">
      <c r="A3602" s="294" t="s">
        <v>8025</v>
      </c>
      <c r="B3602" s="295" t="s">
        <v>8026</v>
      </c>
      <c r="C3602" s="296" t="s">
        <v>19</v>
      </c>
      <c r="D3602" s="297" t="n">
        <v>0.5202</v>
      </c>
      <c r="E3602" s="298" t="n">
        <f aca="false">1-D3602</f>
        <v>0.4798</v>
      </c>
      <c r="F3602" s="299" t="n">
        <v>11.13</v>
      </c>
    </row>
    <row r="3603" customFormat="false" ht="15" hidden="false" customHeight="false" outlineLevel="0" collapsed="false">
      <c r="A3603" s="294" t="s">
        <v>8027</v>
      </c>
      <c r="B3603" s="295" t="s">
        <v>8028</v>
      </c>
      <c r="C3603" s="296" t="s">
        <v>19</v>
      </c>
      <c r="D3603" s="297" t="n">
        <v>0.5813</v>
      </c>
      <c r="E3603" s="298" t="n">
        <f aca="false">1-D3603</f>
        <v>0.4187</v>
      </c>
      <c r="F3603" s="299" t="n">
        <v>16.67</v>
      </c>
    </row>
    <row r="3604" customFormat="false" ht="15" hidden="false" customHeight="false" outlineLevel="0" collapsed="false">
      <c r="A3604" s="294" t="s">
        <v>8029</v>
      </c>
      <c r="B3604" s="295" t="s">
        <v>8030</v>
      </c>
      <c r="C3604" s="296" t="s">
        <v>19</v>
      </c>
      <c r="D3604" s="297" t="n">
        <v>0.508</v>
      </c>
      <c r="E3604" s="298" t="n">
        <f aca="false">1-D3604</f>
        <v>0.492</v>
      </c>
      <c r="F3604" s="299" t="n">
        <v>16.2</v>
      </c>
    </row>
    <row r="3605" customFormat="false" ht="15" hidden="false" customHeight="false" outlineLevel="0" collapsed="false">
      <c r="A3605" s="294" t="s">
        <v>8031</v>
      </c>
      <c r="B3605" s="295" t="s">
        <v>8032</v>
      </c>
      <c r="C3605" s="296" t="s">
        <v>19</v>
      </c>
      <c r="D3605" s="297" t="n">
        <v>0.4836</v>
      </c>
      <c r="E3605" s="298" t="n">
        <f aca="false">1-D3605</f>
        <v>0.5164</v>
      </c>
      <c r="F3605" s="299" t="n">
        <v>14.37</v>
      </c>
    </row>
    <row r="3606" customFormat="false" ht="15" hidden="false" customHeight="false" outlineLevel="0" collapsed="false">
      <c r="A3606" s="294" t="s">
        <v>8033</v>
      </c>
      <c r="B3606" s="295" t="s">
        <v>8034</v>
      </c>
      <c r="C3606" s="296" t="s">
        <v>19</v>
      </c>
      <c r="D3606" s="297" t="n">
        <v>0.5441</v>
      </c>
      <c r="E3606" s="298" t="n">
        <f aca="false">1-D3606</f>
        <v>0.4559</v>
      </c>
      <c r="F3606" s="299" t="n">
        <v>19.85</v>
      </c>
    </row>
    <row r="3607" customFormat="false" ht="15" hidden="false" customHeight="false" outlineLevel="0" collapsed="false">
      <c r="A3607" s="294" t="s">
        <v>8035</v>
      </c>
      <c r="B3607" s="295" t="s">
        <v>8036</v>
      </c>
      <c r="C3607" s="296" t="s">
        <v>19</v>
      </c>
      <c r="D3607" s="297" t="n">
        <v>0.5099</v>
      </c>
      <c r="E3607" s="298" t="n">
        <f aca="false">1-D3607</f>
        <v>0.4901</v>
      </c>
      <c r="F3607" s="299" t="n">
        <v>16.24</v>
      </c>
    </row>
    <row r="3608" customFormat="false" ht="15" hidden="false" customHeight="false" outlineLevel="0" collapsed="false">
      <c r="A3608" s="294" t="s">
        <v>8037</v>
      </c>
      <c r="B3608" s="295" t="s">
        <v>8038</v>
      </c>
      <c r="C3608" s="296" t="s">
        <v>19</v>
      </c>
      <c r="D3608" s="297" t="n">
        <v>0.3941</v>
      </c>
      <c r="E3608" s="298" t="n">
        <f aca="false">1-D3608</f>
        <v>0.6059</v>
      </c>
      <c r="F3608" s="299" t="n">
        <v>10.2</v>
      </c>
    </row>
    <row r="3609" customFormat="false" ht="15" hidden="false" customHeight="false" outlineLevel="0" collapsed="false">
      <c r="A3609" s="294" t="s">
        <v>8039</v>
      </c>
      <c r="B3609" s="295" t="s">
        <v>8040</v>
      </c>
      <c r="C3609" s="296" t="s">
        <v>19</v>
      </c>
      <c r="D3609" s="297" t="n">
        <v>0.4525</v>
      </c>
      <c r="E3609" s="298" t="n">
        <f aca="false">1-D3609</f>
        <v>0.5475</v>
      </c>
      <c r="F3609" s="299" t="n">
        <v>12.53</v>
      </c>
    </row>
    <row r="3610" customFormat="false" ht="15" hidden="false" customHeight="false" outlineLevel="0" collapsed="false">
      <c r="A3610" s="294" t="s">
        <v>8041</v>
      </c>
      <c r="B3610" s="295" t="s">
        <v>8042</v>
      </c>
      <c r="C3610" s="296" t="s">
        <v>19</v>
      </c>
      <c r="D3610" s="297" t="n">
        <v>0.4375</v>
      </c>
      <c r="E3610" s="298" t="n">
        <f aca="false">1-D3610</f>
        <v>0.5625</v>
      </c>
      <c r="F3610" s="299" t="n">
        <v>22.47</v>
      </c>
    </row>
    <row r="3611" customFormat="false" ht="15" hidden="false" customHeight="false" outlineLevel="0" collapsed="false">
      <c r="A3611" s="294" t="s">
        <v>8043</v>
      </c>
      <c r="B3611" s="295" t="s">
        <v>8044</v>
      </c>
      <c r="C3611" s="296" t="s">
        <v>19</v>
      </c>
      <c r="D3611" s="297" t="n">
        <v>0.3104</v>
      </c>
      <c r="E3611" s="298" t="n">
        <f aca="false">1-D3611</f>
        <v>0.6896</v>
      </c>
      <c r="F3611" s="299" t="n">
        <v>15.24</v>
      </c>
    </row>
    <row r="3612" customFormat="false" ht="15" hidden="false" customHeight="false" outlineLevel="0" collapsed="false">
      <c r="A3612" s="294" t="s">
        <v>8045</v>
      </c>
      <c r="B3612" s="295" t="s">
        <v>8046</v>
      </c>
      <c r="C3612" s="296" t="s">
        <v>19</v>
      </c>
      <c r="D3612" s="297" t="n">
        <v>0.3701</v>
      </c>
      <c r="E3612" s="298" t="n">
        <f aca="false">1-D3612</f>
        <v>0.6299</v>
      </c>
      <c r="F3612" s="299" t="n">
        <v>17.94</v>
      </c>
    </row>
    <row r="3613" customFormat="false" ht="15" hidden="false" customHeight="false" outlineLevel="0" collapsed="false">
      <c r="A3613" s="294" t="s">
        <v>8047</v>
      </c>
      <c r="B3613" s="295" t="s">
        <v>8048</v>
      </c>
      <c r="C3613" s="296" t="s">
        <v>19</v>
      </c>
      <c r="D3613" s="297" t="n">
        <v>0.538</v>
      </c>
      <c r="E3613" s="298" t="n">
        <f aca="false">1-D3613</f>
        <v>0.462</v>
      </c>
      <c r="F3613" s="299" t="n">
        <v>52.62</v>
      </c>
    </row>
    <row r="3614" customFormat="false" ht="15" hidden="false" customHeight="false" outlineLevel="0" collapsed="false">
      <c r="A3614" s="294" t="s">
        <v>8049</v>
      </c>
      <c r="B3614" s="295" t="s">
        <v>8050</v>
      </c>
      <c r="C3614" s="296" t="s">
        <v>19</v>
      </c>
      <c r="D3614" s="297" t="n">
        <v>0.5647</v>
      </c>
      <c r="E3614" s="298" t="n">
        <f aca="false">1-D3614</f>
        <v>0.4353</v>
      </c>
      <c r="F3614" s="299" t="n">
        <v>40.09</v>
      </c>
    </row>
    <row r="3615" customFormat="false" ht="15" hidden="false" customHeight="false" outlineLevel="0" collapsed="false">
      <c r="A3615" s="294" t="s">
        <v>8051</v>
      </c>
      <c r="B3615" s="295" t="s">
        <v>8052</v>
      </c>
      <c r="C3615" s="296" t="s">
        <v>19</v>
      </c>
      <c r="D3615" s="297" t="n">
        <v>0.5162</v>
      </c>
      <c r="E3615" s="298" t="n">
        <f aca="false">1-D3615</f>
        <v>0.4838</v>
      </c>
      <c r="F3615" s="299" t="n">
        <v>54.84</v>
      </c>
    </row>
    <row r="3616" customFormat="false" ht="15" hidden="false" customHeight="false" outlineLevel="0" collapsed="false">
      <c r="A3616" s="294" t="s">
        <v>8053</v>
      </c>
      <c r="B3616" s="295" t="s">
        <v>8054</v>
      </c>
      <c r="C3616" s="296" t="s">
        <v>19</v>
      </c>
      <c r="D3616" s="297" t="n">
        <v>0.5351</v>
      </c>
      <c r="E3616" s="298" t="n">
        <f aca="false">1-D3616</f>
        <v>0.4649</v>
      </c>
      <c r="F3616" s="299" t="n">
        <v>42.31</v>
      </c>
    </row>
    <row r="3617" customFormat="false" ht="15" hidden="false" customHeight="false" outlineLevel="0" collapsed="false">
      <c r="A3617" s="294" t="s">
        <v>8055</v>
      </c>
      <c r="B3617" s="295" t="s">
        <v>8056</v>
      </c>
      <c r="C3617" s="296" t="s">
        <v>19</v>
      </c>
      <c r="D3617" s="297" t="n">
        <v>0.4592</v>
      </c>
      <c r="E3617" s="298" t="n">
        <f aca="false">1-D3617</f>
        <v>0.5408</v>
      </c>
      <c r="F3617" s="299" t="n">
        <v>35.69</v>
      </c>
    </row>
    <row r="3618" customFormat="false" ht="15" hidden="false" customHeight="false" outlineLevel="0" collapsed="false">
      <c r="A3618" s="294" t="s">
        <v>8057</v>
      </c>
      <c r="B3618" s="295" t="s">
        <v>8058</v>
      </c>
      <c r="C3618" s="296" t="s">
        <v>19</v>
      </c>
      <c r="D3618" s="297" t="n">
        <v>0.4629</v>
      </c>
      <c r="E3618" s="298" t="n">
        <f aca="false">1-D3618</f>
        <v>0.5371</v>
      </c>
      <c r="F3618" s="299" t="n">
        <v>23.16</v>
      </c>
    </row>
    <row r="3619" customFormat="false" ht="15" hidden="false" customHeight="false" outlineLevel="0" collapsed="false">
      <c r="A3619" s="294" t="s">
        <v>8059</v>
      </c>
      <c r="B3619" s="295" t="s">
        <v>8060</v>
      </c>
      <c r="C3619" s="296" t="s">
        <v>19</v>
      </c>
      <c r="D3619" s="297" t="n">
        <v>0.4323</v>
      </c>
      <c r="E3619" s="298" t="n">
        <f aca="false">1-D3619</f>
        <v>0.5677</v>
      </c>
      <c r="F3619" s="299" t="n">
        <v>37.91</v>
      </c>
    </row>
    <row r="3620" customFormat="false" ht="15" hidden="false" customHeight="false" outlineLevel="0" collapsed="false">
      <c r="A3620" s="294" t="s">
        <v>8061</v>
      </c>
      <c r="B3620" s="295" t="s">
        <v>8062</v>
      </c>
      <c r="C3620" s="296" t="s">
        <v>19</v>
      </c>
      <c r="D3620" s="297" t="n">
        <v>0.4224</v>
      </c>
      <c r="E3620" s="298" t="n">
        <f aca="false">1-D3620</f>
        <v>0.5776</v>
      </c>
      <c r="F3620" s="299" t="n">
        <v>25.38</v>
      </c>
    </row>
    <row r="3621" customFormat="false" ht="15" hidden="false" customHeight="false" outlineLevel="0" collapsed="false">
      <c r="A3621" s="294" t="s">
        <v>8063</v>
      </c>
      <c r="B3621" s="295" t="s">
        <v>8064</v>
      </c>
      <c r="C3621" s="296" t="s">
        <v>19</v>
      </c>
      <c r="D3621" s="297" t="n">
        <v>0.443</v>
      </c>
      <c r="E3621" s="298" t="n">
        <f aca="false">1-D3621</f>
        <v>0.557</v>
      </c>
      <c r="F3621" s="299" t="n">
        <v>54.9</v>
      </c>
    </row>
    <row r="3622" customFormat="false" ht="15" hidden="false" customHeight="false" outlineLevel="0" collapsed="false">
      <c r="A3622" s="294" t="s">
        <v>8065</v>
      </c>
      <c r="B3622" s="295" t="s">
        <v>8066</v>
      </c>
      <c r="C3622" s="296" t="s">
        <v>19</v>
      </c>
      <c r="D3622" s="297" t="n">
        <v>0.4402</v>
      </c>
      <c r="E3622" s="298" t="n">
        <f aca="false">1-D3622</f>
        <v>0.5598</v>
      </c>
      <c r="F3622" s="299" t="n">
        <v>42.37</v>
      </c>
    </row>
    <row r="3623" customFormat="false" ht="15" hidden="false" customHeight="false" outlineLevel="0" collapsed="false">
      <c r="A3623" s="294" t="s">
        <v>407</v>
      </c>
      <c r="B3623" s="295" t="s">
        <v>408</v>
      </c>
      <c r="C3623" s="296" t="s">
        <v>19</v>
      </c>
      <c r="D3623" s="297" t="n">
        <v>0.4098</v>
      </c>
      <c r="E3623" s="298" t="n">
        <f aca="false">1-D3623</f>
        <v>0.5902</v>
      </c>
      <c r="F3623" s="299" t="n">
        <v>59.34</v>
      </c>
    </row>
    <row r="3624" customFormat="false" ht="15" hidden="false" customHeight="false" outlineLevel="0" collapsed="false">
      <c r="A3624" s="294" t="s">
        <v>8067</v>
      </c>
      <c r="B3624" s="295" t="s">
        <v>8068</v>
      </c>
      <c r="C3624" s="296" t="s">
        <v>19</v>
      </c>
      <c r="D3624" s="297" t="n">
        <v>0.3984</v>
      </c>
      <c r="E3624" s="298" t="n">
        <f aca="false">1-D3624</f>
        <v>0.6016</v>
      </c>
      <c r="F3624" s="299" t="n">
        <v>46.81</v>
      </c>
    </row>
    <row r="3625" customFormat="false" ht="15" hidden="false" customHeight="false" outlineLevel="0" collapsed="false">
      <c r="A3625" s="294" t="s">
        <v>8069</v>
      </c>
      <c r="B3625" s="295" t="s">
        <v>8070</v>
      </c>
      <c r="C3625" s="296" t="s">
        <v>19</v>
      </c>
      <c r="D3625" s="297" t="n">
        <v>0.4354</v>
      </c>
      <c r="E3625" s="298" t="n">
        <f aca="false">1-D3625</f>
        <v>0.5646</v>
      </c>
      <c r="F3625" s="299" t="n">
        <v>74.1</v>
      </c>
    </row>
    <row r="3626" customFormat="false" ht="15" hidden="false" customHeight="false" outlineLevel="0" collapsed="false">
      <c r="A3626" s="294" t="s">
        <v>8071</v>
      </c>
      <c r="B3626" s="295" t="s">
        <v>8072</v>
      </c>
      <c r="C3626" s="296" t="s">
        <v>19</v>
      </c>
      <c r="D3626" s="297" t="n">
        <v>0.4319</v>
      </c>
      <c r="E3626" s="298" t="n">
        <f aca="false">1-D3626</f>
        <v>0.5681</v>
      </c>
      <c r="F3626" s="299" t="n">
        <v>61.57</v>
      </c>
    </row>
    <row r="3627" customFormat="false" ht="15" hidden="false" customHeight="false" outlineLevel="0" collapsed="false">
      <c r="A3627" s="294" t="s">
        <v>8073</v>
      </c>
      <c r="B3627" s="295" t="s">
        <v>8074</v>
      </c>
      <c r="C3627" s="296" t="s">
        <v>19</v>
      </c>
      <c r="D3627" s="297" t="n">
        <v>0.3995</v>
      </c>
      <c r="E3627" s="298" t="n">
        <f aca="false">1-D3627</f>
        <v>0.6005</v>
      </c>
      <c r="F3627" s="299" t="n">
        <v>80.76</v>
      </c>
    </row>
    <row r="3628" customFormat="false" ht="15" hidden="false" customHeight="false" outlineLevel="0" collapsed="false">
      <c r="A3628" s="294" t="s">
        <v>8075</v>
      </c>
      <c r="B3628" s="295" t="s">
        <v>8076</v>
      </c>
      <c r="C3628" s="296" t="s">
        <v>19</v>
      </c>
      <c r="D3628" s="297" t="n">
        <v>0.3897</v>
      </c>
      <c r="E3628" s="298" t="n">
        <f aca="false">1-D3628</f>
        <v>0.6103</v>
      </c>
      <c r="F3628" s="299" t="n">
        <v>68.23</v>
      </c>
    </row>
    <row r="3629" customFormat="false" ht="15" hidden="false" customHeight="false" outlineLevel="0" collapsed="false">
      <c r="A3629" s="294" t="s">
        <v>8077</v>
      </c>
      <c r="B3629" s="295" t="s">
        <v>8078</v>
      </c>
      <c r="C3629" s="296" t="s">
        <v>19</v>
      </c>
      <c r="D3629" s="297" t="n">
        <v>0.4189</v>
      </c>
      <c r="E3629" s="298" t="n">
        <f aca="false">1-D3629</f>
        <v>0.5811</v>
      </c>
      <c r="F3629" s="299" t="n">
        <v>99.41</v>
      </c>
    </row>
    <row r="3630" customFormat="false" ht="15" hidden="false" customHeight="false" outlineLevel="0" collapsed="false">
      <c r="A3630" s="294" t="s">
        <v>8079</v>
      </c>
      <c r="B3630" s="295" t="s">
        <v>8080</v>
      </c>
      <c r="C3630" s="296" t="s">
        <v>19</v>
      </c>
      <c r="D3630" s="297" t="n">
        <v>0.4296</v>
      </c>
      <c r="E3630" s="298" t="n">
        <f aca="false">1-D3630</f>
        <v>0.5704</v>
      </c>
      <c r="F3630" s="299" t="n">
        <v>81.47</v>
      </c>
    </row>
    <row r="3631" customFormat="false" ht="15" hidden="false" customHeight="false" outlineLevel="0" collapsed="false">
      <c r="A3631" s="294" t="s">
        <v>8081</v>
      </c>
      <c r="B3631" s="295" t="s">
        <v>8082</v>
      </c>
      <c r="C3631" s="296" t="s">
        <v>19</v>
      </c>
      <c r="D3631" s="297" t="n">
        <v>0.418</v>
      </c>
      <c r="E3631" s="298" t="n">
        <f aca="false">1-D3631</f>
        <v>0.582</v>
      </c>
      <c r="F3631" s="299" t="n">
        <v>138.14</v>
      </c>
    </row>
    <row r="3632" customFormat="false" ht="15" hidden="false" customHeight="false" outlineLevel="0" collapsed="false">
      <c r="A3632" s="294" t="s">
        <v>8083</v>
      </c>
      <c r="B3632" s="295" t="s">
        <v>8084</v>
      </c>
      <c r="C3632" s="296" t="s">
        <v>19</v>
      </c>
      <c r="D3632" s="297" t="n">
        <v>0.4251</v>
      </c>
      <c r="E3632" s="298" t="n">
        <f aca="false">1-D3632</f>
        <v>0.5749</v>
      </c>
      <c r="F3632" s="299" t="n">
        <v>120.2</v>
      </c>
    </row>
    <row r="3633" customFormat="false" ht="15" hidden="false" customHeight="false" outlineLevel="0" collapsed="false">
      <c r="A3633" s="294" t="s">
        <v>8085</v>
      </c>
      <c r="B3633" s="295" t="s">
        <v>8086</v>
      </c>
      <c r="C3633" s="296" t="s">
        <v>19</v>
      </c>
      <c r="D3633" s="297" t="n">
        <v>0.4878</v>
      </c>
      <c r="E3633" s="298" t="n">
        <f aca="false">1-D3633</f>
        <v>0.5122</v>
      </c>
      <c r="F3633" s="299" t="n">
        <v>40.41</v>
      </c>
    </row>
    <row r="3634" customFormat="false" ht="15" hidden="false" customHeight="false" outlineLevel="0" collapsed="false">
      <c r="A3634" s="294" t="s">
        <v>8087</v>
      </c>
      <c r="B3634" s="295" t="s">
        <v>8088</v>
      </c>
      <c r="C3634" s="296" t="s">
        <v>19</v>
      </c>
      <c r="D3634" s="297" t="n">
        <v>0.5036</v>
      </c>
      <c r="E3634" s="298" t="n">
        <f aca="false">1-D3634</f>
        <v>0.4964</v>
      </c>
      <c r="F3634" s="299" t="n">
        <v>27.88</v>
      </c>
    </row>
    <row r="3635" customFormat="false" ht="15" hidden="false" customHeight="false" outlineLevel="0" collapsed="false">
      <c r="A3635" s="294" t="s">
        <v>8089</v>
      </c>
      <c r="B3635" s="295" t="s">
        <v>8090</v>
      </c>
      <c r="C3635" s="296" t="s">
        <v>19</v>
      </c>
      <c r="D3635" s="297" t="n">
        <v>0.4624</v>
      </c>
      <c r="E3635" s="298" t="n">
        <f aca="false">1-D3635</f>
        <v>0.5376</v>
      </c>
      <c r="F3635" s="299" t="n">
        <v>42.63</v>
      </c>
    </row>
    <row r="3636" customFormat="false" ht="15" hidden="false" customHeight="false" outlineLevel="0" collapsed="false">
      <c r="A3636" s="294" t="s">
        <v>8091</v>
      </c>
      <c r="B3636" s="295" t="s">
        <v>8092</v>
      </c>
      <c r="C3636" s="296" t="s">
        <v>19</v>
      </c>
      <c r="D3636" s="297" t="n">
        <v>0.4664</v>
      </c>
      <c r="E3636" s="298" t="n">
        <f aca="false">1-D3636</f>
        <v>0.5336</v>
      </c>
      <c r="F3636" s="299" t="n">
        <v>30.1</v>
      </c>
    </row>
    <row r="3637" customFormat="false" ht="15" hidden="false" customHeight="false" outlineLevel="0" collapsed="false">
      <c r="A3637" s="294" t="s">
        <v>8093</v>
      </c>
      <c r="B3637" s="295" t="s">
        <v>8094</v>
      </c>
      <c r="C3637" s="296" t="s">
        <v>19</v>
      </c>
      <c r="D3637" s="297" t="n">
        <v>0.4815</v>
      </c>
      <c r="E3637" s="298" t="n">
        <f aca="false">1-D3637</f>
        <v>0.5185</v>
      </c>
      <c r="F3637" s="299" t="n">
        <v>64.4</v>
      </c>
    </row>
    <row r="3638" customFormat="false" ht="15" hidden="false" customHeight="false" outlineLevel="0" collapsed="false">
      <c r="A3638" s="294" t="s">
        <v>8095</v>
      </c>
      <c r="B3638" s="295" t="s">
        <v>8096</v>
      </c>
      <c r="C3638" s="296" t="s">
        <v>19</v>
      </c>
      <c r="D3638" s="297" t="n">
        <v>0.4885</v>
      </c>
      <c r="E3638" s="298" t="n">
        <f aca="false">1-D3638</f>
        <v>0.5115</v>
      </c>
      <c r="F3638" s="299" t="n">
        <v>51.87</v>
      </c>
    </row>
    <row r="3639" customFormat="false" ht="15" hidden="false" customHeight="false" outlineLevel="0" collapsed="false">
      <c r="A3639" s="294" t="s">
        <v>8097</v>
      </c>
      <c r="B3639" s="295" t="s">
        <v>8098</v>
      </c>
      <c r="C3639" s="296" t="s">
        <v>19</v>
      </c>
      <c r="D3639" s="297" t="n">
        <v>0.4505</v>
      </c>
      <c r="E3639" s="298" t="n">
        <f aca="false">1-D3639</f>
        <v>0.5495</v>
      </c>
      <c r="F3639" s="299" t="n">
        <v>68.84</v>
      </c>
    </row>
    <row r="3640" customFormat="false" ht="15" hidden="false" customHeight="false" outlineLevel="0" collapsed="false">
      <c r="A3640" s="294" t="s">
        <v>8099</v>
      </c>
      <c r="B3640" s="295" t="s">
        <v>8100</v>
      </c>
      <c r="C3640" s="296" t="s">
        <v>19</v>
      </c>
      <c r="D3640" s="297" t="n">
        <v>0.45</v>
      </c>
      <c r="E3640" s="298" t="n">
        <f aca="false">1-D3640</f>
        <v>0.55</v>
      </c>
      <c r="F3640" s="299" t="n">
        <v>56.31</v>
      </c>
    </row>
    <row r="3641" customFormat="false" ht="15" hidden="false" customHeight="false" outlineLevel="0" collapsed="false">
      <c r="A3641" s="294" t="s">
        <v>8101</v>
      </c>
      <c r="B3641" s="295" t="s">
        <v>8102</v>
      </c>
      <c r="C3641" s="296" t="s">
        <v>19</v>
      </c>
      <c r="D3641" s="297" t="n">
        <v>0.4785</v>
      </c>
      <c r="E3641" s="298" t="n">
        <f aca="false">1-D3641</f>
        <v>0.5215</v>
      </c>
      <c r="F3641" s="299" t="n">
        <v>88.33</v>
      </c>
    </row>
    <row r="3642" customFormat="false" ht="15" hidden="false" customHeight="false" outlineLevel="0" collapsed="false">
      <c r="A3642" s="294" t="s">
        <v>8103</v>
      </c>
      <c r="B3642" s="295" t="s">
        <v>8104</v>
      </c>
      <c r="C3642" s="296" t="s">
        <v>19</v>
      </c>
      <c r="D3642" s="297" t="n">
        <v>0.4828</v>
      </c>
      <c r="E3642" s="298" t="n">
        <f aca="false">1-D3642</f>
        <v>0.5172</v>
      </c>
      <c r="F3642" s="299" t="n">
        <v>75.8</v>
      </c>
    </row>
    <row r="3643" customFormat="false" ht="15" hidden="false" customHeight="false" outlineLevel="0" collapsed="false">
      <c r="A3643" s="294" t="s">
        <v>8105</v>
      </c>
      <c r="B3643" s="295" t="s">
        <v>8106</v>
      </c>
      <c r="C3643" s="296" t="s">
        <v>19</v>
      </c>
      <c r="D3643" s="297" t="n">
        <v>0.445</v>
      </c>
      <c r="E3643" s="298" t="n">
        <f aca="false">1-D3643</f>
        <v>0.555</v>
      </c>
      <c r="F3643" s="299" t="n">
        <v>94.99</v>
      </c>
    </row>
    <row r="3644" customFormat="false" ht="15" hidden="false" customHeight="false" outlineLevel="0" collapsed="false">
      <c r="A3644" s="294" t="s">
        <v>8107</v>
      </c>
      <c r="B3644" s="295" t="s">
        <v>8108</v>
      </c>
      <c r="C3644" s="296" t="s">
        <v>19</v>
      </c>
      <c r="D3644" s="297" t="n">
        <v>0.4439</v>
      </c>
      <c r="E3644" s="298" t="n">
        <f aca="false">1-D3644</f>
        <v>0.5561</v>
      </c>
      <c r="F3644" s="299" t="n">
        <v>82.46</v>
      </c>
    </row>
    <row r="3645" customFormat="false" ht="15" hidden="false" customHeight="false" outlineLevel="0" collapsed="false">
      <c r="A3645" s="294" t="s">
        <v>8109</v>
      </c>
      <c r="B3645" s="295" t="s">
        <v>8110</v>
      </c>
      <c r="C3645" s="296" t="s">
        <v>19</v>
      </c>
      <c r="D3645" s="297" t="n">
        <v>0.3398</v>
      </c>
      <c r="E3645" s="298" t="n">
        <f aca="false">1-D3645</f>
        <v>0.6602</v>
      </c>
      <c r="F3645" s="299" t="n">
        <v>29.99</v>
      </c>
    </row>
    <row r="3646" customFormat="false" ht="15" hidden="false" customHeight="false" outlineLevel="0" collapsed="false">
      <c r="A3646" s="294" t="s">
        <v>8111</v>
      </c>
      <c r="B3646" s="295" t="s">
        <v>8112</v>
      </c>
      <c r="C3646" s="296" t="s">
        <v>19</v>
      </c>
      <c r="D3646" s="297" t="n">
        <v>0.3155</v>
      </c>
      <c r="E3646" s="298" t="n">
        <f aca="false">1-D3646</f>
        <v>0.6845</v>
      </c>
      <c r="F3646" s="299" t="n">
        <v>35.82</v>
      </c>
    </row>
    <row r="3647" customFormat="false" ht="15" hidden="false" customHeight="false" outlineLevel="0" collapsed="false">
      <c r="A3647" s="294" t="s">
        <v>419</v>
      </c>
      <c r="B3647" s="295" t="s">
        <v>420</v>
      </c>
      <c r="C3647" s="296" t="s">
        <v>19</v>
      </c>
      <c r="D3647" s="297" t="n">
        <v>0.3596</v>
      </c>
      <c r="E3647" s="298" t="n">
        <f aca="false">1-D3647</f>
        <v>0.6404</v>
      </c>
      <c r="F3647" s="299" t="n">
        <v>33.59</v>
      </c>
    </row>
    <row r="3648" customFormat="false" ht="15" hidden="false" customHeight="false" outlineLevel="0" collapsed="false">
      <c r="A3648" s="294" t="s">
        <v>8113</v>
      </c>
      <c r="B3648" s="295" t="s">
        <v>8114</v>
      </c>
      <c r="C3648" s="296" t="s">
        <v>19</v>
      </c>
      <c r="D3648" s="297" t="n">
        <v>0.3507</v>
      </c>
      <c r="E3648" s="298" t="n">
        <f aca="false">1-D3648</f>
        <v>0.6493</v>
      </c>
      <c r="F3648" s="299" t="n">
        <v>40.75</v>
      </c>
    </row>
    <row r="3649" customFormat="false" ht="15" hidden="false" customHeight="false" outlineLevel="0" collapsed="false">
      <c r="A3649" s="294" t="s">
        <v>8115</v>
      </c>
      <c r="B3649" s="295" t="s">
        <v>8116</v>
      </c>
      <c r="C3649" s="296" t="s">
        <v>19</v>
      </c>
      <c r="D3649" s="297" t="n">
        <v>0.2953</v>
      </c>
      <c r="E3649" s="298" t="n">
        <f aca="false">1-D3649</f>
        <v>0.7047</v>
      </c>
      <c r="F3649" s="299" t="n">
        <v>38.27</v>
      </c>
    </row>
    <row r="3650" customFormat="false" ht="15" hidden="false" customHeight="false" outlineLevel="0" collapsed="false">
      <c r="A3650" s="294" t="s">
        <v>415</v>
      </c>
      <c r="B3650" s="295" t="s">
        <v>416</v>
      </c>
      <c r="C3650" s="296" t="s">
        <v>19</v>
      </c>
      <c r="D3650" s="297" t="n">
        <v>0.3659</v>
      </c>
      <c r="E3650" s="298" t="n">
        <f aca="false">1-D3650</f>
        <v>0.6341</v>
      </c>
      <c r="F3650" s="299" t="n">
        <v>27.85</v>
      </c>
    </row>
    <row r="3651" customFormat="false" ht="15" hidden="false" customHeight="false" outlineLevel="0" collapsed="false">
      <c r="A3651" s="294" t="s">
        <v>8117</v>
      </c>
      <c r="B3651" s="295" t="s">
        <v>8118</v>
      </c>
      <c r="C3651" s="296" t="s">
        <v>19</v>
      </c>
      <c r="D3651" s="297" t="n">
        <v>0.2826</v>
      </c>
      <c r="E3651" s="298" t="n">
        <f aca="false">1-D3651</f>
        <v>0.7174</v>
      </c>
      <c r="F3651" s="299" t="n">
        <v>45.4</v>
      </c>
    </row>
    <row r="3652" customFormat="false" ht="15" hidden="false" customHeight="false" outlineLevel="0" collapsed="false">
      <c r="A3652" s="294" t="s">
        <v>8119</v>
      </c>
      <c r="B3652" s="295" t="s">
        <v>8120</v>
      </c>
      <c r="C3652" s="296" t="s">
        <v>19</v>
      </c>
      <c r="D3652" s="297" t="n">
        <v>0.4152</v>
      </c>
      <c r="E3652" s="298" t="n">
        <f aca="false">1-D3652</f>
        <v>0.5848</v>
      </c>
      <c r="F3652" s="299" t="n">
        <v>33.65</v>
      </c>
    </row>
    <row r="3653" customFormat="false" ht="15" hidden="false" customHeight="false" outlineLevel="0" collapsed="false">
      <c r="A3653" s="294" t="s">
        <v>8121</v>
      </c>
      <c r="B3653" s="295" t="s">
        <v>8122</v>
      </c>
      <c r="C3653" s="296" t="s">
        <v>19</v>
      </c>
      <c r="D3653" s="297" t="n">
        <v>0.3752</v>
      </c>
      <c r="E3653" s="298" t="n">
        <f aca="false">1-D3653</f>
        <v>0.6248</v>
      </c>
      <c r="F3653" s="299" t="n">
        <v>46.05</v>
      </c>
    </row>
    <row r="3654" customFormat="false" ht="15" hidden="false" customHeight="false" outlineLevel="0" collapsed="false">
      <c r="A3654" s="294" t="s">
        <v>8123</v>
      </c>
      <c r="B3654" s="295" t="s">
        <v>8124</v>
      </c>
      <c r="C3654" s="296" t="s">
        <v>19</v>
      </c>
      <c r="D3654" s="297" t="n">
        <v>0.3413</v>
      </c>
      <c r="E3654" s="298" t="n">
        <f aca="false">1-D3654</f>
        <v>0.6587</v>
      </c>
      <c r="F3654" s="299" t="n">
        <v>64.22</v>
      </c>
    </row>
    <row r="3655" customFormat="false" ht="15" hidden="false" customHeight="false" outlineLevel="0" collapsed="false">
      <c r="A3655" s="294" t="s">
        <v>8125</v>
      </c>
      <c r="B3655" s="295" t="s">
        <v>8126</v>
      </c>
      <c r="C3655" s="296" t="s">
        <v>19</v>
      </c>
      <c r="D3655" s="297" t="n">
        <v>0.413</v>
      </c>
      <c r="E3655" s="298" t="n">
        <f aca="false">1-D3655</f>
        <v>0.587</v>
      </c>
      <c r="F3655" s="299" t="n">
        <v>38.4</v>
      </c>
    </row>
    <row r="3656" customFormat="false" ht="15" hidden="false" customHeight="false" outlineLevel="0" collapsed="false">
      <c r="A3656" s="294" t="s">
        <v>8127</v>
      </c>
      <c r="B3656" s="295" t="s">
        <v>8128</v>
      </c>
      <c r="C3656" s="296" t="s">
        <v>19</v>
      </c>
      <c r="D3656" s="297" t="n">
        <v>0.3745</v>
      </c>
      <c r="E3656" s="298" t="n">
        <f aca="false">1-D3656</f>
        <v>0.6255</v>
      </c>
      <c r="F3656" s="299" t="n">
        <v>54.15</v>
      </c>
    </row>
    <row r="3657" customFormat="false" ht="15" hidden="false" customHeight="false" outlineLevel="0" collapsed="false">
      <c r="A3657" s="294" t="s">
        <v>8129</v>
      </c>
      <c r="B3657" s="295" t="s">
        <v>8130</v>
      </c>
      <c r="C3657" s="296" t="s">
        <v>19</v>
      </c>
      <c r="D3657" s="297" t="n">
        <v>0.3527</v>
      </c>
      <c r="E3657" s="298" t="n">
        <f aca="false">1-D3657</f>
        <v>0.6473</v>
      </c>
      <c r="F3657" s="299" t="n">
        <v>75.06</v>
      </c>
    </row>
    <row r="3658" customFormat="false" ht="15" hidden="false" customHeight="false" outlineLevel="0" collapsed="false">
      <c r="A3658" s="294" t="s">
        <v>8131</v>
      </c>
      <c r="B3658" s="295" t="s">
        <v>8132</v>
      </c>
      <c r="C3658" s="296" t="s">
        <v>19</v>
      </c>
      <c r="D3658" s="297" t="n">
        <v>0.3856</v>
      </c>
      <c r="E3658" s="298" t="n">
        <f aca="false">1-D3658</f>
        <v>0.6144</v>
      </c>
      <c r="F3658" s="299" t="n">
        <v>46.06</v>
      </c>
    </row>
    <row r="3659" customFormat="false" ht="15" hidden="false" customHeight="false" outlineLevel="0" collapsed="false">
      <c r="A3659" s="294" t="s">
        <v>8133</v>
      </c>
      <c r="B3659" s="295" t="s">
        <v>8134</v>
      </c>
      <c r="C3659" s="296" t="s">
        <v>19</v>
      </c>
      <c r="D3659" s="297" t="n">
        <v>0.406</v>
      </c>
      <c r="E3659" s="298" t="n">
        <f aca="false">1-D3659</f>
        <v>0.594</v>
      </c>
      <c r="F3659" s="299" t="n">
        <v>57.32</v>
      </c>
    </row>
    <row r="3660" customFormat="false" ht="15" hidden="false" customHeight="false" outlineLevel="0" collapsed="false">
      <c r="A3660" s="294" t="s">
        <v>8135</v>
      </c>
      <c r="B3660" s="295" t="s">
        <v>8136</v>
      </c>
      <c r="C3660" s="296" t="s">
        <v>19</v>
      </c>
      <c r="D3660" s="297" t="n">
        <v>0.3708</v>
      </c>
      <c r="E3660" s="298" t="n">
        <f aca="false">1-D3660</f>
        <v>0.6292</v>
      </c>
      <c r="F3660" s="299" t="n">
        <v>83.64</v>
      </c>
    </row>
    <row r="3661" customFormat="false" ht="15" hidden="false" customHeight="false" outlineLevel="0" collapsed="false">
      <c r="A3661" s="294" t="s">
        <v>8137</v>
      </c>
      <c r="B3661" s="295" t="s">
        <v>8138</v>
      </c>
      <c r="C3661" s="296" t="s">
        <v>19</v>
      </c>
      <c r="D3661" s="297" t="n">
        <v>0.3047</v>
      </c>
      <c r="E3661" s="298" t="n">
        <f aca="false">1-D3661</f>
        <v>0.6953</v>
      </c>
      <c r="F3661" s="299" t="n">
        <v>31.21</v>
      </c>
    </row>
    <row r="3662" customFormat="false" ht="15" hidden="false" customHeight="false" outlineLevel="0" collapsed="false">
      <c r="A3662" s="294" t="s">
        <v>8139</v>
      </c>
      <c r="B3662" s="295" t="s">
        <v>8140</v>
      </c>
      <c r="C3662" s="296" t="s">
        <v>19</v>
      </c>
      <c r="D3662" s="297" t="n">
        <v>0.3238</v>
      </c>
      <c r="E3662" s="298" t="n">
        <f aca="false">1-D3662</f>
        <v>0.6762</v>
      </c>
      <c r="F3662" s="299" t="n">
        <v>32.77</v>
      </c>
    </row>
    <row r="3663" customFormat="false" ht="15" hidden="false" customHeight="false" outlineLevel="0" collapsed="false">
      <c r="A3663" s="294" t="s">
        <v>8141</v>
      </c>
      <c r="B3663" s="295" t="s">
        <v>8142</v>
      </c>
      <c r="C3663" s="296" t="s">
        <v>19</v>
      </c>
      <c r="D3663" s="297" t="n">
        <v>0.3399</v>
      </c>
      <c r="E3663" s="298" t="n">
        <f aca="false">1-D3663</f>
        <v>0.6601</v>
      </c>
      <c r="F3663" s="299" t="n">
        <v>35.77</v>
      </c>
    </row>
    <row r="3664" customFormat="false" ht="15" hidden="false" customHeight="false" outlineLevel="0" collapsed="false">
      <c r="A3664" s="294" t="s">
        <v>8143</v>
      </c>
      <c r="B3664" s="295" t="s">
        <v>8144</v>
      </c>
      <c r="C3664" s="296" t="s">
        <v>19</v>
      </c>
      <c r="D3664" s="297" t="n">
        <v>0.3092</v>
      </c>
      <c r="E3664" s="298" t="n">
        <f aca="false">1-D3664</f>
        <v>0.6908</v>
      </c>
      <c r="F3664" s="299" t="n">
        <v>34.67</v>
      </c>
    </row>
    <row r="3665" customFormat="false" ht="15" hidden="false" customHeight="false" outlineLevel="0" collapsed="false">
      <c r="A3665" s="294" t="s">
        <v>8145</v>
      </c>
      <c r="B3665" s="295" t="s">
        <v>8146</v>
      </c>
      <c r="C3665" s="296" t="s">
        <v>19</v>
      </c>
      <c r="D3665" s="297" t="n">
        <v>0.3622</v>
      </c>
      <c r="E3665" s="298" t="n">
        <f aca="false">1-D3665</f>
        <v>0.6378</v>
      </c>
      <c r="F3665" s="299" t="n">
        <v>35.7</v>
      </c>
    </row>
    <row r="3666" customFormat="false" ht="15" hidden="false" customHeight="false" outlineLevel="0" collapsed="false">
      <c r="A3666" s="294" t="s">
        <v>8147</v>
      </c>
      <c r="B3666" s="295" t="s">
        <v>8148</v>
      </c>
      <c r="C3666" s="296" t="s">
        <v>19</v>
      </c>
      <c r="D3666" s="297" t="n">
        <v>0.3607</v>
      </c>
      <c r="E3666" s="298" t="n">
        <f aca="false">1-D3666</f>
        <v>0.6393</v>
      </c>
      <c r="F3666" s="299" t="n">
        <v>44.44</v>
      </c>
    </row>
    <row r="3667" customFormat="false" ht="15" hidden="false" customHeight="false" outlineLevel="0" collapsed="false">
      <c r="A3667" s="294" t="s">
        <v>8149</v>
      </c>
      <c r="B3667" s="295" t="s">
        <v>8150</v>
      </c>
      <c r="C3667" s="296" t="s">
        <v>19</v>
      </c>
      <c r="D3667" s="297" t="n">
        <v>0.3126</v>
      </c>
      <c r="E3667" s="298" t="n">
        <f aca="false">1-D3667</f>
        <v>0.6874</v>
      </c>
      <c r="F3667" s="299" t="n">
        <v>30.42</v>
      </c>
    </row>
    <row r="3668" customFormat="false" ht="15" hidden="false" customHeight="false" outlineLevel="0" collapsed="false">
      <c r="A3668" s="294" t="s">
        <v>8151</v>
      </c>
      <c r="B3668" s="295" t="s">
        <v>8152</v>
      </c>
      <c r="C3668" s="296" t="s">
        <v>19</v>
      </c>
      <c r="D3668" s="297" t="n">
        <v>0.3462</v>
      </c>
      <c r="E3668" s="298" t="n">
        <f aca="false">1-D3668</f>
        <v>0.6538</v>
      </c>
      <c r="F3668" s="299" t="n">
        <v>30.65</v>
      </c>
    </row>
    <row r="3669" customFormat="false" ht="15" hidden="false" customHeight="false" outlineLevel="0" collapsed="false">
      <c r="A3669" s="294" t="s">
        <v>8153</v>
      </c>
      <c r="B3669" s="295" t="s">
        <v>8154</v>
      </c>
      <c r="C3669" s="296" t="s">
        <v>19</v>
      </c>
      <c r="D3669" s="297" t="n">
        <v>0.3306</v>
      </c>
      <c r="E3669" s="298" t="n">
        <f aca="false">1-D3669</f>
        <v>0.6694</v>
      </c>
      <c r="F3669" s="299" t="n">
        <v>36.78</v>
      </c>
    </row>
    <row r="3670" customFormat="false" ht="15" hidden="false" customHeight="false" outlineLevel="0" collapsed="false">
      <c r="A3670" s="294" t="s">
        <v>8155</v>
      </c>
      <c r="B3670" s="295" t="s">
        <v>8156</v>
      </c>
      <c r="C3670" s="296" t="s">
        <v>19</v>
      </c>
      <c r="D3670" s="297" t="n">
        <v>0.1496</v>
      </c>
      <c r="E3670" s="298" t="n">
        <f aca="false">1-D3670</f>
        <v>0.8504</v>
      </c>
      <c r="F3670" s="299" t="n">
        <v>24.27</v>
      </c>
    </row>
    <row r="3671" customFormat="false" ht="15" hidden="false" customHeight="false" outlineLevel="0" collapsed="false">
      <c r="A3671" s="294" t="s">
        <v>8157</v>
      </c>
      <c r="B3671" s="295" t="s">
        <v>8158</v>
      </c>
      <c r="C3671" s="296" t="s">
        <v>19</v>
      </c>
      <c r="D3671" s="297" t="n">
        <v>0.2398</v>
      </c>
      <c r="E3671" s="298" t="n">
        <f aca="false">1-D3671</f>
        <v>0.7602</v>
      </c>
      <c r="F3671" s="299" t="n">
        <v>28.98</v>
      </c>
    </row>
    <row r="3672" customFormat="false" ht="15" hidden="false" customHeight="false" outlineLevel="0" collapsed="false">
      <c r="A3672" s="294" t="s">
        <v>8159</v>
      </c>
      <c r="B3672" s="295" t="s">
        <v>8160</v>
      </c>
      <c r="C3672" s="296" t="s">
        <v>19</v>
      </c>
      <c r="D3672" s="297" t="n">
        <v>0.2992</v>
      </c>
      <c r="E3672" s="298" t="n">
        <f aca="false">1-D3672</f>
        <v>0.7008</v>
      </c>
      <c r="F3672" s="299" t="n">
        <v>38.7</v>
      </c>
    </row>
    <row r="3673" customFormat="false" ht="15" hidden="false" customHeight="false" outlineLevel="0" collapsed="false">
      <c r="A3673" s="294" t="s">
        <v>8161</v>
      </c>
      <c r="B3673" s="295" t="s">
        <v>8162</v>
      </c>
      <c r="C3673" s="296" t="s">
        <v>19</v>
      </c>
      <c r="D3673" s="297" t="n">
        <v>0.3278</v>
      </c>
      <c r="E3673" s="298" t="n">
        <f aca="false">1-D3673</f>
        <v>0.6722</v>
      </c>
      <c r="F3673" s="299" t="n">
        <v>36.43</v>
      </c>
    </row>
    <row r="3674" customFormat="false" ht="15" hidden="false" customHeight="false" outlineLevel="0" collapsed="false">
      <c r="A3674" s="294" t="s">
        <v>8163</v>
      </c>
      <c r="B3674" s="295" t="s">
        <v>8164</v>
      </c>
      <c r="C3674" s="296" t="s">
        <v>19</v>
      </c>
      <c r="D3674" s="297" t="n">
        <v>0.3708</v>
      </c>
      <c r="E3674" s="298" t="n">
        <f aca="false">1-D3674</f>
        <v>0.6292</v>
      </c>
      <c r="F3674" s="299" t="n">
        <v>41.13</v>
      </c>
    </row>
    <row r="3675" customFormat="false" ht="15" hidden="false" customHeight="false" outlineLevel="0" collapsed="false">
      <c r="A3675" s="294" t="s">
        <v>8165</v>
      </c>
      <c r="B3675" s="295" t="s">
        <v>8166</v>
      </c>
      <c r="C3675" s="296" t="s">
        <v>19</v>
      </c>
      <c r="D3675" s="297" t="n">
        <v>0.391</v>
      </c>
      <c r="E3675" s="298" t="n">
        <f aca="false">1-D3675</f>
        <v>0.609</v>
      </c>
      <c r="F3675" s="299" t="n">
        <v>50.85</v>
      </c>
    </row>
    <row r="3676" customFormat="false" ht="15" hidden="false" customHeight="false" outlineLevel="0" collapsed="false">
      <c r="A3676" s="294" t="s">
        <v>8167</v>
      </c>
      <c r="B3676" s="295" t="s">
        <v>8168</v>
      </c>
      <c r="C3676" s="296" t="s">
        <v>19</v>
      </c>
      <c r="D3676" s="297" t="n">
        <v>0.328</v>
      </c>
      <c r="E3676" s="298" t="n">
        <f aca="false">1-D3676</f>
        <v>0.672</v>
      </c>
      <c r="F3676" s="299" t="n">
        <v>36.4</v>
      </c>
    </row>
    <row r="3677" customFormat="false" ht="15" hidden="false" customHeight="false" outlineLevel="0" collapsed="false">
      <c r="A3677" s="294" t="s">
        <v>8169</v>
      </c>
      <c r="B3677" s="295" t="s">
        <v>8170</v>
      </c>
      <c r="C3677" s="296" t="s">
        <v>19</v>
      </c>
      <c r="D3677" s="297" t="n">
        <v>0.3911</v>
      </c>
      <c r="E3677" s="298" t="n">
        <f aca="false">1-D3677</f>
        <v>0.6089</v>
      </c>
      <c r="F3677" s="299" t="n">
        <v>38.99</v>
      </c>
    </row>
    <row r="3678" customFormat="false" ht="15" hidden="false" customHeight="false" outlineLevel="0" collapsed="false">
      <c r="A3678" s="294" t="s">
        <v>8171</v>
      </c>
      <c r="B3678" s="295" t="s">
        <v>8172</v>
      </c>
      <c r="C3678" s="296" t="s">
        <v>19</v>
      </c>
      <c r="D3678" s="297" t="n">
        <v>0.3982</v>
      </c>
      <c r="E3678" s="298" t="n">
        <f aca="false">1-D3678</f>
        <v>0.6018</v>
      </c>
      <c r="F3678" s="299" t="n">
        <v>49.93</v>
      </c>
    </row>
    <row r="3679" customFormat="false" ht="15" hidden="false" customHeight="false" outlineLevel="0" collapsed="false">
      <c r="A3679" s="294" t="s">
        <v>8173</v>
      </c>
      <c r="B3679" s="295" t="s">
        <v>8174</v>
      </c>
      <c r="C3679" s="296" t="s">
        <v>19</v>
      </c>
      <c r="D3679" s="297" t="n">
        <v>0.3842</v>
      </c>
      <c r="E3679" s="298" t="n">
        <f aca="false">1-D3679</f>
        <v>0.6158</v>
      </c>
      <c r="F3679" s="299" t="n">
        <v>45.73</v>
      </c>
    </row>
    <row r="3680" customFormat="false" ht="15" hidden="false" customHeight="false" outlineLevel="0" collapsed="false">
      <c r="A3680" s="294" t="s">
        <v>8175</v>
      </c>
      <c r="B3680" s="295" t="s">
        <v>8176</v>
      </c>
      <c r="C3680" s="296" t="s">
        <v>19</v>
      </c>
      <c r="D3680" s="297" t="n">
        <v>0.3837</v>
      </c>
      <c r="E3680" s="298" t="n">
        <f aca="false">1-D3680</f>
        <v>0.6163</v>
      </c>
      <c r="F3680" s="299" t="n">
        <v>61.9</v>
      </c>
    </row>
    <row r="3681" customFormat="false" ht="15" hidden="false" customHeight="false" outlineLevel="0" collapsed="false">
      <c r="A3681" s="294" t="s">
        <v>8177</v>
      </c>
      <c r="B3681" s="295" t="s">
        <v>8178</v>
      </c>
      <c r="C3681" s="296" t="s">
        <v>19</v>
      </c>
      <c r="D3681" s="297" t="n">
        <v>0.1734</v>
      </c>
      <c r="E3681" s="298" t="n">
        <f aca="false">1-D3681</f>
        <v>0.8266</v>
      </c>
      <c r="F3681" s="299" t="n">
        <v>27.97</v>
      </c>
    </row>
    <row r="3682" customFormat="false" ht="15" hidden="false" customHeight="false" outlineLevel="0" collapsed="false">
      <c r="A3682" s="294" t="s">
        <v>8179</v>
      </c>
      <c r="B3682" s="295" t="s">
        <v>8180</v>
      </c>
      <c r="C3682" s="296" t="s">
        <v>19</v>
      </c>
      <c r="D3682" s="297" t="n">
        <v>0.2707</v>
      </c>
      <c r="E3682" s="298" t="n">
        <f aca="false">1-D3682</f>
        <v>0.7293</v>
      </c>
      <c r="F3682" s="299" t="n">
        <v>34.25</v>
      </c>
    </row>
    <row r="3683" customFormat="false" ht="15" hidden="false" customHeight="false" outlineLevel="0" collapsed="false">
      <c r="A3683" s="294" t="s">
        <v>8181</v>
      </c>
      <c r="B3683" s="295" t="s">
        <v>8182</v>
      </c>
      <c r="C3683" s="296" t="s">
        <v>19</v>
      </c>
      <c r="D3683" s="297" t="n">
        <v>0.3106</v>
      </c>
      <c r="E3683" s="298" t="n">
        <f aca="false">1-D3683</f>
        <v>0.6894</v>
      </c>
      <c r="F3683" s="299" t="n">
        <v>49.75</v>
      </c>
    </row>
    <row r="3684" customFormat="false" ht="15" hidden="false" customHeight="false" outlineLevel="0" collapsed="false">
      <c r="A3684" s="294" t="s">
        <v>8183</v>
      </c>
      <c r="B3684" s="295" t="s">
        <v>8184</v>
      </c>
      <c r="C3684" s="296" t="s">
        <v>19</v>
      </c>
      <c r="D3684" s="297" t="n">
        <v>0.3248</v>
      </c>
      <c r="E3684" s="298" t="n">
        <f aca="false">1-D3684</f>
        <v>0.6752</v>
      </c>
      <c r="F3684" s="299" t="n">
        <v>44.24</v>
      </c>
    </row>
    <row r="3685" customFormat="false" ht="15" hidden="false" customHeight="false" outlineLevel="0" collapsed="false">
      <c r="A3685" s="294" t="s">
        <v>8185</v>
      </c>
      <c r="B3685" s="295" t="s">
        <v>8186</v>
      </c>
      <c r="C3685" s="296" t="s">
        <v>19</v>
      </c>
      <c r="D3685" s="297" t="n">
        <v>0.3875</v>
      </c>
      <c r="E3685" s="298" t="n">
        <f aca="false">1-D3685</f>
        <v>0.6125</v>
      </c>
      <c r="F3685" s="299" t="n">
        <v>51.3</v>
      </c>
    </row>
    <row r="3686" customFormat="false" ht="15" hidden="false" customHeight="false" outlineLevel="0" collapsed="false">
      <c r="A3686" s="294" t="s">
        <v>8187</v>
      </c>
      <c r="B3686" s="295" t="s">
        <v>8188</v>
      </c>
      <c r="C3686" s="296" t="s">
        <v>19</v>
      </c>
      <c r="D3686" s="297" t="n">
        <v>0.3871</v>
      </c>
      <c r="E3686" s="298" t="n">
        <f aca="false">1-D3686</f>
        <v>0.6129</v>
      </c>
      <c r="F3686" s="299" t="n">
        <v>71.35</v>
      </c>
    </row>
    <row r="3687" customFormat="false" ht="15" hidden="false" customHeight="false" outlineLevel="0" collapsed="false">
      <c r="A3687" s="294" t="s">
        <v>8189</v>
      </c>
      <c r="B3687" s="295" t="s">
        <v>8190</v>
      </c>
      <c r="C3687" s="296" t="s">
        <v>61</v>
      </c>
      <c r="D3687" s="297" t="n">
        <v>0.4487</v>
      </c>
      <c r="E3687" s="298" t="n">
        <f aca="false">1-D3687</f>
        <v>0.5513</v>
      </c>
      <c r="F3687" s="299" t="n">
        <v>19.9</v>
      </c>
    </row>
    <row r="3688" customFormat="false" ht="15" hidden="false" customHeight="false" outlineLevel="0" collapsed="false">
      <c r="A3688" s="294" t="s">
        <v>8191</v>
      </c>
      <c r="B3688" s="295" t="s">
        <v>8192</v>
      </c>
      <c r="C3688" s="296" t="s">
        <v>61</v>
      </c>
      <c r="D3688" s="297" t="n">
        <v>0.4703</v>
      </c>
      <c r="E3688" s="298" t="n">
        <f aca="false">1-D3688</f>
        <v>0.5297</v>
      </c>
      <c r="F3688" s="299" t="n">
        <v>24.45</v>
      </c>
    </row>
    <row r="3689" customFormat="false" ht="15" hidden="false" customHeight="false" outlineLevel="0" collapsed="false">
      <c r="A3689" s="294" t="s">
        <v>8193</v>
      </c>
      <c r="B3689" s="295" t="s">
        <v>8194</v>
      </c>
      <c r="C3689" s="296" t="s">
        <v>61</v>
      </c>
      <c r="D3689" s="297" t="n">
        <v>0.4724</v>
      </c>
      <c r="E3689" s="298" t="n">
        <f aca="false">1-D3689</f>
        <v>0.5276</v>
      </c>
      <c r="F3689" s="299" t="n">
        <v>31.94</v>
      </c>
    </row>
    <row r="3690" customFormat="false" ht="15" hidden="false" customHeight="false" outlineLevel="0" collapsed="false">
      <c r="A3690" s="294" t="s">
        <v>8195</v>
      </c>
      <c r="B3690" s="295" t="s">
        <v>8196</v>
      </c>
      <c r="C3690" s="296" t="s">
        <v>61</v>
      </c>
      <c r="D3690" s="297" t="n">
        <v>0.035</v>
      </c>
      <c r="E3690" s="298" t="n">
        <f aca="false">1-D3690</f>
        <v>0.965</v>
      </c>
      <c r="F3690" s="299" t="n">
        <v>11.15</v>
      </c>
    </row>
    <row r="3691" customFormat="false" ht="15" hidden="false" customHeight="false" outlineLevel="0" collapsed="false">
      <c r="A3691" s="294" t="s">
        <v>8197</v>
      </c>
      <c r="B3691" s="295" t="s">
        <v>8198</v>
      </c>
      <c r="C3691" s="296" t="s">
        <v>61</v>
      </c>
      <c r="D3691" s="297" t="n">
        <v>0.0334</v>
      </c>
      <c r="E3691" s="298" t="n">
        <f aca="false">1-D3691</f>
        <v>0.9666</v>
      </c>
      <c r="F3691" s="299" t="n">
        <v>11.68</v>
      </c>
    </row>
    <row r="3692" customFormat="false" ht="15" hidden="false" customHeight="false" outlineLevel="0" collapsed="false">
      <c r="A3692" s="294" t="s">
        <v>8199</v>
      </c>
      <c r="B3692" s="295" t="s">
        <v>8200</v>
      </c>
      <c r="C3692" s="296" t="s">
        <v>61</v>
      </c>
      <c r="D3692" s="297" t="n">
        <v>0.0317</v>
      </c>
      <c r="E3692" s="298" t="n">
        <f aca="false">1-D3692</f>
        <v>0.9683</v>
      </c>
      <c r="F3692" s="299" t="n">
        <v>17.68</v>
      </c>
    </row>
    <row r="3693" customFormat="false" ht="15" hidden="false" customHeight="false" outlineLevel="0" collapsed="false">
      <c r="A3693" s="294" t="s">
        <v>8201</v>
      </c>
      <c r="B3693" s="295" t="s">
        <v>8202</v>
      </c>
      <c r="C3693" s="296" t="s">
        <v>61</v>
      </c>
      <c r="D3693" s="297" t="n">
        <v>0.0336</v>
      </c>
      <c r="E3693" s="298" t="n">
        <f aca="false">1-D3693</f>
        <v>0.9664</v>
      </c>
      <c r="F3693" s="299" t="n">
        <v>16.69</v>
      </c>
    </row>
    <row r="3694" customFormat="false" ht="15" hidden="false" customHeight="false" outlineLevel="0" collapsed="false">
      <c r="A3694" s="294" t="s">
        <v>8203</v>
      </c>
      <c r="B3694" s="295" t="s">
        <v>8204</v>
      </c>
      <c r="C3694" s="296" t="s">
        <v>61</v>
      </c>
      <c r="D3694" s="297" t="n">
        <v>0.0148</v>
      </c>
      <c r="E3694" s="298" t="n">
        <f aca="false">1-D3694</f>
        <v>0.9852</v>
      </c>
      <c r="F3694" s="299" t="n">
        <v>10.83</v>
      </c>
    </row>
    <row r="3695" customFormat="false" ht="15" hidden="false" customHeight="false" outlineLevel="0" collapsed="false">
      <c r="A3695" s="294" t="s">
        <v>8205</v>
      </c>
      <c r="B3695" s="295" t="s">
        <v>8206</v>
      </c>
      <c r="C3695" s="296" t="s">
        <v>61</v>
      </c>
      <c r="D3695" s="297" t="n">
        <v>0.0141</v>
      </c>
      <c r="E3695" s="298" t="n">
        <f aca="false">1-D3695</f>
        <v>0.9859</v>
      </c>
      <c r="F3695" s="299" t="n">
        <v>11.36</v>
      </c>
    </row>
    <row r="3696" customFormat="false" ht="15" hidden="false" customHeight="false" outlineLevel="0" collapsed="false">
      <c r="A3696" s="294" t="s">
        <v>8207</v>
      </c>
      <c r="B3696" s="295" t="s">
        <v>8208</v>
      </c>
      <c r="C3696" s="296" t="s">
        <v>61</v>
      </c>
      <c r="D3696" s="297" t="n">
        <v>0.0173</v>
      </c>
      <c r="E3696" s="298" t="n">
        <f aca="false">1-D3696</f>
        <v>0.9827</v>
      </c>
      <c r="F3696" s="299" t="n">
        <v>17.31</v>
      </c>
    </row>
    <row r="3697" customFormat="false" ht="15" hidden="false" customHeight="false" outlineLevel="0" collapsed="false">
      <c r="A3697" s="294" t="s">
        <v>8209</v>
      </c>
      <c r="B3697" s="295" t="s">
        <v>8210</v>
      </c>
      <c r="C3697" s="296" t="s">
        <v>61</v>
      </c>
      <c r="D3697" s="297" t="n">
        <v>0.0184</v>
      </c>
      <c r="E3697" s="298" t="n">
        <f aca="false">1-D3697</f>
        <v>0.9816</v>
      </c>
      <c r="F3697" s="299" t="n">
        <v>16.32</v>
      </c>
    </row>
    <row r="3698" customFormat="false" ht="15" hidden="false" customHeight="false" outlineLevel="0" collapsed="false">
      <c r="A3698" s="294" t="s">
        <v>8211</v>
      </c>
      <c r="B3698" s="295" t="s">
        <v>8212</v>
      </c>
      <c r="C3698" s="296" t="s">
        <v>61</v>
      </c>
      <c r="D3698" s="297" t="n">
        <v>0.019</v>
      </c>
      <c r="E3698" s="298" t="n">
        <f aca="false">1-D3698</f>
        <v>0.981</v>
      </c>
      <c r="F3698" s="299" t="n">
        <v>26.87</v>
      </c>
    </row>
    <row r="3699" customFormat="false" ht="15" hidden="false" customHeight="false" outlineLevel="0" collapsed="false">
      <c r="A3699" s="294" t="s">
        <v>8213</v>
      </c>
      <c r="B3699" s="295" t="s">
        <v>8212</v>
      </c>
      <c r="C3699" s="296" t="s">
        <v>61</v>
      </c>
      <c r="D3699" s="297" t="n">
        <v>0.0199</v>
      </c>
      <c r="E3699" s="298" t="n">
        <f aca="false">1-D3699</f>
        <v>0.9801</v>
      </c>
      <c r="F3699" s="299" t="n">
        <v>25.58</v>
      </c>
    </row>
    <row r="3700" customFormat="false" ht="15" hidden="false" customHeight="false" outlineLevel="0" collapsed="false">
      <c r="A3700" s="294" t="s">
        <v>8214</v>
      </c>
      <c r="B3700" s="295" t="s">
        <v>8215</v>
      </c>
      <c r="C3700" s="296" t="s">
        <v>19</v>
      </c>
      <c r="D3700" s="297" t="n">
        <v>0.1242</v>
      </c>
      <c r="E3700" s="298" t="n">
        <f aca="false">1-D3700</f>
        <v>0.8758</v>
      </c>
      <c r="F3700" s="299" t="n">
        <v>154.23</v>
      </c>
    </row>
    <row r="3701" customFormat="false" ht="15" hidden="false" customHeight="false" outlineLevel="0" collapsed="false">
      <c r="A3701" s="294" t="s">
        <v>8216</v>
      </c>
      <c r="B3701" s="295" t="s">
        <v>8217</v>
      </c>
      <c r="C3701" s="296" t="s">
        <v>19</v>
      </c>
      <c r="D3701" s="297" t="n">
        <v>0.0212</v>
      </c>
      <c r="E3701" s="298" t="n">
        <f aca="false">1-D3701</f>
        <v>0.9788</v>
      </c>
      <c r="F3701" s="299" t="n">
        <v>1633.5</v>
      </c>
    </row>
    <row r="3702" customFormat="false" ht="15" hidden="false" customHeight="false" outlineLevel="0" collapsed="false">
      <c r="A3702" s="294" t="s">
        <v>8218</v>
      </c>
      <c r="B3702" s="295" t="s">
        <v>8219</v>
      </c>
      <c r="C3702" s="296" t="s">
        <v>19</v>
      </c>
      <c r="D3702" s="297" t="n">
        <v>0.0366</v>
      </c>
      <c r="E3702" s="298" t="n">
        <f aca="false">1-D3702</f>
        <v>0.9634</v>
      </c>
      <c r="F3702" s="299" t="n">
        <v>172.64</v>
      </c>
    </row>
    <row r="3703" customFormat="false" ht="15" hidden="false" customHeight="false" outlineLevel="0" collapsed="false">
      <c r="A3703" s="294" t="s">
        <v>8220</v>
      </c>
      <c r="B3703" s="295" t="s">
        <v>8221</v>
      </c>
      <c r="C3703" s="296" t="s">
        <v>19</v>
      </c>
      <c r="D3703" s="297" t="n">
        <v>0.0412</v>
      </c>
      <c r="E3703" s="298" t="n">
        <f aca="false">1-D3703</f>
        <v>0.9588</v>
      </c>
      <c r="F3703" s="299" t="n">
        <v>213.42</v>
      </c>
    </row>
    <row r="3704" customFormat="false" ht="15" hidden="false" customHeight="false" outlineLevel="0" collapsed="false">
      <c r="A3704" s="294" t="s">
        <v>8222</v>
      </c>
      <c r="B3704" s="295" t="s">
        <v>8223</v>
      </c>
      <c r="C3704" s="296" t="s">
        <v>19</v>
      </c>
      <c r="D3704" s="297" t="n">
        <v>0.0404</v>
      </c>
      <c r="E3704" s="298" t="n">
        <f aca="false">1-D3704</f>
        <v>0.9596</v>
      </c>
      <c r="F3704" s="299" t="n">
        <v>445.2</v>
      </c>
    </row>
    <row r="3705" customFormat="false" ht="15" hidden="false" customHeight="false" outlineLevel="0" collapsed="false">
      <c r="A3705" s="294" t="s">
        <v>8224</v>
      </c>
      <c r="B3705" s="295" t="s">
        <v>8225</v>
      </c>
      <c r="C3705" s="296" t="s">
        <v>19</v>
      </c>
      <c r="D3705" s="297" t="n">
        <v>0.0115</v>
      </c>
      <c r="E3705" s="298" t="n">
        <f aca="false">1-D3705</f>
        <v>0.9885</v>
      </c>
      <c r="F3705" s="299" t="n">
        <v>5088.24</v>
      </c>
    </row>
    <row r="3706" customFormat="false" ht="15" hidden="false" customHeight="false" outlineLevel="0" collapsed="false">
      <c r="A3706" s="294" t="s">
        <v>438</v>
      </c>
      <c r="B3706" s="295" t="s">
        <v>439</v>
      </c>
      <c r="C3706" s="296" t="s">
        <v>19</v>
      </c>
      <c r="D3706" s="297" t="n">
        <v>0.0484</v>
      </c>
      <c r="E3706" s="298" t="n">
        <f aca="false">1-D3706</f>
        <v>0.9516</v>
      </c>
      <c r="F3706" s="299" t="n">
        <v>64.27</v>
      </c>
    </row>
    <row r="3707" customFormat="false" ht="15" hidden="false" customHeight="false" outlineLevel="0" collapsed="false">
      <c r="A3707" s="294" t="s">
        <v>435</v>
      </c>
      <c r="B3707" s="295" t="s">
        <v>436</v>
      </c>
      <c r="C3707" s="296" t="s">
        <v>19</v>
      </c>
      <c r="D3707" s="297" t="n">
        <v>0.0638</v>
      </c>
      <c r="E3707" s="298" t="n">
        <f aca="false">1-D3707</f>
        <v>0.9362</v>
      </c>
      <c r="F3707" s="299" t="n">
        <v>65.84</v>
      </c>
    </row>
    <row r="3708" customFormat="false" ht="15" hidden="false" customHeight="false" outlineLevel="0" collapsed="false">
      <c r="A3708" s="294" t="s">
        <v>8226</v>
      </c>
      <c r="B3708" s="295" t="s">
        <v>8227</v>
      </c>
      <c r="C3708" s="296" t="s">
        <v>19</v>
      </c>
      <c r="D3708" s="297" t="n">
        <v>0.0851</v>
      </c>
      <c r="E3708" s="298" t="n">
        <f aca="false">1-D3708</f>
        <v>0.9149</v>
      </c>
      <c r="F3708" s="299" t="n">
        <v>68.85</v>
      </c>
    </row>
    <row r="3709" customFormat="false" ht="15" hidden="false" customHeight="false" outlineLevel="0" collapsed="false">
      <c r="A3709" s="294" t="s">
        <v>8228</v>
      </c>
      <c r="B3709" s="295" t="s">
        <v>8229</v>
      </c>
      <c r="C3709" s="296" t="s">
        <v>19</v>
      </c>
      <c r="D3709" s="297" t="n">
        <v>0.0851</v>
      </c>
      <c r="E3709" s="298" t="n">
        <f aca="false">1-D3709</f>
        <v>0.9149</v>
      </c>
      <c r="F3709" s="299" t="n">
        <v>68.85</v>
      </c>
    </row>
    <row r="3710" customFormat="false" ht="15" hidden="false" customHeight="false" outlineLevel="0" collapsed="false">
      <c r="A3710" s="294" t="s">
        <v>8230</v>
      </c>
      <c r="B3710" s="295" t="s">
        <v>8231</v>
      </c>
      <c r="C3710" s="296" t="s">
        <v>19</v>
      </c>
      <c r="D3710" s="297" t="n">
        <v>0.1112</v>
      </c>
      <c r="E3710" s="298" t="n">
        <f aca="false">1-D3710</f>
        <v>0.8888</v>
      </c>
      <c r="F3710" s="299" t="n">
        <v>72.55</v>
      </c>
    </row>
    <row r="3711" customFormat="false" ht="15" hidden="false" customHeight="false" outlineLevel="0" collapsed="false">
      <c r="A3711" s="294" t="s">
        <v>8232</v>
      </c>
      <c r="B3711" s="295" t="s">
        <v>8233</v>
      </c>
      <c r="C3711" s="296" t="s">
        <v>19</v>
      </c>
      <c r="D3711" s="297" t="n">
        <v>0.1545</v>
      </c>
      <c r="E3711" s="298" t="n">
        <f aca="false">1-D3711</f>
        <v>0.8455</v>
      </c>
      <c r="F3711" s="299" t="n">
        <v>77.49</v>
      </c>
    </row>
    <row r="3712" customFormat="false" ht="15" hidden="false" customHeight="false" outlineLevel="0" collapsed="false">
      <c r="A3712" s="294" t="s">
        <v>447</v>
      </c>
      <c r="B3712" s="295" t="s">
        <v>448</v>
      </c>
      <c r="C3712" s="296" t="s">
        <v>19</v>
      </c>
      <c r="D3712" s="297" t="n">
        <v>0.1972</v>
      </c>
      <c r="E3712" s="298" t="n">
        <f aca="false">1-D3712</f>
        <v>0.8028</v>
      </c>
      <c r="F3712" s="299" t="n">
        <v>85.01</v>
      </c>
    </row>
    <row r="3713" customFormat="false" ht="15" hidden="false" customHeight="false" outlineLevel="0" collapsed="false">
      <c r="A3713" s="294" t="s">
        <v>8234</v>
      </c>
      <c r="B3713" s="295" t="s">
        <v>8235</v>
      </c>
      <c r="C3713" s="296" t="s">
        <v>19</v>
      </c>
      <c r="D3713" s="297" t="n">
        <v>0.0721</v>
      </c>
      <c r="E3713" s="298" t="n">
        <f aca="false">1-D3713</f>
        <v>0.9279</v>
      </c>
      <c r="F3713" s="299" t="n">
        <v>81.3</v>
      </c>
    </row>
    <row r="3714" customFormat="false" ht="15" hidden="false" customHeight="false" outlineLevel="0" collapsed="false">
      <c r="A3714" s="294" t="s">
        <v>441</v>
      </c>
      <c r="B3714" s="295" t="s">
        <v>442</v>
      </c>
      <c r="C3714" s="296" t="s">
        <v>19</v>
      </c>
      <c r="D3714" s="297" t="n">
        <v>0.1158</v>
      </c>
      <c r="E3714" s="298" t="n">
        <f aca="false">1-D3714</f>
        <v>0.8842</v>
      </c>
      <c r="F3714" s="299" t="n">
        <v>13.38</v>
      </c>
    </row>
    <row r="3715" customFormat="false" ht="15" hidden="false" customHeight="false" outlineLevel="0" collapsed="false">
      <c r="A3715" s="294" t="s">
        <v>444</v>
      </c>
      <c r="B3715" s="295" t="s">
        <v>445</v>
      </c>
      <c r="C3715" s="296" t="s">
        <v>19</v>
      </c>
      <c r="D3715" s="297" t="n">
        <v>0.1484</v>
      </c>
      <c r="E3715" s="298" t="n">
        <f aca="false">1-D3715</f>
        <v>0.8516</v>
      </c>
      <c r="F3715" s="299" t="n">
        <v>14.15</v>
      </c>
    </row>
    <row r="3716" customFormat="false" ht="15" hidden="false" customHeight="false" outlineLevel="0" collapsed="false">
      <c r="A3716" s="294" t="s">
        <v>8236</v>
      </c>
      <c r="B3716" s="295" t="s">
        <v>8237</v>
      </c>
      <c r="C3716" s="296" t="s">
        <v>19</v>
      </c>
      <c r="D3716" s="297" t="n">
        <v>0.187</v>
      </c>
      <c r="E3716" s="298" t="n">
        <f aca="false">1-D3716</f>
        <v>0.813</v>
      </c>
      <c r="F3716" s="299" t="n">
        <v>15.67</v>
      </c>
    </row>
    <row r="3717" customFormat="false" ht="15" hidden="false" customHeight="false" outlineLevel="0" collapsed="false">
      <c r="A3717" s="294" t="s">
        <v>8238</v>
      </c>
      <c r="B3717" s="295" t="s">
        <v>8239</v>
      </c>
      <c r="C3717" s="296" t="s">
        <v>19</v>
      </c>
      <c r="D3717" s="297" t="n">
        <v>0.187</v>
      </c>
      <c r="E3717" s="298" t="n">
        <f aca="false">1-D3717</f>
        <v>0.813</v>
      </c>
      <c r="F3717" s="299" t="n">
        <v>15.67</v>
      </c>
    </row>
    <row r="3718" customFormat="false" ht="15" hidden="false" customHeight="false" outlineLevel="0" collapsed="false">
      <c r="A3718" s="294" t="s">
        <v>8240</v>
      </c>
      <c r="B3718" s="295" t="s">
        <v>8241</v>
      </c>
      <c r="C3718" s="296" t="s">
        <v>19</v>
      </c>
      <c r="D3718" s="297" t="n">
        <v>0.2303</v>
      </c>
      <c r="E3718" s="298" t="n">
        <f aca="false">1-D3718</f>
        <v>0.7697</v>
      </c>
      <c r="F3718" s="299" t="n">
        <v>17.5</v>
      </c>
    </row>
    <row r="3719" customFormat="false" ht="15" hidden="false" customHeight="false" outlineLevel="0" collapsed="false">
      <c r="A3719" s="294" t="s">
        <v>8242</v>
      </c>
      <c r="B3719" s="295" t="s">
        <v>8243</v>
      </c>
      <c r="C3719" s="296" t="s">
        <v>19</v>
      </c>
      <c r="D3719" s="297" t="n">
        <v>0.2366</v>
      </c>
      <c r="E3719" s="298" t="n">
        <f aca="false">1-D3719</f>
        <v>0.7634</v>
      </c>
      <c r="F3719" s="299" t="n">
        <v>25.27</v>
      </c>
    </row>
    <row r="3720" customFormat="false" ht="15" hidden="false" customHeight="false" outlineLevel="0" collapsed="false">
      <c r="A3720" s="294" t="s">
        <v>8244</v>
      </c>
      <c r="B3720" s="295" t="s">
        <v>8245</v>
      </c>
      <c r="C3720" s="296" t="s">
        <v>19</v>
      </c>
      <c r="D3720" s="297" t="n">
        <v>0.2883</v>
      </c>
      <c r="E3720" s="298" t="n">
        <f aca="false">1-D3720</f>
        <v>0.7117</v>
      </c>
      <c r="F3720" s="299" t="n">
        <v>29.03</v>
      </c>
    </row>
    <row r="3721" customFormat="false" ht="15" hidden="false" customHeight="false" outlineLevel="0" collapsed="false">
      <c r="A3721" s="294" t="s">
        <v>8246</v>
      </c>
      <c r="B3721" s="295" t="s">
        <v>8247</v>
      </c>
      <c r="C3721" s="296" t="s">
        <v>19</v>
      </c>
      <c r="D3721" s="297" t="n">
        <v>0.1572</v>
      </c>
      <c r="E3721" s="298" t="n">
        <f aca="false">1-D3721</f>
        <v>0.8428</v>
      </c>
      <c r="F3721" s="299" t="n">
        <v>18.64</v>
      </c>
    </row>
    <row r="3722" customFormat="false" ht="15" hidden="false" customHeight="false" outlineLevel="0" collapsed="false">
      <c r="A3722" s="294" t="s">
        <v>8248</v>
      </c>
      <c r="B3722" s="295" t="s">
        <v>8249</v>
      </c>
      <c r="C3722" s="296" t="s">
        <v>19</v>
      </c>
      <c r="D3722" s="297" t="n">
        <v>0.1857</v>
      </c>
      <c r="E3722" s="298" t="n">
        <f aca="false">1-D3722</f>
        <v>0.8143</v>
      </c>
      <c r="F3722" s="299" t="n">
        <v>32.21</v>
      </c>
    </row>
    <row r="3723" customFormat="false" ht="15" hidden="false" customHeight="false" outlineLevel="0" collapsed="false">
      <c r="A3723" s="294" t="s">
        <v>8250</v>
      </c>
      <c r="B3723" s="295" t="s">
        <v>8251</v>
      </c>
      <c r="C3723" s="296" t="s">
        <v>19</v>
      </c>
      <c r="D3723" s="297" t="n">
        <v>0.1205</v>
      </c>
      <c r="E3723" s="298" t="n">
        <f aca="false">1-D3723</f>
        <v>0.8795</v>
      </c>
      <c r="F3723" s="299" t="n">
        <v>486.47</v>
      </c>
    </row>
    <row r="3724" customFormat="false" ht="15" hidden="false" customHeight="false" outlineLevel="0" collapsed="false">
      <c r="A3724" s="294" t="s">
        <v>8252</v>
      </c>
      <c r="B3724" s="295" t="s">
        <v>8253</v>
      </c>
      <c r="C3724" s="296" t="s">
        <v>19</v>
      </c>
      <c r="D3724" s="297" t="n">
        <v>0.081</v>
      </c>
      <c r="E3724" s="298" t="n">
        <f aca="false">1-D3724</f>
        <v>0.919</v>
      </c>
      <c r="F3724" s="299" t="n">
        <v>724.15</v>
      </c>
    </row>
    <row r="3725" customFormat="false" ht="15" hidden="false" customHeight="false" outlineLevel="0" collapsed="false">
      <c r="A3725" s="294" t="s">
        <v>8254</v>
      </c>
      <c r="B3725" s="295" t="s">
        <v>8255</v>
      </c>
      <c r="C3725" s="296" t="s">
        <v>19</v>
      </c>
      <c r="D3725" s="297" t="n">
        <v>0.051</v>
      </c>
      <c r="E3725" s="298" t="n">
        <f aca="false">1-D3725</f>
        <v>0.949</v>
      </c>
      <c r="F3725" s="299" t="n">
        <v>1149.06</v>
      </c>
    </row>
    <row r="3726" customFormat="false" ht="15" hidden="false" customHeight="false" outlineLevel="0" collapsed="false">
      <c r="A3726" s="294" t="s">
        <v>8256</v>
      </c>
      <c r="B3726" s="295" t="s">
        <v>8257</v>
      </c>
      <c r="C3726" s="296" t="s">
        <v>19</v>
      </c>
      <c r="D3726" s="297" t="n">
        <v>0.0383</v>
      </c>
      <c r="E3726" s="298" t="n">
        <f aca="false">1-D3726</f>
        <v>0.9617</v>
      </c>
      <c r="F3726" s="299" t="n">
        <v>1532.7</v>
      </c>
    </row>
    <row r="3727" customFormat="false" ht="15" hidden="false" customHeight="false" outlineLevel="0" collapsed="false">
      <c r="A3727" s="294" t="s">
        <v>8258</v>
      </c>
      <c r="B3727" s="295" t="s">
        <v>8259</v>
      </c>
      <c r="C3727" s="296" t="s">
        <v>19</v>
      </c>
      <c r="D3727" s="297" t="n">
        <v>0.024</v>
      </c>
      <c r="E3727" s="298" t="n">
        <f aca="false">1-D3727</f>
        <v>0.976</v>
      </c>
      <c r="F3727" s="299" t="n">
        <v>2445.2</v>
      </c>
    </row>
    <row r="3728" customFormat="false" ht="15" hidden="false" customHeight="false" outlineLevel="0" collapsed="false">
      <c r="A3728" s="294" t="s">
        <v>8260</v>
      </c>
      <c r="B3728" s="295" t="s">
        <v>8261</v>
      </c>
      <c r="C3728" s="296" t="s">
        <v>19</v>
      </c>
      <c r="D3728" s="297" t="n">
        <v>0.0578</v>
      </c>
      <c r="E3728" s="298" t="n">
        <f aca="false">1-D3728</f>
        <v>0.9422</v>
      </c>
      <c r="F3728" s="299" t="n">
        <v>80.59</v>
      </c>
    </row>
    <row r="3729" customFormat="false" ht="15" hidden="false" customHeight="false" outlineLevel="0" collapsed="false">
      <c r="A3729" s="294" t="s">
        <v>8262</v>
      </c>
      <c r="B3729" s="295" t="s">
        <v>8263</v>
      </c>
      <c r="C3729" s="296" t="s">
        <v>19</v>
      </c>
      <c r="D3729" s="297" t="n">
        <v>0.0762</v>
      </c>
      <c r="E3729" s="298" t="n">
        <f aca="false">1-D3729</f>
        <v>0.9238</v>
      </c>
      <c r="F3729" s="299" t="n">
        <v>82.94</v>
      </c>
    </row>
    <row r="3730" customFormat="false" ht="15" hidden="false" customHeight="false" outlineLevel="0" collapsed="false">
      <c r="A3730" s="294" t="s">
        <v>8264</v>
      </c>
      <c r="B3730" s="295" t="s">
        <v>8265</v>
      </c>
      <c r="C3730" s="296" t="s">
        <v>19</v>
      </c>
      <c r="D3730" s="297" t="n">
        <v>0.1006</v>
      </c>
      <c r="E3730" s="298" t="n">
        <f aca="false">1-D3730</f>
        <v>0.8994</v>
      </c>
      <c r="F3730" s="299" t="n">
        <v>87.46</v>
      </c>
    </row>
    <row r="3731" customFormat="false" ht="15" hidden="false" customHeight="false" outlineLevel="0" collapsed="false">
      <c r="A3731" s="294" t="s">
        <v>8266</v>
      </c>
      <c r="B3731" s="295" t="s">
        <v>8267</v>
      </c>
      <c r="C3731" s="296" t="s">
        <v>19</v>
      </c>
      <c r="D3731" s="297" t="n">
        <v>0.1006</v>
      </c>
      <c r="E3731" s="298" t="n">
        <f aca="false">1-D3731</f>
        <v>0.8994</v>
      </c>
      <c r="F3731" s="299" t="n">
        <v>87.46</v>
      </c>
    </row>
    <row r="3732" customFormat="false" ht="15" hidden="false" customHeight="false" outlineLevel="0" collapsed="false">
      <c r="A3732" s="294" t="s">
        <v>8268</v>
      </c>
      <c r="B3732" s="295" t="s">
        <v>8269</v>
      </c>
      <c r="C3732" s="296" t="s">
        <v>19</v>
      </c>
      <c r="D3732" s="297" t="n">
        <v>0.1302</v>
      </c>
      <c r="E3732" s="298" t="n">
        <f aca="false">1-D3732</f>
        <v>0.8698</v>
      </c>
      <c r="F3732" s="299" t="n">
        <v>92.99</v>
      </c>
    </row>
    <row r="3733" customFormat="false" ht="15" hidden="false" customHeight="false" outlineLevel="0" collapsed="false">
      <c r="A3733" s="294" t="s">
        <v>8270</v>
      </c>
      <c r="B3733" s="295" t="s">
        <v>8271</v>
      </c>
      <c r="C3733" s="296" t="s">
        <v>19</v>
      </c>
      <c r="D3733" s="297" t="n">
        <v>0.1766</v>
      </c>
      <c r="E3733" s="298" t="n">
        <f aca="false">1-D3733</f>
        <v>0.8234</v>
      </c>
      <c r="F3733" s="299" t="n">
        <v>101.74</v>
      </c>
    </row>
    <row r="3734" customFormat="false" ht="15" hidden="false" customHeight="false" outlineLevel="0" collapsed="false">
      <c r="A3734" s="294" t="s">
        <v>8272</v>
      </c>
      <c r="B3734" s="295" t="s">
        <v>8273</v>
      </c>
      <c r="C3734" s="296" t="s">
        <v>19</v>
      </c>
      <c r="D3734" s="297" t="n">
        <v>0.2225</v>
      </c>
      <c r="E3734" s="298" t="n">
        <f aca="false">1-D3734</f>
        <v>0.7775</v>
      </c>
      <c r="F3734" s="299" t="n">
        <v>113.01</v>
      </c>
    </row>
    <row r="3735" customFormat="false" ht="15" hidden="false" customHeight="false" outlineLevel="0" collapsed="false">
      <c r="A3735" s="294" t="s">
        <v>8274</v>
      </c>
      <c r="B3735" s="295" t="s">
        <v>8275</v>
      </c>
      <c r="C3735" s="296" t="s">
        <v>19</v>
      </c>
      <c r="D3735" s="297" t="n">
        <v>0.0844</v>
      </c>
      <c r="E3735" s="298" t="n">
        <f aca="false">1-D3735</f>
        <v>0.9156</v>
      </c>
      <c r="F3735" s="299" t="n">
        <v>104.26</v>
      </c>
    </row>
    <row r="3736" customFormat="false" ht="15" hidden="false" customHeight="false" outlineLevel="0" collapsed="false">
      <c r="A3736" s="294" t="s">
        <v>8276</v>
      </c>
      <c r="B3736" s="295" t="s">
        <v>8277</v>
      </c>
      <c r="C3736" s="296" t="s">
        <v>19</v>
      </c>
      <c r="D3736" s="297" t="n">
        <v>0.191</v>
      </c>
      <c r="E3736" s="298" t="n">
        <f aca="false">1-D3736</f>
        <v>0.809</v>
      </c>
      <c r="F3736" s="299" t="n">
        <v>181.65</v>
      </c>
    </row>
    <row r="3737" customFormat="false" ht="15" hidden="false" customHeight="false" outlineLevel="0" collapsed="false">
      <c r="A3737" s="294" t="s">
        <v>467</v>
      </c>
      <c r="B3737" s="295" t="s">
        <v>468</v>
      </c>
      <c r="C3737" s="296" t="s">
        <v>19</v>
      </c>
      <c r="D3737" s="297" t="n">
        <v>0.07</v>
      </c>
      <c r="E3737" s="298" t="n">
        <f aca="false">1-D3737</f>
        <v>0.93</v>
      </c>
      <c r="F3737" s="299" t="n">
        <v>337.01</v>
      </c>
    </row>
    <row r="3738" customFormat="false" ht="15" hidden="false" customHeight="false" outlineLevel="0" collapsed="false">
      <c r="A3738" s="294" t="s">
        <v>8278</v>
      </c>
      <c r="B3738" s="295" t="s">
        <v>8279</v>
      </c>
      <c r="C3738" s="296" t="s">
        <v>19</v>
      </c>
      <c r="D3738" s="297" t="n">
        <v>0.0569</v>
      </c>
      <c r="E3738" s="298" t="n">
        <f aca="false">1-D3738</f>
        <v>0.9431</v>
      </c>
      <c r="F3738" s="299" t="n">
        <v>461.29</v>
      </c>
    </row>
    <row r="3739" customFormat="false" ht="15" hidden="false" customHeight="false" outlineLevel="0" collapsed="false">
      <c r="A3739" s="294" t="s">
        <v>8280</v>
      </c>
      <c r="B3739" s="295" t="s">
        <v>8281</v>
      </c>
      <c r="C3739" s="296" t="s">
        <v>19</v>
      </c>
      <c r="D3739" s="297" t="n">
        <v>0.0548</v>
      </c>
      <c r="E3739" s="298" t="n">
        <f aca="false">1-D3739</f>
        <v>0.9452</v>
      </c>
      <c r="F3739" s="299" t="n">
        <v>483.36</v>
      </c>
    </row>
    <row r="3740" customFormat="false" ht="15" hidden="false" customHeight="false" outlineLevel="0" collapsed="false">
      <c r="A3740" s="294" t="s">
        <v>8282</v>
      </c>
      <c r="B3740" s="295" t="s">
        <v>8283</v>
      </c>
      <c r="C3740" s="296" t="s">
        <v>19</v>
      </c>
      <c r="D3740" s="297" t="n">
        <v>0.0571</v>
      </c>
      <c r="E3740" s="298" t="n">
        <f aca="false">1-D3740</f>
        <v>0.9429</v>
      </c>
      <c r="F3740" s="299" t="n">
        <v>557.54</v>
      </c>
    </row>
    <row r="3741" customFormat="false" ht="15" hidden="false" customHeight="false" outlineLevel="0" collapsed="false">
      <c r="A3741" s="294" t="s">
        <v>8284</v>
      </c>
      <c r="B3741" s="295" t="s">
        <v>8285</v>
      </c>
      <c r="C3741" s="296" t="s">
        <v>19</v>
      </c>
      <c r="D3741" s="297" t="n">
        <v>0.0285</v>
      </c>
      <c r="E3741" s="298" t="n">
        <f aca="false">1-D3741</f>
        <v>0.9715</v>
      </c>
      <c r="F3741" s="299" t="n">
        <v>1117.75</v>
      </c>
    </row>
    <row r="3742" customFormat="false" ht="15" hidden="false" customHeight="false" outlineLevel="0" collapsed="false">
      <c r="A3742" s="294" t="s">
        <v>8286</v>
      </c>
      <c r="B3742" s="295" t="s">
        <v>8287</v>
      </c>
      <c r="C3742" s="296" t="s">
        <v>19</v>
      </c>
      <c r="D3742" s="297" t="n">
        <v>0.0403</v>
      </c>
      <c r="E3742" s="298" t="n">
        <f aca="false">1-D3742</f>
        <v>0.9597</v>
      </c>
      <c r="F3742" s="299" t="n">
        <v>793.13</v>
      </c>
    </row>
    <row r="3743" customFormat="false" ht="15" hidden="false" customHeight="false" outlineLevel="0" collapsed="false">
      <c r="A3743" s="294" t="s">
        <v>8288</v>
      </c>
      <c r="B3743" s="295" t="s">
        <v>8289</v>
      </c>
      <c r="C3743" s="296" t="s">
        <v>19</v>
      </c>
      <c r="D3743" s="297" t="n">
        <v>0.1398</v>
      </c>
      <c r="E3743" s="298" t="n">
        <f aca="false">1-D3743</f>
        <v>0.8602</v>
      </c>
      <c r="F3743" s="299" t="n">
        <v>482.85</v>
      </c>
    </row>
    <row r="3744" customFormat="false" ht="15" hidden="false" customHeight="false" outlineLevel="0" collapsed="false">
      <c r="A3744" s="294" t="s">
        <v>8290</v>
      </c>
      <c r="B3744" s="295" t="s">
        <v>8291</v>
      </c>
      <c r="C3744" s="296" t="s">
        <v>19</v>
      </c>
      <c r="D3744" s="297" t="n">
        <v>0.1725</v>
      </c>
      <c r="E3744" s="298" t="n">
        <f aca="false">1-D3744</f>
        <v>0.8275</v>
      </c>
      <c r="F3744" s="299" t="n">
        <v>78.67</v>
      </c>
    </row>
    <row r="3745" customFormat="false" ht="15" hidden="false" customHeight="false" outlineLevel="0" collapsed="false">
      <c r="A3745" s="294" t="s">
        <v>8292</v>
      </c>
      <c r="B3745" s="295" t="s">
        <v>8293</v>
      </c>
      <c r="C3745" s="296" t="s">
        <v>19</v>
      </c>
      <c r="D3745" s="297" t="n">
        <v>0.1329</v>
      </c>
      <c r="E3745" s="298" t="n">
        <f aca="false">1-D3745</f>
        <v>0.8671</v>
      </c>
      <c r="F3745" s="299" t="n">
        <v>115.13</v>
      </c>
    </row>
    <row r="3746" customFormat="false" ht="15" hidden="false" customHeight="false" outlineLevel="0" collapsed="false">
      <c r="A3746" s="294" t="s">
        <v>8294</v>
      </c>
      <c r="B3746" s="295" t="s">
        <v>8295</v>
      </c>
      <c r="C3746" s="296" t="s">
        <v>19</v>
      </c>
      <c r="D3746" s="297" t="n">
        <v>0.0238</v>
      </c>
      <c r="E3746" s="298" t="n">
        <f aca="false">1-D3746</f>
        <v>0.9762</v>
      </c>
      <c r="F3746" s="299" t="n">
        <v>10205.34</v>
      </c>
    </row>
    <row r="3747" customFormat="false" ht="15" hidden="false" customHeight="false" outlineLevel="0" collapsed="false">
      <c r="A3747" s="294" t="s">
        <v>8296</v>
      </c>
      <c r="B3747" s="295" t="s">
        <v>8297</v>
      </c>
      <c r="C3747" s="296" t="s">
        <v>19</v>
      </c>
      <c r="D3747" s="297" t="n">
        <v>0.0238</v>
      </c>
      <c r="E3747" s="298" t="n">
        <f aca="false">1-D3747</f>
        <v>0.9762</v>
      </c>
      <c r="F3747" s="299" t="n">
        <v>13607.11</v>
      </c>
    </row>
    <row r="3748" customFormat="false" ht="15" hidden="false" customHeight="false" outlineLevel="0" collapsed="false">
      <c r="A3748" s="294" t="s">
        <v>8298</v>
      </c>
      <c r="B3748" s="295" t="s">
        <v>8299</v>
      </c>
      <c r="C3748" s="296" t="s">
        <v>19</v>
      </c>
      <c r="D3748" s="297" t="n">
        <v>0.0307</v>
      </c>
      <c r="E3748" s="298" t="n">
        <f aca="false">1-D3748</f>
        <v>0.9693</v>
      </c>
      <c r="F3748" s="299" t="n">
        <v>5286.65</v>
      </c>
    </row>
    <row r="3749" customFormat="false" ht="15" hidden="false" customHeight="false" outlineLevel="0" collapsed="false">
      <c r="A3749" s="294" t="s">
        <v>8300</v>
      </c>
      <c r="B3749" s="295" t="s">
        <v>8301</v>
      </c>
      <c r="C3749" s="296" t="s">
        <v>19</v>
      </c>
      <c r="D3749" s="297" t="n">
        <v>0.3071</v>
      </c>
      <c r="E3749" s="298" t="n">
        <f aca="false">1-D3749</f>
        <v>0.6929</v>
      </c>
      <c r="F3749" s="299" t="n">
        <v>219.82</v>
      </c>
    </row>
    <row r="3750" customFormat="false" ht="15" hidden="false" customHeight="false" outlineLevel="0" collapsed="false">
      <c r="A3750" s="294" t="s">
        <v>8302</v>
      </c>
      <c r="B3750" s="295" t="s">
        <v>8303</v>
      </c>
      <c r="C3750" s="296" t="s">
        <v>19</v>
      </c>
      <c r="D3750" s="297" t="n">
        <v>0.0246</v>
      </c>
      <c r="E3750" s="298" t="n">
        <f aca="false">1-D3750</f>
        <v>0.9754</v>
      </c>
      <c r="F3750" s="299" t="n">
        <v>1526.07</v>
      </c>
    </row>
    <row r="3751" customFormat="false" ht="15" hidden="false" customHeight="false" outlineLevel="0" collapsed="false">
      <c r="A3751" s="294" t="s">
        <v>8304</v>
      </c>
      <c r="B3751" s="295" t="s">
        <v>8305</v>
      </c>
      <c r="C3751" s="296" t="s">
        <v>19</v>
      </c>
      <c r="D3751" s="297" t="n">
        <v>0.2943</v>
      </c>
      <c r="E3751" s="298" t="n">
        <f aca="false">1-D3751</f>
        <v>0.7057</v>
      </c>
      <c r="F3751" s="299" t="n">
        <v>14.51</v>
      </c>
    </row>
    <row r="3752" customFormat="false" ht="15" hidden="false" customHeight="false" outlineLevel="0" collapsed="false">
      <c r="A3752" s="294" t="s">
        <v>8306</v>
      </c>
      <c r="B3752" s="295" t="s">
        <v>8307</v>
      </c>
      <c r="C3752" s="296" t="s">
        <v>19</v>
      </c>
      <c r="D3752" s="297" t="n">
        <v>0.385</v>
      </c>
      <c r="E3752" s="298" t="n">
        <f aca="false">1-D3752</f>
        <v>0.615</v>
      </c>
      <c r="F3752" s="299" t="n">
        <v>11.09</v>
      </c>
    </row>
    <row r="3753" customFormat="false" ht="15" hidden="false" customHeight="false" outlineLevel="0" collapsed="false">
      <c r="A3753" s="294" t="s">
        <v>8308</v>
      </c>
      <c r="B3753" s="295" t="s">
        <v>8309</v>
      </c>
      <c r="C3753" s="296" t="s">
        <v>19</v>
      </c>
      <c r="D3753" s="297" t="n">
        <v>0.5358</v>
      </c>
      <c r="E3753" s="298" t="n">
        <f aca="false">1-D3753</f>
        <v>0.4642</v>
      </c>
      <c r="F3753" s="299" t="n">
        <v>7.97</v>
      </c>
    </row>
    <row r="3754" customFormat="false" ht="15" hidden="false" customHeight="false" outlineLevel="0" collapsed="false">
      <c r="A3754" s="294" t="s">
        <v>8310</v>
      </c>
      <c r="B3754" s="295" t="s">
        <v>8311</v>
      </c>
      <c r="C3754" s="296" t="s">
        <v>19</v>
      </c>
      <c r="D3754" s="297" t="n">
        <v>0.5709</v>
      </c>
      <c r="E3754" s="298" t="n">
        <f aca="false">1-D3754</f>
        <v>0.4291</v>
      </c>
      <c r="F3754" s="299" t="n">
        <v>7.48</v>
      </c>
    </row>
    <row r="3755" customFormat="false" ht="15" hidden="false" customHeight="false" outlineLevel="0" collapsed="false">
      <c r="A3755" s="294" t="s">
        <v>8312</v>
      </c>
      <c r="B3755" s="295" t="s">
        <v>8313</v>
      </c>
      <c r="C3755" s="296" t="s">
        <v>19</v>
      </c>
      <c r="D3755" s="297" t="n">
        <v>0.324</v>
      </c>
      <c r="E3755" s="298" t="n">
        <f aca="false">1-D3755</f>
        <v>0.676</v>
      </c>
      <c r="F3755" s="299" t="n">
        <v>111.95</v>
      </c>
    </row>
    <row r="3756" customFormat="false" ht="15" hidden="false" customHeight="false" outlineLevel="0" collapsed="false">
      <c r="A3756" s="294" t="s">
        <v>8314</v>
      </c>
      <c r="B3756" s="295" t="s">
        <v>8315</v>
      </c>
      <c r="C3756" s="296" t="s">
        <v>19</v>
      </c>
      <c r="D3756" s="297" t="n">
        <v>0.2445</v>
      </c>
      <c r="E3756" s="298" t="n">
        <f aca="false">1-D3756</f>
        <v>0.7555</v>
      </c>
      <c r="F3756" s="299" t="n">
        <v>41.56</v>
      </c>
    </row>
    <row r="3757" customFormat="false" ht="15" hidden="false" customHeight="false" outlineLevel="0" collapsed="false">
      <c r="A3757" s="294" t="s">
        <v>8316</v>
      </c>
      <c r="B3757" s="295" t="s">
        <v>8317</v>
      </c>
      <c r="C3757" s="296" t="s">
        <v>19</v>
      </c>
      <c r="D3757" s="297" t="n">
        <v>0.2632</v>
      </c>
      <c r="E3757" s="298" t="n">
        <f aca="false">1-D3757</f>
        <v>0.7368</v>
      </c>
      <c r="F3757" s="299" t="n">
        <v>32.18</v>
      </c>
    </row>
    <row r="3758" customFormat="false" ht="15" hidden="false" customHeight="false" outlineLevel="0" collapsed="false">
      <c r="A3758" s="294" t="s">
        <v>8318</v>
      </c>
      <c r="B3758" s="295" t="s">
        <v>8319</v>
      </c>
      <c r="C3758" s="296" t="s">
        <v>19</v>
      </c>
      <c r="D3758" s="297" t="n">
        <v>0.286</v>
      </c>
      <c r="E3758" s="298" t="n">
        <f aca="false">1-D3758</f>
        <v>0.714</v>
      </c>
      <c r="F3758" s="299" t="n">
        <v>71.09</v>
      </c>
    </row>
    <row r="3759" customFormat="false" ht="15" hidden="false" customHeight="false" outlineLevel="0" collapsed="false">
      <c r="A3759" s="294" t="s">
        <v>8320</v>
      </c>
      <c r="B3759" s="295" t="s">
        <v>8321</v>
      </c>
      <c r="C3759" s="296" t="s">
        <v>19</v>
      </c>
      <c r="D3759" s="297" t="n">
        <v>0.2897</v>
      </c>
      <c r="E3759" s="298" t="n">
        <f aca="false">1-D3759</f>
        <v>0.7103</v>
      </c>
      <c r="F3759" s="299" t="n">
        <v>58.55</v>
      </c>
    </row>
    <row r="3760" customFormat="false" ht="15" hidden="false" customHeight="false" outlineLevel="0" collapsed="false">
      <c r="A3760" s="294" t="s">
        <v>8322</v>
      </c>
      <c r="B3760" s="295" t="s">
        <v>8323</v>
      </c>
      <c r="C3760" s="296" t="s">
        <v>19</v>
      </c>
      <c r="D3760" s="297" t="n">
        <v>0.2599</v>
      </c>
      <c r="E3760" s="298" t="n">
        <f aca="false">1-D3760</f>
        <v>0.7401</v>
      </c>
      <c r="F3760" s="299" t="n">
        <v>117.36</v>
      </c>
    </row>
    <row r="3761" customFormat="false" ht="15" hidden="false" customHeight="false" outlineLevel="0" collapsed="false">
      <c r="A3761" s="294" t="s">
        <v>8324</v>
      </c>
      <c r="B3761" s="295" t="s">
        <v>8325</v>
      </c>
      <c r="C3761" s="296" t="s">
        <v>19</v>
      </c>
      <c r="D3761" s="297" t="n">
        <v>0.2751</v>
      </c>
      <c r="E3761" s="298" t="n">
        <f aca="false">1-D3761</f>
        <v>0.7249</v>
      </c>
      <c r="F3761" s="299" t="n">
        <v>92.47</v>
      </c>
    </row>
    <row r="3762" customFormat="false" ht="15" hidden="false" customHeight="false" outlineLevel="0" collapsed="false">
      <c r="A3762" s="294" t="s">
        <v>8326</v>
      </c>
      <c r="B3762" s="295" t="s">
        <v>8327</v>
      </c>
      <c r="C3762" s="296" t="s">
        <v>19</v>
      </c>
      <c r="D3762" s="297" t="n">
        <v>0.2646</v>
      </c>
      <c r="E3762" s="298" t="n">
        <f aca="false">1-D3762</f>
        <v>0.7354</v>
      </c>
      <c r="F3762" s="299" t="n">
        <v>153.66</v>
      </c>
    </row>
    <row r="3763" customFormat="false" ht="15" hidden="false" customHeight="false" outlineLevel="0" collapsed="false">
      <c r="A3763" s="294" t="s">
        <v>8328</v>
      </c>
      <c r="B3763" s="295" t="s">
        <v>8329</v>
      </c>
      <c r="C3763" s="296" t="s">
        <v>19</v>
      </c>
      <c r="D3763" s="297" t="n">
        <v>0.2569</v>
      </c>
      <c r="E3763" s="298" t="n">
        <f aca="false">1-D3763</f>
        <v>0.7431</v>
      </c>
      <c r="F3763" s="299" t="n">
        <v>132.07</v>
      </c>
    </row>
    <row r="3764" customFormat="false" ht="15" hidden="false" customHeight="false" outlineLevel="0" collapsed="false">
      <c r="A3764" s="294" t="s">
        <v>8330</v>
      </c>
      <c r="B3764" s="295" t="s">
        <v>8331</v>
      </c>
      <c r="C3764" s="296" t="s">
        <v>61</v>
      </c>
      <c r="D3764" s="297" t="n">
        <v>0.0065</v>
      </c>
      <c r="E3764" s="298" t="n">
        <f aca="false">1-D3764</f>
        <v>0.9935</v>
      </c>
      <c r="F3764" s="299" t="n">
        <v>10.79</v>
      </c>
    </row>
    <row r="3765" customFormat="false" ht="15" hidden="false" customHeight="false" outlineLevel="0" collapsed="false">
      <c r="A3765" s="294" t="s">
        <v>8332</v>
      </c>
      <c r="B3765" s="295" t="s">
        <v>8333</v>
      </c>
      <c r="C3765" s="296" t="s">
        <v>61</v>
      </c>
      <c r="D3765" s="297" t="n">
        <v>0.0006</v>
      </c>
      <c r="E3765" s="298" t="n">
        <f aca="false">1-D3765</f>
        <v>0.9994</v>
      </c>
      <c r="F3765" s="299" t="n">
        <v>131.33</v>
      </c>
    </row>
    <row r="3766" customFormat="false" ht="15" hidden="false" customHeight="false" outlineLevel="0" collapsed="false">
      <c r="A3766" s="294" t="s">
        <v>8334</v>
      </c>
      <c r="B3766" s="295" t="s">
        <v>8335</v>
      </c>
      <c r="C3766" s="296" t="s">
        <v>61</v>
      </c>
      <c r="D3766" s="297" t="n">
        <v>0.0041</v>
      </c>
      <c r="E3766" s="298" t="n">
        <f aca="false">1-D3766</f>
        <v>0.9959</v>
      </c>
      <c r="F3766" s="299" t="n">
        <v>17.13</v>
      </c>
    </row>
    <row r="3767" customFormat="false" ht="15" hidden="false" customHeight="false" outlineLevel="0" collapsed="false">
      <c r="A3767" s="294" t="s">
        <v>8336</v>
      </c>
      <c r="B3767" s="295" t="s">
        <v>8337</v>
      </c>
      <c r="C3767" s="296" t="s">
        <v>61</v>
      </c>
      <c r="D3767" s="297" t="n">
        <v>0.0026</v>
      </c>
      <c r="E3767" s="298" t="n">
        <f aca="false">1-D3767</f>
        <v>0.9974</v>
      </c>
      <c r="F3767" s="299" t="n">
        <v>26.52</v>
      </c>
    </row>
    <row r="3768" customFormat="false" ht="15" hidden="false" customHeight="false" outlineLevel="0" collapsed="false">
      <c r="A3768" s="294" t="s">
        <v>8338</v>
      </c>
      <c r="B3768" s="295" t="s">
        <v>8339</v>
      </c>
      <c r="C3768" s="296" t="s">
        <v>61</v>
      </c>
      <c r="D3768" s="297" t="n">
        <v>0.0019</v>
      </c>
      <c r="E3768" s="298" t="n">
        <f aca="false">1-D3768</f>
        <v>0.9981</v>
      </c>
      <c r="F3768" s="299" t="n">
        <v>37.46</v>
      </c>
    </row>
    <row r="3769" customFormat="false" ht="15" hidden="false" customHeight="false" outlineLevel="0" collapsed="false">
      <c r="A3769" s="294" t="s">
        <v>8340</v>
      </c>
      <c r="B3769" s="295" t="s">
        <v>8341</v>
      </c>
      <c r="C3769" s="296" t="s">
        <v>61</v>
      </c>
      <c r="D3769" s="297" t="n">
        <v>0.0013</v>
      </c>
      <c r="E3769" s="298" t="n">
        <f aca="false">1-D3769</f>
        <v>0.9987</v>
      </c>
      <c r="F3769" s="299" t="n">
        <v>55.35</v>
      </c>
    </row>
    <row r="3770" customFormat="false" ht="15" hidden="false" customHeight="false" outlineLevel="0" collapsed="false">
      <c r="A3770" s="294" t="s">
        <v>8342</v>
      </c>
      <c r="B3770" s="295" t="s">
        <v>8343</v>
      </c>
      <c r="C3770" s="296" t="s">
        <v>61</v>
      </c>
      <c r="D3770" s="297" t="n">
        <v>0.0009</v>
      </c>
      <c r="E3770" s="298" t="n">
        <f aca="false">1-D3770</f>
        <v>0.9991</v>
      </c>
      <c r="F3770" s="299" t="n">
        <v>77.38</v>
      </c>
    </row>
    <row r="3771" customFormat="false" ht="15" hidden="false" customHeight="false" outlineLevel="0" collapsed="false">
      <c r="A3771" s="294" t="s">
        <v>8344</v>
      </c>
      <c r="B3771" s="295" t="s">
        <v>8345</v>
      </c>
      <c r="C3771" s="296" t="s">
        <v>61</v>
      </c>
      <c r="D3771" s="297" t="n">
        <v>0.0008</v>
      </c>
      <c r="E3771" s="298" t="n">
        <f aca="false">1-D3771</f>
        <v>0.9992</v>
      </c>
      <c r="F3771" s="299" t="n">
        <v>100.45</v>
      </c>
    </row>
    <row r="3772" customFormat="false" ht="15" hidden="false" customHeight="false" outlineLevel="0" collapsed="false">
      <c r="A3772" s="294" t="s">
        <v>8346</v>
      </c>
      <c r="B3772" s="295" t="s">
        <v>8347</v>
      </c>
      <c r="C3772" s="296" t="s">
        <v>19</v>
      </c>
      <c r="D3772" s="297" t="n">
        <v>0.2149</v>
      </c>
      <c r="E3772" s="298" t="n">
        <f aca="false">1-D3772</f>
        <v>0.7851</v>
      </c>
      <c r="F3772" s="299" t="n">
        <v>1981.94</v>
      </c>
    </row>
    <row r="3773" customFormat="false" ht="15" hidden="false" customHeight="false" outlineLevel="0" collapsed="false">
      <c r="A3773" s="294" t="s">
        <v>8348</v>
      </c>
      <c r="B3773" s="295" t="s">
        <v>8349</v>
      </c>
      <c r="C3773" s="296" t="s">
        <v>19</v>
      </c>
      <c r="D3773" s="297" t="n">
        <v>0.2114</v>
      </c>
      <c r="E3773" s="298" t="n">
        <f aca="false">1-D3773</f>
        <v>0.7886</v>
      </c>
      <c r="F3773" s="299" t="n">
        <v>2148.1</v>
      </c>
    </row>
    <row r="3774" customFormat="false" ht="15" hidden="false" customHeight="false" outlineLevel="0" collapsed="false">
      <c r="A3774" s="294" t="s">
        <v>8350</v>
      </c>
      <c r="B3774" s="295" t="s">
        <v>8351</v>
      </c>
      <c r="C3774" s="296" t="s">
        <v>19</v>
      </c>
      <c r="D3774" s="297" t="n">
        <v>0.1899</v>
      </c>
      <c r="E3774" s="298" t="n">
        <f aca="false">1-D3774</f>
        <v>0.8101</v>
      </c>
      <c r="F3774" s="299" t="n">
        <v>2182.73</v>
      </c>
    </row>
    <row r="3775" customFormat="false" ht="15" hidden="false" customHeight="false" outlineLevel="0" collapsed="false">
      <c r="A3775" s="294" t="s">
        <v>8352</v>
      </c>
      <c r="B3775" s="295" t="s">
        <v>8353</v>
      </c>
      <c r="C3775" s="296" t="s">
        <v>19</v>
      </c>
      <c r="D3775" s="297" t="n">
        <v>0.179</v>
      </c>
      <c r="E3775" s="298" t="n">
        <f aca="false">1-D3775</f>
        <v>0.821</v>
      </c>
      <c r="F3775" s="299" t="n">
        <v>2410.32</v>
      </c>
    </row>
    <row r="3776" customFormat="false" ht="15" hidden="false" customHeight="false" outlineLevel="0" collapsed="false">
      <c r="A3776" s="294" t="s">
        <v>8354</v>
      </c>
      <c r="B3776" s="295" t="s">
        <v>8355</v>
      </c>
      <c r="C3776" s="296" t="s">
        <v>19</v>
      </c>
      <c r="D3776" s="297" t="n">
        <v>0.2202</v>
      </c>
      <c r="E3776" s="298" t="n">
        <f aca="false">1-D3776</f>
        <v>0.7798</v>
      </c>
      <c r="F3776" s="299" t="n">
        <v>1993.24</v>
      </c>
    </row>
    <row r="3777" customFormat="false" ht="15" hidden="false" customHeight="false" outlineLevel="0" collapsed="false">
      <c r="A3777" s="294" t="s">
        <v>8356</v>
      </c>
      <c r="B3777" s="295" t="s">
        <v>8357</v>
      </c>
      <c r="C3777" s="296" t="s">
        <v>19</v>
      </c>
      <c r="D3777" s="297" t="n">
        <v>0.2163</v>
      </c>
      <c r="E3777" s="298" t="n">
        <f aca="false">1-D3777</f>
        <v>0.7837</v>
      </c>
      <c r="F3777" s="299" t="n">
        <v>2159.4</v>
      </c>
    </row>
    <row r="3778" customFormat="false" ht="15" hidden="false" customHeight="false" outlineLevel="0" collapsed="false">
      <c r="A3778" s="294" t="s">
        <v>8358</v>
      </c>
      <c r="B3778" s="295" t="s">
        <v>8359</v>
      </c>
      <c r="C3778" s="296" t="s">
        <v>19</v>
      </c>
      <c r="D3778" s="297" t="n">
        <v>0.1949</v>
      </c>
      <c r="E3778" s="298" t="n">
        <f aca="false">1-D3778</f>
        <v>0.8051</v>
      </c>
      <c r="F3778" s="299" t="n">
        <v>2194.03</v>
      </c>
    </row>
    <row r="3779" customFormat="false" ht="15" hidden="false" customHeight="false" outlineLevel="0" collapsed="false">
      <c r="A3779" s="294" t="s">
        <v>8360</v>
      </c>
      <c r="B3779" s="295" t="s">
        <v>8361</v>
      </c>
      <c r="C3779" s="296" t="s">
        <v>19</v>
      </c>
      <c r="D3779" s="297" t="n">
        <v>0.1835</v>
      </c>
      <c r="E3779" s="298" t="n">
        <f aca="false">1-D3779</f>
        <v>0.8165</v>
      </c>
      <c r="F3779" s="299" t="n">
        <v>2421.62</v>
      </c>
    </row>
    <row r="3780" customFormat="false" ht="15" hidden="false" customHeight="false" outlineLevel="0" collapsed="false">
      <c r="A3780" s="294" t="s">
        <v>8362</v>
      </c>
      <c r="B3780" s="295" t="s">
        <v>8363</v>
      </c>
      <c r="C3780" s="296" t="s">
        <v>19</v>
      </c>
      <c r="D3780" s="297" t="n">
        <v>0.2396</v>
      </c>
      <c r="E3780" s="298" t="n">
        <f aca="false">1-D3780</f>
        <v>0.7604</v>
      </c>
      <c r="F3780" s="299" t="n">
        <v>1648.9</v>
      </c>
    </row>
    <row r="3781" customFormat="false" ht="15" hidden="false" customHeight="false" outlineLevel="0" collapsed="false">
      <c r="A3781" s="294" t="s">
        <v>8364</v>
      </c>
      <c r="B3781" s="295" t="s">
        <v>8365</v>
      </c>
      <c r="C3781" s="296" t="s">
        <v>19</v>
      </c>
      <c r="D3781" s="297" t="n">
        <v>0.2352</v>
      </c>
      <c r="E3781" s="298" t="n">
        <f aca="false">1-D3781</f>
        <v>0.7648</v>
      </c>
      <c r="F3781" s="299" t="n">
        <v>1758.68</v>
      </c>
    </row>
    <row r="3782" customFormat="false" ht="15" hidden="false" customHeight="false" outlineLevel="0" collapsed="false">
      <c r="A3782" s="294" t="s">
        <v>8366</v>
      </c>
      <c r="B3782" s="295" t="s">
        <v>8367</v>
      </c>
      <c r="C3782" s="296" t="s">
        <v>19</v>
      </c>
      <c r="D3782" s="297" t="n">
        <v>0.2176</v>
      </c>
      <c r="E3782" s="298" t="n">
        <f aca="false">1-D3782</f>
        <v>0.7824</v>
      </c>
      <c r="F3782" s="299" t="n">
        <v>1781.56</v>
      </c>
    </row>
    <row r="3783" customFormat="false" ht="15" hidden="false" customHeight="false" outlineLevel="0" collapsed="false">
      <c r="A3783" s="294" t="s">
        <v>8368</v>
      </c>
      <c r="B3783" s="295" t="s">
        <v>8369</v>
      </c>
      <c r="C3783" s="296" t="s">
        <v>19</v>
      </c>
      <c r="D3783" s="297" t="n">
        <v>0.2067</v>
      </c>
      <c r="E3783" s="298" t="n">
        <f aca="false">1-D3783</f>
        <v>0.7933</v>
      </c>
      <c r="F3783" s="299" t="n">
        <v>1945.87</v>
      </c>
    </row>
    <row r="3784" customFormat="false" ht="15" hidden="false" customHeight="false" outlineLevel="0" collapsed="false">
      <c r="A3784" s="294" t="s">
        <v>8370</v>
      </c>
      <c r="B3784" s="295" t="s">
        <v>8371</v>
      </c>
      <c r="C3784" s="296" t="s">
        <v>19</v>
      </c>
      <c r="D3784" s="297" t="n">
        <v>0.2466</v>
      </c>
      <c r="E3784" s="298" t="n">
        <f aca="false">1-D3784</f>
        <v>0.7534</v>
      </c>
      <c r="F3784" s="299" t="n">
        <v>1668.75</v>
      </c>
    </row>
    <row r="3785" customFormat="false" ht="15" hidden="false" customHeight="false" outlineLevel="0" collapsed="false">
      <c r="A3785" s="294" t="s">
        <v>8372</v>
      </c>
      <c r="B3785" s="295" t="s">
        <v>8373</v>
      </c>
      <c r="C3785" s="296" t="s">
        <v>19</v>
      </c>
      <c r="D3785" s="297" t="n">
        <v>0.2419</v>
      </c>
      <c r="E3785" s="298" t="n">
        <f aca="false">1-D3785</f>
        <v>0.7581</v>
      </c>
      <c r="F3785" s="299" t="n">
        <v>1778.53</v>
      </c>
    </row>
    <row r="3786" customFormat="false" ht="15" hidden="false" customHeight="false" outlineLevel="0" collapsed="false">
      <c r="A3786" s="294" t="s">
        <v>8374</v>
      </c>
      <c r="B3786" s="295" t="s">
        <v>8375</v>
      </c>
      <c r="C3786" s="296" t="s">
        <v>19</v>
      </c>
      <c r="D3786" s="297" t="n">
        <v>0.2243</v>
      </c>
      <c r="E3786" s="298" t="n">
        <f aca="false">1-D3786</f>
        <v>0.7757</v>
      </c>
      <c r="F3786" s="299" t="n">
        <v>1801.41</v>
      </c>
    </row>
    <row r="3787" customFormat="false" ht="15" hidden="false" customHeight="false" outlineLevel="0" collapsed="false">
      <c r="A3787" s="294" t="s">
        <v>8376</v>
      </c>
      <c r="B3787" s="295" t="s">
        <v>8377</v>
      </c>
      <c r="C3787" s="296" t="s">
        <v>19</v>
      </c>
      <c r="D3787" s="297" t="n">
        <v>0.213</v>
      </c>
      <c r="E3787" s="298" t="n">
        <f aca="false">1-D3787</f>
        <v>0.787</v>
      </c>
      <c r="F3787" s="299" t="n">
        <v>1965.72</v>
      </c>
    </row>
    <row r="3788" customFormat="false" ht="15" hidden="false" customHeight="false" outlineLevel="0" collapsed="false">
      <c r="A3788" s="294" t="s">
        <v>8378</v>
      </c>
      <c r="B3788" s="295" t="s">
        <v>8379</v>
      </c>
      <c r="C3788" s="296" t="s">
        <v>19</v>
      </c>
      <c r="D3788" s="297" t="n">
        <v>0.2222</v>
      </c>
      <c r="E3788" s="298" t="n">
        <f aca="false">1-D3788</f>
        <v>0.7778</v>
      </c>
      <c r="F3788" s="299" t="n">
        <v>2040.58</v>
      </c>
    </row>
    <row r="3789" customFormat="false" ht="15" hidden="false" customHeight="false" outlineLevel="0" collapsed="false">
      <c r="A3789" s="294" t="s">
        <v>8380</v>
      </c>
      <c r="B3789" s="295" t="s">
        <v>8381</v>
      </c>
      <c r="C3789" s="296" t="s">
        <v>19</v>
      </c>
      <c r="D3789" s="297" t="n">
        <v>0.2171</v>
      </c>
      <c r="E3789" s="298" t="n">
        <f aca="false">1-D3789</f>
        <v>0.7829</v>
      </c>
      <c r="F3789" s="299" t="n">
        <v>2262.13</v>
      </c>
    </row>
    <row r="3790" customFormat="false" ht="15" hidden="false" customHeight="false" outlineLevel="0" collapsed="false">
      <c r="A3790" s="294" t="s">
        <v>8382</v>
      </c>
      <c r="B3790" s="295" t="s">
        <v>8383</v>
      </c>
      <c r="C3790" s="296" t="s">
        <v>19</v>
      </c>
      <c r="D3790" s="297" t="n">
        <v>0.1899</v>
      </c>
      <c r="E3790" s="298" t="n">
        <f aca="false">1-D3790</f>
        <v>0.8101</v>
      </c>
      <c r="F3790" s="299" t="n">
        <v>2308.31</v>
      </c>
    </row>
    <row r="3791" customFormat="false" ht="15" hidden="false" customHeight="false" outlineLevel="0" collapsed="false">
      <c r="A3791" s="294" t="s">
        <v>8384</v>
      </c>
      <c r="B3791" s="295" t="s">
        <v>8385</v>
      </c>
      <c r="C3791" s="296" t="s">
        <v>19</v>
      </c>
      <c r="D3791" s="297" t="n">
        <v>0.176</v>
      </c>
      <c r="E3791" s="298" t="n">
        <f aca="false">1-D3791</f>
        <v>0.824</v>
      </c>
      <c r="F3791" s="299" t="n">
        <v>2598.06</v>
      </c>
    </row>
    <row r="3792" customFormat="false" ht="15" hidden="false" customHeight="false" outlineLevel="0" collapsed="false">
      <c r="A3792" s="294" t="s">
        <v>8386</v>
      </c>
      <c r="B3792" s="295" t="s">
        <v>8387</v>
      </c>
      <c r="C3792" s="296" t="s">
        <v>19</v>
      </c>
      <c r="D3792" s="297" t="n">
        <v>0.2199</v>
      </c>
      <c r="E3792" s="298" t="n">
        <f aca="false">1-D3792</f>
        <v>0.7801</v>
      </c>
      <c r="F3792" s="299" t="n">
        <v>2118.92</v>
      </c>
    </row>
    <row r="3793" customFormat="false" ht="15" hidden="false" customHeight="false" outlineLevel="0" collapsed="false">
      <c r="A3793" s="294" t="s">
        <v>8388</v>
      </c>
      <c r="B3793" s="295" t="s">
        <v>8389</v>
      </c>
      <c r="C3793" s="296" t="s">
        <v>19</v>
      </c>
      <c r="D3793" s="297" t="n">
        <v>0.2151</v>
      </c>
      <c r="E3793" s="298" t="n">
        <f aca="false">1-D3793</f>
        <v>0.7849</v>
      </c>
      <c r="F3793" s="299" t="n">
        <v>2340.47</v>
      </c>
    </row>
    <row r="3794" customFormat="false" ht="15" hidden="false" customHeight="false" outlineLevel="0" collapsed="false">
      <c r="A3794" s="294" t="s">
        <v>8390</v>
      </c>
      <c r="B3794" s="295" t="s">
        <v>8391</v>
      </c>
      <c r="C3794" s="296" t="s">
        <v>19</v>
      </c>
      <c r="D3794" s="297" t="n">
        <v>0.1889</v>
      </c>
      <c r="E3794" s="298" t="n">
        <f aca="false">1-D3794</f>
        <v>0.8111</v>
      </c>
      <c r="F3794" s="299" t="n">
        <v>2386.65</v>
      </c>
    </row>
    <row r="3795" customFormat="false" ht="15" hidden="false" customHeight="false" outlineLevel="0" collapsed="false">
      <c r="A3795" s="294" t="s">
        <v>8392</v>
      </c>
      <c r="B3795" s="295" t="s">
        <v>8393</v>
      </c>
      <c r="C3795" s="296" t="s">
        <v>19</v>
      </c>
      <c r="D3795" s="297" t="n">
        <v>0.1755</v>
      </c>
      <c r="E3795" s="298" t="n">
        <f aca="false">1-D3795</f>
        <v>0.8245</v>
      </c>
      <c r="F3795" s="299" t="n">
        <v>2676.4</v>
      </c>
    </row>
    <row r="3796" customFormat="false" ht="15" hidden="false" customHeight="false" outlineLevel="0" collapsed="false">
      <c r="A3796" s="294" t="s">
        <v>8394</v>
      </c>
      <c r="B3796" s="295" t="s">
        <v>8395</v>
      </c>
      <c r="C3796" s="296" t="s">
        <v>19</v>
      </c>
      <c r="D3796" s="297" t="n">
        <v>0.156</v>
      </c>
      <c r="E3796" s="298" t="n">
        <f aca="false">1-D3796</f>
        <v>0.844</v>
      </c>
      <c r="F3796" s="299" t="n">
        <v>1211.14</v>
      </c>
    </row>
    <row r="3797" customFormat="false" ht="15" hidden="false" customHeight="false" outlineLevel="0" collapsed="false">
      <c r="A3797" s="294" t="s">
        <v>8396</v>
      </c>
      <c r="B3797" s="295" t="s">
        <v>8397</v>
      </c>
      <c r="C3797" s="296" t="s">
        <v>19</v>
      </c>
      <c r="D3797" s="297" t="n">
        <v>0.1579</v>
      </c>
      <c r="E3797" s="298" t="n">
        <f aca="false">1-D3797</f>
        <v>0.8421</v>
      </c>
      <c r="F3797" s="299" t="n">
        <v>1408.74</v>
      </c>
    </row>
    <row r="3798" customFormat="false" ht="15" hidden="false" customHeight="false" outlineLevel="0" collapsed="false">
      <c r="A3798" s="294" t="s">
        <v>8398</v>
      </c>
      <c r="B3798" s="295" t="s">
        <v>8399</v>
      </c>
      <c r="C3798" s="296" t="s">
        <v>19</v>
      </c>
      <c r="D3798" s="297" t="n">
        <v>0.121</v>
      </c>
      <c r="E3798" s="298" t="n">
        <f aca="false">1-D3798</f>
        <v>0.879</v>
      </c>
      <c r="F3798" s="299" t="n">
        <v>1449.92</v>
      </c>
    </row>
    <row r="3799" customFormat="false" ht="15" hidden="false" customHeight="false" outlineLevel="0" collapsed="false">
      <c r="A3799" s="294" t="s">
        <v>8400</v>
      </c>
      <c r="B3799" s="295" t="s">
        <v>8401</v>
      </c>
      <c r="C3799" s="296" t="s">
        <v>19</v>
      </c>
      <c r="D3799" s="297" t="n">
        <v>0.1096</v>
      </c>
      <c r="E3799" s="298" t="n">
        <f aca="false">1-D3799</f>
        <v>0.8904</v>
      </c>
      <c r="F3799" s="299" t="n">
        <v>1671.68</v>
      </c>
    </row>
    <row r="3800" customFormat="false" ht="15" hidden="false" customHeight="false" outlineLevel="0" collapsed="false">
      <c r="A3800" s="294" t="s">
        <v>8402</v>
      </c>
      <c r="B3800" s="295" t="s">
        <v>8403</v>
      </c>
      <c r="C3800" s="296" t="s">
        <v>19</v>
      </c>
      <c r="D3800" s="297" t="n">
        <v>0.1652</v>
      </c>
      <c r="E3800" s="298" t="n">
        <f aca="false">1-D3800</f>
        <v>0.8348</v>
      </c>
      <c r="F3800" s="299" t="n">
        <v>1222.45</v>
      </c>
    </row>
    <row r="3801" customFormat="false" ht="15" hidden="false" customHeight="false" outlineLevel="0" collapsed="false">
      <c r="A3801" s="294" t="s">
        <v>8404</v>
      </c>
      <c r="B3801" s="295" t="s">
        <v>8405</v>
      </c>
      <c r="C3801" s="296" t="s">
        <v>19</v>
      </c>
      <c r="D3801" s="297" t="n">
        <v>0.1658</v>
      </c>
      <c r="E3801" s="298" t="n">
        <f aca="false">1-D3801</f>
        <v>0.8342</v>
      </c>
      <c r="F3801" s="299" t="n">
        <v>1420.05</v>
      </c>
    </row>
    <row r="3802" customFormat="false" ht="15" hidden="false" customHeight="false" outlineLevel="0" collapsed="false">
      <c r="A3802" s="294" t="s">
        <v>8406</v>
      </c>
      <c r="B3802" s="295" t="s">
        <v>8407</v>
      </c>
      <c r="C3802" s="296" t="s">
        <v>19</v>
      </c>
      <c r="D3802" s="297" t="n">
        <v>0.129</v>
      </c>
      <c r="E3802" s="298" t="n">
        <f aca="false">1-D3802</f>
        <v>0.871</v>
      </c>
      <c r="F3802" s="299" t="n">
        <v>1461.23</v>
      </c>
    </row>
    <row r="3803" customFormat="false" ht="15" hidden="false" customHeight="false" outlineLevel="0" collapsed="false">
      <c r="A3803" s="294" t="s">
        <v>8408</v>
      </c>
      <c r="B3803" s="295" t="s">
        <v>8409</v>
      </c>
      <c r="C3803" s="296" t="s">
        <v>19</v>
      </c>
      <c r="D3803" s="297" t="n">
        <v>0.1166</v>
      </c>
      <c r="E3803" s="298" t="n">
        <f aca="false">1-D3803</f>
        <v>0.8834</v>
      </c>
      <c r="F3803" s="299" t="n">
        <v>1682.99</v>
      </c>
    </row>
    <row r="3804" customFormat="false" ht="15" hidden="false" customHeight="false" outlineLevel="0" collapsed="false">
      <c r="A3804" s="294" t="s">
        <v>8410</v>
      </c>
      <c r="B3804" s="295" t="s">
        <v>8411</v>
      </c>
      <c r="C3804" s="296" t="s">
        <v>19</v>
      </c>
      <c r="D3804" s="297" t="n">
        <v>0.1798</v>
      </c>
      <c r="E3804" s="298" t="n">
        <f aca="false">1-D3804</f>
        <v>0.8202</v>
      </c>
      <c r="F3804" s="299" t="n">
        <v>861.37</v>
      </c>
    </row>
    <row r="3805" customFormat="false" ht="15" hidden="false" customHeight="false" outlineLevel="0" collapsed="false">
      <c r="A3805" s="294" t="s">
        <v>8412</v>
      </c>
      <c r="B3805" s="295" t="s">
        <v>8413</v>
      </c>
      <c r="C3805" s="296" t="s">
        <v>19</v>
      </c>
      <c r="D3805" s="297" t="n">
        <v>0.1785</v>
      </c>
      <c r="E3805" s="298" t="n">
        <f aca="false">1-D3805</f>
        <v>0.8215</v>
      </c>
      <c r="F3805" s="299" t="n">
        <v>993.1</v>
      </c>
    </row>
    <row r="3806" customFormat="false" ht="15" hidden="false" customHeight="false" outlineLevel="0" collapsed="false">
      <c r="A3806" s="294" t="s">
        <v>8414</v>
      </c>
      <c r="B3806" s="295" t="s">
        <v>8415</v>
      </c>
      <c r="C3806" s="296" t="s">
        <v>19</v>
      </c>
      <c r="D3806" s="297" t="n">
        <v>0.143</v>
      </c>
      <c r="E3806" s="298" t="n">
        <f aca="false">1-D3806</f>
        <v>0.857</v>
      </c>
      <c r="F3806" s="299" t="n">
        <v>1020.56</v>
      </c>
    </row>
    <row r="3807" customFormat="false" ht="15" hidden="false" customHeight="false" outlineLevel="0" collapsed="false">
      <c r="A3807" s="294" t="s">
        <v>8416</v>
      </c>
      <c r="B3807" s="295" t="s">
        <v>8417</v>
      </c>
      <c r="C3807" s="296" t="s">
        <v>19</v>
      </c>
      <c r="D3807" s="297" t="n">
        <v>0.1293</v>
      </c>
      <c r="E3807" s="298" t="n">
        <f aca="false">1-D3807</f>
        <v>0.8707</v>
      </c>
      <c r="F3807" s="299" t="n">
        <v>1168.4</v>
      </c>
    </row>
    <row r="3808" customFormat="false" ht="15" hidden="false" customHeight="false" outlineLevel="0" collapsed="false">
      <c r="A3808" s="294" t="s">
        <v>8418</v>
      </c>
      <c r="B3808" s="295" t="s">
        <v>8419</v>
      </c>
      <c r="C3808" s="296" t="s">
        <v>19</v>
      </c>
      <c r="D3808" s="297" t="n">
        <v>0.1945</v>
      </c>
      <c r="E3808" s="298" t="n">
        <f aca="false">1-D3808</f>
        <v>0.8055</v>
      </c>
      <c r="F3808" s="299" t="n">
        <v>881.24</v>
      </c>
    </row>
    <row r="3809" customFormat="false" ht="15" hidden="false" customHeight="false" outlineLevel="0" collapsed="false">
      <c r="A3809" s="294" t="s">
        <v>8420</v>
      </c>
      <c r="B3809" s="295" t="s">
        <v>8421</v>
      </c>
      <c r="C3809" s="296" t="s">
        <v>19</v>
      </c>
      <c r="D3809" s="297" t="n">
        <v>0.1912</v>
      </c>
      <c r="E3809" s="298" t="n">
        <f aca="false">1-D3809</f>
        <v>0.8088</v>
      </c>
      <c r="F3809" s="299" t="n">
        <v>1012.97</v>
      </c>
    </row>
    <row r="3810" customFormat="false" ht="15" hidden="false" customHeight="false" outlineLevel="0" collapsed="false">
      <c r="A3810" s="294" t="s">
        <v>8422</v>
      </c>
      <c r="B3810" s="295" t="s">
        <v>8423</v>
      </c>
      <c r="C3810" s="296" t="s">
        <v>19</v>
      </c>
      <c r="D3810" s="297" t="n">
        <v>0.1561</v>
      </c>
      <c r="E3810" s="298" t="n">
        <f aca="false">1-D3810</f>
        <v>0.8439</v>
      </c>
      <c r="F3810" s="299" t="n">
        <v>1040.43</v>
      </c>
    </row>
    <row r="3811" customFormat="false" ht="15" hidden="false" customHeight="false" outlineLevel="0" collapsed="false">
      <c r="A3811" s="294" t="s">
        <v>8424</v>
      </c>
      <c r="B3811" s="295" t="s">
        <v>8425</v>
      </c>
      <c r="C3811" s="296" t="s">
        <v>19</v>
      </c>
      <c r="D3811" s="297" t="n">
        <v>0.141</v>
      </c>
      <c r="E3811" s="298" t="n">
        <f aca="false">1-D3811</f>
        <v>0.859</v>
      </c>
      <c r="F3811" s="299" t="n">
        <v>1188.27</v>
      </c>
    </row>
    <row r="3812" customFormat="false" ht="15" hidden="false" customHeight="false" outlineLevel="0" collapsed="false">
      <c r="A3812" s="294" t="s">
        <v>8426</v>
      </c>
      <c r="B3812" s="295" t="s">
        <v>8427</v>
      </c>
      <c r="C3812" s="296" t="s">
        <v>19</v>
      </c>
      <c r="D3812" s="297" t="n">
        <v>0.1708</v>
      </c>
      <c r="E3812" s="298" t="n">
        <f aca="false">1-D3812</f>
        <v>0.8292</v>
      </c>
      <c r="F3812" s="299" t="n">
        <v>1288.26</v>
      </c>
    </row>
    <row r="3813" customFormat="false" ht="15" hidden="false" customHeight="false" outlineLevel="0" collapsed="false">
      <c r="A3813" s="294" t="s">
        <v>8428</v>
      </c>
      <c r="B3813" s="295" t="s">
        <v>8429</v>
      </c>
      <c r="C3813" s="296" t="s">
        <v>19</v>
      </c>
      <c r="D3813" s="297" t="n">
        <v>0.1706</v>
      </c>
      <c r="E3813" s="298" t="n">
        <f aca="false">1-D3813</f>
        <v>0.8294</v>
      </c>
      <c r="F3813" s="299" t="n">
        <v>1551.73</v>
      </c>
    </row>
    <row r="3814" customFormat="false" ht="15" hidden="false" customHeight="false" outlineLevel="0" collapsed="false">
      <c r="A3814" s="294" t="s">
        <v>8430</v>
      </c>
      <c r="B3814" s="295" t="s">
        <v>8431</v>
      </c>
      <c r="C3814" s="296" t="s">
        <v>19</v>
      </c>
      <c r="D3814" s="297" t="n">
        <v>0.1258</v>
      </c>
      <c r="E3814" s="298" t="n">
        <f aca="false">1-D3814</f>
        <v>0.8742</v>
      </c>
      <c r="F3814" s="299" t="n">
        <v>1606.64</v>
      </c>
    </row>
    <row r="3815" customFormat="false" ht="15" hidden="false" customHeight="false" outlineLevel="0" collapsed="false">
      <c r="A3815" s="294" t="s">
        <v>8432</v>
      </c>
      <c r="B3815" s="295" t="s">
        <v>8433</v>
      </c>
      <c r="C3815" s="296" t="s">
        <v>19</v>
      </c>
      <c r="D3815" s="297" t="n">
        <v>0.1116</v>
      </c>
      <c r="E3815" s="298" t="n">
        <f aca="false">1-D3815</f>
        <v>0.8884</v>
      </c>
      <c r="F3815" s="299" t="n">
        <v>1902.32</v>
      </c>
    </row>
    <row r="3816" customFormat="false" ht="15" hidden="false" customHeight="false" outlineLevel="0" collapsed="false">
      <c r="A3816" s="294" t="s">
        <v>8434</v>
      </c>
      <c r="B3816" s="295" t="s">
        <v>8435</v>
      </c>
      <c r="C3816" s="296" t="s">
        <v>19</v>
      </c>
      <c r="D3816" s="297" t="n">
        <v>0.1701</v>
      </c>
      <c r="E3816" s="298" t="n">
        <f aca="false">1-D3816</f>
        <v>0.8299</v>
      </c>
      <c r="F3816" s="299" t="n">
        <v>1366.61</v>
      </c>
    </row>
    <row r="3817" customFormat="false" ht="15" hidden="false" customHeight="false" outlineLevel="0" collapsed="false">
      <c r="A3817" s="294" t="s">
        <v>8436</v>
      </c>
      <c r="B3817" s="295" t="s">
        <v>8437</v>
      </c>
      <c r="C3817" s="296" t="s">
        <v>19</v>
      </c>
      <c r="D3817" s="297" t="n">
        <v>0.17</v>
      </c>
      <c r="E3817" s="298" t="n">
        <f aca="false">1-D3817</f>
        <v>0.83</v>
      </c>
      <c r="F3817" s="299" t="n">
        <v>1630.08</v>
      </c>
    </row>
    <row r="3818" customFormat="false" ht="15" hidden="false" customHeight="false" outlineLevel="0" collapsed="false">
      <c r="A3818" s="294" t="s">
        <v>8438</v>
      </c>
      <c r="B3818" s="295" t="s">
        <v>8439</v>
      </c>
      <c r="C3818" s="296" t="s">
        <v>19</v>
      </c>
      <c r="D3818" s="297" t="n">
        <v>0.1273</v>
      </c>
      <c r="E3818" s="298" t="n">
        <f aca="false">1-D3818</f>
        <v>0.8727</v>
      </c>
      <c r="F3818" s="299" t="n">
        <v>1684.99</v>
      </c>
    </row>
    <row r="3819" customFormat="false" ht="15" hidden="false" customHeight="false" outlineLevel="0" collapsed="false">
      <c r="A3819" s="294" t="s">
        <v>8440</v>
      </c>
      <c r="B3819" s="295" t="s">
        <v>8441</v>
      </c>
      <c r="C3819" s="296" t="s">
        <v>19</v>
      </c>
      <c r="D3819" s="297" t="n">
        <v>0.1135</v>
      </c>
      <c r="E3819" s="298" t="n">
        <f aca="false">1-D3819</f>
        <v>0.8865</v>
      </c>
      <c r="F3819" s="299" t="n">
        <v>1980.67</v>
      </c>
    </row>
    <row r="3820" customFormat="false" ht="15" hidden="false" customHeight="false" outlineLevel="0" collapsed="false">
      <c r="A3820" s="294" t="s">
        <v>8442</v>
      </c>
      <c r="B3820" s="295" t="s">
        <v>8443</v>
      </c>
      <c r="C3820" s="296" t="s">
        <v>19</v>
      </c>
      <c r="D3820" s="297" t="n">
        <v>0.2828</v>
      </c>
      <c r="E3820" s="298" t="n">
        <f aca="false">1-D3820</f>
        <v>0.7172</v>
      </c>
      <c r="F3820" s="299" t="n">
        <v>19.27</v>
      </c>
    </row>
    <row r="3821" customFormat="false" ht="15" hidden="false" customHeight="false" outlineLevel="0" collapsed="false">
      <c r="A3821" s="294" t="s">
        <v>8444</v>
      </c>
      <c r="B3821" s="295" t="s">
        <v>8445</v>
      </c>
      <c r="C3821" s="296" t="s">
        <v>19</v>
      </c>
      <c r="D3821" s="297" t="n">
        <v>0.017</v>
      </c>
      <c r="E3821" s="298" t="n">
        <f aca="false">1-D3821</f>
        <v>0.983</v>
      </c>
      <c r="F3821" s="299" t="n">
        <v>98.68</v>
      </c>
    </row>
    <row r="3822" customFormat="false" ht="15" hidden="false" customHeight="false" outlineLevel="0" collapsed="false">
      <c r="A3822" s="294" t="s">
        <v>8446</v>
      </c>
      <c r="B3822" s="295" t="s">
        <v>8447</v>
      </c>
      <c r="C3822" s="296" t="s">
        <v>19</v>
      </c>
      <c r="D3822" s="297" t="n">
        <v>0.0528</v>
      </c>
      <c r="E3822" s="298" t="n">
        <f aca="false">1-D3822</f>
        <v>0.9472</v>
      </c>
      <c r="F3822" s="299" t="n">
        <v>31.81</v>
      </c>
    </row>
    <row r="3823" customFormat="false" ht="15" hidden="false" customHeight="false" outlineLevel="0" collapsed="false">
      <c r="A3823" s="294" t="s">
        <v>8448</v>
      </c>
      <c r="B3823" s="295" t="s">
        <v>8449</v>
      </c>
      <c r="C3823" s="296" t="s">
        <v>19</v>
      </c>
      <c r="D3823" s="297" t="n">
        <v>0.2044</v>
      </c>
      <c r="E3823" s="298" t="n">
        <f aca="false">1-D3823</f>
        <v>0.7956</v>
      </c>
      <c r="F3823" s="299" t="n">
        <v>8.22</v>
      </c>
    </row>
    <row r="3824" customFormat="false" ht="15" hidden="false" customHeight="false" outlineLevel="0" collapsed="false">
      <c r="A3824" s="294" t="s">
        <v>8450</v>
      </c>
      <c r="B3824" s="295" t="s">
        <v>8451</v>
      </c>
      <c r="C3824" s="296" t="s">
        <v>19</v>
      </c>
      <c r="D3824" s="297" t="n">
        <v>0.1492</v>
      </c>
      <c r="E3824" s="298" t="n">
        <f aca="false">1-D3824</f>
        <v>0.8508</v>
      </c>
      <c r="F3824" s="299" t="n">
        <v>37.4</v>
      </c>
    </row>
    <row r="3825" customFormat="false" ht="15" hidden="false" customHeight="false" outlineLevel="0" collapsed="false">
      <c r="A3825" s="294" t="s">
        <v>8452</v>
      </c>
      <c r="B3825" s="295" t="s">
        <v>8453</v>
      </c>
      <c r="C3825" s="296" t="s">
        <v>19</v>
      </c>
      <c r="D3825" s="297" t="n">
        <v>0.1382</v>
      </c>
      <c r="E3825" s="298" t="n">
        <f aca="false">1-D3825</f>
        <v>0.8618</v>
      </c>
      <c r="F3825" s="299" t="n">
        <v>41.18</v>
      </c>
    </row>
    <row r="3826" customFormat="false" ht="15" hidden="false" customHeight="false" outlineLevel="0" collapsed="false">
      <c r="A3826" s="294" t="s">
        <v>8454</v>
      </c>
      <c r="B3826" s="295" t="s">
        <v>8455</v>
      </c>
      <c r="C3826" s="296" t="s">
        <v>19</v>
      </c>
      <c r="D3826" s="297" t="n">
        <v>0.1264</v>
      </c>
      <c r="E3826" s="298" t="n">
        <f aca="false">1-D3826</f>
        <v>0.8736</v>
      </c>
      <c r="F3826" s="299" t="n">
        <v>45.96</v>
      </c>
    </row>
    <row r="3827" customFormat="false" ht="15" hidden="false" customHeight="false" outlineLevel="0" collapsed="false">
      <c r="A3827" s="294" t="s">
        <v>8456</v>
      </c>
      <c r="B3827" s="295" t="s">
        <v>8457</v>
      </c>
      <c r="C3827" s="296" t="s">
        <v>19</v>
      </c>
      <c r="D3827" s="297" t="n">
        <v>0.0884</v>
      </c>
      <c r="E3827" s="298" t="n">
        <f aca="false">1-D3827</f>
        <v>0.9116</v>
      </c>
      <c r="F3827" s="299" t="n">
        <v>67.51</v>
      </c>
    </row>
    <row r="3828" customFormat="false" ht="15" hidden="false" customHeight="false" outlineLevel="0" collapsed="false">
      <c r="A3828" s="294" t="s">
        <v>8458</v>
      </c>
      <c r="B3828" s="295" t="s">
        <v>8459</v>
      </c>
      <c r="C3828" s="296" t="s">
        <v>19</v>
      </c>
      <c r="D3828" s="297" t="n">
        <v>0.0807</v>
      </c>
      <c r="E3828" s="298" t="n">
        <f aca="false">1-D3828</f>
        <v>0.9193</v>
      </c>
      <c r="F3828" s="299" t="n">
        <v>76.37</v>
      </c>
    </row>
    <row r="3829" customFormat="false" ht="15" hidden="false" customHeight="false" outlineLevel="0" collapsed="false">
      <c r="A3829" s="294" t="s">
        <v>8460</v>
      </c>
      <c r="B3829" s="295" t="s">
        <v>8461</v>
      </c>
      <c r="C3829" s="296" t="s">
        <v>19</v>
      </c>
      <c r="D3829" s="297" t="n">
        <v>0.0629</v>
      </c>
      <c r="E3829" s="298" t="n">
        <f aca="false">1-D3829</f>
        <v>0.9371</v>
      </c>
      <c r="F3829" s="299" t="n">
        <v>101.58</v>
      </c>
    </row>
    <row r="3830" customFormat="false" ht="15" hidden="false" customHeight="false" outlineLevel="0" collapsed="false">
      <c r="A3830" s="294" t="s">
        <v>8462</v>
      </c>
      <c r="B3830" s="295" t="s">
        <v>8463</v>
      </c>
      <c r="C3830" s="296" t="s">
        <v>19</v>
      </c>
      <c r="D3830" s="297" t="n">
        <v>0.2957</v>
      </c>
      <c r="E3830" s="298" t="n">
        <f aca="false">1-D3830</f>
        <v>0.7043</v>
      </c>
      <c r="F3830" s="299" t="n">
        <v>19.24</v>
      </c>
    </row>
    <row r="3831" customFormat="false" ht="15" hidden="false" customHeight="false" outlineLevel="0" collapsed="false">
      <c r="A3831" s="294" t="s">
        <v>8464</v>
      </c>
      <c r="B3831" s="295" t="s">
        <v>8465</v>
      </c>
      <c r="C3831" s="296" t="s">
        <v>19</v>
      </c>
      <c r="D3831" s="297" t="n">
        <v>0.283</v>
      </c>
      <c r="E3831" s="298" t="n">
        <f aca="false">1-D3831</f>
        <v>0.717</v>
      </c>
      <c r="F3831" s="299" t="n">
        <v>20.53</v>
      </c>
    </row>
    <row r="3832" customFormat="false" ht="15" hidden="false" customHeight="false" outlineLevel="0" collapsed="false">
      <c r="A3832" s="294" t="s">
        <v>8466</v>
      </c>
      <c r="B3832" s="295" t="s">
        <v>8467</v>
      </c>
      <c r="C3832" s="296" t="s">
        <v>19</v>
      </c>
      <c r="D3832" s="297" t="n">
        <v>0.2218</v>
      </c>
      <c r="E3832" s="298" t="n">
        <f aca="false">1-D3832</f>
        <v>0.7782</v>
      </c>
      <c r="F3832" s="299" t="n">
        <v>26.92</v>
      </c>
    </row>
    <row r="3833" customFormat="false" ht="15" hidden="false" customHeight="false" outlineLevel="0" collapsed="false">
      <c r="A3833" s="294" t="s">
        <v>8468</v>
      </c>
      <c r="B3833" s="295" t="s">
        <v>8469</v>
      </c>
      <c r="C3833" s="296" t="s">
        <v>19</v>
      </c>
      <c r="D3833" s="297" t="n">
        <v>0.17</v>
      </c>
      <c r="E3833" s="298" t="n">
        <f aca="false">1-D3833</f>
        <v>0.83</v>
      </c>
      <c r="F3833" s="299" t="n">
        <v>36.24</v>
      </c>
    </row>
    <row r="3834" customFormat="false" ht="15" hidden="false" customHeight="false" outlineLevel="0" collapsed="false">
      <c r="A3834" s="294" t="s">
        <v>8470</v>
      </c>
      <c r="B3834" s="295" t="s">
        <v>8471</v>
      </c>
      <c r="C3834" s="296" t="s">
        <v>19</v>
      </c>
      <c r="D3834" s="297" t="n">
        <v>0.1793</v>
      </c>
      <c r="E3834" s="298" t="n">
        <f aca="false">1-D3834</f>
        <v>0.8207</v>
      </c>
      <c r="F3834" s="299" t="n">
        <v>35.63</v>
      </c>
    </row>
    <row r="3835" customFormat="false" ht="15" hidden="false" customHeight="false" outlineLevel="0" collapsed="false">
      <c r="A3835" s="294" t="s">
        <v>8472</v>
      </c>
      <c r="B3835" s="295" t="s">
        <v>8473</v>
      </c>
      <c r="C3835" s="296" t="s">
        <v>19</v>
      </c>
      <c r="D3835" s="297" t="n">
        <v>0.1198</v>
      </c>
      <c r="E3835" s="298" t="n">
        <f aca="false">1-D3835</f>
        <v>0.8802</v>
      </c>
      <c r="F3835" s="299" t="n">
        <v>55.28</v>
      </c>
    </row>
    <row r="3836" customFormat="false" ht="15" hidden="false" customHeight="false" outlineLevel="0" collapsed="false">
      <c r="A3836" s="294" t="s">
        <v>8474</v>
      </c>
      <c r="B3836" s="295" t="s">
        <v>8475</v>
      </c>
      <c r="C3836" s="296" t="s">
        <v>19</v>
      </c>
      <c r="D3836" s="297" t="n">
        <v>0.0473</v>
      </c>
      <c r="E3836" s="298" t="n">
        <f aca="false">1-D3836</f>
        <v>0.9527</v>
      </c>
      <c r="F3836" s="299" t="n">
        <v>279.76</v>
      </c>
    </row>
    <row r="3837" customFormat="false" ht="15" hidden="false" customHeight="false" outlineLevel="0" collapsed="false">
      <c r="A3837" s="294" t="s">
        <v>8476</v>
      </c>
      <c r="B3837" s="295" t="s">
        <v>8477</v>
      </c>
      <c r="C3837" s="296" t="s">
        <v>19</v>
      </c>
      <c r="D3837" s="297" t="n">
        <v>0.0528</v>
      </c>
      <c r="E3837" s="298" t="n">
        <f aca="false">1-D3837</f>
        <v>0.9472</v>
      </c>
      <c r="F3837" s="299" t="n">
        <v>224.37</v>
      </c>
    </row>
    <row r="3838" customFormat="false" ht="15" hidden="false" customHeight="false" outlineLevel="0" collapsed="false">
      <c r="A3838" s="294" t="s">
        <v>8478</v>
      </c>
      <c r="B3838" s="295" t="s">
        <v>8479</v>
      </c>
      <c r="C3838" s="296" t="s">
        <v>19</v>
      </c>
      <c r="D3838" s="297" t="n">
        <v>0.039</v>
      </c>
      <c r="E3838" s="298" t="n">
        <f aca="false">1-D3838</f>
        <v>0.961</v>
      </c>
      <c r="F3838" s="299" t="n">
        <v>313.66</v>
      </c>
    </row>
    <row r="3839" customFormat="false" ht="15" hidden="false" customHeight="false" outlineLevel="0" collapsed="false">
      <c r="A3839" s="294" t="s">
        <v>8480</v>
      </c>
      <c r="B3839" s="295" t="s">
        <v>8481</v>
      </c>
      <c r="C3839" s="296" t="s">
        <v>19</v>
      </c>
      <c r="D3839" s="297" t="n">
        <v>0.2331</v>
      </c>
      <c r="E3839" s="298" t="n">
        <f aca="false">1-D3839</f>
        <v>0.7669</v>
      </c>
      <c r="F3839" s="299" t="n">
        <v>69.92</v>
      </c>
    </row>
    <row r="3840" customFormat="false" ht="15" hidden="false" customHeight="false" outlineLevel="0" collapsed="false">
      <c r="A3840" s="294" t="s">
        <v>8482</v>
      </c>
      <c r="B3840" s="295" t="s">
        <v>8483</v>
      </c>
      <c r="C3840" s="296" t="s">
        <v>19</v>
      </c>
      <c r="D3840" s="297" t="n">
        <v>0.4301</v>
      </c>
      <c r="E3840" s="298" t="n">
        <f aca="false">1-D3840</f>
        <v>0.5699</v>
      </c>
      <c r="F3840" s="299" t="n">
        <v>3.86</v>
      </c>
    </row>
    <row r="3841" customFormat="false" ht="15" hidden="false" customHeight="false" outlineLevel="0" collapsed="false">
      <c r="A3841" s="294" t="s">
        <v>8484</v>
      </c>
      <c r="B3841" s="295" t="s">
        <v>8485</v>
      </c>
      <c r="C3841" s="296" t="s">
        <v>19</v>
      </c>
      <c r="D3841" s="297" t="n">
        <v>0.3814</v>
      </c>
      <c r="E3841" s="298" t="n">
        <f aca="false">1-D3841</f>
        <v>0.6186</v>
      </c>
      <c r="F3841" s="299" t="n">
        <v>5.69</v>
      </c>
    </row>
    <row r="3842" customFormat="false" ht="15" hidden="false" customHeight="false" outlineLevel="0" collapsed="false">
      <c r="A3842" s="294" t="s">
        <v>8486</v>
      </c>
      <c r="B3842" s="295" t="s">
        <v>8487</v>
      </c>
      <c r="C3842" s="296" t="s">
        <v>19</v>
      </c>
      <c r="D3842" s="297" t="n">
        <v>0.3303</v>
      </c>
      <c r="E3842" s="298" t="n">
        <f aca="false">1-D3842</f>
        <v>0.6697</v>
      </c>
      <c r="F3842" s="299" t="n">
        <v>8.81</v>
      </c>
    </row>
    <row r="3843" customFormat="false" ht="15" hidden="false" customHeight="false" outlineLevel="0" collapsed="false">
      <c r="A3843" s="294" t="s">
        <v>8488</v>
      </c>
      <c r="B3843" s="295" t="s">
        <v>8489</v>
      </c>
      <c r="C3843" s="296" t="s">
        <v>19</v>
      </c>
      <c r="D3843" s="297" t="n">
        <v>0.3479</v>
      </c>
      <c r="E3843" s="298" t="n">
        <f aca="false">1-D3843</f>
        <v>0.6521</v>
      </c>
      <c r="F3843" s="299" t="n">
        <v>11.67</v>
      </c>
    </row>
    <row r="3844" customFormat="false" ht="15" hidden="false" customHeight="false" outlineLevel="0" collapsed="false">
      <c r="A3844" s="294" t="s">
        <v>8490</v>
      </c>
      <c r="B3844" s="295" t="s">
        <v>8491</v>
      </c>
      <c r="C3844" s="296" t="s">
        <v>19</v>
      </c>
      <c r="D3844" s="297" t="n">
        <v>0.2639</v>
      </c>
      <c r="E3844" s="298" t="n">
        <f aca="false">1-D3844</f>
        <v>0.7361</v>
      </c>
      <c r="F3844" s="299" t="n">
        <v>20.65</v>
      </c>
    </row>
    <row r="3845" customFormat="false" ht="15" hidden="false" customHeight="false" outlineLevel="0" collapsed="false">
      <c r="A3845" s="294" t="s">
        <v>8492</v>
      </c>
      <c r="B3845" s="295" t="s">
        <v>8493</v>
      </c>
      <c r="C3845" s="296" t="s">
        <v>19</v>
      </c>
      <c r="D3845" s="297" t="n">
        <v>0.2412</v>
      </c>
      <c r="E3845" s="298" t="n">
        <f aca="false">1-D3845</f>
        <v>0.7588</v>
      </c>
      <c r="F3845" s="299" t="n">
        <v>33.29</v>
      </c>
    </row>
    <row r="3846" customFormat="false" ht="15" hidden="false" customHeight="false" outlineLevel="0" collapsed="false">
      <c r="A3846" s="294" t="s">
        <v>8494</v>
      </c>
      <c r="B3846" s="295" t="s">
        <v>8495</v>
      </c>
      <c r="C3846" s="296" t="s">
        <v>19</v>
      </c>
      <c r="D3846" s="297" t="n">
        <v>0.2289</v>
      </c>
      <c r="E3846" s="298" t="n">
        <f aca="false">1-D3846</f>
        <v>0.7711</v>
      </c>
      <c r="F3846" s="299" t="n">
        <v>44.03</v>
      </c>
    </row>
    <row r="3847" customFormat="false" ht="15" hidden="false" customHeight="false" outlineLevel="0" collapsed="false">
      <c r="A3847" s="294" t="s">
        <v>8496</v>
      </c>
      <c r="B3847" s="295" t="s">
        <v>8497</v>
      </c>
      <c r="C3847" s="296" t="s">
        <v>19</v>
      </c>
      <c r="D3847" s="297" t="n">
        <v>0.1662</v>
      </c>
      <c r="E3847" s="298" t="n">
        <f aca="false">1-D3847</f>
        <v>0.8338</v>
      </c>
      <c r="F3847" s="299" t="n">
        <v>10.05</v>
      </c>
    </row>
    <row r="3848" customFormat="false" ht="15" hidden="false" customHeight="false" outlineLevel="0" collapsed="false">
      <c r="A3848" s="294" t="s">
        <v>8498</v>
      </c>
      <c r="B3848" s="295" t="s">
        <v>8499</v>
      </c>
      <c r="C3848" s="296" t="s">
        <v>19</v>
      </c>
      <c r="D3848" s="297" t="n">
        <v>0.0603</v>
      </c>
      <c r="E3848" s="298" t="n">
        <f aca="false">1-D3848</f>
        <v>0.9397</v>
      </c>
      <c r="F3848" s="299" t="n">
        <v>35.49</v>
      </c>
    </row>
    <row r="3849" customFormat="false" ht="15" hidden="false" customHeight="false" outlineLevel="0" collapsed="false">
      <c r="A3849" s="294" t="s">
        <v>8500</v>
      </c>
      <c r="B3849" s="295" t="s">
        <v>8501</v>
      </c>
      <c r="C3849" s="296" t="s">
        <v>19</v>
      </c>
      <c r="D3849" s="297" t="n">
        <v>0.0574</v>
      </c>
      <c r="E3849" s="298" t="n">
        <f aca="false">1-D3849</f>
        <v>0.9426</v>
      </c>
      <c r="F3849" s="299" t="n">
        <v>39.88</v>
      </c>
    </row>
    <row r="3850" customFormat="false" ht="15" hidden="false" customHeight="false" outlineLevel="0" collapsed="false">
      <c r="A3850" s="294" t="s">
        <v>8502</v>
      </c>
      <c r="B3850" s="295" t="s">
        <v>8503</v>
      </c>
      <c r="C3850" s="296" t="s">
        <v>19</v>
      </c>
      <c r="D3850" s="297" t="n">
        <v>0.0768</v>
      </c>
      <c r="E3850" s="298" t="n">
        <f aca="false">1-D3850</f>
        <v>0.9232</v>
      </c>
      <c r="F3850" s="299" t="n">
        <v>42.04</v>
      </c>
    </row>
    <row r="3851" customFormat="false" ht="15" hidden="false" customHeight="false" outlineLevel="0" collapsed="false">
      <c r="A3851" s="294" t="s">
        <v>8504</v>
      </c>
      <c r="B3851" s="295" t="s">
        <v>8505</v>
      </c>
      <c r="C3851" s="296" t="s">
        <v>19</v>
      </c>
      <c r="D3851" s="297" t="n">
        <v>0.051</v>
      </c>
      <c r="E3851" s="298" t="n">
        <f aca="false">1-D3851</f>
        <v>0.949</v>
      </c>
      <c r="F3851" s="299" t="n">
        <v>68.83</v>
      </c>
    </row>
    <row r="3852" customFormat="false" ht="15" hidden="false" customHeight="false" outlineLevel="0" collapsed="false">
      <c r="A3852" s="294" t="s">
        <v>8506</v>
      </c>
      <c r="B3852" s="295" t="s">
        <v>8507</v>
      </c>
      <c r="C3852" s="296" t="s">
        <v>19</v>
      </c>
      <c r="D3852" s="297" t="n">
        <v>0.0921</v>
      </c>
      <c r="E3852" s="298" t="n">
        <f aca="false">1-D3852</f>
        <v>0.9079</v>
      </c>
      <c r="F3852" s="299" t="n">
        <v>196.46</v>
      </c>
    </row>
    <row r="3853" customFormat="false" ht="15" hidden="false" customHeight="false" outlineLevel="0" collapsed="false">
      <c r="A3853" s="294" t="s">
        <v>8508</v>
      </c>
      <c r="B3853" s="295" t="s">
        <v>8509</v>
      </c>
      <c r="C3853" s="296" t="s">
        <v>19</v>
      </c>
      <c r="D3853" s="297" t="n">
        <v>0.2731</v>
      </c>
      <c r="E3853" s="298" t="n">
        <f aca="false">1-D3853</f>
        <v>0.7269</v>
      </c>
      <c r="F3853" s="299" t="n">
        <v>8.35</v>
      </c>
    </row>
    <row r="3854" customFormat="false" ht="15" hidden="false" customHeight="false" outlineLevel="0" collapsed="false">
      <c r="A3854" s="294" t="s">
        <v>8510</v>
      </c>
      <c r="B3854" s="295" t="s">
        <v>8511</v>
      </c>
      <c r="C3854" s="296" t="s">
        <v>19</v>
      </c>
      <c r="D3854" s="297" t="n">
        <v>0.2788</v>
      </c>
      <c r="E3854" s="298" t="n">
        <f aca="false">1-D3854</f>
        <v>0.7212</v>
      </c>
      <c r="F3854" s="299" t="n">
        <v>10.26</v>
      </c>
    </row>
    <row r="3855" customFormat="false" ht="15" hidden="false" customHeight="false" outlineLevel="0" collapsed="false">
      <c r="A3855" s="294" t="s">
        <v>8512</v>
      </c>
      <c r="B3855" s="295" t="s">
        <v>8513</v>
      </c>
      <c r="C3855" s="296" t="s">
        <v>19</v>
      </c>
      <c r="D3855" s="297" t="n">
        <v>0.2539</v>
      </c>
      <c r="E3855" s="298" t="n">
        <f aca="false">1-D3855</f>
        <v>0.7461</v>
      </c>
      <c r="F3855" s="299" t="n">
        <v>12.25</v>
      </c>
    </row>
    <row r="3856" customFormat="false" ht="15" hidden="false" customHeight="false" outlineLevel="0" collapsed="false">
      <c r="A3856" s="294" t="s">
        <v>8514</v>
      </c>
      <c r="B3856" s="295" t="s">
        <v>8515</v>
      </c>
      <c r="C3856" s="296" t="s">
        <v>19</v>
      </c>
      <c r="D3856" s="297" t="n">
        <v>0.2034</v>
      </c>
      <c r="E3856" s="298" t="n">
        <f aca="false">1-D3856</f>
        <v>0.7966</v>
      </c>
      <c r="F3856" s="299" t="n">
        <v>17.45</v>
      </c>
    </row>
    <row r="3857" customFormat="false" ht="15" hidden="false" customHeight="false" outlineLevel="0" collapsed="false">
      <c r="A3857" s="294" t="s">
        <v>8516</v>
      </c>
      <c r="B3857" s="295" t="s">
        <v>8517</v>
      </c>
      <c r="C3857" s="296" t="s">
        <v>19</v>
      </c>
      <c r="D3857" s="297" t="n">
        <v>0.1869</v>
      </c>
      <c r="E3857" s="298" t="n">
        <f aca="false">1-D3857</f>
        <v>0.8131</v>
      </c>
      <c r="F3857" s="299" t="n">
        <v>20.38</v>
      </c>
    </row>
    <row r="3858" customFormat="false" ht="15" hidden="false" customHeight="false" outlineLevel="0" collapsed="false">
      <c r="A3858" s="294" t="s">
        <v>8518</v>
      </c>
      <c r="B3858" s="295" t="s">
        <v>8519</v>
      </c>
      <c r="C3858" s="296" t="s">
        <v>19</v>
      </c>
      <c r="D3858" s="297" t="n">
        <v>0.1816</v>
      </c>
      <c r="E3858" s="298" t="n">
        <f aca="false">1-D3858</f>
        <v>0.8184</v>
      </c>
      <c r="F3858" s="299" t="n">
        <v>26.16</v>
      </c>
    </row>
    <row r="3859" customFormat="false" ht="15" hidden="false" customHeight="false" outlineLevel="0" collapsed="false">
      <c r="A3859" s="294" t="s">
        <v>8520</v>
      </c>
      <c r="B3859" s="295" t="s">
        <v>8521</v>
      </c>
      <c r="C3859" s="296" t="s">
        <v>19</v>
      </c>
      <c r="D3859" s="297" t="n">
        <v>0.1931</v>
      </c>
      <c r="E3859" s="298" t="n">
        <f aca="false">1-D3859</f>
        <v>0.8069</v>
      </c>
      <c r="F3859" s="299" t="n">
        <v>31.28</v>
      </c>
    </row>
    <row r="3860" customFormat="false" ht="15" hidden="false" customHeight="false" outlineLevel="0" collapsed="false">
      <c r="A3860" s="294" t="s">
        <v>8522</v>
      </c>
      <c r="B3860" s="295" t="s">
        <v>8523</v>
      </c>
      <c r="C3860" s="296" t="s">
        <v>19</v>
      </c>
      <c r="D3860" s="297" t="n">
        <v>0.1757</v>
      </c>
      <c r="E3860" s="298" t="n">
        <f aca="false">1-D3860</f>
        <v>0.8243</v>
      </c>
      <c r="F3860" s="299" t="n">
        <v>92.15</v>
      </c>
    </row>
    <row r="3861" customFormat="false" ht="15" hidden="false" customHeight="false" outlineLevel="0" collapsed="false">
      <c r="A3861" s="294" t="s">
        <v>8524</v>
      </c>
      <c r="B3861" s="295" t="s">
        <v>8525</v>
      </c>
      <c r="C3861" s="296" t="s">
        <v>19</v>
      </c>
      <c r="D3861" s="297" t="n">
        <v>0.1879</v>
      </c>
      <c r="E3861" s="298" t="n">
        <f aca="false">1-D3861</f>
        <v>0.8121</v>
      </c>
      <c r="F3861" s="299" t="n">
        <v>92.26</v>
      </c>
    </row>
    <row r="3862" customFormat="false" ht="15" hidden="false" customHeight="false" outlineLevel="0" collapsed="false">
      <c r="A3862" s="294" t="s">
        <v>8526</v>
      </c>
      <c r="B3862" s="295" t="s">
        <v>8527</v>
      </c>
      <c r="C3862" s="296" t="s">
        <v>19</v>
      </c>
      <c r="D3862" s="297" t="n">
        <v>0.3187</v>
      </c>
      <c r="E3862" s="298" t="n">
        <f aca="false">1-D3862</f>
        <v>0.6813</v>
      </c>
      <c r="F3862" s="299" t="n">
        <v>9.57</v>
      </c>
    </row>
    <row r="3863" customFormat="false" ht="15" hidden="false" customHeight="false" outlineLevel="0" collapsed="false">
      <c r="A3863" s="294" t="s">
        <v>8528</v>
      </c>
      <c r="B3863" s="295" t="s">
        <v>8529</v>
      </c>
      <c r="C3863" s="296" t="s">
        <v>19</v>
      </c>
      <c r="D3863" s="297" t="n">
        <v>0.307</v>
      </c>
      <c r="E3863" s="298" t="n">
        <f aca="false">1-D3863</f>
        <v>0.693</v>
      </c>
      <c r="F3863" s="299" t="n">
        <v>11.27</v>
      </c>
    </row>
    <row r="3864" customFormat="false" ht="15" hidden="false" customHeight="false" outlineLevel="0" collapsed="false">
      <c r="A3864" s="294" t="s">
        <v>8530</v>
      </c>
      <c r="B3864" s="295" t="s">
        <v>8531</v>
      </c>
      <c r="C3864" s="296" t="s">
        <v>19</v>
      </c>
      <c r="D3864" s="297" t="n">
        <v>0.1734</v>
      </c>
      <c r="E3864" s="298" t="n">
        <f aca="false">1-D3864</f>
        <v>0.8266</v>
      </c>
      <c r="F3864" s="299" t="n">
        <v>22.03</v>
      </c>
    </row>
    <row r="3865" customFormat="false" ht="15" hidden="false" customHeight="false" outlineLevel="0" collapsed="false">
      <c r="A3865" s="294" t="s">
        <v>8532</v>
      </c>
      <c r="B3865" s="295" t="s">
        <v>8533</v>
      </c>
      <c r="C3865" s="296" t="s">
        <v>19</v>
      </c>
      <c r="D3865" s="297" t="n">
        <v>0.1249</v>
      </c>
      <c r="E3865" s="298" t="n">
        <f aca="false">1-D3865</f>
        <v>0.8751</v>
      </c>
      <c r="F3865" s="299" t="n">
        <v>35.23</v>
      </c>
    </row>
    <row r="3866" customFormat="false" ht="15" hidden="false" customHeight="false" outlineLevel="0" collapsed="false">
      <c r="A3866" s="294" t="s">
        <v>8534</v>
      </c>
      <c r="B3866" s="295" t="s">
        <v>8535</v>
      </c>
      <c r="C3866" s="296" t="s">
        <v>19</v>
      </c>
      <c r="D3866" s="297" t="n">
        <v>0.165</v>
      </c>
      <c r="E3866" s="298" t="n">
        <f aca="false">1-D3866</f>
        <v>0.835</v>
      </c>
      <c r="F3866" s="299" t="n">
        <v>28.25</v>
      </c>
    </row>
    <row r="3867" customFormat="false" ht="15" hidden="false" customHeight="false" outlineLevel="0" collapsed="false">
      <c r="A3867" s="294" t="s">
        <v>8536</v>
      </c>
      <c r="B3867" s="295" t="s">
        <v>8537</v>
      </c>
      <c r="C3867" s="296" t="s">
        <v>19</v>
      </c>
      <c r="D3867" s="297" t="n">
        <v>0.1082</v>
      </c>
      <c r="E3867" s="298" t="n">
        <f aca="false">1-D3867</f>
        <v>0.8918</v>
      </c>
      <c r="F3867" s="299" t="n">
        <v>29.58</v>
      </c>
    </row>
    <row r="3868" customFormat="false" ht="15" hidden="false" customHeight="false" outlineLevel="0" collapsed="false">
      <c r="A3868" s="294" t="s">
        <v>8538</v>
      </c>
      <c r="B3868" s="295" t="s">
        <v>8539</v>
      </c>
      <c r="C3868" s="296" t="s">
        <v>19</v>
      </c>
      <c r="D3868" s="297" t="n">
        <v>0.0903</v>
      </c>
      <c r="E3868" s="298" t="n">
        <f aca="false">1-D3868</f>
        <v>0.9097</v>
      </c>
      <c r="F3868" s="299" t="n">
        <v>41.1</v>
      </c>
    </row>
    <row r="3869" customFormat="false" ht="15" hidden="false" customHeight="false" outlineLevel="0" collapsed="false">
      <c r="A3869" s="294" t="s">
        <v>8540</v>
      </c>
      <c r="B3869" s="295" t="s">
        <v>8541</v>
      </c>
      <c r="C3869" s="296" t="s">
        <v>19</v>
      </c>
      <c r="D3869" s="297" t="n">
        <v>0.0109</v>
      </c>
      <c r="E3869" s="298" t="n">
        <f aca="false">1-D3869</f>
        <v>0.9891</v>
      </c>
      <c r="F3869" s="299" t="n">
        <v>1606.61</v>
      </c>
    </row>
    <row r="3870" customFormat="false" ht="15" hidden="false" customHeight="false" outlineLevel="0" collapsed="false">
      <c r="A3870" s="294" t="s">
        <v>8542</v>
      </c>
      <c r="B3870" s="295" t="s">
        <v>8543</v>
      </c>
      <c r="C3870" s="296" t="s">
        <v>19</v>
      </c>
      <c r="D3870" s="297" t="n">
        <v>0.0571</v>
      </c>
      <c r="E3870" s="298" t="n">
        <f aca="false">1-D3870</f>
        <v>0.9429</v>
      </c>
      <c r="F3870" s="299" t="n">
        <v>25.92</v>
      </c>
    </row>
    <row r="3871" customFormat="false" ht="15" hidden="false" customHeight="false" outlineLevel="0" collapsed="false">
      <c r="A3871" s="294" t="s">
        <v>8544</v>
      </c>
      <c r="B3871" s="295" t="s">
        <v>8545</v>
      </c>
      <c r="C3871" s="296" t="s">
        <v>19</v>
      </c>
      <c r="D3871" s="297" t="n">
        <v>0.0557</v>
      </c>
      <c r="E3871" s="298" t="n">
        <f aca="false">1-D3871</f>
        <v>0.9443</v>
      </c>
      <c r="F3871" s="299" t="n">
        <v>33.41</v>
      </c>
    </row>
    <row r="3872" customFormat="false" ht="15" hidden="false" customHeight="false" outlineLevel="0" collapsed="false">
      <c r="A3872" s="294" t="s">
        <v>8546</v>
      </c>
      <c r="B3872" s="295" t="s">
        <v>8547</v>
      </c>
      <c r="C3872" s="296" t="s">
        <v>19</v>
      </c>
      <c r="D3872" s="297" t="n">
        <v>0.0466</v>
      </c>
      <c r="E3872" s="298" t="n">
        <f aca="false">1-D3872</f>
        <v>0.9534</v>
      </c>
      <c r="F3872" s="299" t="n">
        <v>51.9</v>
      </c>
    </row>
    <row r="3873" customFormat="false" ht="15" hidden="false" customHeight="false" outlineLevel="0" collapsed="false">
      <c r="A3873" s="294" t="s">
        <v>8548</v>
      </c>
      <c r="B3873" s="295" t="s">
        <v>8549</v>
      </c>
      <c r="C3873" s="296" t="s">
        <v>19</v>
      </c>
      <c r="D3873" s="297" t="n">
        <v>0.0489</v>
      </c>
      <c r="E3873" s="298" t="n">
        <f aca="false">1-D3873</f>
        <v>0.9511</v>
      </c>
      <c r="F3873" s="299" t="n">
        <v>63.66</v>
      </c>
    </row>
    <row r="3874" customFormat="false" ht="15" hidden="false" customHeight="false" outlineLevel="0" collapsed="false">
      <c r="A3874" s="294" t="s">
        <v>8550</v>
      </c>
      <c r="B3874" s="295" t="s">
        <v>8551</v>
      </c>
      <c r="C3874" s="296" t="s">
        <v>19</v>
      </c>
      <c r="D3874" s="297" t="n">
        <v>0.0451</v>
      </c>
      <c r="E3874" s="298" t="n">
        <f aca="false">1-D3874</f>
        <v>0.9549</v>
      </c>
      <c r="F3874" s="299" t="n">
        <v>101.85</v>
      </c>
    </row>
    <row r="3875" customFormat="false" ht="15" hidden="false" customHeight="false" outlineLevel="0" collapsed="false">
      <c r="A3875" s="294" t="s">
        <v>8552</v>
      </c>
      <c r="B3875" s="295" t="s">
        <v>8553</v>
      </c>
      <c r="C3875" s="296" t="s">
        <v>19</v>
      </c>
      <c r="D3875" s="297" t="n">
        <v>0.0208</v>
      </c>
      <c r="E3875" s="298" t="n">
        <f aca="false">1-D3875</f>
        <v>0.9792</v>
      </c>
      <c r="F3875" s="299" t="n">
        <v>367.99</v>
      </c>
    </row>
    <row r="3876" customFormat="false" ht="15" hidden="false" customHeight="false" outlineLevel="0" collapsed="false">
      <c r="A3876" s="294" t="s">
        <v>8554</v>
      </c>
      <c r="B3876" s="295" t="s">
        <v>8555</v>
      </c>
      <c r="C3876" s="296" t="s">
        <v>19</v>
      </c>
      <c r="D3876" s="297" t="n">
        <v>0.0205</v>
      </c>
      <c r="E3876" s="298" t="n">
        <f aca="false">1-D3876</f>
        <v>0.9795</v>
      </c>
      <c r="F3876" s="299" t="n">
        <v>535.12</v>
      </c>
    </row>
    <row r="3877" customFormat="false" ht="15" hidden="false" customHeight="false" outlineLevel="0" collapsed="false">
      <c r="A3877" s="294" t="s">
        <v>8556</v>
      </c>
      <c r="B3877" s="295" t="s">
        <v>8557</v>
      </c>
      <c r="C3877" s="296" t="s">
        <v>19</v>
      </c>
      <c r="D3877" s="297" t="n">
        <v>0.2701</v>
      </c>
      <c r="E3877" s="298" t="n">
        <f aca="false">1-D3877</f>
        <v>0.7299</v>
      </c>
      <c r="F3877" s="299" t="n">
        <v>1411.49</v>
      </c>
    </row>
    <row r="3878" customFormat="false" ht="15" hidden="false" customHeight="false" outlineLevel="0" collapsed="false">
      <c r="A3878" s="294" t="s">
        <v>8558</v>
      </c>
      <c r="B3878" s="295" t="s">
        <v>8559</v>
      </c>
      <c r="C3878" s="296" t="s">
        <v>19</v>
      </c>
      <c r="D3878" s="297" t="n">
        <v>0.2374</v>
      </c>
      <c r="E3878" s="298" t="n">
        <f aca="false">1-D3878</f>
        <v>0.7626</v>
      </c>
      <c r="F3878" s="299" t="n">
        <v>1680.82</v>
      </c>
    </row>
    <row r="3879" customFormat="false" ht="15" hidden="false" customHeight="false" outlineLevel="0" collapsed="false">
      <c r="A3879" s="294" t="s">
        <v>8560</v>
      </c>
      <c r="B3879" s="295" t="s">
        <v>8561</v>
      </c>
      <c r="C3879" s="296" t="s">
        <v>19</v>
      </c>
      <c r="D3879" s="297" t="n">
        <v>0.1971</v>
      </c>
      <c r="E3879" s="298" t="n">
        <f aca="false">1-D3879</f>
        <v>0.8029</v>
      </c>
      <c r="F3879" s="299" t="n">
        <v>2135.07</v>
      </c>
    </row>
    <row r="3880" customFormat="false" ht="15" hidden="false" customHeight="false" outlineLevel="0" collapsed="false">
      <c r="A3880" s="294" t="s">
        <v>8562</v>
      </c>
      <c r="B3880" s="295" t="s">
        <v>8563</v>
      </c>
      <c r="C3880" s="296" t="s">
        <v>19</v>
      </c>
      <c r="D3880" s="297" t="n">
        <v>0.1491</v>
      </c>
      <c r="E3880" s="298" t="n">
        <f aca="false">1-D3880</f>
        <v>0.8509</v>
      </c>
      <c r="F3880" s="299" t="n">
        <v>3023.99</v>
      </c>
    </row>
    <row r="3881" customFormat="false" ht="15" hidden="false" customHeight="false" outlineLevel="0" collapsed="false">
      <c r="A3881" s="294" t="s">
        <v>8564</v>
      </c>
      <c r="B3881" s="295" t="s">
        <v>8565</v>
      </c>
      <c r="C3881" s="296" t="s">
        <v>19</v>
      </c>
      <c r="D3881" s="297" t="n">
        <v>0.2444</v>
      </c>
      <c r="E3881" s="298" t="n">
        <f aca="false">1-D3881</f>
        <v>0.7556</v>
      </c>
      <c r="F3881" s="299" t="n">
        <v>83.6</v>
      </c>
    </row>
    <row r="3882" customFormat="false" ht="15" hidden="false" customHeight="false" outlineLevel="0" collapsed="false">
      <c r="A3882" s="294" t="s">
        <v>8566</v>
      </c>
      <c r="B3882" s="295" t="s">
        <v>8567</v>
      </c>
      <c r="C3882" s="296" t="s">
        <v>19</v>
      </c>
      <c r="D3882" s="297" t="n">
        <v>0.1712</v>
      </c>
      <c r="E3882" s="298" t="n">
        <f aca="false">1-D3882</f>
        <v>0.8288</v>
      </c>
      <c r="F3882" s="299" t="n">
        <v>139.33</v>
      </c>
    </row>
    <row r="3883" customFormat="false" ht="15" hidden="false" customHeight="false" outlineLevel="0" collapsed="false">
      <c r="A3883" s="294" t="s">
        <v>8568</v>
      </c>
      <c r="B3883" s="295" t="s">
        <v>8569</v>
      </c>
      <c r="C3883" s="296" t="s">
        <v>19</v>
      </c>
      <c r="D3883" s="297" t="n">
        <v>0.1451</v>
      </c>
      <c r="E3883" s="298" t="n">
        <f aca="false">1-D3883</f>
        <v>0.8549</v>
      </c>
      <c r="F3883" s="299" t="n">
        <v>194.06</v>
      </c>
    </row>
    <row r="3884" customFormat="false" ht="15" hidden="false" customHeight="false" outlineLevel="0" collapsed="false">
      <c r="A3884" s="294" t="s">
        <v>8570</v>
      </c>
      <c r="B3884" s="295" t="s">
        <v>8571</v>
      </c>
      <c r="C3884" s="296" t="s">
        <v>19</v>
      </c>
      <c r="D3884" s="297" t="n">
        <v>0.2515</v>
      </c>
      <c r="E3884" s="298" t="n">
        <f aca="false">1-D3884</f>
        <v>0.7485</v>
      </c>
      <c r="F3884" s="299" t="n">
        <v>81.22</v>
      </c>
    </row>
    <row r="3885" customFormat="false" ht="15" hidden="false" customHeight="false" outlineLevel="0" collapsed="false">
      <c r="A3885" s="294" t="s">
        <v>8572</v>
      </c>
      <c r="B3885" s="295" t="s">
        <v>8573</v>
      </c>
      <c r="C3885" s="296" t="s">
        <v>19</v>
      </c>
      <c r="D3885" s="297" t="n">
        <v>0.1852</v>
      </c>
      <c r="E3885" s="298" t="n">
        <f aca="false">1-D3885</f>
        <v>0.8148</v>
      </c>
      <c r="F3885" s="299" t="n">
        <v>128.84</v>
      </c>
    </row>
    <row r="3886" customFormat="false" ht="15" hidden="false" customHeight="false" outlineLevel="0" collapsed="false">
      <c r="A3886" s="294" t="s">
        <v>8574</v>
      </c>
      <c r="B3886" s="295" t="s">
        <v>8575</v>
      </c>
      <c r="C3886" s="296" t="s">
        <v>19</v>
      </c>
      <c r="D3886" s="297" t="n">
        <v>0.162</v>
      </c>
      <c r="E3886" s="298" t="n">
        <f aca="false">1-D3886</f>
        <v>0.838</v>
      </c>
      <c r="F3886" s="299" t="n">
        <v>173.86</v>
      </c>
    </row>
    <row r="3887" customFormat="false" ht="15" hidden="false" customHeight="false" outlineLevel="0" collapsed="false">
      <c r="A3887" s="294" t="s">
        <v>8576</v>
      </c>
      <c r="B3887" s="295" t="s">
        <v>8577</v>
      </c>
      <c r="C3887" s="296" t="s">
        <v>19</v>
      </c>
      <c r="D3887" s="297" t="n">
        <v>0.2266</v>
      </c>
      <c r="E3887" s="298" t="n">
        <f aca="false">1-D3887</f>
        <v>0.7734</v>
      </c>
      <c r="F3887" s="299" t="n">
        <v>90.14</v>
      </c>
    </row>
    <row r="3888" customFormat="false" ht="15" hidden="false" customHeight="false" outlineLevel="0" collapsed="false">
      <c r="A3888" s="294" t="s">
        <v>8578</v>
      </c>
      <c r="B3888" s="295" t="s">
        <v>8579</v>
      </c>
      <c r="C3888" s="296" t="s">
        <v>19</v>
      </c>
      <c r="D3888" s="297" t="n">
        <v>0.1235</v>
      </c>
      <c r="E3888" s="298" t="n">
        <f aca="false">1-D3888</f>
        <v>0.8765</v>
      </c>
      <c r="F3888" s="299" t="n">
        <v>228.1</v>
      </c>
    </row>
    <row r="3889" customFormat="false" ht="15" hidden="false" customHeight="false" outlineLevel="0" collapsed="false">
      <c r="A3889" s="294" t="s">
        <v>8580</v>
      </c>
      <c r="B3889" s="295" t="s">
        <v>8581</v>
      </c>
      <c r="C3889" s="296" t="s">
        <v>19</v>
      </c>
      <c r="D3889" s="297" t="n">
        <v>0.1537</v>
      </c>
      <c r="E3889" s="298" t="n">
        <f aca="false">1-D3889</f>
        <v>0.8463</v>
      </c>
      <c r="F3889" s="299" t="n">
        <v>144.05</v>
      </c>
    </row>
    <row r="3890" customFormat="false" ht="15" hidden="false" customHeight="false" outlineLevel="0" collapsed="false">
      <c r="A3890" s="294" t="s">
        <v>8582</v>
      </c>
      <c r="B3890" s="295" t="s">
        <v>8583</v>
      </c>
      <c r="C3890" s="296" t="s">
        <v>19</v>
      </c>
      <c r="D3890" s="297" t="n">
        <v>0.0349</v>
      </c>
      <c r="E3890" s="298" t="n">
        <f aca="false">1-D3890</f>
        <v>0.9651</v>
      </c>
      <c r="F3890" s="299" t="n">
        <v>898.21</v>
      </c>
    </row>
    <row r="3891" customFormat="false" ht="15" hidden="false" customHeight="false" outlineLevel="0" collapsed="false">
      <c r="A3891" s="294" t="s">
        <v>8584</v>
      </c>
      <c r="B3891" s="295" t="s">
        <v>8585</v>
      </c>
      <c r="C3891" s="296" t="s">
        <v>19</v>
      </c>
      <c r="D3891" s="297" t="n">
        <v>0.181</v>
      </c>
      <c r="E3891" s="298" t="n">
        <f aca="false">1-D3891</f>
        <v>0.819</v>
      </c>
      <c r="F3891" s="299" t="n">
        <v>146.83</v>
      </c>
    </row>
    <row r="3892" customFormat="false" ht="15" hidden="false" customHeight="false" outlineLevel="0" collapsed="false">
      <c r="A3892" s="294" t="s">
        <v>8586</v>
      </c>
      <c r="B3892" s="295" t="s">
        <v>8587</v>
      </c>
      <c r="C3892" s="296" t="s">
        <v>19</v>
      </c>
      <c r="D3892" s="297" t="n">
        <v>0.0688</v>
      </c>
      <c r="E3892" s="298" t="n">
        <f aca="false">1-D3892</f>
        <v>0.9312</v>
      </c>
      <c r="F3892" s="299" t="n">
        <v>402.96</v>
      </c>
    </row>
    <row r="3893" customFormat="false" ht="15" hidden="false" customHeight="false" outlineLevel="0" collapsed="false">
      <c r="A3893" s="294" t="s">
        <v>8588</v>
      </c>
      <c r="B3893" s="295" t="s">
        <v>8589</v>
      </c>
      <c r="C3893" s="296" t="s">
        <v>19</v>
      </c>
      <c r="D3893" s="297" t="n">
        <v>0.0739</v>
      </c>
      <c r="E3893" s="298" t="n">
        <f aca="false">1-D3893</f>
        <v>0.9261</v>
      </c>
      <c r="F3893" s="299" t="n">
        <v>392.04</v>
      </c>
    </row>
    <row r="3894" customFormat="false" ht="15" hidden="false" customHeight="false" outlineLevel="0" collapsed="false">
      <c r="A3894" s="294" t="s">
        <v>8590</v>
      </c>
      <c r="B3894" s="295" t="s">
        <v>8591</v>
      </c>
      <c r="C3894" s="296" t="s">
        <v>19</v>
      </c>
      <c r="D3894" s="297" t="n">
        <v>0.1514</v>
      </c>
      <c r="E3894" s="298" t="n">
        <f aca="false">1-D3894</f>
        <v>0.8486</v>
      </c>
      <c r="F3894" s="299" t="n">
        <v>157.63</v>
      </c>
    </row>
    <row r="3895" customFormat="false" ht="15" hidden="false" customHeight="false" outlineLevel="0" collapsed="false">
      <c r="A3895" s="294" t="s">
        <v>8592</v>
      </c>
      <c r="B3895" s="295" t="s">
        <v>8593</v>
      </c>
      <c r="C3895" s="296" t="s">
        <v>19</v>
      </c>
      <c r="D3895" s="297" t="n">
        <v>0.1218</v>
      </c>
      <c r="E3895" s="298" t="n">
        <f aca="false">1-D3895</f>
        <v>0.8782</v>
      </c>
      <c r="F3895" s="299" t="n">
        <v>167.7</v>
      </c>
    </row>
    <row r="3896" customFormat="false" ht="15" hidden="false" customHeight="false" outlineLevel="0" collapsed="false">
      <c r="A3896" s="294" t="s">
        <v>8594</v>
      </c>
      <c r="B3896" s="295" t="s">
        <v>8595</v>
      </c>
      <c r="C3896" s="296" t="s">
        <v>19</v>
      </c>
      <c r="D3896" s="297" t="n">
        <v>0.0983</v>
      </c>
      <c r="E3896" s="298" t="n">
        <f aca="false">1-D3896</f>
        <v>0.9017</v>
      </c>
      <c r="F3896" s="299" t="n">
        <v>242.83</v>
      </c>
    </row>
    <row r="3897" customFormat="false" ht="15" hidden="false" customHeight="false" outlineLevel="0" collapsed="false">
      <c r="A3897" s="294" t="s">
        <v>8596</v>
      </c>
      <c r="B3897" s="295" t="s">
        <v>8597</v>
      </c>
      <c r="C3897" s="296" t="s">
        <v>19</v>
      </c>
      <c r="D3897" s="297" t="n">
        <v>0.0819</v>
      </c>
      <c r="E3897" s="298" t="n">
        <f aca="false">1-D3897</f>
        <v>0.9181</v>
      </c>
      <c r="F3897" s="299" t="n">
        <v>343.78</v>
      </c>
    </row>
    <row r="3898" customFormat="false" ht="15" hidden="false" customHeight="false" outlineLevel="0" collapsed="false">
      <c r="A3898" s="294" t="s">
        <v>8598</v>
      </c>
      <c r="B3898" s="295" t="s">
        <v>8599</v>
      </c>
      <c r="C3898" s="296" t="s">
        <v>19</v>
      </c>
      <c r="D3898" s="297" t="n">
        <v>0.1538</v>
      </c>
      <c r="E3898" s="298" t="n">
        <f aca="false">1-D3898</f>
        <v>0.8462</v>
      </c>
      <c r="F3898" s="299" t="n">
        <v>132.8</v>
      </c>
    </row>
    <row r="3899" customFormat="false" ht="15" hidden="false" customHeight="false" outlineLevel="0" collapsed="false">
      <c r="A3899" s="294" t="s">
        <v>8600</v>
      </c>
      <c r="B3899" s="295" t="s">
        <v>8601</v>
      </c>
      <c r="C3899" s="296" t="s">
        <v>19</v>
      </c>
      <c r="D3899" s="297" t="n">
        <v>0.108</v>
      </c>
      <c r="E3899" s="298" t="n">
        <f aca="false">1-D3899</f>
        <v>0.892</v>
      </c>
      <c r="F3899" s="299" t="n">
        <v>220.95</v>
      </c>
    </row>
    <row r="3900" customFormat="false" ht="15" hidden="false" customHeight="false" outlineLevel="0" collapsed="false">
      <c r="A3900" s="294" t="s">
        <v>8602</v>
      </c>
      <c r="B3900" s="295" t="s">
        <v>8603</v>
      </c>
      <c r="C3900" s="296" t="s">
        <v>19</v>
      </c>
      <c r="D3900" s="297" t="n">
        <v>0.0933</v>
      </c>
      <c r="E3900" s="298" t="n">
        <f aca="false">1-D3900</f>
        <v>0.9067</v>
      </c>
      <c r="F3900" s="299" t="n">
        <v>301.84</v>
      </c>
    </row>
    <row r="3901" customFormat="false" ht="15" hidden="false" customHeight="false" outlineLevel="0" collapsed="false">
      <c r="A3901" s="294" t="s">
        <v>8604</v>
      </c>
      <c r="B3901" s="295" t="s">
        <v>8605</v>
      </c>
      <c r="C3901" s="296" t="s">
        <v>19</v>
      </c>
      <c r="D3901" s="297" t="n">
        <v>0.1654</v>
      </c>
      <c r="E3901" s="298" t="n">
        <f aca="false">1-D3901</f>
        <v>0.8346</v>
      </c>
      <c r="F3901" s="299" t="n">
        <v>13.42</v>
      </c>
    </row>
    <row r="3902" customFormat="false" ht="15" hidden="false" customHeight="false" outlineLevel="0" collapsed="false">
      <c r="A3902" s="294" t="s">
        <v>8606</v>
      </c>
      <c r="B3902" s="295" t="s">
        <v>8607</v>
      </c>
      <c r="C3902" s="296" t="s">
        <v>19</v>
      </c>
      <c r="D3902" s="297" t="n">
        <v>0.1297</v>
      </c>
      <c r="E3902" s="298" t="n">
        <f aca="false">1-D3902</f>
        <v>0.8703</v>
      </c>
      <c r="F3902" s="299" t="n">
        <v>21.58</v>
      </c>
    </row>
    <row r="3903" customFormat="false" ht="15" hidden="false" customHeight="false" outlineLevel="0" collapsed="false">
      <c r="A3903" s="294" t="s">
        <v>8608</v>
      </c>
      <c r="B3903" s="295" t="s">
        <v>8609</v>
      </c>
      <c r="C3903" s="296" t="s">
        <v>19</v>
      </c>
      <c r="D3903" s="297" t="n">
        <v>0.1257</v>
      </c>
      <c r="E3903" s="298" t="n">
        <f aca="false">1-D3903</f>
        <v>0.8743</v>
      </c>
      <c r="F3903" s="299" t="n">
        <v>162.48</v>
      </c>
    </row>
    <row r="3904" customFormat="false" ht="15" hidden="false" customHeight="false" outlineLevel="0" collapsed="false">
      <c r="A3904" s="294" t="s">
        <v>8610</v>
      </c>
      <c r="B3904" s="295" t="s">
        <v>8611</v>
      </c>
      <c r="C3904" s="296" t="s">
        <v>19</v>
      </c>
      <c r="D3904" s="297" t="n">
        <v>0.0719</v>
      </c>
      <c r="E3904" s="298" t="n">
        <f aca="false">1-D3904</f>
        <v>0.9281</v>
      </c>
      <c r="F3904" s="299" t="n">
        <v>332.02</v>
      </c>
    </row>
    <row r="3905" customFormat="false" ht="15" hidden="false" customHeight="false" outlineLevel="0" collapsed="false">
      <c r="A3905" s="294" t="s">
        <v>8612</v>
      </c>
      <c r="B3905" s="295" t="s">
        <v>8613</v>
      </c>
      <c r="C3905" s="296" t="s">
        <v>19</v>
      </c>
      <c r="D3905" s="297" t="n">
        <v>0.0658</v>
      </c>
      <c r="E3905" s="298" t="n">
        <f aca="false">1-D3905</f>
        <v>0.9342</v>
      </c>
      <c r="F3905" s="299" t="n">
        <v>428.25</v>
      </c>
    </row>
    <row r="3906" customFormat="false" ht="15" hidden="false" customHeight="false" outlineLevel="0" collapsed="false">
      <c r="A3906" s="294" t="s">
        <v>8614</v>
      </c>
      <c r="B3906" s="295" t="s">
        <v>8615</v>
      </c>
      <c r="C3906" s="296" t="s">
        <v>19</v>
      </c>
      <c r="D3906" s="297" t="n">
        <v>0.1223</v>
      </c>
      <c r="E3906" s="298" t="n">
        <f aca="false">1-D3906</f>
        <v>0.8777</v>
      </c>
      <c r="F3906" s="299" t="n">
        <v>166.98</v>
      </c>
    </row>
    <row r="3907" customFormat="false" ht="15" hidden="false" customHeight="false" outlineLevel="0" collapsed="false">
      <c r="A3907" s="294" t="s">
        <v>8616</v>
      </c>
      <c r="B3907" s="295" t="s">
        <v>8617</v>
      </c>
      <c r="C3907" s="296" t="s">
        <v>19</v>
      </c>
      <c r="D3907" s="297" t="n">
        <v>0.0873</v>
      </c>
      <c r="E3907" s="298" t="n">
        <f aca="false">1-D3907</f>
        <v>0.9127</v>
      </c>
      <c r="F3907" s="299" t="n">
        <v>273.27</v>
      </c>
    </row>
    <row r="3908" customFormat="false" ht="15" hidden="false" customHeight="false" outlineLevel="0" collapsed="false">
      <c r="A3908" s="294" t="s">
        <v>8618</v>
      </c>
      <c r="B3908" s="295" t="s">
        <v>8619</v>
      </c>
      <c r="C3908" s="296" t="s">
        <v>19</v>
      </c>
      <c r="D3908" s="297" t="n">
        <v>0.0776</v>
      </c>
      <c r="E3908" s="298" t="n">
        <f aca="false">1-D3908</f>
        <v>0.9224</v>
      </c>
      <c r="F3908" s="299" t="n">
        <v>363.07</v>
      </c>
    </row>
    <row r="3909" customFormat="false" ht="15" hidden="false" customHeight="false" outlineLevel="0" collapsed="false">
      <c r="A3909" s="294" t="s">
        <v>8620</v>
      </c>
      <c r="B3909" s="295" t="s">
        <v>8621</v>
      </c>
      <c r="C3909" s="296" t="s">
        <v>19</v>
      </c>
      <c r="D3909" s="297" t="n">
        <v>0.1283</v>
      </c>
      <c r="E3909" s="298" t="n">
        <f aca="false">1-D3909</f>
        <v>0.8717</v>
      </c>
      <c r="F3909" s="299" t="n">
        <v>159.23</v>
      </c>
    </row>
    <row r="3910" customFormat="false" ht="15" hidden="false" customHeight="false" outlineLevel="0" collapsed="false">
      <c r="A3910" s="294" t="s">
        <v>8622</v>
      </c>
      <c r="B3910" s="295" t="s">
        <v>8623</v>
      </c>
      <c r="C3910" s="296" t="s">
        <v>19</v>
      </c>
      <c r="D3910" s="297" t="n">
        <v>0.0944</v>
      </c>
      <c r="E3910" s="298" t="n">
        <f aca="false">1-D3910</f>
        <v>0.9056</v>
      </c>
      <c r="F3910" s="299" t="n">
        <v>252.63</v>
      </c>
    </row>
    <row r="3911" customFormat="false" ht="15" hidden="false" customHeight="false" outlineLevel="0" collapsed="false">
      <c r="A3911" s="294" t="s">
        <v>8624</v>
      </c>
      <c r="B3911" s="295" t="s">
        <v>8625</v>
      </c>
      <c r="C3911" s="296" t="s">
        <v>19</v>
      </c>
      <c r="D3911" s="297" t="n">
        <v>0.0798</v>
      </c>
      <c r="E3911" s="298" t="n">
        <f aca="false">1-D3911</f>
        <v>0.9202</v>
      </c>
      <c r="F3911" s="299" t="n">
        <v>352.75</v>
      </c>
    </row>
    <row r="3912" customFormat="false" ht="15" hidden="false" customHeight="false" outlineLevel="0" collapsed="false">
      <c r="A3912" s="294" t="s">
        <v>8626</v>
      </c>
      <c r="B3912" s="295" t="s">
        <v>8627</v>
      </c>
      <c r="C3912" s="296" t="s">
        <v>19</v>
      </c>
      <c r="D3912" s="297" t="n">
        <v>0.1108</v>
      </c>
      <c r="E3912" s="298" t="n">
        <f aca="false">1-D3912</f>
        <v>0.8892</v>
      </c>
      <c r="F3912" s="299" t="n">
        <v>220.7</v>
      </c>
    </row>
    <row r="3913" customFormat="false" ht="15" hidden="false" customHeight="false" outlineLevel="0" collapsed="false">
      <c r="A3913" s="294" t="s">
        <v>8628</v>
      </c>
      <c r="B3913" s="295" t="s">
        <v>8629</v>
      </c>
      <c r="C3913" s="296" t="s">
        <v>19</v>
      </c>
      <c r="D3913" s="297" t="n">
        <v>0.3281</v>
      </c>
      <c r="E3913" s="298" t="n">
        <f aca="false">1-D3913</f>
        <v>0.6719</v>
      </c>
      <c r="F3913" s="299" t="n">
        <v>7.59</v>
      </c>
    </row>
    <row r="3914" customFormat="false" ht="15" hidden="false" customHeight="false" outlineLevel="0" collapsed="false">
      <c r="A3914" s="294" t="s">
        <v>8630</v>
      </c>
      <c r="B3914" s="295" t="s">
        <v>8631</v>
      </c>
      <c r="C3914" s="296" t="s">
        <v>19</v>
      </c>
      <c r="D3914" s="297" t="n">
        <v>0.2621</v>
      </c>
      <c r="E3914" s="298" t="n">
        <f aca="false">1-D3914</f>
        <v>0.7379</v>
      </c>
      <c r="F3914" s="299" t="n">
        <v>12.4</v>
      </c>
    </row>
    <row r="3915" customFormat="false" ht="15" hidden="false" customHeight="false" outlineLevel="0" collapsed="false">
      <c r="A3915" s="294" t="s">
        <v>8632</v>
      </c>
      <c r="B3915" s="295" t="s">
        <v>8633</v>
      </c>
      <c r="C3915" s="296" t="s">
        <v>19</v>
      </c>
      <c r="D3915" s="297" t="n">
        <v>0.221</v>
      </c>
      <c r="E3915" s="298" t="n">
        <f aca="false">1-D3915</f>
        <v>0.779</v>
      </c>
      <c r="F3915" s="299" t="n">
        <v>19.73</v>
      </c>
    </row>
    <row r="3916" customFormat="false" ht="15" hidden="false" customHeight="false" outlineLevel="0" collapsed="false">
      <c r="A3916" s="294" t="s">
        <v>8634</v>
      </c>
      <c r="B3916" s="295" t="s">
        <v>8635</v>
      </c>
      <c r="C3916" s="296" t="s">
        <v>19</v>
      </c>
      <c r="D3916" s="297" t="n">
        <v>0.252</v>
      </c>
      <c r="E3916" s="298" t="n">
        <f aca="false">1-D3916</f>
        <v>0.748</v>
      </c>
      <c r="F3916" s="299" t="n">
        <v>24.17</v>
      </c>
    </row>
    <row r="3917" customFormat="false" ht="15" hidden="false" customHeight="false" outlineLevel="0" collapsed="false">
      <c r="A3917" s="294" t="s">
        <v>8636</v>
      </c>
      <c r="B3917" s="295" t="s">
        <v>8637</v>
      </c>
      <c r="C3917" s="296" t="s">
        <v>19</v>
      </c>
      <c r="D3917" s="297" t="n">
        <v>0.1694</v>
      </c>
      <c r="E3917" s="298" t="n">
        <f aca="false">1-D3917</f>
        <v>0.8306</v>
      </c>
      <c r="F3917" s="299" t="n">
        <v>48.34</v>
      </c>
    </row>
    <row r="3918" customFormat="false" ht="15" hidden="false" customHeight="false" outlineLevel="0" collapsed="false">
      <c r="A3918" s="294" t="s">
        <v>8638</v>
      </c>
      <c r="B3918" s="295" t="s">
        <v>8639</v>
      </c>
      <c r="C3918" s="296" t="s">
        <v>19</v>
      </c>
      <c r="D3918" s="297" t="n">
        <v>0.1644</v>
      </c>
      <c r="E3918" s="298" t="n">
        <f aca="false">1-D3918</f>
        <v>0.8356</v>
      </c>
      <c r="F3918" s="299" t="n">
        <v>73.37</v>
      </c>
    </row>
    <row r="3919" customFormat="false" ht="15" hidden="false" customHeight="false" outlineLevel="0" collapsed="false">
      <c r="A3919" s="294" t="s">
        <v>8640</v>
      </c>
      <c r="B3919" s="295" t="s">
        <v>8641</v>
      </c>
      <c r="C3919" s="296" t="s">
        <v>19</v>
      </c>
      <c r="D3919" s="297" t="n">
        <v>0.1621</v>
      </c>
      <c r="E3919" s="298" t="n">
        <f aca="false">1-D3919</f>
        <v>0.8379</v>
      </c>
      <c r="F3919" s="299" t="n">
        <v>93.32</v>
      </c>
    </row>
    <row r="3920" customFormat="false" ht="15" hidden="false" customHeight="false" outlineLevel="0" collapsed="false">
      <c r="A3920" s="294" t="s">
        <v>8642</v>
      </c>
      <c r="B3920" s="295" t="s">
        <v>8643</v>
      </c>
      <c r="C3920" s="296" t="s">
        <v>19</v>
      </c>
      <c r="D3920" s="297" t="n">
        <v>0.16</v>
      </c>
      <c r="E3920" s="298" t="n">
        <f aca="false">1-D3920</f>
        <v>0.84</v>
      </c>
      <c r="F3920" s="299" t="n">
        <v>166.05</v>
      </c>
    </row>
    <row r="3921" customFormat="false" ht="15" hidden="false" customHeight="false" outlineLevel="0" collapsed="false">
      <c r="A3921" s="294" t="s">
        <v>8644</v>
      </c>
      <c r="B3921" s="295" t="s">
        <v>8645</v>
      </c>
      <c r="C3921" s="296" t="s">
        <v>19</v>
      </c>
      <c r="D3921" s="297" t="n">
        <v>0.0825</v>
      </c>
      <c r="E3921" s="298" t="n">
        <f aca="false">1-D3921</f>
        <v>0.9175</v>
      </c>
      <c r="F3921" s="299" t="n">
        <v>336.13</v>
      </c>
    </row>
    <row r="3922" customFormat="false" ht="15" hidden="false" customHeight="false" outlineLevel="0" collapsed="false">
      <c r="A3922" s="294" t="s">
        <v>8646</v>
      </c>
      <c r="B3922" s="295" t="s">
        <v>8647</v>
      </c>
      <c r="C3922" s="296" t="s">
        <v>19</v>
      </c>
      <c r="D3922" s="297" t="n">
        <v>0.2252</v>
      </c>
      <c r="E3922" s="298" t="n">
        <f aca="false">1-D3922</f>
        <v>0.7748</v>
      </c>
      <c r="F3922" s="299" t="n">
        <v>19.45</v>
      </c>
    </row>
    <row r="3923" customFormat="false" ht="15" hidden="false" customHeight="false" outlineLevel="0" collapsed="false">
      <c r="A3923" s="294" t="s">
        <v>8648</v>
      </c>
      <c r="B3923" s="295" t="s">
        <v>8649</v>
      </c>
      <c r="C3923" s="296" t="s">
        <v>19</v>
      </c>
      <c r="D3923" s="297" t="n">
        <v>0.1706</v>
      </c>
      <c r="E3923" s="298" t="n">
        <f aca="false">1-D3923</f>
        <v>0.8294</v>
      </c>
      <c r="F3923" s="299" t="n">
        <v>28.14</v>
      </c>
    </row>
    <row r="3924" customFormat="false" ht="15" hidden="false" customHeight="false" outlineLevel="0" collapsed="false">
      <c r="A3924" s="294" t="s">
        <v>8650</v>
      </c>
      <c r="B3924" s="295" t="s">
        <v>8651</v>
      </c>
      <c r="C3924" s="296" t="s">
        <v>19</v>
      </c>
      <c r="D3924" s="297" t="n">
        <v>0.3517</v>
      </c>
      <c r="E3924" s="298" t="n">
        <f aca="false">1-D3924</f>
        <v>0.6483</v>
      </c>
      <c r="F3924" s="299" t="n">
        <v>7.08</v>
      </c>
    </row>
    <row r="3925" customFormat="false" ht="15" hidden="false" customHeight="false" outlineLevel="0" collapsed="false">
      <c r="A3925" s="294" t="s">
        <v>8652</v>
      </c>
      <c r="B3925" s="295" t="s">
        <v>8653</v>
      </c>
      <c r="C3925" s="296" t="s">
        <v>19</v>
      </c>
      <c r="D3925" s="297" t="n">
        <v>0.3098</v>
      </c>
      <c r="E3925" s="298" t="n">
        <f aca="false">1-D3925</f>
        <v>0.6902</v>
      </c>
      <c r="F3925" s="299" t="n">
        <v>10.49</v>
      </c>
    </row>
    <row r="3926" customFormat="false" ht="15" hidden="false" customHeight="false" outlineLevel="0" collapsed="false">
      <c r="A3926" s="294" t="s">
        <v>8654</v>
      </c>
      <c r="B3926" s="295" t="s">
        <v>8655</v>
      </c>
      <c r="C3926" s="296" t="s">
        <v>19</v>
      </c>
      <c r="D3926" s="297" t="n">
        <v>0.3254</v>
      </c>
      <c r="E3926" s="298" t="n">
        <f aca="false">1-D3926</f>
        <v>0.6746</v>
      </c>
      <c r="F3926" s="299" t="n">
        <v>13.4</v>
      </c>
    </row>
    <row r="3927" customFormat="false" ht="15" hidden="false" customHeight="false" outlineLevel="0" collapsed="false">
      <c r="A3927" s="294" t="s">
        <v>8656</v>
      </c>
      <c r="B3927" s="295" t="s">
        <v>8657</v>
      </c>
      <c r="C3927" s="296" t="s">
        <v>19</v>
      </c>
      <c r="D3927" s="297" t="n">
        <v>0.2962</v>
      </c>
      <c r="E3927" s="298" t="n">
        <f aca="false">1-D3927</f>
        <v>0.7038</v>
      </c>
      <c r="F3927" s="299" t="n">
        <v>20.56</v>
      </c>
    </row>
    <row r="3928" customFormat="false" ht="15" hidden="false" customHeight="false" outlineLevel="0" collapsed="false">
      <c r="A3928" s="294" t="s">
        <v>8658</v>
      </c>
      <c r="B3928" s="295" t="s">
        <v>8659</v>
      </c>
      <c r="C3928" s="296" t="s">
        <v>19</v>
      </c>
      <c r="D3928" s="297" t="n">
        <v>0.2729</v>
      </c>
      <c r="E3928" s="298" t="n">
        <f aca="false">1-D3928</f>
        <v>0.7271</v>
      </c>
      <c r="F3928" s="299" t="n">
        <v>30.01</v>
      </c>
    </row>
    <row r="3929" customFormat="false" ht="15" hidden="false" customHeight="false" outlineLevel="0" collapsed="false">
      <c r="A3929" s="294" t="s">
        <v>8660</v>
      </c>
      <c r="B3929" s="295" t="s">
        <v>8661</v>
      </c>
      <c r="C3929" s="296" t="s">
        <v>19</v>
      </c>
      <c r="D3929" s="297" t="n">
        <v>0.2281</v>
      </c>
      <c r="E3929" s="298" t="n">
        <f aca="false">1-D3929</f>
        <v>0.7719</v>
      </c>
      <c r="F3929" s="299" t="n">
        <v>52.86</v>
      </c>
    </row>
    <row r="3930" customFormat="false" ht="15" hidden="false" customHeight="false" outlineLevel="0" collapsed="false">
      <c r="A3930" s="294" t="s">
        <v>8662</v>
      </c>
      <c r="B3930" s="295" t="s">
        <v>8663</v>
      </c>
      <c r="C3930" s="296" t="s">
        <v>19</v>
      </c>
      <c r="D3930" s="297" t="n">
        <v>0.2318</v>
      </c>
      <c r="E3930" s="298" t="n">
        <f aca="false">1-D3930</f>
        <v>0.7682</v>
      </c>
      <c r="F3930" s="299" t="n">
        <v>65.26</v>
      </c>
    </row>
    <row r="3931" customFormat="false" ht="15" hidden="false" customHeight="false" outlineLevel="0" collapsed="false">
      <c r="A3931" s="294" t="s">
        <v>8664</v>
      </c>
      <c r="B3931" s="295" t="s">
        <v>8665</v>
      </c>
      <c r="C3931" s="296" t="s">
        <v>19</v>
      </c>
      <c r="D3931" s="297" t="n">
        <v>0.3825</v>
      </c>
      <c r="E3931" s="298" t="n">
        <f aca="false">1-D3931</f>
        <v>0.6175</v>
      </c>
      <c r="F3931" s="299" t="n">
        <v>6.51</v>
      </c>
    </row>
    <row r="3932" customFormat="false" ht="15" hidden="false" customHeight="false" outlineLevel="0" collapsed="false">
      <c r="A3932" s="294" t="s">
        <v>8666</v>
      </c>
      <c r="B3932" s="295" t="s">
        <v>8667</v>
      </c>
      <c r="C3932" s="296" t="s">
        <v>19</v>
      </c>
      <c r="D3932" s="297" t="n">
        <v>0.0907</v>
      </c>
      <c r="E3932" s="298" t="n">
        <f aca="false">1-D3932</f>
        <v>0.9093</v>
      </c>
      <c r="F3932" s="299" t="n">
        <v>288.43</v>
      </c>
    </row>
    <row r="3933" customFormat="false" ht="15" hidden="false" customHeight="false" outlineLevel="0" collapsed="false">
      <c r="A3933" s="294" t="s">
        <v>8668</v>
      </c>
      <c r="B3933" s="295" t="s">
        <v>8669</v>
      </c>
      <c r="C3933" s="296" t="s">
        <v>19</v>
      </c>
      <c r="D3933" s="297" t="n">
        <v>0.2104</v>
      </c>
      <c r="E3933" s="298" t="n">
        <f aca="false">1-D3933</f>
        <v>0.7896</v>
      </c>
      <c r="F3933" s="299" t="n">
        <v>10.55</v>
      </c>
    </row>
    <row r="3934" customFormat="false" ht="15" hidden="false" customHeight="false" outlineLevel="0" collapsed="false">
      <c r="A3934" s="294" t="s">
        <v>8670</v>
      </c>
      <c r="B3934" s="295" t="s">
        <v>8671</v>
      </c>
      <c r="C3934" s="296" t="s">
        <v>19</v>
      </c>
      <c r="D3934" s="297" t="n">
        <v>0.1621</v>
      </c>
      <c r="E3934" s="298" t="n">
        <f aca="false">1-D3934</f>
        <v>0.8379</v>
      </c>
      <c r="F3934" s="299" t="n">
        <v>17.27</v>
      </c>
    </row>
    <row r="3935" customFormat="false" ht="15" hidden="false" customHeight="false" outlineLevel="0" collapsed="false">
      <c r="A3935" s="294" t="s">
        <v>8672</v>
      </c>
      <c r="B3935" s="295" t="s">
        <v>8673</v>
      </c>
      <c r="C3935" s="296" t="s">
        <v>19</v>
      </c>
      <c r="D3935" s="297" t="n">
        <v>0.1353</v>
      </c>
      <c r="E3935" s="298" t="n">
        <f aca="false">1-D3935</f>
        <v>0.8647</v>
      </c>
      <c r="F3935" s="299" t="n">
        <v>26.91</v>
      </c>
    </row>
    <row r="3936" customFormat="false" ht="15" hidden="false" customHeight="false" outlineLevel="0" collapsed="false">
      <c r="A3936" s="294" t="s">
        <v>8674</v>
      </c>
      <c r="B3936" s="295" t="s">
        <v>8675</v>
      </c>
      <c r="C3936" s="296" t="s">
        <v>19</v>
      </c>
      <c r="D3936" s="297" t="n">
        <v>0.122</v>
      </c>
      <c r="E3936" s="298" t="n">
        <f aca="false">1-D3936</f>
        <v>0.878</v>
      </c>
      <c r="F3936" s="299" t="n">
        <v>38.37</v>
      </c>
    </row>
    <row r="3937" customFormat="false" ht="15" hidden="false" customHeight="false" outlineLevel="0" collapsed="false">
      <c r="A3937" s="294" t="s">
        <v>8676</v>
      </c>
      <c r="B3937" s="295" t="s">
        <v>8677</v>
      </c>
      <c r="C3937" s="296" t="s">
        <v>19</v>
      </c>
      <c r="D3937" s="297" t="n">
        <v>0.0831</v>
      </c>
      <c r="E3937" s="298" t="n">
        <f aca="false">1-D3937</f>
        <v>0.9169</v>
      </c>
      <c r="F3937" s="299" t="n">
        <v>82.81</v>
      </c>
    </row>
    <row r="3938" customFormat="false" ht="15" hidden="false" customHeight="false" outlineLevel="0" collapsed="false">
      <c r="A3938" s="294" t="s">
        <v>8678</v>
      </c>
      <c r="B3938" s="295" t="s">
        <v>8679</v>
      </c>
      <c r="C3938" s="296" t="s">
        <v>19</v>
      </c>
      <c r="D3938" s="297" t="n">
        <v>0.0692</v>
      </c>
      <c r="E3938" s="298" t="n">
        <f aca="false">1-D3938</f>
        <v>0.9308</v>
      </c>
      <c r="F3938" s="299" t="n">
        <v>165.96</v>
      </c>
    </row>
    <row r="3939" customFormat="false" ht="15" hidden="false" customHeight="false" outlineLevel="0" collapsed="false">
      <c r="A3939" s="294" t="s">
        <v>8680</v>
      </c>
      <c r="B3939" s="295" t="s">
        <v>8681</v>
      </c>
      <c r="C3939" s="296" t="s">
        <v>19</v>
      </c>
      <c r="D3939" s="297" t="n">
        <v>0.082</v>
      </c>
      <c r="E3939" s="298" t="n">
        <f aca="false">1-D3939</f>
        <v>0.918</v>
      </c>
      <c r="F3939" s="299" t="n">
        <v>200.62</v>
      </c>
    </row>
    <row r="3940" customFormat="false" ht="15" hidden="false" customHeight="false" outlineLevel="0" collapsed="false">
      <c r="A3940" s="294" t="s">
        <v>8682</v>
      </c>
      <c r="B3940" s="295" t="s">
        <v>8683</v>
      </c>
      <c r="C3940" s="296" t="s">
        <v>19</v>
      </c>
      <c r="D3940" s="297" t="n">
        <v>0.0623</v>
      </c>
      <c r="E3940" s="298" t="n">
        <f aca="false">1-D3940</f>
        <v>0.9377</v>
      </c>
      <c r="F3940" s="299" t="n">
        <v>429.62</v>
      </c>
    </row>
    <row r="3941" customFormat="false" ht="15" hidden="false" customHeight="false" outlineLevel="0" collapsed="false">
      <c r="A3941" s="294" t="s">
        <v>8684</v>
      </c>
      <c r="B3941" s="295" t="s">
        <v>8685</v>
      </c>
      <c r="C3941" s="296" t="s">
        <v>19</v>
      </c>
      <c r="D3941" s="297" t="n">
        <v>0.5093</v>
      </c>
      <c r="E3941" s="298" t="n">
        <f aca="false">1-D3941</f>
        <v>0.4907</v>
      </c>
      <c r="F3941" s="299" t="n">
        <v>8.6</v>
      </c>
    </row>
    <row r="3942" customFormat="false" ht="15" hidden="false" customHeight="false" outlineLevel="0" collapsed="false">
      <c r="A3942" s="294" t="s">
        <v>8686</v>
      </c>
      <c r="B3942" s="295" t="s">
        <v>8687</v>
      </c>
      <c r="C3942" s="296" t="s">
        <v>19</v>
      </c>
      <c r="D3942" s="297" t="n">
        <v>0.4776</v>
      </c>
      <c r="E3942" s="298" t="n">
        <f aca="false">1-D3942</f>
        <v>0.5224</v>
      </c>
      <c r="F3942" s="299" t="n">
        <v>10.05</v>
      </c>
    </row>
    <row r="3943" customFormat="false" ht="15" hidden="false" customHeight="false" outlineLevel="0" collapsed="false">
      <c r="A3943" s="294" t="s">
        <v>8688</v>
      </c>
      <c r="B3943" s="295" t="s">
        <v>8689</v>
      </c>
      <c r="C3943" s="296" t="s">
        <v>19</v>
      </c>
      <c r="D3943" s="297" t="n">
        <v>0.4338</v>
      </c>
      <c r="E3943" s="298" t="n">
        <f aca="false">1-D3943</f>
        <v>0.5662</v>
      </c>
      <c r="F3943" s="299" t="n">
        <v>12.84</v>
      </c>
    </row>
    <row r="3944" customFormat="false" ht="15" hidden="false" customHeight="false" outlineLevel="0" collapsed="false">
      <c r="A3944" s="294" t="s">
        <v>8690</v>
      </c>
      <c r="B3944" s="295" t="s">
        <v>8691</v>
      </c>
      <c r="C3944" s="296" t="s">
        <v>19</v>
      </c>
      <c r="D3944" s="297" t="n">
        <v>0.3228</v>
      </c>
      <c r="E3944" s="298" t="n">
        <f aca="false">1-D3944</f>
        <v>0.6772</v>
      </c>
      <c r="F3944" s="299" t="n">
        <v>20.66</v>
      </c>
    </row>
    <row r="3945" customFormat="false" ht="15" hidden="false" customHeight="false" outlineLevel="0" collapsed="false">
      <c r="A3945" s="294" t="s">
        <v>8692</v>
      </c>
      <c r="B3945" s="295" t="s">
        <v>8693</v>
      </c>
      <c r="C3945" s="296" t="s">
        <v>19</v>
      </c>
      <c r="D3945" s="297" t="n">
        <v>0.2755</v>
      </c>
      <c r="E3945" s="298" t="n">
        <f aca="false">1-D3945</f>
        <v>0.7245</v>
      </c>
      <c r="F3945" s="299" t="n">
        <v>30.49</v>
      </c>
    </row>
    <row r="3946" customFormat="false" ht="15" hidden="false" customHeight="false" outlineLevel="0" collapsed="false">
      <c r="A3946" s="294" t="s">
        <v>8694</v>
      </c>
      <c r="B3946" s="295" t="s">
        <v>8695</v>
      </c>
      <c r="C3946" s="296" t="s">
        <v>19</v>
      </c>
      <c r="D3946" s="297" t="n">
        <v>0.2433</v>
      </c>
      <c r="E3946" s="298" t="n">
        <f aca="false">1-D3946</f>
        <v>0.7567</v>
      </c>
      <c r="F3946" s="299" t="n">
        <v>46.07</v>
      </c>
    </row>
    <row r="3947" customFormat="false" ht="15" hidden="false" customHeight="false" outlineLevel="0" collapsed="false">
      <c r="A3947" s="294" t="s">
        <v>8696</v>
      </c>
      <c r="B3947" s="295" t="s">
        <v>8697</v>
      </c>
      <c r="C3947" s="296" t="s">
        <v>19</v>
      </c>
      <c r="D3947" s="297" t="n">
        <v>0.1328</v>
      </c>
      <c r="E3947" s="298" t="n">
        <f aca="false">1-D3947</f>
        <v>0.8672</v>
      </c>
      <c r="F3947" s="299" t="n">
        <v>108.2</v>
      </c>
    </row>
    <row r="3948" customFormat="false" ht="15" hidden="false" customHeight="false" outlineLevel="0" collapsed="false">
      <c r="A3948" s="294" t="s">
        <v>8698</v>
      </c>
      <c r="B3948" s="295" t="s">
        <v>8699</v>
      </c>
      <c r="C3948" s="296" t="s">
        <v>19</v>
      </c>
      <c r="D3948" s="297" t="n">
        <v>0.1378</v>
      </c>
      <c r="E3948" s="298" t="n">
        <f aca="false">1-D3948</f>
        <v>0.8622</v>
      </c>
      <c r="F3948" s="299" t="n">
        <v>138.68</v>
      </c>
    </row>
    <row r="3949" customFormat="false" ht="15" hidden="false" customHeight="false" outlineLevel="0" collapsed="false">
      <c r="A3949" s="294" t="s">
        <v>8700</v>
      </c>
      <c r="B3949" s="295" t="s">
        <v>8701</v>
      </c>
      <c r="C3949" s="296" t="s">
        <v>19</v>
      </c>
      <c r="D3949" s="297" t="n">
        <v>0.1006</v>
      </c>
      <c r="E3949" s="298" t="n">
        <f aca="false">1-D3949</f>
        <v>0.8994</v>
      </c>
      <c r="F3949" s="299" t="n">
        <v>242.96</v>
      </c>
    </row>
    <row r="3950" customFormat="false" ht="15" hidden="false" customHeight="false" outlineLevel="0" collapsed="false">
      <c r="A3950" s="294" t="s">
        <v>8702</v>
      </c>
      <c r="B3950" s="295" t="s">
        <v>8703</v>
      </c>
      <c r="C3950" s="296" t="s">
        <v>19</v>
      </c>
      <c r="D3950" s="297" t="n">
        <v>0.381</v>
      </c>
      <c r="E3950" s="298" t="n">
        <f aca="false">1-D3950</f>
        <v>0.619</v>
      </c>
      <c r="F3950" s="299" t="n">
        <v>8.53</v>
      </c>
    </row>
    <row r="3951" customFormat="false" ht="15" hidden="false" customHeight="false" outlineLevel="0" collapsed="false">
      <c r="A3951" s="294" t="s">
        <v>8704</v>
      </c>
      <c r="B3951" s="295" t="s">
        <v>8705</v>
      </c>
      <c r="C3951" s="296" t="s">
        <v>19</v>
      </c>
      <c r="D3951" s="297" t="n">
        <v>0.3143</v>
      </c>
      <c r="E3951" s="298" t="n">
        <f aca="false">1-D3951</f>
        <v>0.6857</v>
      </c>
      <c r="F3951" s="299" t="n">
        <v>13.87</v>
      </c>
    </row>
    <row r="3952" customFormat="false" ht="15" hidden="false" customHeight="false" outlineLevel="0" collapsed="false">
      <c r="A3952" s="294" t="s">
        <v>8706</v>
      </c>
      <c r="B3952" s="295" t="s">
        <v>8707</v>
      </c>
      <c r="C3952" s="296" t="s">
        <v>19</v>
      </c>
      <c r="D3952" s="297" t="n">
        <v>0.3702</v>
      </c>
      <c r="E3952" s="298" t="n">
        <f aca="false">1-D3952</f>
        <v>0.6298</v>
      </c>
      <c r="F3952" s="299" t="n">
        <v>16.45</v>
      </c>
    </row>
    <row r="3953" customFormat="false" ht="15" hidden="false" customHeight="false" outlineLevel="0" collapsed="false">
      <c r="A3953" s="294" t="s">
        <v>8708</v>
      </c>
      <c r="B3953" s="295" t="s">
        <v>8709</v>
      </c>
      <c r="C3953" s="296" t="s">
        <v>19</v>
      </c>
      <c r="D3953" s="297" t="n">
        <v>0.1887</v>
      </c>
      <c r="E3953" s="298" t="n">
        <f aca="false">1-D3953</f>
        <v>0.8113</v>
      </c>
      <c r="F3953" s="299" t="n">
        <v>43.41</v>
      </c>
    </row>
    <row r="3954" customFormat="false" ht="15" hidden="false" customHeight="false" outlineLevel="0" collapsed="false">
      <c r="A3954" s="294" t="s">
        <v>8710</v>
      </c>
      <c r="B3954" s="295" t="s">
        <v>8711</v>
      </c>
      <c r="C3954" s="296" t="s">
        <v>19</v>
      </c>
      <c r="D3954" s="297" t="n">
        <v>0.1148</v>
      </c>
      <c r="E3954" s="298" t="n">
        <f aca="false">1-D3954</f>
        <v>0.8852</v>
      </c>
      <c r="F3954" s="299" t="n">
        <v>105.01</v>
      </c>
    </row>
    <row r="3955" customFormat="false" ht="15" hidden="false" customHeight="false" outlineLevel="0" collapsed="false">
      <c r="A3955" s="294" t="s">
        <v>8712</v>
      </c>
      <c r="B3955" s="295" t="s">
        <v>8713</v>
      </c>
      <c r="C3955" s="296" t="s">
        <v>19</v>
      </c>
      <c r="D3955" s="297" t="n">
        <v>0.1193</v>
      </c>
      <c r="E3955" s="298" t="n">
        <f aca="false">1-D3955</f>
        <v>0.8807</v>
      </c>
      <c r="F3955" s="299" t="n">
        <v>126.86</v>
      </c>
    </row>
    <row r="3956" customFormat="false" ht="15" hidden="false" customHeight="false" outlineLevel="0" collapsed="false">
      <c r="A3956" s="294" t="s">
        <v>8714</v>
      </c>
      <c r="B3956" s="295" t="s">
        <v>8715</v>
      </c>
      <c r="C3956" s="296" t="s">
        <v>19</v>
      </c>
      <c r="D3956" s="297" t="n">
        <v>0.1827</v>
      </c>
      <c r="E3956" s="298" t="n">
        <f aca="false">1-D3956</f>
        <v>0.8173</v>
      </c>
      <c r="F3956" s="299" t="n">
        <v>12.15</v>
      </c>
    </row>
    <row r="3957" customFormat="false" ht="15" hidden="false" customHeight="false" outlineLevel="0" collapsed="false">
      <c r="A3957" s="294" t="s">
        <v>8716</v>
      </c>
      <c r="B3957" s="295" t="s">
        <v>8717</v>
      </c>
      <c r="C3957" s="296" t="s">
        <v>19</v>
      </c>
      <c r="D3957" s="297" t="n">
        <v>0.1686</v>
      </c>
      <c r="E3957" s="298" t="n">
        <f aca="false">1-D3957</f>
        <v>0.8314</v>
      </c>
      <c r="F3957" s="299" t="n">
        <v>16.61</v>
      </c>
    </row>
    <row r="3958" customFormat="false" ht="15" hidden="false" customHeight="false" outlineLevel="0" collapsed="false">
      <c r="A3958" s="294" t="s">
        <v>8718</v>
      </c>
      <c r="B3958" s="295" t="s">
        <v>8719</v>
      </c>
      <c r="C3958" s="296" t="s">
        <v>19</v>
      </c>
      <c r="D3958" s="297" t="n">
        <v>0.144</v>
      </c>
      <c r="E3958" s="298" t="n">
        <f aca="false">1-D3958</f>
        <v>0.856</v>
      </c>
      <c r="F3958" s="299" t="n">
        <v>25.28</v>
      </c>
    </row>
    <row r="3959" customFormat="false" ht="15" hidden="false" customHeight="false" outlineLevel="0" collapsed="false">
      <c r="A3959" s="294" t="s">
        <v>8720</v>
      </c>
      <c r="B3959" s="295" t="s">
        <v>8721</v>
      </c>
      <c r="C3959" s="296" t="s">
        <v>19</v>
      </c>
      <c r="D3959" s="297" t="n">
        <v>0.1233</v>
      </c>
      <c r="E3959" s="298" t="n">
        <f aca="false">1-D3959</f>
        <v>0.8767</v>
      </c>
      <c r="F3959" s="299" t="n">
        <v>37.97</v>
      </c>
    </row>
    <row r="3960" customFormat="false" ht="15" hidden="false" customHeight="false" outlineLevel="0" collapsed="false">
      <c r="A3960" s="294" t="s">
        <v>8722</v>
      </c>
      <c r="B3960" s="295" t="s">
        <v>8723</v>
      </c>
      <c r="C3960" s="296" t="s">
        <v>19</v>
      </c>
      <c r="D3960" s="297" t="n">
        <v>0.097</v>
      </c>
      <c r="E3960" s="298" t="n">
        <f aca="false">1-D3960</f>
        <v>0.903</v>
      </c>
      <c r="F3960" s="299" t="n">
        <v>70.9</v>
      </c>
    </row>
    <row r="3961" customFormat="false" ht="15" hidden="false" customHeight="false" outlineLevel="0" collapsed="false">
      <c r="A3961" s="294" t="s">
        <v>8724</v>
      </c>
      <c r="B3961" s="295" t="s">
        <v>8725</v>
      </c>
      <c r="C3961" s="296" t="s">
        <v>19</v>
      </c>
      <c r="D3961" s="297" t="n">
        <v>0.0716</v>
      </c>
      <c r="E3961" s="298" t="n">
        <f aca="false">1-D3961</f>
        <v>0.9284</v>
      </c>
      <c r="F3961" s="299" t="n">
        <v>160.57</v>
      </c>
    </row>
    <row r="3962" customFormat="false" ht="15" hidden="false" customHeight="false" outlineLevel="0" collapsed="false">
      <c r="A3962" s="294" t="s">
        <v>8726</v>
      </c>
      <c r="B3962" s="295" t="s">
        <v>8727</v>
      </c>
      <c r="C3962" s="296" t="s">
        <v>19</v>
      </c>
      <c r="D3962" s="297" t="n">
        <v>0.0703</v>
      </c>
      <c r="E3962" s="298" t="n">
        <f aca="false">1-D3962</f>
        <v>0.9297</v>
      </c>
      <c r="F3962" s="299" t="n">
        <v>234.13</v>
      </c>
    </row>
    <row r="3963" customFormat="false" ht="15" hidden="false" customHeight="false" outlineLevel="0" collapsed="false">
      <c r="A3963" s="294" t="s">
        <v>8728</v>
      </c>
      <c r="B3963" s="295" t="s">
        <v>8729</v>
      </c>
      <c r="C3963" s="296" t="s">
        <v>19</v>
      </c>
      <c r="D3963" s="297" t="n">
        <v>0.4916</v>
      </c>
      <c r="E3963" s="298" t="n">
        <f aca="false">1-D3963</f>
        <v>0.5084</v>
      </c>
      <c r="F3963" s="299" t="n">
        <v>8.91</v>
      </c>
    </row>
    <row r="3964" customFormat="false" ht="15" hidden="false" customHeight="false" outlineLevel="0" collapsed="false">
      <c r="A3964" s="294" t="s">
        <v>8730</v>
      </c>
      <c r="B3964" s="295" t="s">
        <v>8731</v>
      </c>
      <c r="C3964" s="296" t="s">
        <v>19</v>
      </c>
      <c r="D3964" s="297" t="n">
        <v>0.4545</v>
      </c>
      <c r="E3964" s="298" t="n">
        <f aca="false">1-D3964</f>
        <v>0.5455</v>
      </c>
      <c r="F3964" s="299" t="n">
        <v>10.56</v>
      </c>
    </row>
    <row r="3965" customFormat="false" ht="15" hidden="false" customHeight="false" outlineLevel="0" collapsed="false">
      <c r="A3965" s="294" t="s">
        <v>8732</v>
      </c>
      <c r="B3965" s="295" t="s">
        <v>8733</v>
      </c>
      <c r="C3965" s="296" t="s">
        <v>19</v>
      </c>
      <c r="D3965" s="297" t="n">
        <v>0.2414</v>
      </c>
      <c r="E3965" s="298" t="n">
        <f aca="false">1-D3965</f>
        <v>0.7586</v>
      </c>
      <c r="F3965" s="299" t="n">
        <v>27.63</v>
      </c>
    </row>
    <row r="3966" customFormat="false" ht="15" hidden="false" customHeight="false" outlineLevel="0" collapsed="false">
      <c r="A3966" s="294" t="s">
        <v>8734</v>
      </c>
      <c r="B3966" s="295" t="s">
        <v>8735</v>
      </c>
      <c r="C3966" s="296" t="s">
        <v>19</v>
      </c>
      <c r="D3966" s="297" t="n">
        <v>0.2023</v>
      </c>
      <c r="E3966" s="298" t="n">
        <f aca="false">1-D3966</f>
        <v>0.7977</v>
      </c>
      <c r="F3966" s="299" t="n">
        <v>41.53</v>
      </c>
    </row>
    <row r="3967" customFormat="false" ht="15" hidden="false" customHeight="false" outlineLevel="0" collapsed="false">
      <c r="A3967" s="294" t="s">
        <v>8736</v>
      </c>
      <c r="B3967" s="295" t="s">
        <v>8737</v>
      </c>
      <c r="C3967" s="296" t="s">
        <v>19</v>
      </c>
      <c r="D3967" s="297" t="n">
        <v>0.1705</v>
      </c>
      <c r="E3967" s="298" t="n">
        <f aca="false">1-D3967</f>
        <v>0.8295</v>
      </c>
      <c r="F3967" s="299" t="n">
        <v>65.76</v>
      </c>
    </row>
    <row r="3968" customFormat="false" ht="15" hidden="false" customHeight="false" outlineLevel="0" collapsed="false">
      <c r="A3968" s="294" t="s">
        <v>8738</v>
      </c>
      <c r="B3968" s="295" t="s">
        <v>8739</v>
      </c>
      <c r="C3968" s="296" t="s">
        <v>19</v>
      </c>
      <c r="D3968" s="297" t="n">
        <v>0.1195</v>
      </c>
      <c r="E3968" s="298" t="n">
        <f aca="false">1-D3968</f>
        <v>0.8805</v>
      </c>
      <c r="F3968" s="299" t="n">
        <v>120.22</v>
      </c>
    </row>
    <row r="3969" customFormat="false" ht="15" hidden="false" customHeight="false" outlineLevel="0" collapsed="false">
      <c r="A3969" s="294" t="s">
        <v>8740</v>
      </c>
      <c r="B3969" s="295" t="s">
        <v>8741</v>
      </c>
      <c r="C3969" s="296" t="s">
        <v>19</v>
      </c>
      <c r="D3969" s="297" t="n">
        <v>0.0924</v>
      </c>
      <c r="E3969" s="298" t="n">
        <f aca="false">1-D3969</f>
        <v>0.9076</v>
      </c>
      <c r="F3969" s="299" t="n">
        <v>206.78</v>
      </c>
    </row>
    <row r="3970" customFormat="false" ht="15" hidden="false" customHeight="false" outlineLevel="0" collapsed="false">
      <c r="A3970" s="294" t="s">
        <v>8742</v>
      </c>
      <c r="B3970" s="295" t="s">
        <v>8743</v>
      </c>
      <c r="C3970" s="296" t="s">
        <v>19</v>
      </c>
      <c r="D3970" s="297" t="n">
        <v>0.3252</v>
      </c>
      <c r="E3970" s="298" t="n">
        <f aca="false">1-D3970</f>
        <v>0.6748</v>
      </c>
      <c r="F3970" s="299" t="n">
        <v>17.13</v>
      </c>
    </row>
    <row r="3971" customFormat="false" ht="15" hidden="false" customHeight="false" outlineLevel="0" collapsed="false">
      <c r="A3971" s="294" t="s">
        <v>8744</v>
      </c>
      <c r="B3971" s="295" t="s">
        <v>8745</v>
      </c>
      <c r="C3971" s="296" t="s">
        <v>19</v>
      </c>
      <c r="D3971" s="297" t="n">
        <v>0.4036</v>
      </c>
      <c r="E3971" s="298" t="n">
        <f aca="false">1-D3971</f>
        <v>0.5964</v>
      </c>
      <c r="F3971" s="299" t="n">
        <v>6.17</v>
      </c>
    </row>
    <row r="3972" customFormat="false" ht="15" hidden="false" customHeight="false" outlineLevel="0" collapsed="false">
      <c r="A3972" s="294" t="s">
        <v>8746</v>
      </c>
      <c r="B3972" s="295" t="s">
        <v>8747</v>
      </c>
      <c r="C3972" s="296" t="s">
        <v>19</v>
      </c>
      <c r="D3972" s="297" t="n">
        <v>0.3193</v>
      </c>
      <c r="E3972" s="298" t="n">
        <f aca="false">1-D3972</f>
        <v>0.6807</v>
      </c>
      <c r="F3972" s="299" t="n">
        <v>10.18</v>
      </c>
    </row>
    <row r="3973" customFormat="false" ht="15" hidden="false" customHeight="false" outlineLevel="0" collapsed="false">
      <c r="A3973" s="294" t="s">
        <v>8748</v>
      </c>
      <c r="B3973" s="295" t="s">
        <v>8749</v>
      </c>
      <c r="C3973" s="296" t="s">
        <v>19</v>
      </c>
      <c r="D3973" s="297" t="n">
        <v>0.3132</v>
      </c>
      <c r="E3973" s="298" t="n">
        <f aca="false">1-D3973</f>
        <v>0.6868</v>
      </c>
      <c r="F3973" s="299" t="n">
        <v>13.92</v>
      </c>
    </row>
    <row r="3974" customFormat="false" ht="15" hidden="false" customHeight="false" outlineLevel="0" collapsed="false">
      <c r="A3974" s="294" t="s">
        <v>8750</v>
      </c>
      <c r="B3974" s="295" t="s">
        <v>8751</v>
      </c>
      <c r="C3974" s="296" t="s">
        <v>19</v>
      </c>
      <c r="D3974" s="297" t="n">
        <v>0.3232</v>
      </c>
      <c r="E3974" s="298" t="n">
        <f aca="false">1-D3974</f>
        <v>0.6768</v>
      </c>
      <c r="F3974" s="299" t="n">
        <v>18.84</v>
      </c>
    </row>
    <row r="3975" customFormat="false" ht="15" hidden="false" customHeight="false" outlineLevel="0" collapsed="false">
      <c r="A3975" s="294" t="s">
        <v>8752</v>
      </c>
      <c r="B3975" s="295" t="s">
        <v>8753</v>
      </c>
      <c r="C3975" s="296" t="s">
        <v>19</v>
      </c>
      <c r="D3975" s="297" t="n">
        <v>0.1962</v>
      </c>
      <c r="E3975" s="298" t="n">
        <f aca="false">1-D3975</f>
        <v>0.8038</v>
      </c>
      <c r="F3975" s="299" t="n">
        <v>41.74</v>
      </c>
    </row>
    <row r="3976" customFormat="false" ht="15" hidden="false" customHeight="false" outlineLevel="0" collapsed="false">
      <c r="A3976" s="294" t="s">
        <v>8754</v>
      </c>
      <c r="B3976" s="295" t="s">
        <v>8755</v>
      </c>
      <c r="C3976" s="296" t="s">
        <v>19</v>
      </c>
      <c r="D3976" s="297" t="n">
        <v>0.1407</v>
      </c>
      <c r="E3976" s="298" t="n">
        <f aca="false">1-D3976</f>
        <v>0.8593</v>
      </c>
      <c r="F3976" s="299" t="n">
        <v>85.7</v>
      </c>
    </row>
    <row r="3977" customFormat="false" ht="15" hidden="false" customHeight="false" outlineLevel="0" collapsed="false">
      <c r="A3977" s="294" t="s">
        <v>8756</v>
      </c>
      <c r="B3977" s="295" t="s">
        <v>8757</v>
      </c>
      <c r="C3977" s="296" t="s">
        <v>19</v>
      </c>
      <c r="D3977" s="297" t="n">
        <v>0.1425</v>
      </c>
      <c r="E3977" s="298" t="n">
        <f aca="false">1-D3977</f>
        <v>0.8575</v>
      </c>
      <c r="F3977" s="299" t="n">
        <v>106.18</v>
      </c>
    </row>
    <row r="3978" customFormat="false" ht="15" hidden="false" customHeight="false" outlineLevel="0" collapsed="false">
      <c r="A3978" s="294" t="s">
        <v>8758</v>
      </c>
      <c r="B3978" s="295" t="s">
        <v>8759</v>
      </c>
      <c r="C3978" s="296" t="s">
        <v>19</v>
      </c>
      <c r="D3978" s="297" t="n">
        <v>0.0478</v>
      </c>
      <c r="E3978" s="298" t="n">
        <f aca="false">1-D3978</f>
        <v>0.9522</v>
      </c>
      <c r="F3978" s="299" t="n">
        <v>437.24</v>
      </c>
    </row>
    <row r="3979" customFormat="false" ht="15" hidden="false" customHeight="false" outlineLevel="0" collapsed="false">
      <c r="A3979" s="294" t="s">
        <v>8760</v>
      </c>
      <c r="B3979" s="295" t="s">
        <v>8761</v>
      </c>
      <c r="C3979" s="296" t="s">
        <v>19</v>
      </c>
      <c r="D3979" s="297" t="n">
        <v>0.2704</v>
      </c>
      <c r="E3979" s="298" t="n">
        <f aca="false">1-D3979</f>
        <v>0.7296</v>
      </c>
      <c r="F3979" s="299" t="n">
        <v>7.1</v>
      </c>
    </row>
    <row r="3980" customFormat="false" ht="15" hidden="false" customHeight="false" outlineLevel="0" collapsed="false">
      <c r="A3980" s="294" t="s">
        <v>8762</v>
      </c>
      <c r="B3980" s="295" t="s">
        <v>8763</v>
      </c>
      <c r="C3980" s="296" t="s">
        <v>19</v>
      </c>
      <c r="D3980" s="297" t="n">
        <v>0.2417</v>
      </c>
      <c r="E3980" s="298" t="n">
        <f aca="false">1-D3980</f>
        <v>0.7583</v>
      </c>
      <c r="F3980" s="299" t="n">
        <v>10.51</v>
      </c>
    </row>
    <row r="3981" customFormat="false" ht="15" hidden="false" customHeight="false" outlineLevel="0" collapsed="false">
      <c r="A3981" s="294" t="s">
        <v>8764</v>
      </c>
      <c r="B3981" s="295" t="s">
        <v>8765</v>
      </c>
      <c r="C3981" s="296" t="s">
        <v>19</v>
      </c>
      <c r="D3981" s="297" t="n">
        <v>0.2152</v>
      </c>
      <c r="E3981" s="298" t="n">
        <f aca="false">1-D3981</f>
        <v>0.7848</v>
      </c>
      <c r="F3981" s="299" t="n">
        <v>22.07</v>
      </c>
    </row>
    <row r="3982" customFormat="false" ht="15" hidden="false" customHeight="false" outlineLevel="0" collapsed="false">
      <c r="A3982" s="294" t="s">
        <v>8766</v>
      </c>
      <c r="B3982" s="295" t="s">
        <v>8767</v>
      </c>
      <c r="C3982" s="296" t="s">
        <v>19</v>
      </c>
      <c r="D3982" s="297" t="n">
        <v>0.1592</v>
      </c>
      <c r="E3982" s="298" t="n">
        <f aca="false">1-D3982</f>
        <v>0.8408</v>
      </c>
      <c r="F3982" s="299" t="n">
        <v>92.71</v>
      </c>
    </row>
    <row r="3983" customFormat="false" ht="15" hidden="false" customHeight="false" outlineLevel="0" collapsed="false">
      <c r="A3983" s="294" t="s">
        <v>8768</v>
      </c>
      <c r="B3983" s="295" t="s">
        <v>8769</v>
      </c>
      <c r="C3983" s="296" t="s">
        <v>19</v>
      </c>
      <c r="D3983" s="297" t="n">
        <v>0.1225</v>
      </c>
      <c r="E3983" s="298" t="n">
        <f aca="false">1-D3983</f>
        <v>0.8775</v>
      </c>
      <c r="F3983" s="299" t="n">
        <v>132.13</v>
      </c>
    </row>
    <row r="3984" customFormat="false" ht="15" hidden="false" customHeight="false" outlineLevel="0" collapsed="false">
      <c r="A3984" s="294" t="s">
        <v>8770</v>
      </c>
      <c r="B3984" s="295" t="s">
        <v>8771</v>
      </c>
      <c r="C3984" s="296" t="s">
        <v>19</v>
      </c>
      <c r="D3984" s="297" t="n">
        <v>0.1296</v>
      </c>
      <c r="E3984" s="298" t="n">
        <f aca="false">1-D3984</f>
        <v>0.8704</v>
      </c>
      <c r="F3984" s="299" t="n">
        <v>133.82</v>
      </c>
    </row>
    <row r="3985" customFormat="false" ht="15" hidden="false" customHeight="false" outlineLevel="0" collapsed="false">
      <c r="A3985" s="294" t="s">
        <v>8772</v>
      </c>
      <c r="B3985" s="295" t="s">
        <v>8773</v>
      </c>
      <c r="C3985" s="296" t="s">
        <v>19</v>
      </c>
      <c r="D3985" s="297" t="n">
        <v>0.2352</v>
      </c>
      <c r="E3985" s="298" t="n">
        <f aca="false">1-D3985</f>
        <v>0.7648</v>
      </c>
      <c r="F3985" s="299" t="n">
        <v>12.16</v>
      </c>
    </row>
    <row r="3986" customFormat="false" ht="15" hidden="false" customHeight="false" outlineLevel="0" collapsed="false">
      <c r="A3986" s="294" t="s">
        <v>8774</v>
      </c>
      <c r="B3986" s="295" t="s">
        <v>8775</v>
      </c>
      <c r="C3986" s="296" t="s">
        <v>19</v>
      </c>
      <c r="D3986" s="297" t="n">
        <v>0.2049</v>
      </c>
      <c r="E3986" s="298" t="n">
        <f aca="false">1-D3986</f>
        <v>0.7951</v>
      </c>
      <c r="F3986" s="299" t="n">
        <v>86.44</v>
      </c>
    </row>
    <row r="3987" customFormat="false" ht="15" hidden="false" customHeight="false" outlineLevel="0" collapsed="false">
      <c r="A3987" s="294" t="s">
        <v>8776</v>
      </c>
      <c r="B3987" s="295" t="s">
        <v>8777</v>
      </c>
      <c r="C3987" s="296" t="s">
        <v>19</v>
      </c>
      <c r="D3987" s="297" t="n">
        <v>0.0872</v>
      </c>
      <c r="E3987" s="298" t="n">
        <f aca="false">1-D3987</f>
        <v>0.9128</v>
      </c>
      <c r="F3987" s="299" t="n">
        <v>211.85</v>
      </c>
    </row>
    <row r="3988" customFormat="false" ht="15" hidden="false" customHeight="false" outlineLevel="0" collapsed="false">
      <c r="A3988" s="294" t="s">
        <v>8778</v>
      </c>
      <c r="B3988" s="295" t="s">
        <v>8779</v>
      </c>
      <c r="C3988" s="296" t="s">
        <v>19</v>
      </c>
      <c r="D3988" s="297" t="n">
        <v>0.0626</v>
      </c>
      <c r="E3988" s="298" t="n">
        <f aca="false">1-D3988</f>
        <v>0.9374</v>
      </c>
      <c r="F3988" s="299" t="n">
        <v>308.48</v>
      </c>
    </row>
    <row r="3989" customFormat="false" ht="15" hidden="false" customHeight="false" outlineLevel="0" collapsed="false">
      <c r="A3989" s="294" t="s">
        <v>8780</v>
      </c>
      <c r="B3989" s="295" t="s">
        <v>8781</v>
      </c>
      <c r="C3989" s="296" t="s">
        <v>19</v>
      </c>
      <c r="D3989" s="297" t="n">
        <v>0.3825</v>
      </c>
      <c r="E3989" s="298" t="n">
        <f aca="false">1-D3989</f>
        <v>0.6175</v>
      </c>
      <c r="F3989" s="299" t="n">
        <v>4.34</v>
      </c>
    </row>
    <row r="3990" customFormat="false" ht="15" hidden="false" customHeight="false" outlineLevel="0" collapsed="false">
      <c r="A3990" s="294" t="s">
        <v>8782</v>
      </c>
      <c r="B3990" s="295" t="s">
        <v>8783</v>
      </c>
      <c r="C3990" s="296" t="s">
        <v>19</v>
      </c>
      <c r="D3990" s="297" t="n">
        <v>0.3288</v>
      </c>
      <c r="E3990" s="298" t="n">
        <f aca="false">1-D3990</f>
        <v>0.6712</v>
      </c>
      <c r="F3990" s="299" t="n">
        <v>6.6</v>
      </c>
    </row>
    <row r="3991" customFormat="false" ht="15" hidden="false" customHeight="false" outlineLevel="0" collapsed="false">
      <c r="A3991" s="294" t="s">
        <v>8784</v>
      </c>
      <c r="B3991" s="295" t="s">
        <v>8785</v>
      </c>
      <c r="C3991" s="296" t="s">
        <v>19</v>
      </c>
      <c r="D3991" s="297" t="n">
        <v>0.0741</v>
      </c>
      <c r="E3991" s="298" t="n">
        <f aca="false">1-D3991</f>
        <v>0.9259</v>
      </c>
      <c r="F3991" s="299" t="n">
        <v>235.24</v>
      </c>
    </row>
    <row r="3992" customFormat="false" ht="15" hidden="false" customHeight="false" outlineLevel="0" collapsed="false">
      <c r="A3992" s="294" t="s">
        <v>8786</v>
      </c>
      <c r="B3992" s="295" t="s">
        <v>8787</v>
      </c>
      <c r="C3992" s="296" t="s">
        <v>19</v>
      </c>
      <c r="D3992" s="297" t="n">
        <v>0.195</v>
      </c>
      <c r="E3992" s="298" t="n">
        <f aca="false">1-D3992</f>
        <v>0.805</v>
      </c>
      <c r="F3992" s="299" t="n">
        <v>7.59</v>
      </c>
    </row>
    <row r="3993" customFormat="false" ht="15" hidden="false" customHeight="false" outlineLevel="0" collapsed="false">
      <c r="A3993" s="294" t="s">
        <v>8788</v>
      </c>
      <c r="B3993" s="295" t="s">
        <v>8789</v>
      </c>
      <c r="C3993" s="296" t="s">
        <v>19</v>
      </c>
      <c r="D3993" s="297" t="n">
        <v>0.1536</v>
      </c>
      <c r="E3993" s="298" t="n">
        <f aca="false">1-D3993</f>
        <v>0.8464</v>
      </c>
      <c r="F3993" s="299" t="n">
        <v>12.11</v>
      </c>
    </row>
    <row r="3994" customFormat="false" ht="15" hidden="false" customHeight="false" outlineLevel="0" collapsed="false">
      <c r="A3994" s="294" t="s">
        <v>8790</v>
      </c>
      <c r="B3994" s="295" t="s">
        <v>8791</v>
      </c>
      <c r="C3994" s="296" t="s">
        <v>19</v>
      </c>
      <c r="D3994" s="297" t="n">
        <v>0.1182</v>
      </c>
      <c r="E3994" s="298" t="n">
        <f aca="false">1-D3994</f>
        <v>0.8818</v>
      </c>
      <c r="F3994" s="299" t="n">
        <v>20.47</v>
      </c>
    </row>
    <row r="3995" customFormat="false" ht="15" hidden="false" customHeight="false" outlineLevel="0" collapsed="false">
      <c r="A3995" s="294" t="s">
        <v>8792</v>
      </c>
      <c r="B3995" s="295" t="s">
        <v>8793</v>
      </c>
      <c r="C3995" s="296" t="s">
        <v>19</v>
      </c>
      <c r="D3995" s="297" t="n">
        <v>0.1151</v>
      </c>
      <c r="E3995" s="298" t="n">
        <f aca="false">1-D3995</f>
        <v>0.8849</v>
      </c>
      <c r="F3995" s="299" t="n">
        <v>27.03</v>
      </c>
    </row>
    <row r="3996" customFormat="false" ht="15" hidden="false" customHeight="false" outlineLevel="0" collapsed="false">
      <c r="A3996" s="294" t="s">
        <v>8794</v>
      </c>
      <c r="B3996" s="295" t="s">
        <v>8795</v>
      </c>
      <c r="C3996" s="296" t="s">
        <v>19</v>
      </c>
      <c r="D3996" s="297" t="n">
        <v>0.098</v>
      </c>
      <c r="E3996" s="298" t="n">
        <f aca="false">1-D3996</f>
        <v>0.902</v>
      </c>
      <c r="F3996" s="299" t="n">
        <v>46.82</v>
      </c>
    </row>
    <row r="3997" customFormat="false" ht="15" hidden="false" customHeight="false" outlineLevel="0" collapsed="false">
      <c r="A3997" s="294" t="s">
        <v>8796</v>
      </c>
      <c r="B3997" s="295" t="s">
        <v>8797</v>
      </c>
      <c r="C3997" s="296" t="s">
        <v>19</v>
      </c>
      <c r="D3997" s="297" t="n">
        <v>0.0483</v>
      </c>
      <c r="E3997" s="298" t="n">
        <f aca="false">1-D3997</f>
        <v>0.9517</v>
      </c>
      <c r="F3997" s="299" t="n">
        <v>158.44</v>
      </c>
    </row>
    <row r="3998" customFormat="false" ht="15" hidden="false" customHeight="false" outlineLevel="0" collapsed="false">
      <c r="A3998" s="294" t="s">
        <v>8798</v>
      </c>
      <c r="B3998" s="295" t="s">
        <v>8799</v>
      </c>
      <c r="C3998" s="296" t="s">
        <v>19</v>
      </c>
      <c r="D3998" s="297" t="n">
        <v>0.0578</v>
      </c>
      <c r="E3998" s="298" t="n">
        <f aca="false">1-D3998</f>
        <v>0.9422</v>
      </c>
      <c r="F3998" s="299" t="n">
        <v>189.89</v>
      </c>
    </row>
    <row r="3999" customFormat="false" ht="15" hidden="false" customHeight="false" outlineLevel="0" collapsed="false">
      <c r="A3999" s="294" t="s">
        <v>8800</v>
      </c>
      <c r="B3999" s="295" t="s">
        <v>8801</v>
      </c>
      <c r="C3999" s="296" t="s">
        <v>19</v>
      </c>
      <c r="D3999" s="297" t="n">
        <v>0.2417</v>
      </c>
      <c r="E3999" s="298" t="n">
        <f aca="false">1-D3999</f>
        <v>0.7583</v>
      </c>
      <c r="F3999" s="299" t="n">
        <v>56.3</v>
      </c>
    </row>
    <row r="4000" customFormat="false" ht="15" hidden="false" customHeight="false" outlineLevel="0" collapsed="false">
      <c r="A4000" s="294" t="s">
        <v>8802</v>
      </c>
      <c r="B4000" s="295" t="s">
        <v>8803</v>
      </c>
      <c r="C4000" s="296" t="s">
        <v>19</v>
      </c>
      <c r="D4000" s="297" t="n">
        <v>0.1771</v>
      </c>
      <c r="E4000" s="298" t="n">
        <f aca="false">1-D4000</f>
        <v>0.8229</v>
      </c>
      <c r="F4000" s="299" t="n">
        <v>89.86</v>
      </c>
    </row>
    <row r="4001" customFormat="false" ht="15" hidden="false" customHeight="false" outlineLevel="0" collapsed="false">
      <c r="A4001" s="294" t="s">
        <v>8804</v>
      </c>
      <c r="B4001" s="295" t="s">
        <v>8805</v>
      </c>
      <c r="C4001" s="296" t="s">
        <v>19</v>
      </c>
      <c r="D4001" s="297" t="n">
        <v>0.1466</v>
      </c>
      <c r="E4001" s="298" t="n">
        <f aca="false">1-D4001</f>
        <v>0.8534</v>
      </c>
      <c r="F4001" s="299" t="n">
        <v>128</v>
      </c>
    </row>
    <row r="4002" customFormat="false" ht="15" hidden="false" customHeight="false" outlineLevel="0" collapsed="false">
      <c r="A4002" s="294" t="s">
        <v>8806</v>
      </c>
      <c r="B4002" s="295" t="s">
        <v>8807</v>
      </c>
      <c r="C4002" s="296" t="s">
        <v>19</v>
      </c>
      <c r="D4002" s="297" t="n">
        <v>0.1276</v>
      </c>
      <c r="E4002" s="298" t="n">
        <f aca="false">1-D4002</f>
        <v>0.8724</v>
      </c>
      <c r="F4002" s="299" t="n">
        <v>139.9</v>
      </c>
    </row>
    <row r="4003" customFormat="false" ht="15" hidden="false" customHeight="false" outlineLevel="0" collapsed="false">
      <c r="A4003" s="294" t="s">
        <v>8808</v>
      </c>
      <c r="B4003" s="295" t="s">
        <v>8809</v>
      </c>
      <c r="C4003" s="296" t="s">
        <v>19</v>
      </c>
      <c r="D4003" s="297" t="n">
        <v>0.4059</v>
      </c>
      <c r="E4003" s="298" t="n">
        <f aca="false">1-D4003</f>
        <v>0.5941</v>
      </c>
      <c r="F4003" s="299" t="n">
        <v>7.17</v>
      </c>
    </row>
    <row r="4004" customFormat="false" ht="15" hidden="false" customHeight="false" outlineLevel="0" collapsed="false">
      <c r="A4004" s="294" t="s">
        <v>8810</v>
      </c>
      <c r="B4004" s="295" t="s">
        <v>8811</v>
      </c>
      <c r="C4004" s="296" t="s">
        <v>19</v>
      </c>
      <c r="D4004" s="297" t="n">
        <v>0.4378</v>
      </c>
      <c r="E4004" s="298" t="n">
        <f aca="false">1-D4004</f>
        <v>0.5622</v>
      </c>
      <c r="F4004" s="299" t="n">
        <v>7.31</v>
      </c>
    </row>
    <row r="4005" customFormat="false" ht="15" hidden="false" customHeight="false" outlineLevel="0" collapsed="false">
      <c r="A4005" s="294" t="s">
        <v>8812</v>
      </c>
      <c r="B4005" s="295" t="s">
        <v>8813</v>
      </c>
      <c r="C4005" s="296" t="s">
        <v>19</v>
      </c>
      <c r="D4005" s="297" t="n">
        <v>0.3616</v>
      </c>
      <c r="E4005" s="298" t="n">
        <f aca="false">1-D4005</f>
        <v>0.6384</v>
      </c>
      <c r="F4005" s="299" t="n">
        <v>10.26</v>
      </c>
    </row>
    <row r="4006" customFormat="false" ht="15" hidden="false" customHeight="false" outlineLevel="0" collapsed="false">
      <c r="A4006" s="294" t="s">
        <v>8814</v>
      </c>
      <c r="B4006" s="295" t="s">
        <v>8815</v>
      </c>
      <c r="C4006" s="296" t="s">
        <v>19</v>
      </c>
      <c r="D4006" s="297" t="n">
        <v>0.2161</v>
      </c>
      <c r="E4006" s="298" t="n">
        <f aca="false">1-D4006</f>
        <v>0.7839</v>
      </c>
      <c r="F4006" s="299" t="n">
        <v>20.59</v>
      </c>
    </row>
    <row r="4007" customFormat="false" ht="15" hidden="false" customHeight="false" outlineLevel="0" collapsed="false">
      <c r="A4007" s="294" t="s">
        <v>8816</v>
      </c>
      <c r="B4007" s="295" t="s">
        <v>8817</v>
      </c>
      <c r="C4007" s="296" t="s">
        <v>19</v>
      </c>
      <c r="D4007" s="297" t="n">
        <v>0.2213</v>
      </c>
      <c r="E4007" s="298" t="n">
        <f aca="false">1-D4007</f>
        <v>0.7787</v>
      </c>
      <c r="F4007" s="299" t="n">
        <v>25.26</v>
      </c>
    </row>
    <row r="4008" customFormat="false" ht="15" hidden="false" customHeight="false" outlineLevel="0" collapsed="false">
      <c r="A4008" s="294" t="s">
        <v>8818</v>
      </c>
      <c r="B4008" s="295" t="s">
        <v>8819</v>
      </c>
      <c r="C4008" s="296" t="s">
        <v>19</v>
      </c>
      <c r="D4008" s="297" t="n">
        <v>0.1881</v>
      </c>
      <c r="E4008" s="298" t="n">
        <f aca="false">1-D4008</f>
        <v>0.8119</v>
      </c>
      <c r="F4008" s="299" t="n">
        <v>39.71</v>
      </c>
    </row>
    <row r="4009" customFormat="false" ht="15" hidden="false" customHeight="false" outlineLevel="0" collapsed="false">
      <c r="A4009" s="294" t="s">
        <v>8820</v>
      </c>
      <c r="B4009" s="295" t="s">
        <v>8821</v>
      </c>
      <c r="C4009" s="296" t="s">
        <v>19</v>
      </c>
      <c r="D4009" s="297" t="n">
        <v>0.1416</v>
      </c>
      <c r="E4009" s="298" t="n">
        <f aca="false">1-D4009</f>
        <v>0.8584</v>
      </c>
      <c r="F4009" s="299" t="n">
        <v>67.67</v>
      </c>
    </row>
    <row r="4010" customFormat="false" ht="15" hidden="false" customHeight="false" outlineLevel="0" collapsed="false">
      <c r="A4010" s="294" t="s">
        <v>8822</v>
      </c>
      <c r="B4010" s="295" t="s">
        <v>8823</v>
      </c>
      <c r="C4010" s="296" t="s">
        <v>19</v>
      </c>
      <c r="D4010" s="297" t="n">
        <v>0.1194</v>
      </c>
      <c r="E4010" s="298" t="n">
        <f aca="false">1-D4010</f>
        <v>0.8806</v>
      </c>
      <c r="F4010" s="299" t="n">
        <v>106.61</v>
      </c>
    </row>
    <row r="4011" customFormat="false" ht="15" hidden="false" customHeight="false" outlineLevel="0" collapsed="false">
      <c r="A4011" s="294" t="s">
        <v>8824</v>
      </c>
      <c r="B4011" s="295" t="s">
        <v>8825</v>
      </c>
      <c r="C4011" s="296" t="s">
        <v>19</v>
      </c>
      <c r="D4011" s="297" t="n">
        <v>0.1556</v>
      </c>
      <c r="E4011" s="298" t="n">
        <f aca="false">1-D4011</f>
        <v>0.8444</v>
      </c>
      <c r="F4011" s="299" t="n">
        <v>104.73</v>
      </c>
    </row>
    <row r="4012" customFormat="false" ht="15" hidden="false" customHeight="false" outlineLevel="0" collapsed="false">
      <c r="A4012" s="294" t="s">
        <v>8826</v>
      </c>
      <c r="B4012" s="295" t="s">
        <v>8827</v>
      </c>
      <c r="C4012" s="296" t="s">
        <v>19</v>
      </c>
      <c r="D4012" s="297" t="n">
        <v>0.2839</v>
      </c>
      <c r="E4012" s="298" t="n">
        <f aca="false">1-D4012</f>
        <v>0.7161</v>
      </c>
      <c r="F4012" s="299" t="n">
        <v>10.25</v>
      </c>
    </row>
    <row r="4013" customFormat="false" ht="15" hidden="false" customHeight="false" outlineLevel="0" collapsed="false">
      <c r="A4013" s="294" t="s">
        <v>8828</v>
      </c>
      <c r="B4013" s="295" t="s">
        <v>8829</v>
      </c>
      <c r="C4013" s="296" t="s">
        <v>19</v>
      </c>
      <c r="D4013" s="297" t="n">
        <v>0.3121</v>
      </c>
      <c r="E4013" s="298" t="n">
        <f aca="false">1-D4013</f>
        <v>0.6879</v>
      </c>
      <c r="F4013" s="299" t="n">
        <v>13.01</v>
      </c>
    </row>
    <row r="4014" customFormat="false" ht="15" hidden="false" customHeight="false" outlineLevel="0" collapsed="false">
      <c r="A4014" s="294" t="s">
        <v>8830</v>
      </c>
      <c r="B4014" s="295" t="s">
        <v>8831</v>
      </c>
      <c r="C4014" s="296" t="s">
        <v>19</v>
      </c>
      <c r="D4014" s="297" t="n">
        <v>0.2211</v>
      </c>
      <c r="E4014" s="298" t="n">
        <f aca="false">1-D4014</f>
        <v>0.7789</v>
      </c>
      <c r="F4014" s="299" t="n">
        <v>24.65</v>
      </c>
    </row>
    <row r="4015" customFormat="false" ht="15" hidden="false" customHeight="false" outlineLevel="0" collapsed="false">
      <c r="A4015" s="294" t="s">
        <v>8832</v>
      </c>
      <c r="B4015" s="295" t="s">
        <v>8833</v>
      </c>
      <c r="C4015" s="296" t="s">
        <v>19</v>
      </c>
      <c r="D4015" s="297" t="n">
        <v>0.2213</v>
      </c>
      <c r="E4015" s="298" t="n">
        <f aca="false">1-D4015</f>
        <v>0.7787</v>
      </c>
      <c r="F4015" s="299" t="n">
        <v>36.29</v>
      </c>
    </row>
    <row r="4016" customFormat="false" ht="15" hidden="false" customHeight="false" outlineLevel="0" collapsed="false">
      <c r="A4016" s="294" t="s">
        <v>8834</v>
      </c>
      <c r="B4016" s="295" t="s">
        <v>8835</v>
      </c>
      <c r="C4016" s="296" t="s">
        <v>19</v>
      </c>
      <c r="D4016" s="297" t="n">
        <v>0.1574</v>
      </c>
      <c r="E4016" s="298" t="n">
        <f aca="false">1-D4016</f>
        <v>0.8426</v>
      </c>
      <c r="F4016" s="299" t="n">
        <v>64.03</v>
      </c>
    </row>
    <row r="4017" customFormat="false" ht="15" hidden="false" customHeight="false" outlineLevel="0" collapsed="false">
      <c r="A4017" s="294" t="s">
        <v>8836</v>
      </c>
      <c r="B4017" s="295" t="s">
        <v>8837</v>
      </c>
      <c r="C4017" s="296" t="s">
        <v>19</v>
      </c>
      <c r="D4017" s="297" t="n">
        <v>0.1088</v>
      </c>
      <c r="E4017" s="298" t="n">
        <f aca="false">1-D4017</f>
        <v>0.8912</v>
      </c>
      <c r="F4017" s="299" t="n">
        <v>148.76</v>
      </c>
    </row>
    <row r="4018" customFormat="false" ht="15" hidden="false" customHeight="false" outlineLevel="0" collapsed="false">
      <c r="A4018" s="294" t="s">
        <v>8838</v>
      </c>
      <c r="B4018" s="295" t="s">
        <v>8839</v>
      </c>
      <c r="C4018" s="296" t="s">
        <v>19</v>
      </c>
      <c r="D4018" s="297" t="n">
        <v>0.1038</v>
      </c>
      <c r="E4018" s="298" t="n">
        <f aca="false">1-D4018</f>
        <v>0.8962</v>
      </c>
      <c r="F4018" s="299" t="n">
        <v>167.02</v>
      </c>
    </row>
    <row r="4019" customFormat="false" ht="15" hidden="false" customHeight="false" outlineLevel="0" collapsed="false">
      <c r="A4019" s="294" t="s">
        <v>8840</v>
      </c>
      <c r="B4019" s="295" t="s">
        <v>8841</v>
      </c>
      <c r="C4019" s="296" t="s">
        <v>19</v>
      </c>
      <c r="D4019" s="297" t="n">
        <v>0.2416</v>
      </c>
      <c r="E4019" s="298" t="n">
        <f aca="false">1-D4019</f>
        <v>0.7584</v>
      </c>
      <c r="F4019" s="299" t="n">
        <v>56.33</v>
      </c>
    </row>
    <row r="4020" customFormat="false" ht="15" hidden="false" customHeight="false" outlineLevel="0" collapsed="false">
      <c r="A4020" s="294" t="s">
        <v>8842</v>
      </c>
      <c r="B4020" s="295" t="s">
        <v>8843</v>
      </c>
      <c r="C4020" s="296" t="s">
        <v>19</v>
      </c>
      <c r="D4020" s="297" t="n">
        <v>0.201</v>
      </c>
      <c r="E4020" s="298" t="n">
        <f aca="false">1-D4020</f>
        <v>0.799</v>
      </c>
      <c r="F4020" s="299" t="n">
        <v>79.15</v>
      </c>
    </row>
    <row r="4021" customFormat="false" ht="15" hidden="false" customHeight="false" outlineLevel="0" collapsed="false">
      <c r="A4021" s="294" t="s">
        <v>8844</v>
      </c>
      <c r="B4021" s="295" t="s">
        <v>8845</v>
      </c>
      <c r="C4021" s="296" t="s">
        <v>19</v>
      </c>
      <c r="D4021" s="297" t="n">
        <v>0.1584</v>
      </c>
      <c r="E4021" s="298" t="n">
        <f aca="false">1-D4021</f>
        <v>0.8416</v>
      </c>
      <c r="F4021" s="299" t="n">
        <v>118.47</v>
      </c>
    </row>
    <row r="4022" customFormat="false" ht="15" hidden="false" customHeight="false" outlineLevel="0" collapsed="false">
      <c r="A4022" s="294" t="s">
        <v>8846</v>
      </c>
      <c r="B4022" s="295" t="s">
        <v>8847</v>
      </c>
      <c r="C4022" s="296" t="s">
        <v>19</v>
      </c>
      <c r="D4022" s="297" t="n">
        <v>0.1905</v>
      </c>
      <c r="E4022" s="298" t="n">
        <f aca="false">1-D4022</f>
        <v>0.8095</v>
      </c>
      <c r="F4022" s="299" t="n">
        <v>18.27</v>
      </c>
    </row>
    <row r="4023" customFormat="false" ht="15" hidden="false" customHeight="false" outlineLevel="0" collapsed="false">
      <c r="A4023" s="294" t="s">
        <v>8848</v>
      </c>
      <c r="B4023" s="295" t="s">
        <v>8849</v>
      </c>
      <c r="C4023" s="296" t="s">
        <v>19</v>
      </c>
      <c r="D4023" s="297" t="n">
        <v>0.109</v>
      </c>
      <c r="E4023" s="298" t="n">
        <f aca="false">1-D4023</f>
        <v>0.891</v>
      </c>
      <c r="F4023" s="299" t="n">
        <v>41.11</v>
      </c>
    </row>
    <row r="4024" customFormat="false" ht="15" hidden="false" customHeight="false" outlineLevel="0" collapsed="false">
      <c r="A4024" s="294" t="s">
        <v>8850</v>
      </c>
      <c r="B4024" s="295" t="s">
        <v>8851</v>
      </c>
      <c r="C4024" s="296" t="s">
        <v>19</v>
      </c>
      <c r="D4024" s="297" t="n">
        <v>0.0986</v>
      </c>
      <c r="E4024" s="298" t="n">
        <f aca="false">1-D4024</f>
        <v>0.9014</v>
      </c>
      <c r="F4024" s="299" t="n">
        <v>58.5</v>
      </c>
    </row>
    <row r="4025" customFormat="false" ht="15" hidden="false" customHeight="false" outlineLevel="0" collapsed="false">
      <c r="A4025" s="294" t="s">
        <v>8852</v>
      </c>
      <c r="B4025" s="295" t="s">
        <v>8853</v>
      </c>
      <c r="C4025" s="296" t="s">
        <v>19</v>
      </c>
      <c r="D4025" s="297" t="n">
        <v>0.1347</v>
      </c>
      <c r="E4025" s="298" t="n">
        <f aca="false">1-D4025</f>
        <v>0.8653</v>
      </c>
      <c r="F4025" s="299" t="n">
        <v>253.15</v>
      </c>
    </row>
    <row r="4026" customFormat="false" ht="15" hidden="false" customHeight="false" outlineLevel="0" collapsed="false">
      <c r="A4026" s="294" t="s">
        <v>8854</v>
      </c>
      <c r="B4026" s="295" t="s">
        <v>8855</v>
      </c>
      <c r="C4026" s="296" t="s">
        <v>19</v>
      </c>
      <c r="D4026" s="297" t="n">
        <v>0.1396</v>
      </c>
      <c r="E4026" s="298" t="n">
        <f aca="false">1-D4026</f>
        <v>0.8604</v>
      </c>
      <c r="F4026" s="299" t="n">
        <v>255.38</v>
      </c>
    </row>
    <row r="4027" customFormat="false" ht="15" hidden="false" customHeight="false" outlineLevel="0" collapsed="false">
      <c r="A4027" s="294" t="s">
        <v>8856</v>
      </c>
      <c r="B4027" s="295" t="s">
        <v>8857</v>
      </c>
      <c r="C4027" s="296" t="s">
        <v>19</v>
      </c>
      <c r="D4027" s="297" t="n">
        <v>0.2875</v>
      </c>
      <c r="E4027" s="298" t="n">
        <f aca="false">1-D4027</f>
        <v>0.7125</v>
      </c>
      <c r="F4027" s="299" t="n">
        <v>22.64</v>
      </c>
    </row>
    <row r="4028" customFormat="false" ht="15" hidden="false" customHeight="false" outlineLevel="0" collapsed="false">
      <c r="A4028" s="294" t="s">
        <v>8858</v>
      </c>
      <c r="B4028" s="295" t="s">
        <v>8859</v>
      </c>
      <c r="C4028" s="296" t="s">
        <v>19</v>
      </c>
      <c r="D4028" s="297" t="n">
        <v>0.2467</v>
      </c>
      <c r="E4028" s="298" t="n">
        <f aca="false">1-D4028</f>
        <v>0.7533</v>
      </c>
      <c r="F4028" s="299" t="n">
        <v>27.77</v>
      </c>
    </row>
    <row r="4029" customFormat="false" ht="15" hidden="false" customHeight="false" outlineLevel="0" collapsed="false">
      <c r="A4029" s="294" t="s">
        <v>8860</v>
      </c>
      <c r="B4029" s="295" t="s">
        <v>8861</v>
      </c>
      <c r="C4029" s="296" t="s">
        <v>19</v>
      </c>
      <c r="D4029" s="297" t="n">
        <v>0.0268</v>
      </c>
      <c r="E4029" s="298" t="n">
        <f aca="false">1-D4029</f>
        <v>0.9732</v>
      </c>
      <c r="F4029" s="299" t="n">
        <v>1562.2</v>
      </c>
    </row>
    <row r="4030" customFormat="false" ht="15" hidden="false" customHeight="false" outlineLevel="0" collapsed="false">
      <c r="A4030" s="294" t="s">
        <v>8862</v>
      </c>
      <c r="B4030" s="295" t="s">
        <v>8863</v>
      </c>
      <c r="C4030" s="296" t="s">
        <v>19</v>
      </c>
      <c r="D4030" s="297" t="n">
        <v>0.1659</v>
      </c>
      <c r="E4030" s="298" t="n">
        <f aca="false">1-D4030</f>
        <v>0.8341</v>
      </c>
      <c r="F4030" s="299" t="n">
        <v>213.57</v>
      </c>
    </row>
    <row r="4031" customFormat="false" ht="15" hidden="false" customHeight="false" outlineLevel="0" collapsed="false">
      <c r="A4031" s="294" t="s">
        <v>8864</v>
      </c>
      <c r="B4031" s="295" t="s">
        <v>8865</v>
      </c>
      <c r="C4031" s="296" t="s">
        <v>19</v>
      </c>
      <c r="D4031" s="297" t="n">
        <v>0.074</v>
      </c>
      <c r="E4031" s="298" t="n">
        <f aca="false">1-D4031</f>
        <v>0.926</v>
      </c>
      <c r="F4031" s="299" t="n">
        <v>499.56</v>
      </c>
    </row>
    <row r="4032" customFormat="false" ht="15" hidden="false" customHeight="false" outlineLevel="0" collapsed="false">
      <c r="A4032" s="294" t="s">
        <v>8866</v>
      </c>
      <c r="B4032" s="295" t="s">
        <v>8867</v>
      </c>
      <c r="C4032" s="296" t="s">
        <v>19</v>
      </c>
      <c r="D4032" s="297" t="n">
        <v>0.0515</v>
      </c>
      <c r="E4032" s="298" t="n">
        <f aca="false">1-D4032</f>
        <v>0.9485</v>
      </c>
      <c r="F4032" s="299" t="n">
        <v>749.29</v>
      </c>
    </row>
    <row r="4033" customFormat="false" ht="15" hidden="false" customHeight="false" outlineLevel="0" collapsed="false">
      <c r="A4033" s="294" t="s">
        <v>8868</v>
      </c>
      <c r="B4033" s="295" t="s">
        <v>8869</v>
      </c>
      <c r="C4033" s="296" t="s">
        <v>19</v>
      </c>
      <c r="D4033" s="297" t="n">
        <v>0.0967</v>
      </c>
      <c r="E4033" s="298" t="n">
        <f aca="false">1-D4033</f>
        <v>0.9033</v>
      </c>
      <c r="F4033" s="299" t="n">
        <v>360.84</v>
      </c>
    </row>
    <row r="4034" customFormat="false" ht="15" hidden="false" customHeight="false" outlineLevel="0" collapsed="false">
      <c r="A4034" s="294" t="s">
        <v>8870</v>
      </c>
      <c r="B4034" s="295" t="s">
        <v>8871</v>
      </c>
      <c r="C4034" s="296" t="s">
        <v>19</v>
      </c>
      <c r="D4034" s="297" t="n">
        <v>0.2166</v>
      </c>
      <c r="E4034" s="298" t="n">
        <f aca="false">1-D4034</f>
        <v>0.7834</v>
      </c>
      <c r="F4034" s="299" t="n">
        <v>13.71</v>
      </c>
    </row>
    <row r="4035" customFormat="false" ht="15" hidden="false" customHeight="false" outlineLevel="0" collapsed="false">
      <c r="A4035" s="294" t="s">
        <v>8872</v>
      </c>
      <c r="B4035" s="295" t="s">
        <v>8873</v>
      </c>
      <c r="C4035" s="296" t="s">
        <v>19</v>
      </c>
      <c r="D4035" s="297" t="n">
        <v>0.1762</v>
      </c>
      <c r="E4035" s="298" t="n">
        <f aca="false">1-D4035</f>
        <v>0.8238</v>
      </c>
      <c r="F4035" s="299" t="n">
        <v>21.23</v>
      </c>
    </row>
    <row r="4036" customFormat="false" ht="15" hidden="false" customHeight="false" outlineLevel="0" collapsed="false">
      <c r="A4036" s="294" t="s">
        <v>8874</v>
      </c>
      <c r="B4036" s="295" t="s">
        <v>8875</v>
      </c>
      <c r="C4036" s="296" t="s">
        <v>19</v>
      </c>
      <c r="D4036" s="297" t="n">
        <v>0.0937</v>
      </c>
      <c r="E4036" s="298" t="n">
        <f aca="false">1-D4036</f>
        <v>0.9063</v>
      </c>
      <c r="F4036" s="299" t="n">
        <v>51.87</v>
      </c>
    </row>
    <row r="4037" customFormat="false" ht="15" hidden="false" customHeight="false" outlineLevel="0" collapsed="false">
      <c r="A4037" s="294" t="s">
        <v>8876</v>
      </c>
      <c r="B4037" s="295" t="s">
        <v>8877</v>
      </c>
      <c r="C4037" s="296" t="s">
        <v>19</v>
      </c>
      <c r="D4037" s="297" t="n">
        <v>0.0945</v>
      </c>
      <c r="E4037" s="298" t="n">
        <f aca="false">1-D4037</f>
        <v>0.9055</v>
      </c>
      <c r="F4037" s="299" t="n">
        <v>65.96</v>
      </c>
    </row>
    <row r="4038" customFormat="false" ht="15" hidden="false" customHeight="false" outlineLevel="0" collapsed="false">
      <c r="A4038" s="294" t="s">
        <v>8878</v>
      </c>
      <c r="B4038" s="295" t="s">
        <v>8879</v>
      </c>
      <c r="C4038" s="296" t="s">
        <v>19</v>
      </c>
      <c r="D4038" s="297" t="n">
        <v>0.0879</v>
      </c>
      <c r="E4038" s="298" t="n">
        <f aca="false">1-D4038</f>
        <v>0.9121</v>
      </c>
      <c r="F4038" s="299" t="n">
        <v>104.49</v>
      </c>
    </row>
    <row r="4039" customFormat="false" ht="15" hidden="false" customHeight="false" outlineLevel="0" collapsed="false">
      <c r="A4039" s="294" t="s">
        <v>8880</v>
      </c>
      <c r="B4039" s="295" t="s">
        <v>8881</v>
      </c>
      <c r="C4039" s="296" t="s">
        <v>19</v>
      </c>
      <c r="D4039" s="297" t="n">
        <v>0.0686</v>
      </c>
      <c r="E4039" s="298" t="n">
        <f aca="false">1-D4039</f>
        <v>0.9314</v>
      </c>
      <c r="F4039" s="299" t="n">
        <v>223.46</v>
      </c>
    </row>
    <row r="4040" customFormat="false" ht="15" hidden="false" customHeight="false" outlineLevel="0" collapsed="false">
      <c r="A4040" s="294" t="s">
        <v>8882</v>
      </c>
      <c r="B4040" s="295" t="s">
        <v>8883</v>
      </c>
      <c r="C4040" s="296" t="s">
        <v>19</v>
      </c>
      <c r="D4040" s="297" t="n">
        <v>0.0805</v>
      </c>
      <c r="E4040" s="298" t="n">
        <f aca="false">1-D4040</f>
        <v>0.9195</v>
      </c>
      <c r="F4040" s="299" t="n">
        <v>272.68</v>
      </c>
    </row>
    <row r="4041" customFormat="false" ht="15" hidden="false" customHeight="false" outlineLevel="0" collapsed="false">
      <c r="A4041" s="294" t="s">
        <v>8884</v>
      </c>
      <c r="B4041" s="295" t="s">
        <v>8885</v>
      </c>
      <c r="C4041" s="296" t="s">
        <v>61</v>
      </c>
      <c r="D4041" s="297" t="n">
        <v>0.1641</v>
      </c>
      <c r="E4041" s="298" t="n">
        <f aca="false">1-D4041</f>
        <v>0.8359</v>
      </c>
      <c r="F4041" s="299" t="n">
        <v>100.19</v>
      </c>
    </row>
    <row r="4042" customFormat="false" ht="15" hidden="false" customHeight="false" outlineLevel="0" collapsed="false">
      <c r="A4042" s="294" t="s">
        <v>8886</v>
      </c>
      <c r="B4042" s="295" t="s">
        <v>8887</v>
      </c>
      <c r="C4042" s="296" t="s">
        <v>61</v>
      </c>
      <c r="D4042" s="297" t="n">
        <v>0.1566</v>
      </c>
      <c r="E4042" s="298" t="n">
        <f aca="false">1-D4042</f>
        <v>0.8434</v>
      </c>
      <c r="F4042" s="299" t="n">
        <v>122.67</v>
      </c>
    </row>
    <row r="4043" customFormat="false" ht="15" hidden="false" customHeight="false" outlineLevel="0" collapsed="false">
      <c r="A4043" s="294" t="s">
        <v>8888</v>
      </c>
      <c r="B4043" s="295" t="s">
        <v>8889</v>
      </c>
      <c r="C4043" s="296" t="s">
        <v>61</v>
      </c>
      <c r="D4043" s="297" t="n">
        <v>0.1411</v>
      </c>
      <c r="E4043" s="298" t="n">
        <f aca="false">1-D4043</f>
        <v>0.8589</v>
      </c>
      <c r="F4043" s="299" t="n">
        <v>160.64</v>
      </c>
    </row>
    <row r="4044" customFormat="false" ht="15" hidden="false" customHeight="false" outlineLevel="0" collapsed="false">
      <c r="A4044" s="294" t="s">
        <v>8890</v>
      </c>
      <c r="B4044" s="295" t="s">
        <v>8891</v>
      </c>
      <c r="C4044" s="296" t="s">
        <v>61</v>
      </c>
      <c r="D4044" s="297" t="n">
        <v>0.038</v>
      </c>
      <c r="E4044" s="298" t="n">
        <f aca="false">1-D4044</f>
        <v>0.962</v>
      </c>
      <c r="F4044" s="299" t="n">
        <v>664.73</v>
      </c>
    </row>
    <row r="4045" customFormat="false" ht="15" hidden="false" customHeight="false" outlineLevel="0" collapsed="false">
      <c r="A4045" s="294" t="s">
        <v>8892</v>
      </c>
      <c r="B4045" s="295" t="s">
        <v>8893</v>
      </c>
      <c r="C4045" s="296" t="s">
        <v>61</v>
      </c>
      <c r="D4045" s="297" t="n">
        <v>0.0901</v>
      </c>
      <c r="E4045" s="298" t="n">
        <f aca="false">1-D4045</f>
        <v>0.9099</v>
      </c>
      <c r="F4045" s="299" t="n">
        <v>237.25</v>
      </c>
    </row>
    <row r="4046" customFormat="false" ht="15" hidden="false" customHeight="false" outlineLevel="0" collapsed="false">
      <c r="A4046" s="294" t="s">
        <v>8894</v>
      </c>
      <c r="B4046" s="295" t="s">
        <v>8895</v>
      </c>
      <c r="C4046" s="296" t="s">
        <v>61</v>
      </c>
      <c r="D4046" s="297" t="n">
        <v>0.069</v>
      </c>
      <c r="E4046" s="298" t="n">
        <f aca="false">1-D4046</f>
        <v>0.931</v>
      </c>
      <c r="F4046" s="299" t="n">
        <v>323.26</v>
      </c>
    </row>
    <row r="4047" customFormat="false" ht="15" hidden="false" customHeight="false" outlineLevel="0" collapsed="false">
      <c r="A4047" s="294" t="s">
        <v>8896</v>
      </c>
      <c r="B4047" s="295" t="s">
        <v>8897</v>
      </c>
      <c r="C4047" s="296" t="s">
        <v>61</v>
      </c>
      <c r="D4047" s="297" t="n">
        <v>0.0507</v>
      </c>
      <c r="E4047" s="298" t="n">
        <f aca="false">1-D4047</f>
        <v>0.9493</v>
      </c>
      <c r="F4047" s="299" t="n">
        <v>459.49</v>
      </c>
    </row>
    <row r="4048" customFormat="false" ht="15" hidden="false" customHeight="false" outlineLevel="0" collapsed="false">
      <c r="A4048" s="294" t="s">
        <v>8898</v>
      </c>
      <c r="B4048" s="295" t="s">
        <v>8899</v>
      </c>
      <c r="C4048" s="296" t="s">
        <v>61</v>
      </c>
      <c r="D4048" s="297" t="n">
        <v>0.0467</v>
      </c>
      <c r="E4048" s="298" t="n">
        <f aca="false">1-D4048</f>
        <v>0.9533</v>
      </c>
      <c r="F4048" s="299" t="n">
        <v>451.24</v>
      </c>
    </row>
    <row r="4049" customFormat="false" ht="15" hidden="false" customHeight="false" outlineLevel="0" collapsed="false">
      <c r="A4049" s="294" t="s">
        <v>8900</v>
      </c>
      <c r="B4049" s="295" t="s">
        <v>8901</v>
      </c>
      <c r="C4049" s="296" t="s">
        <v>61</v>
      </c>
      <c r="D4049" s="297" t="n">
        <v>0.0798</v>
      </c>
      <c r="E4049" s="298" t="n">
        <f aca="false">1-D4049</f>
        <v>0.9202</v>
      </c>
      <c r="F4049" s="299" t="n">
        <v>22.31</v>
      </c>
    </row>
    <row r="4050" customFormat="false" ht="15" hidden="false" customHeight="false" outlineLevel="0" collapsed="false">
      <c r="A4050" s="294" t="s">
        <v>8902</v>
      </c>
      <c r="B4050" s="295" t="s">
        <v>8903</v>
      </c>
      <c r="C4050" s="296" t="s">
        <v>61</v>
      </c>
      <c r="D4050" s="297" t="n">
        <v>0.0607</v>
      </c>
      <c r="E4050" s="298" t="n">
        <f aca="false">1-D4050</f>
        <v>0.9393</v>
      </c>
      <c r="F4050" s="299" t="n">
        <v>37.26</v>
      </c>
    </row>
    <row r="4051" customFormat="false" ht="15" hidden="false" customHeight="false" outlineLevel="0" collapsed="false">
      <c r="A4051" s="294" t="s">
        <v>8904</v>
      </c>
      <c r="B4051" s="295" t="s">
        <v>8905</v>
      </c>
      <c r="C4051" s="296" t="s">
        <v>61</v>
      </c>
      <c r="D4051" s="297" t="n">
        <v>0.0602</v>
      </c>
      <c r="E4051" s="298" t="n">
        <f aca="false">1-D4051</f>
        <v>0.9398</v>
      </c>
      <c r="F4051" s="299" t="n">
        <v>48.65</v>
      </c>
    </row>
    <row r="4052" customFormat="false" ht="15" hidden="false" customHeight="false" outlineLevel="0" collapsed="false">
      <c r="A4052" s="294" t="s">
        <v>8906</v>
      </c>
      <c r="B4052" s="295" t="s">
        <v>8907</v>
      </c>
      <c r="C4052" s="296" t="s">
        <v>61</v>
      </c>
      <c r="D4052" s="297" t="n">
        <v>0.0579</v>
      </c>
      <c r="E4052" s="298" t="n">
        <f aca="false">1-D4052</f>
        <v>0.9421</v>
      </c>
      <c r="F4052" s="299" t="n">
        <v>64.92</v>
      </c>
    </row>
    <row r="4053" customFormat="false" ht="15" hidden="false" customHeight="false" outlineLevel="0" collapsed="false">
      <c r="A4053" s="294" t="s">
        <v>8908</v>
      </c>
      <c r="B4053" s="295" t="s">
        <v>8909</v>
      </c>
      <c r="C4053" s="296" t="s">
        <v>61</v>
      </c>
      <c r="D4053" s="297" t="n">
        <v>0.0583</v>
      </c>
      <c r="E4053" s="298" t="n">
        <f aca="false">1-D4053</f>
        <v>0.9417</v>
      </c>
      <c r="F4053" s="299" t="n">
        <v>95.06</v>
      </c>
    </row>
    <row r="4054" customFormat="false" ht="15" hidden="false" customHeight="false" outlineLevel="0" collapsed="false">
      <c r="A4054" s="294" t="s">
        <v>8910</v>
      </c>
      <c r="B4054" s="295" t="s">
        <v>8911</v>
      </c>
      <c r="C4054" s="296" t="s">
        <v>61</v>
      </c>
      <c r="D4054" s="297" t="n">
        <v>0.06</v>
      </c>
      <c r="E4054" s="298" t="n">
        <f aca="false">1-D4054</f>
        <v>0.94</v>
      </c>
      <c r="F4054" s="299" t="n">
        <v>154.14</v>
      </c>
    </row>
    <row r="4055" customFormat="false" ht="15" hidden="false" customHeight="false" outlineLevel="0" collapsed="false">
      <c r="A4055" s="294" t="s">
        <v>8912</v>
      </c>
      <c r="B4055" s="295" t="s">
        <v>8913</v>
      </c>
      <c r="C4055" s="296" t="s">
        <v>61</v>
      </c>
      <c r="D4055" s="297" t="n">
        <v>0.0551</v>
      </c>
      <c r="E4055" s="298" t="n">
        <f aca="false">1-D4055</f>
        <v>0.9449</v>
      </c>
      <c r="F4055" s="299" t="n">
        <v>240.14</v>
      </c>
    </row>
    <row r="4056" customFormat="false" ht="15" hidden="false" customHeight="false" outlineLevel="0" collapsed="false">
      <c r="A4056" s="294" t="s">
        <v>8914</v>
      </c>
      <c r="B4056" s="295" t="s">
        <v>8915</v>
      </c>
      <c r="C4056" s="296" t="s">
        <v>61</v>
      </c>
      <c r="D4056" s="297" t="n">
        <v>0.1035</v>
      </c>
      <c r="E4056" s="298" t="n">
        <f aca="false">1-D4056</f>
        <v>0.8965</v>
      </c>
      <c r="F4056" s="299" t="n">
        <v>208.15</v>
      </c>
    </row>
    <row r="4057" customFormat="false" ht="15" hidden="false" customHeight="false" outlineLevel="0" collapsed="false">
      <c r="A4057" s="294" t="s">
        <v>8916</v>
      </c>
      <c r="B4057" s="295" t="s">
        <v>8917</v>
      </c>
      <c r="C4057" s="296" t="s">
        <v>61</v>
      </c>
      <c r="D4057" s="297" t="n">
        <v>0.0668</v>
      </c>
      <c r="E4057" s="298" t="n">
        <f aca="false">1-D4057</f>
        <v>0.9332</v>
      </c>
      <c r="F4057" s="299" t="n">
        <v>396.49</v>
      </c>
    </row>
    <row r="4058" customFormat="false" ht="15" hidden="false" customHeight="false" outlineLevel="0" collapsed="false">
      <c r="A4058" s="294" t="s">
        <v>8918</v>
      </c>
      <c r="B4058" s="295" t="s">
        <v>8919</v>
      </c>
      <c r="C4058" s="296" t="s">
        <v>61</v>
      </c>
      <c r="D4058" s="297" t="n">
        <v>0.1918</v>
      </c>
      <c r="E4058" s="298" t="n">
        <f aca="false">1-D4058</f>
        <v>0.8082</v>
      </c>
      <c r="F4058" s="299" t="n">
        <v>18.35</v>
      </c>
    </row>
    <row r="4059" customFormat="false" ht="15" hidden="false" customHeight="false" outlineLevel="0" collapsed="false">
      <c r="A4059" s="294" t="s">
        <v>8920</v>
      </c>
      <c r="B4059" s="295" t="s">
        <v>8921</v>
      </c>
      <c r="C4059" s="296" t="s">
        <v>61</v>
      </c>
      <c r="D4059" s="297" t="n">
        <v>0.208</v>
      </c>
      <c r="E4059" s="298" t="n">
        <f aca="false">1-D4059</f>
        <v>0.792</v>
      </c>
      <c r="F4059" s="299" t="n">
        <v>20.82</v>
      </c>
    </row>
    <row r="4060" customFormat="false" ht="15" hidden="false" customHeight="false" outlineLevel="0" collapsed="false">
      <c r="A4060" s="294" t="s">
        <v>8922</v>
      </c>
      <c r="B4060" s="295" t="s">
        <v>8923</v>
      </c>
      <c r="C4060" s="296" t="s">
        <v>61</v>
      </c>
      <c r="D4060" s="297" t="n">
        <v>0.164</v>
      </c>
      <c r="E4060" s="298" t="n">
        <f aca="false">1-D4060</f>
        <v>0.836</v>
      </c>
      <c r="F4060" s="299" t="n">
        <v>23.6</v>
      </c>
    </row>
    <row r="4061" customFormat="false" ht="15" hidden="false" customHeight="false" outlineLevel="0" collapsed="false">
      <c r="A4061" s="294" t="s">
        <v>8924</v>
      </c>
      <c r="B4061" s="295" t="s">
        <v>8925</v>
      </c>
      <c r="C4061" s="296" t="s">
        <v>61</v>
      </c>
      <c r="D4061" s="297" t="n">
        <v>0.1756</v>
      </c>
      <c r="E4061" s="298" t="n">
        <f aca="false">1-D4061</f>
        <v>0.8244</v>
      </c>
      <c r="F4061" s="299" t="n">
        <v>27.05</v>
      </c>
    </row>
    <row r="4062" customFormat="false" ht="15" hidden="false" customHeight="false" outlineLevel="0" collapsed="false">
      <c r="A4062" s="294" t="s">
        <v>8926</v>
      </c>
      <c r="B4062" s="295" t="s">
        <v>8927</v>
      </c>
      <c r="C4062" s="296" t="s">
        <v>61</v>
      </c>
      <c r="D4062" s="297" t="n">
        <v>0.2112</v>
      </c>
      <c r="E4062" s="298" t="n">
        <f aca="false">1-D4062</f>
        <v>0.7888</v>
      </c>
      <c r="F4062" s="299" t="n">
        <v>21.21</v>
      </c>
    </row>
    <row r="4063" customFormat="false" ht="15" hidden="false" customHeight="false" outlineLevel="0" collapsed="false">
      <c r="A4063" s="294" t="s">
        <v>8928</v>
      </c>
      <c r="B4063" s="295" t="s">
        <v>8929</v>
      </c>
      <c r="C4063" s="296" t="s">
        <v>61</v>
      </c>
      <c r="D4063" s="297" t="n">
        <v>0.1574</v>
      </c>
      <c r="E4063" s="298" t="n">
        <f aca="false">1-D4063</f>
        <v>0.8426</v>
      </c>
      <c r="F4063" s="299" t="n">
        <v>35.01</v>
      </c>
    </row>
    <row r="4064" customFormat="false" ht="15" hidden="false" customHeight="false" outlineLevel="0" collapsed="false">
      <c r="A4064" s="294" t="s">
        <v>8930</v>
      </c>
      <c r="B4064" s="295" t="s">
        <v>8931</v>
      </c>
      <c r="C4064" s="296" t="s">
        <v>61</v>
      </c>
      <c r="D4064" s="297" t="n">
        <v>0.1941</v>
      </c>
      <c r="E4064" s="298" t="n">
        <f aca="false">1-D4064</f>
        <v>0.8059</v>
      </c>
      <c r="F4064" s="299" t="n">
        <v>27.66</v>
      </c>
    </row>
    <row r="4065" customFormat="false" ht="15" hidden="false" customHeight="false" outlineLevel="0" collapsed="false">
      <c r="A4065" s="294" t="s">
        <v>8932</v>
      </c>
      <c r="B4065" s="295" t="s">
        <v>8933</v>
      </c>
      <c r="C4065" s="296" t="s">
        <v>61</v>
      </c>
      <c r="D4065" s="297" t="n">
        <v>0.1358</v>
      </c>
      <c r="E4065" s="298" t="n">
        <f aca="false">1-D4065</f>
        <v>0.8642</v>
      </c>
      <c r="F4065" s="299" t="n">
        <v>48.6</v>
      </c>
    </row>
    <row r="4066" customFormat="false" ht="15" hidden="false" customHeight="false" outlineLevel="0" collapsed="false">
      <c r="A4066" s="294" t="s">
        <v>8934</v>
      </c>
      <c r="B4066" s="295" t="s">
        <v>8935</v>
      </c>
      <c r="C4066" s="296" t="s">
        <v>61</v>
      </c>
      <c r="D4066" s="297" t="n">
        <v>0.1582</v>
      </c>
      <c r="E4066" s="298" t="n">
        <f aca="false">1-D4066</f>
        <v>0.8418</v>
      </c>
      <c r="F4066" s="299" t="n">
        <v>42.73</v>
      </c>
    </row>
    <row r="4067" customFormat="false" ht="15" hidden="false" customHeight="false" outlineLevel="0" collapsed="false">
      <c r="A4067" s="294" t="s">
        <v>8936</v>
      </c>
      <c r="B4067" s="295" t="s">
        <v>8937</v>
      </c>
      <c r="C4067" s="296" t="s">
        <v>61</v>
      </c>
      <c r="D4067" s="297" t="n">
        <v>0.1124</v>
      </c>
      <c r="E4067" s="298" t="n">
        <f aca="false">1-D4067</f>
        <v>0.8876</v>
      </c>
      <c r="F4067" s="299" t="n">
        <v>73.82</v>
      </c>
    </row>
    <row r="4068" customFormat="false" ht="15" hidden="false" customHeight="false" outlineLevel="0" collapsed="false">
      <c r="A4068" s="294" t="s">
        <v>8938</v>
      </c>
      <c r="B4068" s="295" t="s">
        <v>8939</v>
      </c>
      <c r="C4068" s="296" t="s">
        <v>61</v>
      </c>
      <c r="D4068" s="297" t="n">
        <v>0.1353</v>
      </c>
      <c r="E4068" s="298" t="n">
        <f aca="false">1-D4068</f>
        <v>0.8647</v>
      </c>
      <c r="F4068" s="299" t="n">
        <v>66.65</v>
      </c>
    </row>
    <row r="4069" customFormat="false" ht="15" hidden="false" customHeight="false" outlineLevel="0" collapsed="false">
      <c r="A4069" s="294" t="s">
        <v>8940</v>
      </c>
      <c r="B4069" s="295" t="s">
        <v>8941</v>
      </c>
      <c r="C4069" s="296" t="s">
        <v>61</v>
      </c>
      <c r="D4069" s="297" t="n">
        <v>0.0888</v>
      </c>
      <c r="E4069" s="298" t="n">
        <f aca="false">1-D4069</f>
        <v>0.9112</v>
      </c>
      <c r="F4069" s="299" t="n">
        <v>124.93</v>
      </c>
    </row>
    <row r="4070" customFormat="false" ht="15" hidden="false" customHeight="false" outlineLevel="0" collapsed="false">
      <c r="A4070" s="294" t="s">
        <v>8942</v>
      </c>
      <c r="B4070" s="295" t="s">
        <v>8943</v>
      </c>
      <c r="C4070" s="296" t="s">
        <v>61</v>
      </c>
      <c r="D4070" s="297" t="n">
        <v>0.1353</v>
      </c>
      <c r="E4070" s="298" t="n">
        <f aca="false">1-D4070</f>
        <v>0.8647</v>
      </c>
      <c r="F4070" s="299" t="n">
        <v>85.53</v>
      </c>
    </row>
    <row r="4071" customFormat="false" ht="15" hidden="false" customHeight="false" outlineLevel="0" collapsed="false">
      <c r="A4071" s="294" t="s">
        <v>8944</v>
      </c>
      <c r="B4071" s="295" t="s">
        <v>8945</v>
      </c>
      <c r="C4071" s="296" t="s">
        <v>61</v>
      </c>
      <c r="D4071" s="297" t="n">
        <v>0.0835</v>
      </c>
      <c r="E4071" s="298" t="n">
        <f aca="false">1-D4071</f>
        <v>0.9165</v>
      </c>
      <c r="F4071" s="299" t="n">
        <v>170.38</v>
      </c>
    </row>
    <row r="4072" customFormat="false" ht="15" hidden="false" customHeight="false" outlineLevel="0" collapsed="false">
      <c r="A4072" s="294" t="s">
        <v>8946</v>
      </c>
      <c r="B4072" s="295" t="s">
        <v>8947</v>
      </c>
      <c r="C4072" s="296" t="s">
        <v>61</v>
      </c>
      <c r="D4072" s="297" t="n">
        <v>0.1093</v>
      </c>
      <c r="E4072" s="298" t="n">
        <f aca="false">1-D4072</f>
        <v>0.8907</v>
      </c>
      <c r="F4072" s="299" t="n">
        <v>140.67</v>
      </c>
    </row>
    <row r="4073" customFormat="false" ht="15" hidden="false" customHeight="false" outlineLevel="0" collapsed="false">
      <c r="A4073" s="294" t="s">
        <v>8948</v>
      </c>
      <c r="B4073" s="295" t="s">
        <v>8949</v>
      </c>
      <c r="C4073" s="296" t="s">
        <v>61</v>
      </c>
      <c r="D4073" s="297" t="n">
        <v>0.0663</v>
      </c>
      <c r="E4073" s="298" t="n">
        <f aca="false">1-D4073</f>
        <v>0.9337</v>
      </c>
      <c r="F4073" s="299" t="n">
        <v>285.11</v>
      </c>
    </row>
    <row r="4074" customFormat="false" ht="15" hidden="false" customHeight="false" outlineLevel="0" collapsed="false">
      <c r="A4074" s="294" t="s">
        <v>8950</v>
      </c>
      <c r="B4074" s="295" t="s">
        <v>8951</v>
      </c>
      <c r="C4074" s="296" t="s">
        <v>61</v>
      </c>
      <c r="D4074" s="297" t="n">
        <v>0.1644</v>
      </c>
      <c r="E4074" s="298" t="n">
        <f aca="false">1-D4074</f>
        <v>0.8356</v>
      </c>
      <c r="F4074" s="299" t="n">
        <v>119.71</v>
      </c>
    </row>
    <row r="4075" customFormat="false" ht="15" hidden="false" customHeight="false" outlineLevel="0" collapsed="false">
      <c r="A4075" s="294" t="s">
        <v>8952</v>
      </c>
      <c r="B4075" s="295" t="s">
        <v>8953</v>
      </c>
      <c r="C4075" s="296" t="s">
        <v>61</v>
      </c>
      <c r="D4075" s="297" t="n">
        <v>0.288</v>
      </c>
      <c r="E4075" s="298" t="n">
        <f aca="false">1-D4075</f>
        <v>0.712</v>
      </c>
      <c r="F4075" s="299" t="n">
        <v>6.98</v>
      </c>
    </row>
    <row r="4076" customFormat="false" ht="15" hidden="false" customHeight="false" outlineLevel="0" collapsed="false">
      <c r="A4076" s="294" t="s">
        <v>8954</v>
      </c>
      <c r="B4076" s="295" t="s">
        <v>8955</v>
      </c>
      <c r="C4076" s="296" t="s">
        <v>61</v>
      </c>
      <c r="D4076" s="297" t="n">
        <v>0.2072</v>
      </c>
      <c r="E4076" s="298" t="n">
        <f aca="false">1-D4076</f>
        <v>0.7928</v>
      </c>
      <c r="F4076" s="299" t="n">
        <v>12.69</v>
      </c>
    </row>
    <row r="4077" customFormat="false" ht="15" hidden="false" customHeight="false" outlineLevel="0" collapsed="false">
      <c r="A4077" s="294" t="s">
        <v>8956</v>
      </c>
      <c r="B4077" s="295" t="s">
        <v>8957</v>
      </c>
      <c r="C4077" s="296" t="s">
        <v>61</v>
      </c>
      <c r="D4077" s="297" t="n">
        <v>0.1841</v>
      </c>
      <c r="E4077" s="298" t="n">
        <f aca="false">1-D4077</f>
        <v>0.8159</v>
      </c>
      <c r="F4077" s="299" t="n">
        <v>19.07</v>
      </c>
    </row>
    <row r="4078" customFormat="false" ht="15" hidden="false" customHeight="false" outlineLevel="0" collapsed="false">
      <c r="A4078" s="294" t="s">
        <v>8958</v>
      </c>
      <c r="B4078" s="295" t="s">
        <v>8959</v>
      </c>
      <c r="C4078" s="296" t="s">
        <v>61</v>
      </c>
      <c r="D4078" s="297" t="n">
        <v>0.2185</v>
      </c>
      <c r="E4078" s="298" t="n">
        <f aca="false">1-D4078</f>
        <v>0.7815</v>
      </c>
      <c r="F4078" s="299" t="n">
        <v>22.38</v>
      </c>
    </row>
    <row r="4079" customFormat="false" ht="15" hidden="false" customHeight="false" outlineLevel="0" collapsed="false">
      <c r="A4079" s="294" t="s">
        <v>8960</v>
      </c>
      <c r="B4079" s="295" t="s">
        <v>8961</v>
      </c>
      <c r="C4079" s="296" t="s">
        <v>61</v>
      </c>
      <c r="D4079" s="297" t="n">
        <v>0.1895</v>
      </c>
      <c r="E4079" s="298" t="n">
        <f aca="false">1-D4079</f>
        <v>0.8105</v>
      </c>
      <c r="F4079" s="299" t="n">
        <v>34.77</v>
      </c>
    </row>
    <row r="4080" customFormat="false" ht="15" hidden="false" customHeight="false" outlineLevel="0" collapsed="false">
      <c r="A4080" s="294" t="s">
        <v>8962</v>
      </c>
      <c r="B4080" s="295" t="s">
        <v>8963</v>
      </c>
      <c r="C4080" s="296" t="s">
        <v>61</v>
      </c>
      <c r="D4080" s="297" t="n">
        <v>0.1736</v>
      </c>
      <c r="E4080" s="298" t="n">
        <f aca="false">1-D4080</f>
        <v>0.8264</v>
      </c>
      <c r="F4080" s="299" t="n">
        <v>55.92</v>
      </c>
    </row>
    <row r="4081" customFormat="false" ht="15" hidden="false" customHeight="false" outlineLevel="0" collapsed="false">
      <c r="A4081" s="294" t="s">
        <v>8964</v>
      </c>
      <c r="B4081" s="295" t="s">
        <v>8965</v>
      </c>
      <c r="C4081" s="296" t="s">
        <v>61</v>
      </c>
      <c r="D4081" s="297" t="n">
        <v>0.1603</v>
      </c>
      <c r="E4081" s="298" t="n">
        <f aca="false">1-D4081</f>
        <v>0.8397</v>
      </c>
      <c r="F4081" s="299" t="n">
        <v>75.93</v>
      </c>
    </row>
    <row r="4082" customFormat="false" ht="15" hidden="false" customHeight="false" outlineLevel="0" collapsed="false">
      <c r="A4082" s="294" t="s">
        <v>8966</v>
      </c>
      <c r="B4082" s="295" t="s">
        <v>8967</v>
      </c>
      <c r="C4082" s="296" t="s">
        <v>19</v>
      </c>
      <c r="D4082" s="297" t="n">
        <v>0.331</v>
      </c>
      <c r="E4082" s="298" t="n">
        <f aca="false">1-D4082</f>
        <v>0.669</v>
      </c>
      <c r="F4082" s="299" t="n">
        <v>10.03</v>
      </c>
    </row>
    <row r="4083" customFormat="false" ht="15" hidden="false" customHeight="false" outlineLevel="0" collapsed="false">
      <c r="A4083" s="294" t="s">
        <v>8968</v>
      </c>
      <c r="B4083" s="295" t="s">
        <v>8969</v>
      </c>
      <c r="C4083" s="296" t="s">
        <v>19</v>
      </c>
      <c r="D4083" s="297" t="n">
        <v>0.1375</v>
      </c>
      <c r="E4083" s="298" t="n">
        <f aca="false">1-D4083</f>
        <v>0.8625</v>
      </c>
      <c r="F4083" s="299" t="n">
        <v>184.62</v>
      </c>
    </row>
    <row r="4084" customFormat="false" ht="15" hidden="false" customHeight="false" outlineLevel="0" collapsed="false">
      <c r="A4084" s="294" t="s">
        <v>8970</v>
      </c>
      <c r="B4084" s="295" t="s">
        <v>8971</v>
      </c>
      <c r="C4084" s="296" t="s">
        <v>19</v>
      </c>
      <c r="D4084" s="297" t="n">
        <v>0.2824</v>
      </c>
      <c r="E4084" s="298" t="n">
        <f aca="false">1-D4084</f>
        <v>0.7176</v>
      </c>
      <c r="F4084" s="299" t="n">
        <v>14.2</v>
      </c>
    </row>
    <row r="4085" customFormat="false" ht="15" hidden="false" customHeight="false" outlineLevel="0" collapsed="false">
      <c r="A4085" s="294" t="s">
        <v>8972</v>
      </c>
      <c r="B4085" s="295" t="s">
        <v>8973</v>
      </c>
      <c r="C4085" s="296" t="s">
        <v>19</v>
      </c>
      <c r="D4085" s="297" t="n">
        <v>0.2863</v>
      </c>
      <c r="E4085" s="298" t="n">
        <f aca="false">1-D4085</f>
        <v>0.7137</v>
      </c>
      <c r="F4085" s="299" t="n">
        <v>18.62</v>
      </c>
    </row>
    <row r="4086" customFormat="false" ht="15" hidden="false" customHeight="false" outlineLevel="0" collapsed="false">
      <c r="A4086" s="294" t="s">
        <v>8974</v>
      </c>
      <c r="B4086" s="295" t="s">
        <v>8975</v>
      </c>
      <c r="C4086" s="296" t="s">
        <v>19</v>
      </c>
      <c r="D4086" s="297" t="n">
        <v>0.2307</v>
      </c>
      <c r="E4086" s="298" t="n">
        <f aca="false">1-D4086</f>
        <v>0.7693</v>
      </c>
      <c r="F4086" s="299" t="n">
        <v>31.82</v>
      </c>
    </row>
    <row r="4087" customFormat="false" ht="15" hidden="false" customHeight="false" outlineLevel="0" collapsed="false">
      <c r="A4087" s="294" t="s">
        <v>8976</v>
      </c>
      <c r="B4087" s="295" t="s">
        <v>8977</v>
      </c>
      <c r="C4087" s="296" t="s">
        <v>19</v>
      </c>
      <c r="D4087" s="297" t="n">
        <v>0.199</v>
      </c>
      <c r="E4087" s="298" t="n">
        <f aca="false">1-D4087</f>
        <v>0.801</v>
      </c>
      <c r="F4087" s="299" t="n">
        <v>67.5</v>
      </c>
    </row>
    <row r="4088" customFormat="false" ht="15" hidden="false" customHeight="false" outlineLevel="0" collapsed="false">
      <c r="A4088" s="294" t="s">
        <v>8978</v>
      </c>
      <c r="B4088" s="295" t="s">
        <v>8979</v>
      </c>
      <c r="C4088" s="296" t="s">
        <v>19</v>
      </c>
      <c r="D4088" s="297" t="n">
        <v>0.1333</v>
      </c>
      <c r="E4088" s="298" t="n">
        <f aca="false">1-D4088</f>
        <v>0.8667</v>
      </c>
      <c r="F4088" s="299" t="n">
        <v>128.24</v>
      </c>
    </row>
    <row r="4089" customFormat="false" ht="15" hidden="false" customHeight="false" outlineLevel="0" collapsed="false">
      <c r="A4089" s="294" t="s">
        <v>8980</v>
      </c>
      <c r="B4089" s="295" t="s">
        <v>8981</v>
      </c>
      <c r="C4089" s="296" t="s">
        <v>19</v>
      </c>
      <c r="D4089" s="297" t="n">
        <v>0.2516</v>
      </c>
      <c r="E4089" s="298" t="n">
        <f aca="false">1-D4089</f>
        <v>0.7484</v>
      </c>
      <c r="F4089" s="299" t="n">
        <v>108.21</v>
      </c>
    </row>
    <row r="4090" customFormat="false" ht="15" hidden="false" customHeight="false" outlineLevel="0" collapsed="false">
      <c r="A4090" s="294" t="s">
        <v>8982</v>
      </c>
      <c r="B4090" s="295" t="s">
        <v>8983</v>
      </c>
      <c r="C4090" s="296" t="s">
        <v>19</v>
      </c>
      <c r="D4090" s="297" t="n">
        <v>0.1797</v>
      </c>
      <c r="E4090" s="298" t="n">
        <f aca="false">1-D4090</f>
        <v>0.8203</v>
      </c>
      <c r="F4090" s="299" t="n">
        <v>177.05</v>
      </c>
    </row>
    <row r="4091" customFormat="false" ht="15" hidden="false" customHeight="false" outlineLevel="0" collapsed="false">
      <c r="A4091" s="294" t="s">
        <v>8984</v>
      </c>
      <c r="B4091" s="295" t="s">
        <v>8985</v>
      </c>
      <c r="C4091" s="296" t="s">
        <v>19</v>
      </c>
      <c r="D4091" s="297" t="n">
        <v>0.1634</v>
      </c>
      <c r="E4091" s="298" t="n">
        <f aca="false">1-D4091</f>
        <v>0.8366</v>
      </c>
      <c r="F4091" s="299" t="n">
        <v>229.84</v>
      </c>
    </row>
    <row r="4092" customFormat="false" ht="15" hidden="false" customHeight="false" outlineLevel="0" collapsed="false">
      <c r="A4092" s="294" t="s">
        <v>8986</v>
      </c>
      <c r="B4092" s="295" t="s">
        <v>8987</v>
      </c>
      <c r="C4092" s="296" t="s">
        <v>19</v>
      </c>
      <c r="D4092" s="297" t="n">
        <v>0.0917</v>
      </c>
      <c r="E4092" s="298" t="n">
        <f aca="false">1-D4092</f>
        <v>0.9083</v>
      </c>
      <c r="F4092" s="299" t="n">
        <v>389.09</v>
      </c>
    </row>
    <row r="4093" customFormat="false" ht="15" hidden="false" customHeight="false" outlineLevel="0" collapsed="false">
      <c r="A4093" s="294" t="s">
        <v>8988</v>
      </c>
      <c r="B4093" s="295" t="s">
        <v>8989</v>
      </c>
      <c r="C4093" s="296" t="s">
        <v>19</v>
      </c>
      <c r="D4093" s="297" t="n">
        <v>0.4531</v>
      </c>
      <c r="E4093" s="298" t="n">
        <f aca="false">1-D4093</f>
        <v>0.5469</v>
      </c>
      <c r="F4093" s="299" t="n">
        <v>12.89</v>
      </c>
    </row>
    <row r="4094" customFormat="false" ht="15" hidden="false" customHeight="false" outlineLevel="0" collapsed="false">
      <c r="A4094" s="294" t="s">
        <v>8990</v>
      </c>
      <c r="B4094" s="295" t="s">
        <v>8991</v>
      </c>
      <c r="C4094" s="296" t="s">
        <v>19</v>
      </c>
      <c r="D4094" s="297" t="n">
        <v>0.4912</v>
      </c>
      <c r="E4094" s="298" t="n">
        <f aca="false">1-D4094</f>
        <v>0.5088</v>
      </c>
      <c r="F4094" s="299" t="n">
        <v>13.05</v>
      </c>
    </row>
    <row r="4095" customFormat="false" ht="15" hidden="false" customHeight="false" outlineLevel="0" collapsed="false">
      <c r="A4095" s="294" t="s">
        <v>8992</v>
      </c>
      <c r="B4095" s="295" t="s">
        <v>8993</v>
      </c>
      <c r="C4095" s="296" t="s">
        <v>19</v>
      </c>
      <c r="D4095" s="297" t="n">
        <v>0.363</v>
      </c>
      <c r="E4095" s="298" t="n">
        <f aca="false">1-D4095</f>
        <v>0.637</v>
      </c>
      <c r="F4095" s="299" t="n">
        <v>20.47</v>
      </c>
    </row>
    <row r="4096" customFormat="false" ht="15" hidden="false" customHeight="false" outlineLevel="0" collapsed="false">
      <c r="A4096" s="294" t="s">
        <v>8994</v>
      </c>
      <c r="B4096" s="295" t="s">
        <v>8995</v>
      </c>
      <c r="C4096" s="296" t="s">
        <v>19</v>
      </c>
      <c r="D4096" s="297" t="n">
        <v>0.2891</v>
      </c>
      <c r="E4096" s="298" t="n">
        <f aca="false">1-D4096</f>
        <v>0.7109</v>
      </c>
      <c r="F4096" s="299" t="n">
        <v>30.78</v>
      </c>
    </row>
    <row r="4097" customFormat="false" ht="15" hidden="false" customHeight="false" outlineLevel="0" collapsed="false">
      <c r="A4097" s="294" t="s">
        <v>8996</v>
      </c>
      <c r="B4097" s="295" t="s">
        <v>8997</v>
      </c>
      <c r="C4097" s="296" t="s">
        <v>19</v>
      </c>
      <c r="D4097" s="297" t="n">
        <v>0.22</v>
      </c>
      <c r="E4097" s="298" t="n">
        <f aca="false">1-D4097</f>
        <v>0.78</v>
      </c>
      <c r="F4097" s="299" t="n">
        <v>50.92</v>
      </c>
    </row>
    <row r="4098" customFormat="false" ht="15" hidden="false" customHeight="false" outlineLevel="0" collapsed="false">
      <c r="A4098" s="294" t="s">
        <v>8998</v>
      </c>
      <c r="B4098" s="295" t="s">
        <v>8999</v>
      </c>
      <c r="C4098" s="296" t="s">
        <v>19</v>
      </c>
      <c r="D4098" s="297" t="n">
        <v>0.1959</v>
      </c>
      <c r="E4098" s="298" t="n">
        <f aca="false">1-D4098</f>
        <v>0.8041</v>
      </c>
      <c r="F4098" s="299" t="n">
        <v>76.3</v>
      </c>
    </row>
    <row r="4099" customFormat="false" ht="15" hidden="false" customHeight="false" outlineLevel="0" collapsed="false">
      <c r="A4099" s="294" t="s">
        <v>9000</v>
      </c>
      <c r="B4099" s="295" t="s">
        <v>9001</v>
      </c>
      <c r="C4099" s="296" t="s">
        <v>19</v>
      </c>
      <c r="D4099" s="297" t="n">
        <v>0.1316</v>
      </c>
      <c r="E4099" s="298" t="n">
        <f aca="false">1-D4099</f>
        <v>0.8684</v>
      </c>
      <c r="F4099" s="299" t="n">
        <v>145.62</v>
      </c>
    </row>
    <row r="4100" customFormat="false" ht="15" hidden="false" customHeight="false" outlineLevel="0" collapsed="false">
      <c r="A4100" s="294" t="s">
        <v>9002</v>
      </c>
      <c r="B4100" s="295" t="s">
        <v>9003</v>
      </c>
      <c r="C4100" s="296" t="s">
        <v>19</v>
      </c>
      <c r="D4100" s="297" t="n">
        <v>0.1306</v>
      </c>
      <c r="E4100" s="298" t="n">
        <f aca="false">1-D4100</f>
        <v>0.8694</v>
      </c>
      <c r="F4100" s="299" t="n">
        <v>195.08</v>
      </c>
    </row>
    <row r="4101" customFormat="false" ht="15" hidden="false" customHeight="false" outlineLevel="0" collapsed="false">
      <c r="A4101" s="294" t="s">
        <v>9004</v>
      </c>
      <c r="B4101" s="295" t="s">
        <v>9005</v>
      </c>
      <c r="C4101" s="296" t="s">
        <v>19</v>
      </c>
      <c r="D4101" s="297" t="n">
        <v>0.1468</v>
      </c>
      <c r="E4101" s="298" t="n">
        <f aca="false">1-D4101</f>
        <v>0.8532</v>
      </c>
      <c r="F4101" s="299" t="n">
        <v>222.13</v>
      </c>
    </row>
    <row r="4102" customFormat="false" ht="15" hidden="false" customHeight="false" outlineLevel="0" collapsed="false">
      <c r="A4102" s="294" t="s">
        <v>319</v>
      </c>
      <c r="B4102" s="295" t="s">
        <v>9006</v>
      </c>
      <c r="C4102" s="296" t="s">
        <v>19</v>
      </c>
      <c r="D4102" s="297" t="n">
        <v>0.4346</v>
      </c>
      <c r="E4102" s="298" t="n">
        <f aca="false">1-D4102</f>
        <v>0.5654</v>
      </c>
      <c r="F4102" s="299" t="n">
        <v>7.64</v>
      </c>
    </row>
    <row r="4103" customFormat="false" ht="15" hidden="false" customHeight="false" outlineLevel="0" collapsed="false">
      <c r="A4103" s="294" t="s">
        <v>9007</v>
      </c>
      <c r="B4103" s="295" t="s">
        <v>9008</v>
      </c>
      <c r="C4103" s="296" t="s">
        <v>19</v>
      </c>
      <c r="D4103" s="297" t="n">
        <v>0.3557</v>
      </c>
      <c r="E4103" s="298" t="n">
        <f aca="false">1-D4103</f>
        <v>0.6443</v>
      </c>
      <c r="F4103" s="299" t="n">
        <v>12.2</v>
      </c>
    </row>
    <row r="4104" customFormat="false" ht="15" hidden="false" customHeight="false" outlineLevel="0" collapsed="false">
      <c r="A4104" s="294" t="s">
        <v>9009</v>
      </c>
      <c r="B4104" s="295" t="s">
        <v>9010</v>
      </c>
      <c r="C4104" s="296" t="s">
        <v>19</v>
      </c>
      <c r="D4104" s="297" t="n">
        <v>0.2883</v>
      </c>
      <c r="E4104" s="298" t="n">
        <f aca="false">1-D4104</f>
        <v>0.7117</v>
      </c>
      <c r="F4104" s="299" t="n">
        <v>20.15</v>
      </c>
    </row>
    <row r="4105" customFormat="false" ht="15" hidden="false" customHeight="false" outlineLevel="0" collapsed="false">
      <c r="A4105" s="294" t="s">
        <v>9011</v>
      </c>
      <c r="B4105" s="295" t="s">
        <v>9012</v>
      </c>
      <c r="C4105" s="296" t="s">
        <v>19</v>
      </c>
      <c r="D4105" s="297" t="n">
        <v>0.3202</v>
      </c>
      <c r="E4105" s="298" t="n">
        <f aca="false">1-D4105</f>
        <v>0.6798</v>
      </c>
      <c r="F4105" s="299" t="n">
        <v>25.33</v>
      </c>
    </row>
    <row r="4106" customFormat="false" ht="15" hidden="false" customHeight="false" outlineLevel="0" collapsed="false">
      <c r="A4106" s="294" t="s">
        <v>9013</v>
      </c>
      <c r="B4106" s="295" t="s">
        <v>9014</v>
      </c>
      <c r="C4106" s="296" t="s">
        <v>19</v>
      </c>
      <c r="D4106" s="297" t="n">
        <v>0.2128</v>
      </c>
      <c r="E4106" s="298" t="n">
        <f aca="false">1-D4106</f>
        <v>0.7872</v>
      </c>
      <c r="F4106" s="299" t="n">
        <v>51.27</v>
      </c>
    </row>
    <row r="4107" customFormat="false" ht="15" hidden="false" customHeight="false" outlineLevel="0" collapsed="false">
      <c r="A4107" s="294" t="s">
        <v>9015</v>
      </c>
      <c r="B4107" s="295" t="s">
        <v>9016</v>
      </c>
      <c r="C4107" s="296" t="s">
        <v>19</v>
      </c>
      <c r="D4107" s="297" t="n">
        <v>0.1849</v>
      </c>
      <c r="E4107" s="298" t="n">
        <f aca="false">1-D4107</f>
        <v>0.8151</v>
      </c>
      <c r="F4107" s="299" t="n">
        <v>87.01</v>
      </c>
    </row>
    <row r="4108" customFormat="false" ht="15" hidden="false" customHeight="false" outlineLevel="0" collapsed="false">
      <c r="A4108" s="294" t="s">
        <v>9017</v>
      </c>
      <c r="B4108" s="295" t="s">
        <v>9018</v>
      </c>
      <c r="C4108" s="296" t="s">
        <v>19</v>
      </c>
      <c r="D4108" s="297" t="n">
        <v>0.1755</v>
      </c>
      <c r="E4108" s="298" t="n">
        <f aca="false">1-D4108</f>
        <v>0.8245</v>
      </c>
      <c r="F4108" s="299" t="n">
        <v>114.9</v>
      </c>
    </row>
    <row r="4109" customFormat="false" ht="15" hidden="false" customHeight="false" outlineLevel="0" collapsed="false">
      <c r="A4109" s="294" t="s">
        <v>9019</v>
      </c>
      <c r="B4109" s="295" t="s">
        <v>9020</v>
      </c>
      <c r="C4109" s="296" t="s">
        <v>19</v>
      </c>
      <c r="D4109" s="297" t="n">
        <v>0.2193</v>
      </c>
      <c r="E4109" s="298" t="n">
        <f aca="false">1-D4109</f>
        <v>0.7807</v>
      </c>
      <c r="F4109" s="299" t="n">
        <v>268.04</v>
      </c>
    </row>
    <row r="4110" customFormat="false" ht="15" hidden="false" customHeight="false" outlineLevel="0" collapsed="false">
      <c r="A4110" s="294" t="s">
        <v>9021</v>
      </c>
      <c r="B4110" s="295" t="s">
        <v>9022</v>
      </c>
      <c r="C4110" s="296" t="s">
        <v>19</v>
      </c>
      <c r="D4110" s="297" t="n">
        <v>0.3705</v>
      </c>
      <c r="E4110" s="298" t="n">
        <f aca="false">1-D4110</f>
        <v>0.6295</v>
      </c>
      <c r="F4110" s="299" t="n">
        <v>20.43</v>
      </c>
    </row>
    <row r="4111" customFormat="false" ht="15" hidden="false" customHeight="false" outlineLevel="0" collapsed="false">
      <c r="A4111" s="294" t="s">
        <v>9023</v>
      </c>
      <c r="B4111" s="295" t="s">
        <v>9024</v>
      </c>
      <c r="C4111" s="296" t="s">
        <v>19</v>
      </c>
      <c r="D4111" s="297" t="n">
        <v>0.3797</v>
      </c>
      <c r="E4111" s="298" t="n">
        <f aca="false">1-D4111</f>
        <v>0.6203</v>
      </c>
      <c r="F4111" s="299" t="n">
        <v>21.33</v>
      </c>
    </row>
    <row r="4112" customFormat="false" ht="15" hidden="false" customHeight="false" outlineLevel="0" collapsed="false">
      <c r="A4112" s="294" t="s">
        <v>9025</v>
      </c>
      <c r="B4112" s="295" t="s">
        <v>9026</v>
      </c>
      <c r="C4112" s="296" t="s">
        <v>19</v>
      </c>
      <c r="D4112" s="297" t="n">
        <v>0.3693</v>
      </c>
      <c r="E4112" s="298" t="n">
        <f aca="false">1-D4112</f>
        <v>0.6307</v>
      </c>
      <c r="F4112" s="299" t="n">
        <v>24.29</v>
      </c>
    </row>
    <row r="4113" customFormat="false" ht="15" hidden="false" customHeight="false" outlineLevel="0" collapsed="false">
      <c r="A4113" s="294" t="s">
        <v>9027</v>
      </c>
      <c r="B4113" s="295" t="s">
        <v>9028</v>
      </c>
      <c r="C4113" s="296" t="s">
        <v>19</v>
      </c>
      <c r="D4113" s="297" t="n">
        <v>0.2962</v>
      </c>
      <c r="E4113" s="298" t="n">
        <f aca="false">1-D4113</f>
        <v>0.7038</v>
      </c>
      <c r="F4113" s="299" t="n">
        <v>36.26</v>
      </c>
    </row>
    <row r="4114" customFormat="false" ht="15" hidden="false" customHeight="false" outlineLevel="0" collapsed="false">
      <c r="A4114" s="294" t="s">
        <v>9029</v>
      </c>
      <c r="B4114" s="295" t="s">
        <v>9030</v>
      </c>
      <c r="C4114" s="296" t="s">
        <v>19</v>
      </c>
      <c r="D4114" s="297" t="n">
        <v>0.352</v>
      </c>
      <c r="E4114" s="298" t="n">
        <f aca="false">1-D4114</f>
        <v>0.648</v>
      </c>
      <c r="F4114" s="299" t="n">
        <v>27.36</v>
      </c>
    </row>
    <row r="4115" customFormat="false" ht="15" hidden="false" customHeight="false" outlineLevel="0" collapsed="false">
      <c r="A4115" s="294" t="s">
        <v>9031</v>
      </c>
      <c r="B4115" s="295" t="s">
        <v>9032</v>
      </c>
      <c r="C4115" s="296" t="s">
        <v>19</v>
      </c>
      <c r="D4115" s="297" t="n">
        <v>0.2888</v>
      </c>
      <c r="E4115" s="298" t="n">
        <f aca="false">1-D4115</f>
        <v>0.7112</v>
      </c>
      <c r="F4115" s="299" t="n">
        <v>40.31</v>
      </c>
    </row>
    <row r="4116" customFormat="false" ht="15" hidden="false" customHeight="false" outlineLevel="0" collapsed="false">
      <c r="A4116" s="294" t="s">
        <v>9033</v>
      </c>
      <c r="B4116" s="295" t="s">
        <v>9034</v>
      </c>
      <c r="C4116" s="296" t="s">
        <v>19</v>
      </c>
      <c r="D4116" s="297" t="n">
        <v>0.3516</v>
      </c>
      <c r="E4116" s="298" t="n">
        <f aca="false">1-D4116</f>
        <v>0.6484</v>
      </c>
      <c r="F4116" s="299" t="n">
        <v>19.11</v>
      </c>
    </row>
    <row r="4117" customFormat="false" ht="15" hidden="false" customHeight="false" outlineLevel="0" collapsed="false">
      <c r="A4117" s="294" t="s">
        <v>9035</v>
      </c>
      <c r="B4117" s="295" t="s">
        <v>9036</v>
      </c>
      <c r="C4117" s="296" t="s">
        <v>19</v>
      </c>
      <c r="D4117" s="297" t="n">
        <v>0.3405</v>
      </c>
      <c r="E4117" s="298" t="n">
        <f aca="false">1-D4117</f>
        <v>0.6595</v>
      </c>
      <c r="F4117" s="299" t="n">
        <v>20.79</v>
      </c>
    </row>
    <row r="4118" customFormat="false" ht="15" hidden="false" customHeight="false" outlineLevel="0" collapsed="false">
      <c r="A4118" s="294" t="s">
        <v>9037</v>
      </c>
      <c r="B4118" s="295" t="s">
        <v>9038</v>
      </c>
      <c r="C4118" s="296" t="s">
        <v>19</v>
      </c>
      <c r="D4118" s="297" t="n">
        <v>0.3118</v>
      </c>
      <c r="E4118" s="298" t="n">
        <f aca="false">1-D4118</f>
        <v>0.6882</v>
      </c>
      <c r="F4118" s="299" t="n">
        <v>25.53</v>
      </c>
    </row>
    <row r="4119" customFormat="false" ht="15" hidden="false" customHeight="false" outlineLevel="0" collapsed="false">
      <c r="A4119" s="294" t="s">
        <v>9039</v>
      </c>
      <c r="B4119" s="295" t="s">
        <v>9040</v>
      </c>
      <c r="C4119" s="296" t="s">
        <v>19</v>
      </c>
      <c r="D4119" s="297" t="n">
        <v>0.2639</v>
      </c>
      <c r="E4119" s="298" t="n">
        <f aca="false">1-D4119</f>
        <v>0.7361</v>
      </c>
      <c r="F4119" s="299" t="n">
        <v>31.9</v>
      </c>
    </row>
    <row r="4120" customFormat="false" ht="15" hidden="false" customHeight="false" outlineLevel="0" collapsed="false">
      <c r="A4120" s="294" t="s">
        <v>9041</v>
      </c>
      <c r="B4120" s="295" t="s">
        <v>9042</v>
      </c>
      <c r="C4120" s="296" t="s">
        <v>19</v>
      </c>
      <c r="D4120" s="297" t="n">
        <v>0.3803</v>
      </c>
      <c r="E4120" s="298" t="n">
        <f aca="false">1-D4120</f>
        <v>0.6197</v>
      </c>
      <c r="F4120" s="299" t="n">
        <v>22.22</v>
      </c>
    </row>
    <row r="4121" customFormat="false" ht="15" hidden="false" customHeight="false" outlineLevel="0" collapsed="false">
      <c r="A4121" s="294" t="s">
        <v>9043</v>
      </c>
      <c r="B4121" s="295" t="s">
        <v>9044</v>
      </c>
      <c r="C4121" s="296" t="s">
        <v>19</v>
      </c>
      <c r="D4121" s="297" t="n">
        <v>0.2602</v>
      </c>
      <c r="E4121" s="298" t="n">
        <f aca="false">1-D4121</f>
        <v>0.7398</v>
      </c>
      <c r="F4121" s="299" t="n">
        <v>68.05</v>
      </c>
    </row>
    <row r="4122" customFormat="false" ht="15" hidden="false" customHeight="false" outlineLevel="0" collapsed="false">
      <c r="A4122" s="294" t="s">
        <v>9045</v>
      </c>
      <c r="B4122" s="295" t="s">
        <v>9046</v>
      </c>
      <c r="C4122" s="296" t="s">
        <v>19</v>
      </c>
      <c r="D4122" s="297" t="n">
        <v>0.3064</v>
      </c>
      <c r="E4122" s="298" t="n">
        <f aca="false">1-D4122</f>
        <v>0.6936</v>
      </c>
      <c r="F4122" s="299" t="n">
        <v>51.41</v>
      </c>
    </row>
    <row r="4123" customFormat="false" ht="15" hidden="false" customHeight="false" outlineLevel="0" collapsed="false">
      <c r="A4123" s="294" t="s">
        <v>9047</v>
      </c>
      <c r="B4123" s="295" t="s">
        <v>9048</v>
      </c>
      <c r="C4123" s="296" t="s">
        <v>19</v>
      </c>
      <c r="D4123" s="297" t="n">
        <v>0.1016</v>
      </c>
      <c r="E4123" s="298" t="n">
        <f aca="false">1-D4123</f>
        <v>0.8984</v>
      </c>
      <c r="F4123" s="299" t="n">
        <v>184.78</v>
      </c>
    </row>
    <row r="4124" customFormat="false" ht="15" hidden="false" customHeight="false" outlineLevel="0" collapsed="false">
      <c r="A4124" s="294" t="s">
        <v>9049</v>
      </c>
      <c r="B4124" s="295" t="s">
        <v>9050</v>
      </c>
      <c r="C4124" s="296" t="s">
        <v>19</v>
      </c>
      <c r="D4124" s="297" t="n">
        <v>0.0985</v>
      </c>
      <c r="E4124" s="298" t="n">
        <f aca="false">1-D4124</f>
        <v>0.9015</v>
      </c>
      <c r="F4124" s="299" t="n">
        <v>207.4</v>
      </c>
    </row>
    <row r="4125" customFormat="false" ht="15" hidden="false" customHeight="false" outlineLevel="0" collapsed="false">
      <c r="A4125" s="294" t="s">
        <v>9051</v>
      </c>
      <c r="B4125" s="295" t="s">
        <v>9052</v>
      </c>
      <c r="C4125" s="296" t="s">
        <v>19</v>
      </c>
      <c r="D4125" s="297" t="n">
        <v>0.2523</v>
      </c>
      <c r="E4125" s="298" t="n">
        <f aca="false">1-D4125</f>
        <v>0.7477</v>
      </c>
      <c r="F4125" s="299" t="n">
        <v>81.42</v>
      </c>
    </row>
    <row r="4126" customFormat="false" ht="15" hidden="false" customHeight="false" outlineLevel="0" collapsed="false">
      <c r="A4126" s="294" t="s">
        <v>9053</v>
      </c>
      <c r="B4126" s="295" t="s">
        <v>9054</v>
      </c>
      <c r="C4126" s="296" t="s">
        <v>19</v>
      </c>
      <c r="D4126" s="297" t="n">
        <v>0.2977</v>
      </c>
      <c r="E4126" s="298" t="n">
        <f aca="false">1-D4126</f>
        <v>0.7023</v>
      </c>
      <c r="F4126" s="299" t="n">
        <v>62.42</v>
      </c>
    </row>
    <row r="4127" customFormat="false" ht="15" hidden="false" customHeight="false" outlineLevel="0" collapsed="false">
      <c r="A4127" s="294" t="s">
        <v>9055</v>
      </c>
      <c r="B4127" s="295" t="s">
        <v>9056</v>
      </c>
      <c r="C4127" s="296" t="s">
        <v>19</v>
      </c>
      <c r="D4127" s="297" t="n">
        <v>0.1032</v>
      </c>
      <c r="E4127" s="298" t="n">
        <f aca="false">1-D4127</f>
        <v>0.8968</v>
      </c>
      <c r="F4127" s="299" t="n">
        <v>201.09</v>
      </c>
    </row>
    <row r="4128" customFormat="false" ht="15" hidden="false" customHeight="false" outlineLevel="0" collapsed="false">
      <c r="A4128" s="294" t="s">
        <v>9057</v>
      </c>
      <c r="B4128" s="295" t="s">
        <v>9058</v>
      </c>
      <c r="C4128" s="296" t="s">
        <v>19</v>
      </c>
      <c r="D4128" s="297" t="n">
        <v>0.0974</v>
      </c>
      <c r="E4128" s="298" t="n">
        <f aca="false">1-D4128</f>
        <v>0.9026</v>
      </c>
      <c r="F4128" s="299" t="n">
        <v>238.38</v>
      </c>
    </row>
    <row r="4129" customFormat="false" ht="15" hidden="false" customHeight="false" outlineLevel="0" collapsed="false">
      <c r="A4129" s="294" t="s">
        <v>9059</v>
      </c>
      <c r="B4129" s="295" t="s">
        <v>9060</v>
      </c>
      <c r="C4129" s="296" t="s">
        <v>19</v>
      </c>
      <c r="D4129" s="297" t="n">
        <v>0.3727</v>
      </c>
      <c r="E4129" s="298" t="n">
        <f aca="false">1-D4129</f>
        <v>0.6273</v>
      </c>
      <c r="F4129" s="299" t="n">
        <v>22.78</v>
      </c>
    </row>
    <row r="4130" customFormat="false" ht="15" hidden="false" customHeight="false" outlineLevel="0" collapsed="false">
      <c r="A4130" s="294" t="s">
        <v>9061</v>
      </c>
      <c r="B4130" s="295" t="s">
        <v>9062</v>
      </c>
      <c r="C4130" s="296" t="s">
        <v>19</v>
      </c>
      <c r="D4130" s="297" t="n">
        <v>0.3662</v>
      </c>
      <c r="E4130" s="298" t="n">
        <f aca="false">1-D4130</f>
        <v>0.6338</v>
      </c>
      <c r="F4130" s="299" t="n">
        <v>27.47</v>
      </c>
    </row>
    <row r="4131" customFormat="false" ht="15" hidden="false" customHeight="false" outlineLevel="0" collapsed="false">
      <c r="A4131" s="294" t="s">
        <v>9063</v>
      </c>
      <c r="B4131" s="295" t="s">
        <v>9064</v>
      </c>
      <c r="C4131" s="296" t="s">
        <v>19</v>
      </c>
      <c r="D4131" s="297" t="n">
        <v>0.2813</v>
      </c>
      <c r="E4131" s="298" t="n">
        <f aca="false">1-D4131</f>
        <v>0.7187</v>
      </c>
      <c r="F4131" s="299" t="n">
        <v>42.73</v>
      </c>
    </row>
    <row r="4132" customFormat="false" ht="15" hidden="false" customHeight="false" outlineLevel="0" collapsed="false">
      <c r="A4132" s="294" t="s">
        <v>9065</v>
      </c>
      <c r="B4132" s="295" t="s">
        <v>9066</v>
      </c>
      <c r="C4132" s="296" t="s">
        <v>19</v>
      </c>
      <c r="D4132" s="297" t="n">
        <v>0.2613</v>
      </c>
      <c r="E4132" s="298" t="n">
        <f aca="false">1-D4132</f>
        <v>0.7387</v>
      </c>
      <c r="F4132" s="299" t="n">
        <v>56.56</v>
      </c>
    </row>
    <row r="4133" customFormat="false" ht="15" hidden="false" customHeight="false" outlineLevel="0" collapsed="false">
      <c r="A4133" s="294" t="s">
        <v>9067</v>
      </c>
      <c r="B4133" s="295" t="s">
        <v>9068</v>
      </c>
      <c r="C4133" s="296" t="s">
        <v>19</v>
      </c>
      <c r="D4133" s="297" t="n">
        <v>0.328</v>
      </c>
      <c r="E4133" s="298" t="n">
        <f aca="false">1-D4133</f>
        <v>0.672</v>
      </c>
      <c r="F4133" s="299" t="n">
        <v>18.05</v>
      </c>
    </row>
    <row r="4134" customFormat="false" ht="15" hidden="false" customHeight="false" outlineLevel="0" collapsed="false">
      <c r="A4134" s="294" t="s">
        <v>9069</v>
      </c>
      <c r="B4134" s="295" t="s">
        <v>9070</v>
      </c>
      <c r="C4134" s="296" t="s">
        <v>19</v>
      </c>
      <c r="D4134" s="297" t="n">
        <v>0.3066</v>
      </c>
      <c r="E4134" s="298" t="n">
        <f aca="false">1-D4134</f>
        <v>0.6934</v>
      </c>
      <c r="F4134" s="299" t="n">
        <v>22.9</v>
      </c>
    </row>
    <row r="4135" customFormat="false" ht="15" hidden="false" customHeight="false" outlineLevel="0" collapsed="false">
      <c r="A4135" s="294" t="s">
        <v>9071</v>
      </c>
      <c r="B4135" s="295" t="s">
        <v>9072</v>
      </c>
      <c r="C4135" s="296" t="s">
        <v>19</v>
      </c>
      <c r="D4135" s="297" t="n">
        <v>0.2359</v>
      </c>
      <c r="E4135" s="298" t="n">
        <f aca="false">1-D4135</f>
        <v>0.7641</v>
      </c>
      <c r="F4135" s="299" t="n">
        <v>35.57</v>
      </c>
    </row>
    <row r="4136" customFormat="false" ht="15" hidden="false" customHeight="false" outlineLevel="0" collapsed="false">
      <c r="A4136" s="294" t="s">
        <v>9073</v>
      </c>
      <c r="B4136" s="295" t="s">
        <v>9074</v>
      </c>
      <c r="C4136" s="296" t="s">
        <v>19</v>
      </c>
      <c r="D4136" s="297" t="n">
        <v>0.412</v>
      </c>
      <c r="E4136" s="298" t="n">
        <f aca="false">1-D4136</f>
        <v>0.588</v>
      </c>
      <c r="F4136" s="299" t="n">
        <v>27.57</v>
      </c>
    </row>
    <row r="4137" customFormat="false" ht="15" hidden="false" customHeight="false" outlineLevel="0" collapsed="false">
      <c r="A4137" s="294" t="s">
        <v>9075</v>
      </c>
      <c r="B4137" s="295" t="s">
        <v>9076</v>
      </c>
      <c r="C4137" s="296" t="s">
        <v>19</v>
      </c>
      <c r="D4137" s="297" t="n">
        <v>0.3974</v>
      </c>
      <c r="E4137" s="298" t="n">
        <f aca="false">1-D4137</f>
        <v>0.6026</v>
      </c>
      <c r="F4137" s="299" t="n">
        <v>30.55</v>
      </c>
    </row>
    <row r="4138" customFormat="false" ht="15" hidden="false" customHeight="false" outlineLevel="0" collapsed="false">
      <c r="A4138" s="294" t="s">
        <v>9077</v>
      </c>
      <c r="B4138" s="295" t="s">
        <v>9078</v>
      </c>
      <c r="C4138" s="296" t="s">
        <v>19</v>
      </c>
      <c r="D4138" s="297" t="n">
        <v>0.3855</v>
      </c>
      <c r="E4138" s="298" t="n">
        <f aca="false">1-D4138</f>
        <v>0.6145</v>
      </c>
      <c r="F4138" s="299" t="n">
        <v>34.94</v>
      </c>
    </row>
    <row r="4139" customFormat="false" ht="15" hidden="false" customHeight="false" outlineLevel="0" collapsed="false">
      <c r="A4139" s="294" t="s">
        <v>9079</v>
      </c>
      <c r="B4139" s="295" t="s">
        <v>9080</v>
      </c>
      <c r="C4139" s="296" t="s">
        <v>19</v>
      </c>
      <c r="D4139" s="297" t="n">
        <v>0.3563</v>
      </c>
      <c r="E4139" s="298" t="n">
        <f aca="false">1-D4139</f>
        <v>0.6437</v>
      </c>
      <c r="F4139" s="299" t="n">
        <v>40.56</v>
      </c>
    </row>
    <row r="4140" customFormat="false" ht="15" hidden="false" customHeight="false" outlineLevel="0" collapsed="false">
      <c r="A4140" s="294" t="s">
        <v>9081</v>
      </c>
      <c r="B4140" s="295" t="s">
        <v>9082</v>
      </c>
      <c r="C4140" s="296" t="s">
        <v>19</v>
      </c>
      <c r="D4140" s="297" t="n">
        <v>0.3926</v>
      </c>
      <c r="E4140" s="298" t="n">
        <f aca="false">1-D4140</f>
        <v>0.6074</v>
      </c>
      <c r="F4140" s="299" t="n">
        <v>25.65</v>
      </c>
    </row>
    <row r="4141" customFormat="false" ht="15" hidden="false" customHeight="false" outlineLevel="0" collapsed="false">
      <c r="A4141" s="294" t="s">
        <v>9083</v>
      </c>
      <c r="B4141" s="295" t="s">
        <v>9084</v>
      </c>
      <c r="C4141" s="296" t="s">
        <v>19</v>
      </c>
      <c r="D4141" s="297" t="n">
        <v>0.386</v>
      </c>
      <c r="E4141" s="298" t="n">
        <f aca="false">1-D4141</f>
        <v>0.614</v>
      </c>
      <c r="F4141" s="299" t="n">
        <v>27.54</v>
      </c>
    </row>
    <row r="4142" customFormat="false" ht="15" hidden="false" customHeight="false" outlineLevel="0" collapsed="false">
      <c r="A4142" s="294" t="s">
        <v>9085</v>
      </c>
      <c r="B4142" s="295" t="s">
        <v>9086</v>
      </c>
      <c r="C4142" s="296" t="s">
        <v>19</v>
      </c>
      <c r="D4142" s="297" t="n">
        <v>0.354</v>
      </c>
      <c r="E4142" s="298" t="n">
        <f aca="false">1-D4142</f>
        <v>0.646</v>
      </c>
      <c r="F4142" s="299" t="n">
        <v>33.76</v>
      </c>
    </row>
    <row r="4143" customFormat="false" ht="15" hidden="false" customHeight="false" outlineLevel="0" collapsed="false">
      <c r="A4143" s="294" t="s">
        <v>9087</v>
      </c>
      <c r="B4143" s="295" t="s">
        <v>9088</v>
      </c>
      <c r="C4143" s="296" t="s">
        <v>19</v>
      </c>
      <c r="D4143" s="297" t="n">
        <v>0.2946</v>
      </c>
      <c r="E4143" s="298" t="n">
        <f aca="false">1-D4143</f>
        <v>0.7054</v>
      </c>
      <c r="F4143" s="299" t="n">
        <v>38.39</v>
      </c>
    </row>
    <row r="4144" customFormat="false" ht="15" hidden="false" customHeight="false" outlineLevel="0" collapsed="false">
      <c r="A4144" s="294" t="s">
        <v>9089</v>
      </c>
      <c r="B4144" s="295" t="s">
        <v>9090</v>
      </c>
      <c r="C4144" s="296" t="s">
        <v>19</v>
      </c>
      <c r="D4144" s="297" t="n">
        <v>0.3824</v>
      </c>
      <c r="E4144" s="298" t="n">
        <f aca="false">1-D4144</f>
        <v>0.6176</v>
      </c>
      <c r="F4144" s="299" t="n">
        <v>31.75</v>
      </c>
    </row>
    <row r="4145" customFormat="false" ht="15" hidden="false" customHeight="false" outlineLevel="0" collapsed="false">
      <c r="A4145" s="294" t="s">
        <v>9091</v>
      </c>
      <c r="B4145" s="295" t="s">
        <v>9092</v>
      </c>
      <c r="C4145" s="296" t="s">
        <v>19</v>
      </c>
      <c r="D4145" s="297" t="n">
        <v>0.361</v>
      </c>
      <c r="E4145" s="298" t="n">
        <f aca="false">1-D4145</f>
        <v>0.639</v>
      </c>
      <c r="F4145" s="299" t="n">
        <v>40.03</v>
      </c>
    </row>
    <row r="4146" customFormat="false" ht="15" hidden="false" customHeight="false" outlineLevel="0" collapsed="false">
      <c r="A4146" s="294" t="s">
        <v>9093</v>
      </c>
      <c r="B4146" s="295" t="s">
        <v>9094</v>
      </c>
      <c r="C4146" s="296" t="s">
        <v>19</v>
      </c>
      <c r="D4146" s="297" t="n">
        <v>0.3691</v>
      </c>
      <c r="E4146" s="298" t="n">
        <f aca="false">1-D4146</f>
        <v>0.6309</v>
      </c>
      <c r="F4146" s="299" t="n">
        <v>36.49</v>
      </c>
    </row>
    <row r="4147" customFormat="false" ht="15" hidden="false" customHeight="false" outlineLevel="0" collapsed="false">
      <c r="A4147" s="294" t="s">
        <v>9095</v>
      </c>
      <c r="B4147" s="295" t="s">
        <v>9096</v>
      </c>
      <c r="C4147" s="296" t="s">
        <v>19</v>
      </c>
      <c r="D4147" s="297" t="n">
        <v>0.3992</v>
      </c>
      <c r="E4147" s="298" t="n">
        <f aca="false">1-D4147</f>
        <v>0.6008</v>
      </c>
      <c r="F4147" s="299" t="n">
        <v>28.46</v>
      </c>
    </row>
    <row r="4148" customFormat="false" ht="15" hidden="false" customHeight="false" outlineLevel="0" collapsed="false">
      <c r="A4148" s="294" t="s">
        <v>9097</v>
      </c>
      <c r="B4148" s="295" t="s">
        <v>9098</v>
      </c>
      <c r="C4148" s="296" t="s">
        <v>19</v>
      </c>
      <c r="D4148" s="297" t="n">
        <v>0.1009</v>
      </c>
      <c r="E4148" s="298" t="n">
        <f aca="false">1-D4148</f>
        <v>0.8991</v>
      </c>
      <c r="F4148" s="299" t="n">
        <v>226.47</v>
      </c>
    </row>
    <row r="4149" customFormat="false" ht="15" hidden="false" customHeight="false" outlineLevel="0" collapsed="false">
      <c r="A4149" s="294" t="s">
        <v>9099</v>
      </c>
      <c r="B4149" s="295" t="s">
        <v>9100</v>
      </c>
      <c r="C4149" s="296" t="s">
        <v>19</v>
      </c>
      <c r="D4149" s="297" t="n">
        <v>0.0392</v>
      </c>
      <c r="E4149" s="298" t="n">
        <f aca="false">1-D4149</f>
        <v>0.9608</v>
      </c>
      <c r="F4149" s="299" t="n">
        <v>434.64</v>
      </c>
    </row>
    <row r="4150" customFormat="false" ht="15" hidden="false" customHeight="false" outlineLevel="0" collapsed="false">
      <c r="A4150" s="294" t="s">
        <v>9101</v>
      </c>
      <c r="B4150" s="295" t="s">
        <v>9102</v>
      </c>
      <c r="C4150" s="296" t="s">
        <v>19</v>
      </c>
      <c r="D4150" s="297" t="n">
        <v>0.2245</v>
      </c>
      <c r="E4150" s="298" t="n">
        <f aca="false">1-D4150</f>
        <v>0.7755</v>
      </c>
      <c r="F4150" s="299" t="n">
        <v>88.61</v>
      </c>
    </row>
    <row r="4151" customFormat="false" ht="15" hidden="false" customHeight="false" outlineLevel="0" collapsed="false">
      <c r="A4151" s="294" t="s">
        <v>9103</v>
      </c>
      <c r="B4151" s="295" t="s">
        <v>9104</v>
      </c>
      <c r="C4151" s="296" t="s">
        <v>19</v>
      </c>
      <c r="D4151" s="297" t="n">
        <v>0.1751</v>
      </c>
      <c r="E4151" s="298" t="n">
        <f aca="false">1-D4151</f>
        <v>0.8249</v>
      </c>
      <c r="F4151" s="299" t="n">
        <v>80.59</v>
      </c>
    </row>
    <row r="4152" customFormat="false" ht="15" hidden="false" customHeight="false" outlineLevel="0" collapsed="false">
      <c r="A4152" s="294" t="s">
        <v>9105</v>
      </c>
      <c r="B4152" s="295" t="s">
        <v>9106</v>
      </c>
      <c r="C4152" s="296" t="s">
        <v>19</v>
      </c>
      <c r="D4152" s="297" t="n">
        <v>0.2735</v>
      </c>
      <c r="E4152" s="298" t="n">
        <f aca="false">1-D4152</f>
        <v>0.7265</v>
      </c>
      <c r="F4152" s="299" t="n">
        <v>143.23</v>
      </c>
    </row>
    <row r="4153" customFormat="false" ht="15" hidden="false" customHeight="false" outlineLevel="0" collapsed="false">
      <c r="A4153" s="294" t="s">
        <v>9107</v>
      </c>
      <c r="B4153" s="295" t="s">
        <v>9108</v>
      </c>
      <c r="C4153" s="296" t="s">
        <v>19</v>
      </c>
      <c r="D4153" s="297" t="n">
        <v>0.2546</v>
      </c>
      <c r="E4153" s="298" t="n">
        <f aca="false">1-D4153</f>
        <v>0.7454</v>
      </c>
      <c r="F4153" s="299" t="n">
        <v>131.17</v>
      </c>
    </row>
    <row r="4154" customFormat="false" ht="15" hidden="false" customHeight="false" outlineLevel="0" collapsed="false">
      <c r="A4154" s="294" t="s">
        <v>9109</v>
      </c>
      <c r="B4154" s="295" t="s">
        <v>9110</v>
      </c>
      <c r="C4154" s="296" t="s">
        <v>19</v>
      </c>
      <c r="D4154" s="297" t="n">
        <v>0.2197</v>
      </c>
      <c r="E4154" s="298" t="n">
        <f aca="false">1-D4154</f>
        <v>0.7803</v>
      </c>
      <c r="F4154" s="299" t="n">
        <v>19.57</v>
      </c>
    </row>
    <row r="4155" customFormat="false" ht="15" hidden="false" customHeight="false" outlineLevel="0" collapsed="false">
      <c r="A4155" s="294" t="s">
        <v>9111</v>
      </c>
      <c r="B4155" s="295" t="s">
        <v>9112</v>
      </c>
      <c r="C4155" s="296" t="s">
        <v>19</v>
      </c>
      <c r="D4155" s="297" t="n">
        <v>0.1918</v>
      </c>
      <c r="E4155" s="298" t="n">
        <f aca="false">1-D4155</f>
        <v>0.8082</v>
      </c>
      <c r="F4155" s="299" t="n">
        <v>24.87</v>
      </c>
    </row>
    <row r="4156" customFormat="false" ht="15" hidden="false" customHeight="false" outlineLevel="0" collapsed="false">
      <c r="A4156" s="294" t="s">
        <v>9113</v>
      </c>
      <c r="B4156" s="295" t="s">
        <v>9114</v>
      </c>
      <c r="C4156" s="296" t="s">
        <v>19</v>
      </c>
      <c r="D4156" s="297" t="n">
        <v>0.1758</v>
      </c>
      <c r="E4156" s="298" t="n">
        <f aca="false">1-D4156</f>
        <v>0.8242</v>
      </c>
      <c r="F4156" s="299" t="n">
        <v>35.5</v>
      </c>
    </row>
    <row r="4157" customFormat="false" ht="15" hidden="false" customHeight="false" outlineLevel="0" collapsed="false">
      <c r="A4157" s="294" t="s">
        <v>9115</v>
      </c>
      <c r="B4157" s="295" t="s">
        <v>9116</v>
      </c>
      <c r="C4157" s="296" t="s">
        <v>19</v>
      </c>
      <c r="D4157" s="297" t="n">
        <v>0.3546</v>
      </c>
      <c r="E4157" s="298" t="n">
        <f aca="false">1-D4157</f>
        <v>0.6454</v>
      </c>
      <c r="F4157" s="299" t="n">
        <v>17.43</v>
      </c>
    </row>
    <row r="4158" customFormat="false" ht="15" hidden="false" customHeight="false" outlineLevel="0" collapsed="false">
      <c r="A4158" s="294" t="s">
        <v>9117</v>
      </c>
      <c r="B4158" s="295" t="s">
        <v>9118</v>
      </c>
      <c r="C4158" s="296" t="s">
        <v>19</v>
      </c>
      <c r="D4158" s="297" t="n">
        <v>0.2938</v>
      </c>
      <c r="E4158" s="298" t="n">
        <f aca="false">1-D4158</f>
        <v>0.7062</v>
      </c>
      <c r="F4158" s="299" t="n">
        <v>23.25</v>
      </c>
    </row>
    <row r="4159" customFormat="false" ht="15" hidden="false" customHeight="false" outlineLevel="0" collapsed="false">
      <c r="A4159" s="294" t="s">
        <v>9119</v>
      </c>
      <c r="B4159" s="295" t="s">
        <v>9120</v>
      </c>
      <c r="C4159" s="296" t="s">
        <v>19</v>
      </c>
      <c r="D4159" s="297" t="n">
        <v>0.2949</v>
      </c>
      <c r="E4159" s="298" t="n">
        <f aca="false">1-D4159</f>
        <v>0.7051</v>
      </c>
      <c r="F4159" s="299" t="n">
        <v>24.92</v>
      </c>
    </row>
    <row r="4160" customFormat="false" ht="15" hidden="false" customHeight="false" outlineLevel="0" collapsed="false">
      <c r="A4160" s="294" t="s">
        <v>9121</v>
      </c>
      <c r="B4160" s="295" t="s">
        <v>9122</v>
      </c>
      <c r="C4160" s="296" t="s">
        <v>19</v>
      </c>
      <c r="D4160" s="297" t="n">
        <v>0.2737</v>
      </c>
      <c r="E4160" s="298" t="n">
        <f aca="false">1-D4160</f>
        <v>0.7263</v>
      </c>
      <c r="F4160" s="299" t="n">
        <v>32.63</v>
      </c>
    </row>
    <row r="4161" customFormat="false" ht="15" hidden="false" customHeight="false" outlineLevel="0" collapsed="false">
      <c r="A4161" s="294" t="s">
        <v>9123</v>
      </c>
      <c r="B4161" s="295" t="s">
        <v>9124</v>
      </c>
      <c r="C4161" s="296" t="s">
        <v>19</v>
      </c>
      <c r="D4161" s="297" t="n">
        <v>0.3227</v>
      </c>
      <c r="E4161" s="298" t="n">
        <f aca="false">1-D4161</f>
        <v>0.6773</v>
      </c>
      <c r="F4161" s="299" t="n">
        <v>12.21</v>
      </c>
    </row>
    <row r="4162" customFormat="false" ht="15" hidden="false" customHeight="false" outlineLevel="0" collapsed="false">
      <c r="A4162" s="294" t="s">
        <v>9125</v>
      </c>
      <c r="B4162" s="295" t="s">
        <v>9126</v>
      </c>
      <c r="C4162" s="296" t="s">
        <v>19</v>
      </c>
      <c r="D4162" s="297" t="n">
        <v>0.3305</v>
      </c>
      <c r="E4162" s="298" t="n">
        <f aca="false">1-D4162</f>
        <v>0.6695</v>
      </c>
      <c r="F4162" s="299" t="n">
        <v>14.16</v>
      </c>
    </row>
    <row r="4163" customFormat="false" ht="15" hidden="false" customHeight="false" outlineLevel="0" collapsed="false">
      <c r="A4163" s="294" t="s">
        <v>9127</v>
      </c>
      <c r="B4163" s="295" t="s">
        <v>9128</v>
      </c>
      <c r="C4163" s="296" t="s">
        <v>19</v>
      </c>
      <c r="D4163" s="297" t="n">
        <v>0.2531</v>
      </c>
      <c r="E4163" s="298" t="n">
        <f aca="false">1-D4163</f>
        <v>0.7469</v>
      </c>
      <c r="F4163" s="299" t="n">
        <v>22.09</v>
      </c>
    </row>
    <row r="4164" customFormat="false" ht="15" hidden="false" customHeight="false" outlineLevel="0" collapsed="false">
      <c r="A4164" s="294" t="s">
        <v>9129</v>
      </c>
      <c r="B4164" s="295" t="s">
        <v>9130</v>
      </c>
      <c r="C4164" s="296" t="s">
        <v>19</v>
      </c>
      <c r="D4164" s="297" t="n">
        <v>0.2302</v>
      </c>
      <c r="E4164" s="298" t="n">
        <f aca="false">1-D4164</f>
        <v>0.7698</v>
      </c>
      <c r="F4164" s="299" t="n">
        <v>29.84</v>
      </c>
    </row>
    <row r="4165" customFormat="false" ht="15" hidden="false" customHeight="false" outlineLevel="0" collapsed="false">
      <c r="A4165" s="294" t="s">
        <v>9131</v>
      </c>
      <c r="B4165" s="295" t="s">
        <v>9132</v>
      </c>
      <c r="C4165" s="296" t="s">
        <v>19</v>
      </c>
      <c r="D4165" s="297" t="n">
        <v>0.3547</v>
      </c>
      <c r="E4165" s="298" t="n">
        <f aca="false">1-D4165</f>
        <v>0.6453</v>
      </c>
      <c r="F4165" s="299" t="n">
        <v>15.93</v>
      </c>
    </row>
    <row r="4166" customFormat="false" ht="15" hidden="false" customHeight="false" outlineLevel="0" collapsed="false">
      <c r="A4166" s="294" t="s">
        <v>9133</v>
      </c>
      <c r="B4166" s="295" t="s">
        <v>9134</v>
      </c>
      <c r="C4166" s="296" t="s">
        <v>19</v>
      </c>
      <c r="D4166" s="297" t="n">
        <v>0.3309</v>
      </c>
      <c r="E4166" s="298" t="n">
        <f aca="false">1-D4166</f>
        <v>0.6691</v>
      </c>
      <c r="F4166" s="299" t="n">
        <v>20.25</v>
      </c>
    </row>
    <row r="4167" customFormat="false" ht="15" hidden="false" customHeight="false" outlineLevel="0" collapsed="false">
      <c r="A4167" s="294" t="s">
        <v>9135</v>
      </c>
      <c r="B4167" s="295" t="s">
        <v>9136</v>
      </c>
      <c r="C4167" s="296" t="s">
        <v>19</v>
      </c>
      <c r="D4167" s="297" t="n">
        <v>0.2495</v>
      </c>
      <c r="E4167" s="298" t="n">
        <f aca="false">1-D4167</f>
        <v>0.7505</v>
      </c>
      <c r="F4167" s="299" t="n">
        <v>32.15</v>
      </c>
    </row>
    <row r="4168" customFormat="false" ht="15" hidden="false" customHeight="false" outlineLevel="0" collapsed="false">
      <c r="A4168" s="294" t="s">
        <v>9137</v>
      </c>
      <c r="B4168" s="295" t="s">
        <v>9138</v>
      </c>
      <c r="C4168" s="296" t="s">
        <v>19</v>
      </c>
      <c r="D4168" s="297" t="n">
        <v>0.2553</v>
      </c>
      <c r="E4168" s="298" t="n">
        <f aca="false">1-D4168</f>
        <v>0.7447</v>
      </c>
      <c r="F4168" s="299" t="n">
        <v>38.58</v>
      </c>
    </row>
    <row r="4169" customFormat="false" ht="15" hidden="false" customHeight="false" outlineLevel="0" collapsed="false">
      <c r="A4169" s="294" t="s">
        <v>9139</v>
      </c>
      <c r="B4169" s="295" t="s">
        <v>9140</v>
      </c>
      <c r="C4169" s="296" t="s">
        <v>61</v>
      </c>
      <c r="D4169" s="297" t="n">
        <v>0.3086</v>
      </c>
      <c r="E4169" s="298" t="n">
        <f aca="false">1-D4169</f>
        <v>0.6914</v>
      </c>
      <c r="F4169" s="299" t="n">
        <v>8.36</v>
      </c>
    </row>
    <row r="4170" customFormat="false" ht="15" hidden="false" customHeight="false" outlineLevel="0" collapsed="false">
      <c r="A4170" s="294" t="s">
        <v>9141</v>
      </c>
      <c r="B4170" s="295" t="s">
        <v>9142</v>
      </c>
      <c r="C4170" s="296" t="s">
        <v>61</v>
      </c>
      <c r="D4170" s="297" t="n">
        <v>0.304</v>
      </c>
      <c r="E4170" s="298" t="n">
        <f aca="false">1-D4170</f>
        <v>0.696</v>
      </c>
      <c r="F4170" s="299" t="n">
        <v>10.69</v>
      </c>
    </row>
    <row r="4171" customFormat="false" ht="15" hidden="false" customHeight="false" outlineLevel="0" collapsed="false">
      <c r="A4171" s="294" t="s">
        <v>9143</v>
      </c>
      <c r="B4171" s="295" t="s">
        <v>9144</v>
      </c>
      <c r="C4171" s="296" t="s">
        <v>61</v>
      </c>
      <c r="D4171" s="297" t="n">
        <v>0.2827</v>
      </c>
      <c r="E4171" s="298" t="n">
        <f aca="false">1-D4171</f>
        <v>0.7173</v>
      </c>
      <c r="F4171" s="299" t="n">
        <v>14.47</v>
      </c>
    </row>
    <row r="4172" customFormat="false" ht="15" hidden="false" customHeight="false" outlineLevel="0" collapsed="false">
      <c r="A4172" s="294" t="s">
        <v>9145</v>
      </c>
      <c r="B4172" s="295" t="s">
        <v>9146</v>
      </c>
      <c r="C4172" s="296" t="s">
        <v>61</v>
      </c>
      <c r="D4172" s="297" t="n">
        <v>0.2431</v>
      </c>
      <c r="E4172" s="298" t="n">
        <f aca="false">1-D4172</f>
        <v>0.7569</v>
      </c>
      <c r="F4172" s="299" t="n">
        <v>21.68</v>
      </c>
    </row>
    <row r="4173" customFormat="false" ht="15" hidden="false" customHeight="false" outlineLevel="0" collapsed="false">
      <c r="A4173" s="294" t="s">
        <v>9147</v>
      </c>
      <c r="B4173" s="295" t="s">
        <v>9148</v>
      </c>
      <c r="C4173" s="296" t="s">
        <v>19</v>
      </c>
      <c r="D4173" s="297" t="n">
        <v>0.3484</v>
      </c>
      <c r="E4173" s="298" t="n">
        <f aca="false">1-D4173</f>
        <v>0.6516</v>
      </c>
      <c r="F4173" s="299" t="n">
        <v>32.46</v>
      </c>
    </row>
    <row r="4174" customFormat="false" ht="15" hidden="false" customHeight="false" outlineLevel="0" collapsed="false">
      <c r="A4174" s="294" t="s">
        <v>9149</v>
      </c>
      <c r="B4174" s="295" t="s">
        <v>9150</v>
      </c>
      <c r="C4174" s="296" t="s">
        <v>19</v>
      </c>
      <c r="D4174" s="297" t="n">
        <v>0.3365</v>
      </c>
      <c r="E4174" s="298" t="n">
        <f aca="false">1-D4174</f>
        <v>0.6635</v>
      </c>
      <c r="F4174" s="299" t="n">
        <v>39.85</v>
      </c>
    </row>
    <row r="4175" customFormat="false" ht="15" hidden="false" customHeight="false" outlineLevel="0" collapsed="false">
      <c r="A4175" s="294" t="s">
        <v>9151</v>
      </c>
      <c r="B4175" s="295" t="s">
        <v>9152</v>
      </c>
      <c r="C4175" s="296" t="s">
        <v>19</v>
      </c>
      <c r="D4175" s="297" t="n">
        <v>0.2869</v>
      </c>
      <c r="E4175" s="298" t="n">
        <f aca="false">1-D4175</f>
        <v>0.7131</v>
      </c>
      <c r="F4175" s="299" t="n">
        <v>55.9</v>
      </c>
    </row>
    <row r="4176" customFormat="false" ht="15" hidden="false" customHeight="false" outlineLevel="0" collapsed="false">
      <c r="A4176" s="294" t="s">
        <v>9153</v>
      </c>
      <c r="B4176" s="295" t="s">
        <v>9154</v>
      </c>
      <c r="C4176" s="296" t="s">
        <v>19</v>
      </c>
      <c r="D4176" s="297" t="n">
        <v>0.2716</v>
      </c>
      <c r="E4176" s="298" t="n">
        <f aca="false">1-D4176</f>
        <v>0.7284</v>
      </c>
      <c r="F4176" s="299" t="n">
        <v>72.56</v>
      </c>
    </row>
    <row r="4177" customFormat="false" ht="15" hidden="false" customHeight="false" outlineLevel="0" collapsed="false">
      <c r="A4177" s="294" t="s">
        <v>9155</v>
      </c>
      <c r="B4177" s="295" t="s">
        <v>9156</v>
      </c>
      <c r="C4177" s="296" t="s">
        <v>19</v>
      </c>
      <c r="D4177" s="297" t="n">
        <v>0.3714</v>
      </c>
      <c r="E4177" s="298" t="n">
        <f aca="false">1-D4177</f>
        <v>0.6286</v>
      </c>
      <c r="F4177" s="299" t="n">
        <v>21.27</v>
      </c>
    </row>
    <row r="4178" customFormat="false" ht="15" hidden="false" customHeight="false" outlineLevel="0" collapsed="false">
      <c r="A4178" s="294" t="s">
        <v>9157</v>
      </c>
      <c r="B4178" s="295" t="s">
        <v>9158</v>
      </c>
      <c r="C4178" s="296" t="s">
        <v>19</v>
      </c>
      <c r="D4178" s="297" t="n">
        <v>0.2905</v>
      </c>
      <c r="E4178" s="298" t="n">
        <f aca="false">1-D4178</f>
        <v>0.7095</v>
      </c>
      <c r="F4178" s="299" t="n">
        <v>32.22</v>
      </c>
    </row>
    <row r="4179" customFormat="false" ht="15" hidden="false" customHeight="false" outlineLevel="0" collapsed="false">
      <c r="A4179" s="294" t="s">
        <v>9159</v>
      </c>
      <c r="B4179" s="295" t="s">
        <v>9160</v>
      </c>
      <c r="C4179" s="296" t="s">
        <v>19</v>
      </c>
      <c r="D4179" s="297" t="n">
        <v>0.2331</v>
      </c>
      <c r="E4179" s="298" t="n">
        <f aca="false">1-D4179</f>
        <v>0.7669</v>
      </c>
      <c r="F4179" s="299" t="n">
        <v>48.01</v>
      </c>
    </row>
    <row r="4180" customFormat="false" ht="15" hidden="false" customHeight="false" outlineLevel="0" collapsed="false">
      <c r="A4180" s="294" t="s">
        <v>9161</v>
      </c>
      <c r="B4180" s="295" t="s">
        <v>9162</v>
      </c>
      <c r="C4180" s="296" t="s">
        <v>19</v>
      </c>
      <c r="D4180" s="297" t="n">
        <v>0.2501</v>
      </c>
      <c r="E4180" s="298" t="n">
        <f aca="false">1-D4180</f>
        <v>0.7499</v>
      </c>
      <c r="F4180" s="299" t="n">
        <v>55.01</v>
      </c>
    </row>
    <row r="4181" customFormat="false" ht="15" hidden="false" customHeight="false" outlineLevel="0" collapsed="false">
      <c r="A4181" s="294" t="s">
        <v>9163</v>
      </c>
      <c r="B4181" s="295" t="s">
        <v>9164</v>
      </c>
      <c r="C4181" s="296" t="s">
        <v>19</v>
      </c>
      <c r="D4181" s="297" t="n">
        <v>0.3386</v>
      </c>
      <c r="E4181" s="298" t="n">
        <f aca="false">1-D4181</f>
        <v>0.6614</v>
      </c>
      <c r="F4181" s="299" t="n">
        <v>40.96</v>
      </c>
    </row>
    <row r="4182" customFormat="false" ht="15" hidden="false" customHeight="false" outlineLevel="0" collapsed="false">
      <c r="A4182" s="294" t="s">
        <v>9165</v>
      </c>
      <c r="B4182" s="295" t="s">
        <v>9166</v>
      </c>
      <c r="C4182" s="296" t="s">
        <v>19</v>
      </c>
      <c r="D4182" s="297" t="n">
        <v>0.3625</v>
      </c>
      <c r="E4182" s="298" t="n">
        <f aca="false">1-D4182</f>
        <v>0.6375</v>
      </c>
      <c r="F4182" s="299" t="n">
        <v>42.12</v>
      </c>
    </row>
    <row r="4183" customFormat="false" ht="15" hidden="false" customHeight="false" outlineLevel="0" collapsed="false">
      <c r="A4183" s="294" t="s">
        <v>9167</v>
      </c>
      <c r="B4183" s="295" t="s">
        <v>9168</v>
      </c>
      <c r="C4183" s="296" t="s">
        <v>19</v>
      </c>
      <c r="D4183" s="297" t="n">
        <v>0.3657</v>
      </c>
      <c r="E4183" s="298" t="n">
        <f aca="false">1-D4183</f>
        <v>0.6343</v>
      </c>
      <c r="F4183" s="299" t="n">
        <v>49.74</v>
      </c>
    </row>
    <row r="4184" customFormat="false" ht="15" hidden="false" customHeight="false" outlineLevel="0" collapsed="false">
      <c r="A4184" s="294" t="s">
        <v>9169</v>
      </c>
      <c r="B4184" s="295" t="s">
        <v>9170</v>
      </c>
      <c r="C4184" s="296" t="s">
        <v>19</v>
      </c>
      <c r="D4184" s="297" t="n">
        <v>0.3546</v>
      </c>
      <c r="E4184" s="298" t="n">
        <f aca="false">1-D4184</f>
        <v>0.6454</v>
      </c>
      <c r="F4184" s="299" t="n">
        <v>17.43</v>
      </c>
    </row>
    <row r="4185" customFormat="false" ht="15" hidden="false" customHeight="false" outlineLevel="0" collapsed="false">
      <c r="A4185" s="294" t="s">
        <v>9171</v>
      </c>
      <c r="B4185" s="295" t="s">
        <v>9172</v>
      </c>
      <c r="C4185" s="296" t="s">
        <v>19</v>
      </c>
      <c r="D4185" s="297" t="n">
        <v>0.2938</v>
      </c>
      <c r="E4185" s="298" t="n">
        <f aca="false">1-D4185</f>
        <v>0.7062</v>
      </c>
      <c r="F4185" s="299" t="n">
        <v>23.25</v>
      </c>
    </row>
    <row r="4186" customFormat="false" ht="15" hidden="false" customHeight="false" outlineLevel="0" collapsed="false">
      <c r="A4186" s="294" t="s">
        <v>9173</v>
      </c>
      <c r="B4186" s="295" t="s">
        <v>9174</v>
      </c>
      <c r="C4186" s="296" t="s">
        <v>19</v>
      </c>
      <c r="D4186" s="297" t="n">
        <v>0.2949</v>
      </c>
      <c r="E4186" s="298" t="n">
        <f aca="false">1-D4186</f>
        <v>0.7051</v>
      </c>
      <c r="F4186" s="299" t="n">
        <v>24.92</v>
      </c>
    </row>
    <row r="4187" customFormat="false" ht="15" hidden="false" customHeight="false" outlineLevel="0" collapsed="false">
      <c r="A4187" s="294" t="s">
        <v>9175</v>
      </c>
      <c r="B4187" s="295" t="s">
        <v>9176</v>
      </c>
      <c r="C4187" s="296" t="s">
        <v>19</v>
      </c>
      <c r="D4187" s="297" t="n">
        <v>0.2737</v>
      </c>
      <c r="E4187" s="298" t="n">
        <f aca="false">1-D4187</f>
        <v>0.7263</v>
      </c>
      <c r="F4187" s="299" t="n">
        <v>32.63</v>
      </c>
    </row>
    <row r="4188" customFormat="false" ht="15" hidden="false" customHeight="false" outlineLevel="0" collapsed="false">
      <c r="A4188" s="294" t="s">
        <v>9177</v>
      </c>
      <c r="B4188" s="295" t="s">
        <v>9178</v>
      </c>
      <c r="C4188" s="296" t="s">
        <v>19</v>
      </c>
      <c r="D4188" s="297" t="n">
        <v>0.4068</v>
      </c>
      <c r="E4188" s="298" t="n">
        <f aca="false">1-D4188</f>
        <v>0.5932</v>
      </c>
      <c r="F4188" s="299" t="n">
        <v>18.61</v>
      </c>
    </row>
    <row r="4189" customFormat="false" ht="15" hidden="false" customHeight="false" outlineLevel="0" collapsed="false">
      <c r="A4189" s="294" t="s">
        <v>9179</v>
      </c>
      <c r="B4189" s="295" t="s">
        <v>9180</v>
      </c>
      <c r="C4189" s="296" t="s">
        <v>19</v>
      </c>
      <c r="D4189" s="297" t="n">
        <v>0.3827</v>
      </c>
      <c r="E4189" s="298" t="n">
        <f aca="false">1-D4189</f>
        <v>0.6173</v>
      </c>
      <c r="F4189" s="299" t="n">
        <v>23.44</v>
      </c>
    </row>
    <row r="4190" customFormat="false" ht="15" hidden="false" customHeight="false" outlineLevel="0" collapsed="false">
      <c r="A4190" s="294" t="s">
        <v>9181</v>
      </c>
      <c r="B4190" s="295" t="s">
        <v>9182</v>
      </c>
      <c r="C4190" s="296" t="s">
        <v>19</v>
      </c>
      <c r="D4190" s="297" t="n">
        <v>0.2985</v>
      </c>
      <c r="E4190" s="298" t="n">
        <f aca="false">1-D4190</f>
        <v>0.7015</v>
      </c>
      <c r="F4190" s="299" t="n">
        <v>35.98</v>
      </c>
    </row>
    <row r="4191" customFormat="false" ht="15" hidden="false" customHeight="false" outlineLevel="0" collapsed="false">
      <c r="A4191" s="294" t="s">
        <v>9183</v>
      </c>
      <c r="B4191" s="295" t="s">
        <v>9184</v>
      </c>
      <c r="C4191" s="296" t="s">
        <v>19</v>
      </c>
      <c r="D4191" s="297" t="n">
        <v>0.3047</v>
      </c>
      <c r="E4191" s="298" t="n">
        <f aca="false">1-D4191</f>
        <v>0.6953</v>
      </c>
      <c r="F4191" s="299" t="n">
        <v>43.29</v>
      </c>
    </row>
    <row r="4192" customFormat="false" ht="15" hidden="false" customHeight="false" outlineLevel="0" collapsed="false">
      <c r="A4192" s="294" t="s">
        <v>9185</v>
      </c>
      <c r="B4192" s="295" t="s">
        <v>9186</v>
      </c>
      <c r="C4192" s="296" t="s">
        <v>19</v>
      </c>
      <c r="D4192" s="297" t="n">
        <v>0.3907</v>
      </c>
      <c r="E4192" s="298" t="n">
        <f aca="false">1-D4192</f>
        <v>0.6093</v>
      </c>
      <c r="F4192" s="299" t="n">
        <v>14.23</v>
      </c>
    </row>
    <row r="4193" customFormat="false" ht="15" hidden="false" customHeight="false" outlineLevel="0" collapsed="false">
      <c r="A4193" s="294" t="s">
        <v>9187</v>
      </c>
      <c r="B4193" s="295" t="s">
        <v>9188</v>
      </c>
      <c r="C4193" s="296" t="s">
        <v>19</v>
      </c>
      <c r="D4193" s="297" t="n">
        <v>0.3187</v>
      </c>
      <c r="E4193" s="298" t="n">
        <f aca="false">1-D4193</f>
        <v>0.6813</v>
      </c>
      <c r="F4193" s="299" t="n">
        <v>11.58</v>
      </c>
    </row>
    <row r="4194" customFormat="false" ht="15" hidden="false" customHeight="false" outlineLevel="0" collapsed="false">
      <c r="A4194" s="294" t="s">
        <v>9189</v>
      </c>
      <c r="B4194" s="295" t="s">
        <v>9190</v>
      </c>
      <c r="C4194" s="296" t="s">
        <v>19</v>
      </c>
      <c r="D4194" s="297" t="n">
        <v>0.244</v>
      </c>
      <c r="E4194" s="298" t="n">
        <f aca="false">1-D4194</f>
        <v>0.756</v>
      </c>
      <c r="F4194" s="299" t="n">
        <v>25.37</v>
      </c>
    </row>
    <row r="4195" customFormat="false" ht="15" hidden="false" customHeight="false" outlineLevel="0" collapsed="false">
      <c r="A4195" s="294" t="s">
        <v>9191</v>
      </c>
      <c r="B4195" s="295" t="s">
        <v>9192</v>
      </c>
      <c r="C4195" s="296" t="s">
        <v>19</v>
      </c>
      <c r="D4195" s="297" t="n">
        <v>0.1725</v>
      </c>
      <c r="E4195" s="298" t="n">
        <f aca="false">1-D4195</f>
        <v>0.8275</v>
      </c>
      <c r="F4195" s="299" t="n">
        <v>21.97</v>
      </c>
    </row>
    <row r="4196" customFormat="false" ht="15" hidden="false" customHeight="false" outlineLevel="0" collapsed="false">
      <c r="A4196" s="294" t="s">
        <v>9193</v>
      </c>
      <c r="B4196" s="295" t="s">
        <v>9194</v>
      </c>
      <c r="C4196" s="296" t="s">
        <v>19</v>
      </c>
      <c r="D4196" s="297" t="n">
        <v>0.4183</v>
      </c>
      <c r="E4196" s="298" t="n">
        <f aca="false">1-D4196</f>
        <v>0.5817</v>
      </c>
      <c r="F4196" s="299" t="n">
        <v>12.79</v>
      </c>
    </row>
    <row r="4197" customFormat="false" ht="15" hidden="false" customHeight="false" outlineLevel="0" collapsed="false">
      <c r="A4197" s="294" t="s">
        <v>9195</v>
      </c>
      <c r="B4197" s="295" t="s">
        <v>9196</v>
      </c>
      <c r="C4197" s="296" t="s">
        <v>19</v>
      </c>
      <c r="D4197" s="297" t="n">
        <v>0.2378</v>
      </c>
      <c r="E4197" s="298" t="n">
        <f aca="false">1-D4197</f>
        <v>0.7622</v>
      </c>
      <c r="F4197" s="299" t="n">
        <v>21.07</v>
      </c>
    </row>
    <row r="4198" customFormat="false" ht="15" hidden="false" customHeight="false" outlineLevel="0" collapsed="false">
      <c r="A4198" s="294" t="s">
        <v>9197</v>
      </c>
      <c r="B4198" s="295" t="s">
        <v>9198</v>
      </c>
      <c r="C4198" s="296" t="s">
        <v>19</v>
      </c>
      <c r="D4198" s="297" t="n">
        <v>0.1878</v>
      </c>
      <c r="E4198" s="298" t="n">
        <f aca="false">1-D4198</f>
        <v>0.8122</v>
      </c>
      <c r="F4198" s="299" t="n">
        <v>19.06</v>
      </c>
    </row>
    <row r="4199" customFormat="false" ht="15" hidden="false" customHeight="false" outlineLevel="0" collapsed="false">
      <c r="A4199" s="294" t="s">
        <v>9199</v>
      </c>
      <c r="B4199" s="295" t="s">
        <v>9200</v>
      </c>
      <c r="C4199" s="296" t="s">
        <v>19</v>
      </c>
      <c r="D4199" s="297" t="n">
        <v>0.2485</v>
      </c>
      <c r="E4199" s="298" t="n">
        <f aca="false">1-D4199</f>
        <v>0.7515</v>
      </c>
      <c r="F4199" s="299" t="n">
        <v>21.53</v>
      </c>
    </row>
    <row r="4200" customFormat="false" ht="15" hidden="false" customHeight="false" outlineLevel="0" collapsed="false">
      <c r="A4200" s="294" t="s">
        <v>9201</v>
      </c>
      <c r="B4200" s="295" t="s">
        <v>9202</v>
      </c>
      <c r="C4200" s="296" t="s">
        <v>19</v>
      </c>
      <c r="D4200" s="297" t="n">
        <v>0.0909</v>
      </c>
      <c r="E4200" s="298" t="n">
        <f aca="false">1-D4200</f>
        <v>0.9091</v>
      </c>
      <c r="F4200" s="299" t="n">
        <v>40.59</v>
      </c>
    </row>
    <row r="4201" customFormat="false" ht="15" hidden="false" customHeight="false" outlineLevel="0" collapsed="false">
      <c r="A4201" s="294" t="s">
        <v>9203</v>
      </c>
      <c r="B4201" s="295" t="s">
        <v>9204</v>
      </c>
      <c r="C4201" s="296" t="s">
        <v>19</v>
      </c>
      <c r="D4201" s="297" t="n">
        <v>0.1561</v>
      </c>
      <c r="E4201" s="298" t="n">
        <f aca="false">1-D4201</f>
        <v>0.8439</v>
      </c>
      <c r="F4201" s="299" t="n">
        <v>32.09</v>
      </c>
    </row>
    <row r="4202" customFormat="false" ht="15" hidden="false" customHeight="false" outlineLevel="0" collapsed="false">
      <c r="A4202" s="294" t="s">
        <v>9205</v>
      </c>
      <c r="B4202" s="295" t="s">
        <v>9206</v>
      </c>
      <c r="C4202" s="296" t="s">
        <v>19</v>
      </c>
      <c r="D4202" s="297" t="n">
        <v>0.119</v>
      </c>
      <c r="E4202" s="298" t="n">
        <f aca="false">1-D4202</f>
        <v>0.881</v>
      </c>
      <c r="F4202" s="299" t="n">
        <v>30.08</v>
      </c>
    </row>
    <row r="4203" customFormat="false" ht="15" hidden="false" customHeight="false" outlineLevel="0" collapsed="false">
      <c r="A4203" s="294" t="s">
        <v>9207</v>
      </c>
      <c r="B4203" s="295" t="s">
        <v>9208</v>
      </c>
      <c r="C4203" s="296" t="s">
        <v>19</v>
      </c>
      <c r="D4203" s="297" t="n">
        <v>0.1644</v>
      </c>
      <c r="E4203" s="298" t="n">
        <f aca="false">1-D4203</f>
        <v>0.8356</v>
      </c>
      <c r="F4203" s="299" t="n">
        <v>32.55</v>
      </c>
    </row>
    <row r="4204" customFormat="false" ht="15" hidden="false" customHeight="false" outlineLevel="0" collapsed="false">
      <c r="A4204" s="294" t="s">
        <v>9209</v>
      </c>
      <c r="B4204" s="295" t="s">
        <v>9210</v>
      </c>
      <c r="C4204" s="296" t="s">
        <v>19</v>
      </c>
      <c r="D4204" s="297" t="n">
        <v>0.09</v>
      </c>
      <c r="E4204" s="298" t="n">
        <f aca="false">1-D4204</f>
        <v>0.91</v>
      </c>
      <c r="F4204" s="299" t="n">
        <v>40.99</v>
      </c>
    </row>
    <row r="4205" customFormat="false" ht="15" hidden="false" customHeight="false" outlineLevel="0" collapsed="false">
      <c r="A4205" s="294" t="s">
        <v>9211</v>
      </c>
      <c r="B4205" s="295" t="s">
        <v>9212</v>
      </c>
      <c r="C4205" s="296" t="s">
        <v>19</v>
      </c>
      <c r="D4205" s="297" t="n">
        <v>0.238</v>
      </c>
      <c r="E4205" s="298" t="n">
        <f aca="false">1-D4205</f>
        <v>0.762</v>
      </c>
      <c r="F4205" s="299" t="n">
        <v>19.96</v>
      </c>
    </row>
    <row r="4206" customFormat="false" ht="15" hidden="false" customHeight="false" outlineLevel="0" collapsed="false">
      <c r="A4206" s="294" t="s">
        <v>9213</v>
      </c>
      <c r="B4206" s="295" t="s">
        <v>9214</v>
      </c>
      <c r="C4206" s="296" t="s">
        <v>19</v>
      </c>
      <c r="D4206" s="297" t="n">
        <v>0.3033</v>
      </c>
      <c r="E4206" s="298" t="n">
        <f aca="false">1-D4206</f>
        <v>0.6967</v>
      </c>
      <c r="F4206" s="299" t="n">
        <v>37.29</v>
      </c>
    </row>
    <row r="4207" customFormat="false" ht="15" hidden="false" customHeight="false" outlineLevel="0" collapsed="false">
      <c r="A4207" s="294" t="s">
        <v>9215</v>
      </c>
      <c r="B4207" s="295" t="s">
        <v>9216</v>
      </c>
      <c r="C4207" s="296" t="s">
        <v>19</v>
      </c>
      <c r="D4207" s="297" t="n">
        <v>0.5042</v>
      </c>
      <c r="E4207" s="298" t="n">
        <f aca="false">1-D4207</f>
        <v>0.4958</v>
      </c>
      <c r="F4207" s="299" t="n">
        <v>9.42</v>
      </c>
    </row>
    <row r="4208" customFormat="false" ht="15" hidden="false" customHeight="false" outlineLevel="0" collapsed="false">
      <c r="A4208" s="294" t="s">
        <v>9217</v>
      </c>
      <c r="B4208" s="295" t="s">
        <v>9218</v>
      </c>
      <c r="C4208" s="296" t="s">
        <v>19</v>
      </c>
      <c r="D4208" s="297" t="n">
        <v>0.5226</v>
      </c>
      <c r="E4208" s="298" t="n">
        <f aca="false">1-D4208</f>
        <v>0.4774</v>
      </c>
      <c r="F4208" s="299" t="n">
        <v>14.39</v>
      </c>
    </row>
    <row r="4209" customFormat="false" ht="15" hidden="false" customHeight="false" outlineLevel="0" collapsed="false">
      <c r="A4209" s="294" t="s">
        <v>9219</v>
      </c>
      <c r="B4209" s="295" t="s">
        <v>9220</v>
      </c>
      <c r="C4209" s="296" t="s">
        <v>19</v>
      </c>
      <c r="D4209" s="297" t="n">
        <v>0.4736</v>
      </c>
      <c r="E4209" s="298" t="n">
        <f aca="false">1-D4209</f>
        <v>0.5264</v>
      </c>
      <c r="F4209" s="299" t="n">
        <v>11.38</v>
      </c>
    </row>
    <row r="4210" customFormat="false" ht="15" hidden="false" customHeight="false" outlineLevel="0" collapsed="false">
      <c r="A4210" s="294" t="s">
        <v>9221</v>
      </c>
      <c r="B4210" s="295" t="s">
        <v>9222</v>
      </c>
      <c r="C4210" s="296" t="s">
        <v>19</v>
      </c>
      <c r="D4210" s="297" t="n">
        <v>0.5738</v>
      </c>
      <c r="E4210" s="298" t="n">
        <f aca="false">1-D4210</f>
        <v>0.4262</v>
      </c>
      <c r="F4210" s="299" t="n">
        <v>19.71</v>
      </c>
    </row>
    <row r="4211" customFormat="false" ht="15" hidden="false" customHeight="false" outlineLevel="0" collapsed="false">
      <c r="A4211" s="294" t="s">
        <v>9223</v>
      </c>
      <c r="B4211" s="295" t="s">
        <v>9224</v>
      </c>
      <c r="C4211" s="296" t="s">
        <v>19</v>
      </c>
      <c r="D4211" s="297" t="n">
        <v>0.4133</v>
      </c>
      <c r="E4211" s="298" t="n">
        <f aca="false">1-D4211</f>
        <v>0.5867</v>
      </c>
      <c r="F4211" s="299" t="n">
        <v>22.21</v>
      </c>
    </row>
    <row r="4212" customFormat="false" ht="15" hidden="false" customHeight="false" outlineLevel="0" collapsed="false">
      <c r="A4212" s="294" t="s">
        <v>9225</v>
      </c>
      <c r="B4212" s="295" t="s">
        <v>9226</v>
      </c>
      <c r="C4212" s="296" t="s">
        <v>19</v>
      </c>
      <c r="D4212" s="297" t="n">
        <v>0.3283</v>
      </c>
      <c r="E4212" s="298" t="n">
        <f aca="false">1-D4212</f>
        <v>0.6717</v>
      </c>
      <c r="F4212" s="299" t="n">
        <v>17.27</v>
      </c>
    </row>
    <row r="4213" customFormat="false" ht="15" hidden="false" customHeight="false" outlineLevel="0" collapsed="false">
      <c r="A4213" s="294" t="s">
        <v>9227</v>
      </c>
      <c r="B4213" s="295" t="s">
        <v>9228</v>
      </c>
      <c r="C4213" s="296" t="s">
        <v>19</v>
      </c>
      <c r="D4213" s="297" t="n">
        <v>0.3275</v>
      </c>
      <c r="E4213" s="298" t="n">
        <f aca="false">1-D4213</f>
        <v>0.6725</v>
      </c>
      <c r="F4213" s="299" t="n">
        <v>33.8</v>
      </c>
    </row>
    <row r="4214" customFormat="false" ht="15" hidden="false" customHeight="false" outlineLevel="0" collapsed="false">
      <c r="A4214" s="294" t="s">
        <v>9229</v>
      </c>
      <c r="B4214" s="295" t="s">
        <v>9230</v>
      </c>
      <c r="C4214" s="296" t="s">
        <v>19</v>
      </c>
      <c r="D4214" s="297" t="n">
        <v>0.2246</v>
      </c>
      <c r="E4214" s="298" t="n">
        <f aca="false">1-D4214</f>
        <v>0.7754</v>
      </c>
      <c r="F4214" s="299" t="n">
        <v>26.67</v>
      </c>
    </row>
    <row r="4215" customFormat="false" ht="15" hidden="false" customHeight="false" outlineLevel="0" collapsed="false">
      <c r="A4215" s="294" t="s">
        <v>9231</v>
      </c>
      <c r="B4215" s="295" t="s">
        <v>9232</v>
      </c>
      <c r="C4215" s="296" t="s">
        <v>19</v>
      </c>
      <c r="D4215" s="297" t="n">
        <v>0.2761</v>
      </c>
      <c r="E4215" s="298" t="n">
        <f aca="false">1-D4215</f>
        <v>0.7239</v>
      </c>
      <c r="F4215" s="299" t="n">
        <v>48.61</v>
      </c>
    </row>
    <row r="4216" customFormat="false" ht="15" hidden="false" customHeight="false" outlineLevel="0" collapsed="false">
      <c r="A4216" s="294" t="s">
        <v>9233</v>
      </c>
      <c r="B4216" s="295" t="s">
        <v>9234</v>
      </c>
      <c r="C4216" s="296" t="s">
        <v>19</v>
      </c>
      <c r="D4216" s="297" t="n">
        <v>0.2253</v>
      </c>
      <c r="E4216" s="298" t="n">
        <f aca="false">1-D4216</f>
        <v>0.7747</v>
      </c>
      <c r="F4216" s="299" t="n">
        <v>73.19</v>
      </c>
    </row>
    <row r="4217" customFormat="false" ht="15" hidden="false" customHeight="false" outlineLevel="0" collapsed="false">
      <c r="A4217" s="294" t="s">
        <v>9235</v>
      </c>
      <c r="B4217" s="295" t="s">
        <v>9236</v>
      </c>
      <c r="C4217" s="296" t="s">
        <v>19</v>
      </c>
      <c r="D4217" s="297" t="n">
        <v>0.1519</v>
      </c>
      <c r="E4217" s="298" t="n">
        <f aca="false">1-D4217</f>
        <v>0.8481</v>
      </c>
      <c r="F4217" s="299" t="n">
        <v>127.19</v>
      </c>
    </row>
    <row r="4218" customFormat="false" ht="15" hidden="false" customHeight="false" outlineLevel="0" collapsed="false">
      <c r="A4218" s="294" t="s">
        <v>9237</v>
      </c>
      <c r="B4218" s="295" t="s">
        <v>9238</v>
      </c>
      <c r="C4218" s="296" t="s">
        <v>19</v>
      </c>
      <c r="D4218" s="297" t="n">
        <v>0.1078</v>
      </c>
      <c r="E4218" s="298" t="n">
        <f aca="false">1-D4218</f>
        <v>0.8922</v>
      </c>
      <c r="F4218" s="299" t="n">
        <v>212.07</v>
      </c>
    </row>
    <row r="4219" customFormat="false" ht="15" hidden="false" customHeight="false" outlineLevel="0" collapsed="false">
      <c r="A4219" s="294" t="s">
        <v>9239</v>
      </c>
      <c r="B4219" s="295" t="s">
        <v>9240</v>
      </c>
      <c r="C4219" s="296" t="s">
        <v>19</v>
      </c>
      <c r="D4219" s="297" t="n">
        <v>0.064</v>
      </c>
      <c r="E4219" s="298" t="n">
        <f aca="false">1-D4219</f>
        <v>0.936</v>
      </c>
      <c r="F4219" s="299" t="n">
        <v>430.79</v>
      </c>
    </row>
    <row r="4220" customFormat="false" ht="15" hidden="false" customHeight="false" outlineLevel="0" collapsed="false">
      <c r="A4220" s="294" t="s">
        <v>9241</v>
      </c>
      <c r="B4220" s="295" t="s">
        <v>9242</v>
      </c>
      <c r="C4220" s="296" t="s">
        <v>19</v>
      </c>
      <c r="D4220" s="297" t="n">
        <v>0.5214</v>
      </c>
      <c r="E4220" s="298" t="n">
        <f aca="false">1-D4220</f>
        <v>0.4786</v>
      </c>
      <c r="F4220" s="299" t="n">
        <v>9.11</v>
      </c>
    </row>
    <row r="4221" customFormat="false" ht="15" hidden="false" customHeight="false" outlineLevel="0" collapsed="false">
      <c r="A4221" s="294" t="s">
        <v>9243</v>
      </c>
      <c r="B4221" s="295" t="s">
        <v>9244</v>
      </c>
      <c r="C4221" s="296" t="s">
        <v>19</v>
      </c>
      <c r="D4221" s="297" t="n">
        <v>0.5418</v>
      </c>
      <c r="E4221" s="298" t="n">
        <f aca="false">1-D4221</f>
        <v>0.4582</v>
      </c>
      <c r="F4221" s="299" t="n">
        <v>13.88</v>
      </c>
    </row>
    <row r="4222" customFormat="false" ht="15" hidden="false" customHeight="false" outlineLevel="0" collapsed="false">
      <c r="A4222" s="294" t="s">
        <v>9245</v>
      </c>
      <c r="B4222" s="295" t="s">
        <v>9246</v>
      </c>
      <c r="C4222" s="296" t="s">
        <v>19</v>
      </c>
      <c r="D4222" s="297" t="n">
        <v>0.4959</v>
      </c>
      <c r="E4222" s="298" t="n">
        <f aca="false">1-D4222</f>
        <v>0.5041</v>
      </c>
      <c r="F4222" s="299" t="n">
        <v>10.87</v>
      </c>
    </row>
    <row r="4223" customFormat="false" ht="15" hidden="false" customHeight="false" outlineLevel="0" collapsed="false">
      <c r="A4223" s="294" t="s">
        <v>9247</v>
      </c>
      <c r="B4223" s="295" t="s">
        <v>9248</v>
      </c>
      <c r="C4223" s="296" t="s">
        <v>19</v>
      </c>
      <c r="D4223" s="297" t="n">
        <v>0.5891</v>
      </c>
      <c r="E4223" s="298" t="n">
        <f aca="false">1-D4223</f>
        <v>0.4109</v>
      </c>
      <c r="F4223" s="299" t="n">
        <v>19.2</v>
      </c>
    </row>
    <row r="4224" customFormat="false" ht="15" hidden="false" customHeight="false" outlineLevel="0" collapsed="false">
      <c r="A4224" s="294" t="s">
        <v>9249</v>
      </c>
      <c r="B4224" s="295" t="s">
        <v>9250</v>
      </c>
      <c r="C4224" s="296" t="s">
        <v>19</v>
      </c>
      <c r="D4224" s="297" t="n">
        <v>0.5123</v>
      </c>
      <c r="E4224" s="298" t="n">
        <f aca="false">1-D4224</f>
        <v>0.4877</v>
      </c>
      <c r="F4224" s="299" t="n">
        <v>17.92</v>
      </c>
    </row>
    <row r="4225" customFormat="false" ht="15" hidden="false" customHeight="false" outlineLevel="0" collapsed="false">
      <c r="A4225" s="294" t="s">
        <v>9251</v>
      </c>
      <c r="B4225" s="295" t="s">
        <v>9252</v>
      </c>
      <c r="C4225" s="296" t="s">
        <v>19</v>
      </c>
      <c r="D4225" s="297" t="n">
        <v>0.4368</v>
      </c>
      <c r="E4225" s="298" t="n">
        <f aca="false">1-D4225</f>
        <v>0.5632</v>
      </c>
      <c r="F4225" s="299" t="n">
        <v>12.98</v>
      </c>
    </row>
    <row r="4226" customFormat="false" ht="15" hidden="false" customHeight="false" outlineLevel="0" collapsed="false">
      <c r="A4226" s="294" t="s">
        <v>9253</v>
      </c>
      <c r="B4226" s="295" t="s">
        <v>9254</v>
      </c>
      <c r="C4226" s="296" t="s">
        <v>19</v>
      </c>
      <c r="D4226" s="297" t="n">
        <v>0.4126</v>
      </c>
      <c r="E4226" s="298" t="n">
        <f aca="false">1-D4226</f>
        <v>0.5874</v>
      </c>
      <c r="F4226" s="299" t="n">
        <v>26.83</v>
      </c>
    </row>
    <row r="4227" customFormat="false" ht="15" hidden="false" customHeight="false" outlineLevel="0" collapsed="false">
      <c r="A4227" s="294" t="s">
        <v>9255</v>
      </c>
      <c r="B4227" s="295" t="s">
        <v>9256</v>
      </c>
      <c r="C4227" s="296" t="s">
        <v>19</v>
      </c>
      <c r="D4227" s="297" t="n">
        <v>0.3041</v>
      </c>
      <c r="E4227" s="298" t="n">
        <f aca="false">1-D4227</f>
        <v>0.6959</v>
      </c>
      <c r="F4227" s="299" t="n">
        <v>19.7</v>
      </c>
    </row>
    <row r="4228" customFormat="false" ht="15" hidden="false" customHeight="false" outlineLevel="0" collapsed="false">
      <c r="A4228" s="294" t="s">
        <v>9257</v>
      </c>
      <c r="B4228" s="295" t="s">
        <v>9258</v>
      </c>
      <c r="C4228" s="296" t="s">
        <v>19</v>
      </c>
      <c r="D4228" s="297" t="n">
        <v>0.3572</v>
      </c>
      <c r="E4228" s="298" t="n">
        <f aca="false">1-D4228</f>
        <v>0.6428</v>
      </c>
      <c r="F4228" s="299" t="n">
        <v>37.57</v>
      </c>
    </row>
    <row r="4229" customFormat="false" ht="15" hidden="false" customHeight="false" outlineLevel="0" collapsed="false">
      <c r="A4229" s="294" t="s">
        <v>9259</v>
      </c>
      <c r="B4229" s="295" t="s">
        <v>9260</v>
      </c>
      <c r="C4229" s="296" t="s">
        <v>19</v>
      </c>
      <c r="D4229" s="297" t="n">
        <v>0.3082</v>
      </c>
      <c r="E4229" s="298" t="n">
        <f aca="false">1-D4229</f>
        <v>0.6918</v>
      </c>
      <c r="F4229" s="299" t="n">
        <v>53.5</v>
      </c>
    </row>
    <row r="4230" customFormat="false" ht="15" hidden="false" customHeight="false" outlineLevel="0" collapsed="false">
      <c r="A4230" s="294" t="s">
        <v>9261</v>
      </c>
      <c r="B4230" s="295" t="s">
        <v>9262</v>
      </c>
      <c r="C4230" s="296" t="s">
        <v>19</v>
      </c>
      <c r="D4230" s="297" t="n">
        <v>0.1678</v>
      </c>
      <c r="E4230" s="298" t="n">
        <f aca="false">1-D4230</f>
        <v>0.8322</v>
      </c>
      <c r="F4230" s="299" t="n">
        <v>115.17</v>
      </c>
    </row>
    <row r="4231" customFormat="false" ht="15" hidden="false" customHeight="false" outlineLevel="0" collapsed="false">
      <c r="A4231" s="294" t="s">
        <v>9263</v>
      </c>
      <c r="B4231" s="295" t="s">
        <v>9264</v>
      </c>
      <c r="C4231" s="296" t="s">
        <v>19</v>
      </c>
      <c r="D4231" s="297" t="n">
        <v>0.1588</v>
      </c>
      <c r="E4231" s="298" t="n">
        <f aca="false">1-D4231</f>
        <v>0.8412</v>
      </c>
      <c r="F4231" s="299" t="n">
        <v>143.97</v>
      </c>
    </row>
    <row r="4232" customFormat="false" ht="15" hidden="false" customHeight="false" outlineLevel="0" collapsed="false">
      <c r="A4232" s="294" t="s">
        <v>9265</v>
      </c>
      <c r="B4232" s="295" t="s">
        <v>9266</v>
      </c>
      <c r="C4232" s="296" t="s">
        <v>19</v>
      </c>
      <c r="D4232" s="297" t="n">
        <v>0.1307</v>
      </c>
      <c r="E4232" s="298" t="n">
        <f aca="false">1-D4232</f>
        <v>0.8693</v>
      </c>
      <c r="F4232" s="299" t="n">
        <v>140.66</v>
      </c>
    </row>
    <row r="4233" customFormat="false" ht="15" hidden="false" customHeight="false" outlineLevel="0" collapsed="false">
      <c r="A4233" s="294" t="s">
        <v>9267</v>
      </c>
      <c r="B4233" s="295" t="s">
        <v>9268</v>
      </c>
      <c r="C4233" s="296" t="s">
        <v>19</v>
      </c>
      <c r="D4233" s="297" t="n">
        <v>0.4197</v>
      </c>
      <c r="E4233" s="298" t="n">
        <f aca="false">1-D4233</f>
        <v>0.5803</v>
      </c>
      <c r="F4233" s="299" t="n">
        <v>7.53</v>
      </c>
    </row>
    <row r="4234" customFormat="false" ht="15" hidden="false" customHeight="false" outlineLevel="0" collapsed="false">
      <c r="A4234" s="294" t="s">
        <v>9269</v>
      </c>
      <c r="B4234" s="295" t="s">
        <v>9270</v>
      </c>
      <c r="C4234" s="296" t="s">
        <v>19</v>
      </c>
      <c r="D4234" s="297" t="n">
        <v>0.5076</v>
      </c>
      <c r="E4234" s="298" t="n">
        <f aca="false">1-D4234</f>
        <v>0.4924</v>
      </c>
      <c r="F4234" s="299" t="n">
        <v>9.87</v>
      </c>
    </row>
    <row r="4235" customFormat="false" ht="15" hidden="false" customHeight="false" outlineLevel="0" collapsed="false">
      <c r="A4235" s="294" t="s">
        <v>9271</v>
      </c>
      <c r="B4235" s="295" t="s">
        <v>9272</v>
      </c>
      <c r="C4235" s="296" t="s">
        <v>19</v>
      </c>
      <c r="D4235" s="297" t="n">
        <v>0.4555</v>
      </c>
      <c r="E4235" s="298" t="n">
        <f aca="false">1-D4235</f>
        <v>0.5445</v>
      </c>
      <c r="F4235" s="299" t="n">
        <v>7.86</v>
      </c>
    </row>
    <row r="4236" customFormat="false" ht="15" hidden="false" customHeight="false" outlineLevel="0" collapsed="false">
      <c r="A4236" s="294" t="s">
        <v>9273</v>
      </c>
      <c r="B4236" s="295" t="s">
        <v>9274</v>
      </c>
      <c r="C4236" s="296" t="s">
        <v>19</v>
      </c>
      <c r="D4236" s="297" t="n">
        <v>0.5623</v>
      </c>
      <c r="E4236" s="298" t="n">
        <f aca="false">1-D4236</f>
        <v>0.4377</v>
      </c>
      <c r="F4236" s="299" t="n">
        <v>13.41</v>
      </c>
    </row>
    <row r="4237" customFormat="false" ht="15" hidden="false" customHeight="false" outlineLevel="0" collapsed="false">
      <c r="A4237" s="294" t="s">
        <v>9275</v>
      </c>
      <c r="B4237" s="295" t="s">
        <v>9276</v>
      </c>
      <c r="C4237" s="296" t="s">
        <v>19</v>
      </c>
      <c r="D4237" s="297" t="n">
        <v>0.4476</v>
      </c>
      <c r="E4237" s="298" t="n">
        <f aca="false">1-D4237</f>
        <v>0.5524</v>
      </c>
      <c r="F4237" s="299" t="n">
        <v>13.65</v>
      </c>
    </row>
    <row r="4238" customFormat="false" ht="15" hidden="false" customHeight="false" outlineLevel="0" collapsed="false">
      <c r="A4238" s="294" t="s">
        <v>9277</v>
      </c>
      <c r="B4238" s="295" t="s">
        <v>9278</v>
      </c>
      <c r="C4238" s="296" t="s">
        <v>19</v>
      </c>
      <c r="D4238" s="297" t="n">
        <v>0.3652</v>
      </c>
      <c r="E4238" s="298" t="n">
        <f aca="false">1-D4238</f>
        <v>0.6348</v>
      </c>
      <c r="F4238" s="299" t="n">
        <v>10.35</v>
      </c>
    </row>
    <row r="4239" customFormat="false" ht="15" hidden="false" customHeight="false" outlineLevel="0" collapsed="false">
      <c r="A4239" s="294" t="s">
        <v>9279</v>
      </c>
      <c r="B4239" s="295" t="s">
        <v>9280</v>
      </c>
      <c r="C4239" s="296" t="s">
        <v>19</v>
      </c>
      <c r="D4239" s="297" t="n">
        <v>0.2983</v>
      </c>
      <c r="E4239" s="298" t="n">
        <f aca="false">1-D4239</f>
        <v>0.7017</v>
      </c>
      <c r="F4239" s="299" t="n">
        <v>24.71</v>
      </c>
    </row>
    <row r="4240" customFormat="false" ht="15" hidden="false" customHeight="false" outlineLevel="0" collapsed="false">
      <c r="A4240" s="294" t="s">
        <v>9281</v>
      </c>
      <c r="B4240" s="295" t="s">
        <v>9282</v>
      </c>
      <c r="C4240" s="296" t="s">
        <v>19</v>
      </c>
      <c r="D4240" s="297" t="n">
        <v>0.2</v>
      </c>
      <c r="E4240" s="298" t="n">
        <f aca="false">1-D4240</f>
        <v>0.8</v>
      </c>
      <c r="F4240" s="299" t="n">
        <v>19.95</v>
      </c>
    </row>
    <row r="4241" customFormat="false" ht="15" hidden="false" customHeight="false" outlineLevel="0" collapsed="false">
      <c r="A4241" s="294" t="s">
        <v>9283</v>
      </c>
      <c r="B4241" s="295" t="s">
        <v>9284</v>
      </c>
      <c r="C4241" s="296" t="s">
        <v>19</v>
      </c>
      <c r="D4241" s="297" t="n">
        <v>0.2985</v>
      </c>
      <c r="E4241" s="298" t="n">
        <f aca="false">1-D4241</f>
        <v>0.7015</v>
      </c>
      <c r="F4241" s="299" t="n">
        <v>29.98</v>
      </c>
    </row>
    <row r="4242" customFormat="false" ht="15" hidden="false" customHeight="false" outlineLevel="0" collapsed="false">
      <c r="A4242" s="294" t="s">
        <v>9285</v>
      </c>
      <c r="B4242" s="295" t="s">
        <v>9286</v>
      </c>
      <c r="C4242" s="296" t="s">
        <v>19</v>
      </c>
      <c r="D4242" s="297" t="n">
        <v>0.2457</v>
      </c>
      <c r="E4242" s="298" t="n">
        <f aca="false">1-D4242</f>
        <v>0.7543</v>
      </c>
      <c r="F4242" s="299" t="n">
        <v>44.68</v>
      </c>
    </row>
    <row r="4243" customFormat="false" ht="15" hidden="false" customHeight="false" outlineLevel="0" collapsed="false">
      <c r="A4243" s="294" t="s">
        <v>9287</v>
      </c>
      <c r="B4243" s="295" t="s">
        <v>9288</v>
      </c>
      <c r="C4243" s="296" t="s">
        <v>19</v>
      </c>
      <c r="D4243" s="297" t="n">
        <v>0.1779</v>
      </c>
      <c r="E4243" s="298" t="n">
        <f aca="false">1-D4243</f>
        <v>0.8221</v>
      </c>
      <c r="F4243" s="299" t="n">
        <v>72.33</v>
      </c>
    </row>
    <row r="4244" customFormat="false" ht="15" hidden="false" customHeight="false" outlineLevel="0" collapsed="false">
      <c r="A4244" s="294" t="s">
        <v>9289</v>
      </c>
      <c r="B4244" s="295" t="s">
        <v>9290</v>
      </c>
      <c r="C4244" s="296" t="s">
        <v>19</v>
      </c>
      <c r="D4244" s="297" t="n">
        <v>0.1384</v>
      </c>
      <c r="E4244" s="298" t="n">
        <f aca="false">1-D4244</f>
        <v>0.8616</v>
      </c>
      <c r="F4244" s="299" t="n">
        <v>110.14</v>
      </c>
    </row>
    <row r="4245" customFormat="false" ht="15" hidden="false" customHeight="false" outlineLevel="0" collapsed="false">
      <c r="A4245" s="294" t="s">
        <v>9291</v>
      </c>
      <c r="B4245" s="295" t="s">
        <v>9292</v>
      </c>
      <c r="C4245" s="296" t="s">
        <v>61</v>
      </c>
      <c r="D4245" s="297" t="n">
        <v>0.0768</v>
      </c>
      <c r="E4245" s="298" t="n">
        <f aca="false">1-D4245</f>
        <v>0.9232</v>
      </c>
      <c r="F4245" s="299" t="n">
        <v>199.36</v>
      </c>
    </row>
    <row r="4246" customFormat="false" ht="15" hidden="false" customHeight="false" outlineLevel="0" collapsed="false">
      <c r="A4246" s="294" t="s">
        <v>9293</v>
      </c>
      <c r="B4246" s="295" t="s">
        <v>9294</v>
      </c>
      <c r="C4246" s="296" t="s">
        <v>61</v>
      </c>
      <c r="D4246" s="297" t="n">
        <v>0.0538</v>
      </c>
      <c r="E4246" s="298" t="n">
        <f aca="false">1-D4246</f>
        <v>0.9462</v>
      </c>
      <c r="F4246" s="299" t="n">
        <v>388.6</v>
      </c>
    </row>
    <row r="4247" customFormat="false" ht="15" hidden="false" customHeight="false" outlineLevel="0" collapsed="false">
      <c r="A4247" s="294" t="s">
        <v>9295</v>
      </c>
      <c r="B4247" s="295" t="s">
        <v>9296</v>
      </c>
      <c r="C4247" s="296" t="s">
        <v>61</v>
      </c>
      <c r="D4247" s="297" t="n">
        <v>0.3609</v>
      </c>
      <c r="E4247" s="298" t="n">
        <f aca="false">1-D4247</f>
        <v>0.6391</v>
      </c>
      <c r="F4247" s="299" t="n">
        <v>27.21</v>
      </c>
    </row>
    <row r="4248" customFormat="false" ht="15" hidden="false" customHeight="false" outlineLevel="0" collapsed="false">
      <c r="A4248" s="294" t="s">
        <v>9297</v>
      </c>
      <c r="B4248" s="295" t="s">
        <v>9298</v>
      </c>
      <c r="C4248" s="296" t="s">
        <v>61</v>
      </c>
      <c r="D4248" s="297" t="n">
        <v>0.3489</v>
      </c>
      <c r="E4248" s="298" t="n">
        <f aca="false">1-D4248</f>
        <v>0.6511</v>
      </c>
      <c r="F4248" s="299" t="n">
        <v>28.95</v>
      </c>
    </row>
    <row r="4249" customFormat="false" ht="15" hidden="false" customHeight="false" outlineLevel="0" collapsed="false">
      <c r="A4249" s="294" t="s">
        <v>9299</v>
      </c>
      <c r="B4249" s="295" t="s">
        <v>9300</v>
      </c>
      <c r="C4249" s="296" t="s">
        <v>61</v>
      </c>
      <c r="D4249" s="297" t="n">
        <v>0.1405</v>
      </c>
      <c r="E4249" s="298" t="n">
        <f aca="false">1-D4249</f>
        <v>0.8595</v>
      </c>
      <c r="F4249" s="299" t="n">
        <v>22.63</v>
      </c>
    </row>
    <row r="4250" customFormat="false" ht="15" hidden="false" customHeight="false" outlineLevel="0" collapsed="false">
      <c r="A4250" s="294" t="s">
        <v>9301</v>
      </c>
      <c r="B4250" s="295" t="s">
        <v>9302</v>
      </c>
      <c r="C4250" s="296" t="s">
        <v>61</v>
      </c>
      <c r="D4250" s="297" t="n">
        <v>0.2597</v>
      </c>
      <c r="E4250" s="298" t="n">
        <f aca="false">1-D4250</f>
        <v>0.7403</v>
      </c>
      <c r="F4250" s="299" t="n">
        <v>28.61</v>
      </c>
    </row>
    <row r="4251" customFormat="false" ht="15" hidden="false" customHeight="false" outlineLevel="0" collapsed="false">
      <c r="A4251" s="294" t="s">
        <v>9303</v>
      </c>
      <c r="B4251" s="295" t="s">
        <v>9304</v>
      </c>
      <c r="C4251" s="296" t="s">
        <v>61</v>
      </c>
      <c r="D4251" s="297" t="n">
        <v>0.4579</v>
      </c>
      <c r="E4251" s="298" t="n">
        <f aca="false">1-D4251</f>
        <v>0.5421</v>
      </c>
      <c r="F4251" s="299" t="n">
        <v>51.08</v>
      </c>
    </row>
    <row r="4252" customFormat="false" ht="15" hidden="false" customHeight="false" outlineLevel="0" collapsed="false">
      <c r="A4252" s="294" t="s">
        <v>9305</v>
      </c>
      <c r="B4252" s="295" t="s">
        <v>9306</v>
      </c>
      <c r="C4252" s="296" t="s">
        <v>61</v>
      </c>
      <c r="D4252" s="297" t="n">
        <v>0.4439</v>
      </c>
      <c r="E4252" s="298" t="n">
        <f aca="false">1-D4252</f>
        <v>0.5561</v>
      </c>
      <c r="F4252" s="299" t="n">
        <v>54.25</v>
      </c>
    </row>
    <row r="4253" customFormat="false" ht="15" hidden="false" customHeight="false" outlineLevel="0" collapsed="false">
      <c r="A4253" s="294" t="s">
        <v>9307</v>
      </c>
      <c r="B4253" s="295" t="s">
        <v>9308</v>
      </c>
      <c r="C4253" s="296" t="s">
        <v>61</v>
      </c>
      <c r="D4253" s="297" t="n">
        <v>0.2009</v>
      </c>
      <c r="E4253" s="298" t="n">
        <f aca="false">1-D4253</f>
        <v>0.7991</v>
      </c>
      <c r="F4253" s="299" t="n">
        <v>28.37</v>
      </c>
    </row>
    <row r="4254" customFormat="false" ht="15" hidden="false" customHeight="false" outlineLevel="0" collapsed="false">
      <c r="A4254" s="294" t="s">
        <v>9309</v>
      </c>
      <c r="B4254" s="295" t="s">
        <v>9310</v>
      </c>
      <c r="C4254" s="296" t="s">
        <v>61</v>
      </c>
      <c r="D4254" s="297" t="n">
        <v>0.2458</v>
      </c>
      <c r="E4254" s="298" t="n">
        <f aca="false">1-D4254</f>
        <v>0.7542</v>
      </c>
      <c r="F4254" s="299" t="n">
        <v>31.12</v>
      </c>
    </row>
    <row r="4255" customFormat="false" ht="15" hidden="false" customHeight="false" outlineLevel="0" collapsed="false">
      <c r="A4255" s="294" t="s">
        <v>9311</v>
      </c>
      <c r="B4255" s="295" t="s">
        <v>9312</v>
      </c>
      <c r="C4255" s="296" t="s">
        <v>61</v>
      </c>
      <c r="D4255" s="297" t="n">
        <v>0.2305</v>
      </c>
      <c r="E4255" s="298" t="n">
        <f aca="false">1-D4255</f>
        <v>0.7695</v>
      </c>
      <c r="F4255" s="299" t="n">
        <v>22.08</v>
      </c>
    </row>
    <row r="4256" customFormat="false" ht="15" hidden="false" customHeight="false" outlineLevel="0" collapsed="false">
      <c r="A4256" s="294" t="s">
        <v>9313</v>
      </c>
      <c r="B4256" s="295" t="s">
        <v>9314</v>
      </c>
      <c r="C4256" s="296" t="s">
        <v>61</v>
      </c>
      <c r="D4256" s="297" t="n">
        <v>0.2914</v>
      </c>
      <c r="E4256" s="298" t="n">
        <f aca="false">1-D4256</f>
        <v>0.7086</v>
      </c>
      <c r="F4256" s="299" t="n">
        <v>25.26</v>
      </c>
    </row>
    <row r="4257" customFormat="false" ht="15" hidden="false" customHeight="false" outlineLevel="0" collapsed="false">
      <c r="A4257" s="294" t="s">
        <v>9315</v>
      </c>
      <c r="B4257" s="295" t="s">
        <v>9316</v>
      </c>
      <c r="C4257" s="296" t="s">
        <v>61</v>
      </c>
      <c r="D4257" s="297" t="n">
        <v>0.1876</v>
      </c>
      <c r="E4257" s="298" t="n">
        <f aca="false">1-D4257</f>
        <v>0.8124</v>
      </c>
      <c r="F4257" s="299" t="n">
        <v>37.04</v>
      </c>
    </row>
    <row r="4258" customFormat="false" ht="15" hidden="false" customHeight="false" outlineLevel="0" collapsed="false">
      <c r="A4258" s="294" t="s">
        <v>9317</v>
      </c>
      <c r="B4258" s="295" t="s">
        <v>9318</v>
      </c>
      <c r="C4258" s="296" t="s">
        <v>61</v>
      </c>
      <c r="D4258" s="297" t="n">
        <v>0.2087</v>
      </c>
      <c r="E4258" s="298" t="n">
        <f aca="false">1-D4258</f>
        <v>0.7913</v>
      </c>
      <c r="F4258" s="299" t="n">
        <v>38.57</v>
      </c>
    </row>
    <row r="4259" customFormat="false" ht="15" hidden="false" customHeight="false" outlineLevel="0" collapsed="false">
      <c r="A4259" s="294" t="s">
        <v>9319</v>
      </c>
      <c r="B4259" s="295" t="s">
        <v>9320</v>
      </c>
      <c r="C4259" s="296" t="s">
        <v>61</v>
      </c>
      <c r="D4259" s="297" t="n">
        <v>0.2136</v>
      </c>
      <c r="E4259" s="298" t="n">
        <f aca="false">1-D4259</f>
        <v>0.7864</v>
      </c>
      <c r="F4259" s="299" t="n">
        <v>28.74</v>
      </c>
    </row>
    <row r="4260" customFormat="false" ht="15" hidden="false" customHeight="false" outlineLevel="0" collapsed="false">
      <c r="A4260" s="294" t="s">
        <v>9321</v>
      </c>
      <c r="B4260" s="295" t="s">
        <v>9322</v>
      </c>
      <c r="C4260" s="296" t="s">
        <v>61</v>
      </c>
      <c r="D4260" s="297" t="n">
        <v>0.2504</v>
      </c>
      <c r="E4260" s="298" t="n">
        <f aca="false">1-D4260</f>
        <v>0.7496</v>
      </c>
      <c r="F4260" s="299" t="n">
        <v>31.03</v>
      </c>
    </row>
    <row r="4261" customFormat="false" ht="15" hidden="false" customHeight="false" outlineLevel="0" collapsed="false">
      <c r="A4261" s="294" t="s">
        <v>9323</v>
      </c>
      <c r="B4261" s="295" t="s">
        <v>9324</v>
      </c>
      <c r="C4261" s="296" t="s">
        <v>61</v>
      </c>
      <c r="D4261" s="297" t="n">
        <v>0.164</v>
      </c>
      <c r="E4261" s="298" t="n">
        <f aca="false">1-D4261</f>
        <v>0.836</v>
      </c>
      <c r="F4261" s="299" t="n">
        <v>51.11</v>
      </c>
    </row>
    <row r="4262" customFormat="false" ht="15" hidden="false" customHeight="false" outlineLevel="0" collapsed="false">
      <c r="A4262" s="294" t="s">
        <v>9325</v>
      </c>
      <c r="B4262" s="295" t="s">
        <v>9326</v>
      </c>
      <c r="C4262" s="296" t="s">
        <v>61</v>
      </c>
      <c r="D4262" s="297" t="n">
        <v>0.166</v>
      </c>
      <c r="E4262" s="298" t="n">
        <f aca="false">1-D4262</f>
        <v>0.834</v>
      </c>
      <c r="F4262" s="299" t="n">
        <v>51.27</v>
      </c>
    </row>
    <row r="4263" customFormat="false" ht="15" hidden="false" customHeight="false" outlineLevel="0" collapsed="false">
      <c r="A4263" s="294" t="s">
        <v>9327</v>
      </c>
      <c r="B4263" s="295" t="s">
        <v>9328</v>
      </c>
      <c r="C4263" s="296" t="s">
        <v>61</v>
      </c>
      <c r="D4263" s="297" t="n">
        <v>0.1704</v>
      </c>
      <c r="E4263" s="298" t="n">
        <f aca="false">1-D4263</f>
        <v>0.8296</v>
      </c>
      <c r="F4263" s="299" t="n">
        <v>43.71</v>
      </c>
    </row>
    <row r="4264" customFormat="false" ht="15" hidden="false" customHeight="false" outlineLevel="0" collapsed="false">
      <c r="A4264" s="294" t="s">
        <v>9329</v>
      </c>
      <c r="B4264" s="295" t="s">
        <v>9330</v>
      </c>
      <c r="C4264" s="296" t="s">
        <v>61</v>
      </c>
      <c r="D4264" s="297" t="n">
        <v>0.133</v>
      </c>
      <c r="E4264" s="298" t="n">
        <f aca="false">1-D4264</f>
        <v>0.867</v>
      </c>
      <c r="F4264" s="299" t="n">
        <v>76.45</v>
      </c>
    </row>
    <row r="4265" customFormat="false" ht="15" hidden="false" customHeight="false" outlineLevel="0" collapsed="false">
      <c r="A4265" s="294" t="s">
        <v>9331</v>
      </c>
      <c r="B4265" s="295" t="s">
        <v>9332</v>
      </c>
      <c r="C4265" s="296" t="s">
        <v>61</v>
      </c>
      <c r="D4265" s="297" t="n">
        <v>0.1369</v>
      </c>
      <c r="E4265" s="298" t="n">
        <f aca="false">1-D4265</f>
        <v>0.8631</v>
      </c>
      <c r="F4265" s="299" t="n">
        <v>66.84</v>
      </c>
    </row>
    <row r="4266" customFormat="false" ht="15" hidden="false" customHeight="false" outlineLevel="0" collapsed="false">
      <c r="A4266" s="294" t="s">
        <v>9333</v>
      </c>
      <c r="B4266" s="295" t="s">
        <v>9334</v>
      </c>
      <c r="C4266" s="296" t="s">
        <v>61</v>
      </c>
      <c r="D4266" s="297" t="n">
        <v>0.0985</v>
      </c>
      <c r="E4266" s="298" t="n">
        <f aca="false">1-D4266</f>
        <v>0.9015</v>
      </c>
      <c r="F4266" s="299" t="n">
        <v>126.91</v>
      </c>
    </row>
    <row r="4267" customFormat="false" ht="15" hidden="false" customHeight="false" outlineLevel="0" collapsed="false">
      <c r="A4267" s="294" t="s">
        <v>9335</v>
      </c>
      <c r="B4267" s="295" t="s">
        <v>9336</v>
      </c>
      <c r="C4267" s="296" t="s">
        <v>61</v>
      </c>
      <c r="D4267" s="297" t="n">
        <v>0.1272</v>
      </c>
      <c r="E4267" s="298" t="n">
        <f aca="false">1-D4267</f>
        <v>0.8728</v>
      </c>
      <c r="F4267" s="299" t="n">
        <v>84.33</v>
      </c>
    </row>
    <row r="4268" customFormat="false" ht="15" hidden="false" customHeight="false" outlineLevel="0" collapsed="false">
      <c r="A4268" s="294" t="s">
        <v>9337</v>
      </c>
      <c r="B4268" s="295" t="s">
        <v>9338</v>
      </c>
      <c r="C4268" s="296" t="s">
        <v>61</v>
      </c>
      <c r="D4268" s="297" t="n">
        <v>0.0856</v>
      </c>
      <c r="E4268" s="298" t="n">
        <f aca="false">1-D4268</f>
        <v>0.9144</v>
      </c>
      <c r="F4268" s="299" t="n">
        <v>170.97</v>
      </c>
    </row>
    <row r="4269" customFormat="false" ht="15" hidden="false" customHeight="false" outlineLevel="0" collapsed="false">
      <c r="A4269" s="294" t="s">
        <v>9339</v>
      </c>
      <c r="B4269" s="295" t="s">
        <v>9340</v>
      </c>
      <c r="C4269" s="296" t="s">
        <v>61</v>
      </c>
      <c r="D4269" s="297" t="n">
        <v>0.0927</v>
      </c>
      <c r="E4269" s="298" t="n">
        <f aca="false">1-D4269</f>
        <v>0.9073</v>
      </c>
      <c r="F4269" s="299" t="n">
        <v>136.87</v>
      </c>
    </row>
    <row r="4270" customFormat="false" ht="15" hidden="false" customHeight="false" outlineLevel="0" collapsed="false">
      <c r="A4270" s="294" t="s">
        <v>9341</v>
      </c>
      <c r="B4270" s="295" t="s">
        <v>9342</v>
      </c>
      <c r="C4270" s="296" t="s">
        <v>61</v>
      </c>
      <c r="D4270" s="297" t="n">
        <v>0.0612</v>
      </c>
      <c r="E4270" s="298" t="n">
        <f aca="false">1-D4270</f>
        <v>0.9388</v>
      </c>
      <c r="F4270" s="299" t="n">
        <v>282.86</v>
      </c>
    </row>
    <row r="4271" customFormat="false" ht="15" hidden="false" customHeight="false" outlineLevel="0" collapsed="false">
      <c r="A4271" s="294" t="s">
        <v>9343</v>
      </c>
      <c r="B4271" s="295" t="s">
        <v>9344</v>
      </c>
      <c r="C4271" s="296" t="s">
        <v>19</v>
      </c>
      <c r="D4271" s="297" t="n">
        <v>0.1882</v>
      </c>
      <c r="E4271" s="298" t="n">
        <f aca="false">1-D4271</f>
        <v>0.8118</v>
      </c>
      <c r="F4271" s="299" t="n">
        <v>56.91</v>
      </c>
    </row>
    <row r="4272" customFormat="false" ht="15" hidden="false" customHeight="false" outlineLevel="0" collapsed="false">
      <c r="A4272" s="294" t="s">
        <v>9345</v>
      </c>
      <c r="B4272" s="295" t="s">
        <v>9346</v>
      </c>
      <c r="C4272" s="296" t="s">
        <v>19</v>
      </c>
      <c r="D4272" s="297" t="n">
        <v>0.2574</v>
      </c>
      <c r="E4272" s="298" t="n">
        <f aca="false">1-D4272</f>
        <v>0.7426</v>
      </c>
      <c r="F4272" s="299" t="n">
        <v>24.59</v>
      </c>
    </row>
    <row r="4273" customFormat="false" ht="15" hidden="false" customHeight="false" outlineLevel="0" collapsed="false">
      <c r="A4273" s="294" t="s">
        <v>9347</v>
      </c>
      <c r="B4273" s="295" t="s">
        <v>9348</v>
      </c>
      <c r="C4273" s="296" t="s">
        <v>19</v>
      </c>
      <c r="D4273" s="297" t="n">
        <v>0.2969</v>
      </c>
      <c r="E4273" s="298" t="n">
        <f aca="false">1-D4273</f>
        <v>0.7031</v>
      </c>
      <c r="F4273" s="299" t="n">
        <v>36.07</v>
      </c>
    </row>
    <row r="4274" customFormat="false" ht="15" hidden="false" customHeight="false" outlineLevel="0" collapsed="false">
      <c r="A4274" s="294" t="s">
        <v>9349</v>
      </c>
      <c r="B4274" s="295" t="s">
        <v>9350</v>
      </c>
      <c r="C4274" s="296" t="s">
        <v>19</v>
      </c>
      <c r="D4274" s="297" t="n">
        <v>0.4661</v>
      </c>
      <c r="E4274" s="298" t="n">
        <f aca="false">1-D4274</f>
        <v>0.5339</v>
      </c>
      <c r="F4274" s="299" t="n">
        <v>13.58</v>
      </c>
    </row>
    <row r="4275" customFormat="false" ht="15" hidden="false" customHeight="false" outlineLevel="0" collapsed="false">
      <c r="A4275" s="294" t="s">
        <v>9351</v>
      </c>
      <c r="B4275" s="295" t="s">
        <v>9352</v>
      </c>
      <c r="C4275" s="296" t="s">
        <v>19</v>
      </c>
      <c r="D4275" s="297" t="n">
        <v>0.0942</v>
      </c>
      <c r="E4275" s="298" t="n">
        <f aca="false">1-D4275</f>
        <v>0.9058</v>
      </c>
      <c r="F4275" s="299" t="n">
        <v>390.63</v>
      </c>
    </row>
    <row r="4276" customFormat="false" ht="15" hidden="false" customHeight="false" outlineLevel="0" collapsed="false">
      <c r="A4276" s="294" t="s">
        <v>9353</v>
      </c>
      <c r="B4276" s="295" t="s">
        <v>9354</v>
      </c>
      <c r="C4276" s="296" t="s">
        <v>19</v>
      </c>
      <c r="D4276" s="297" t="n">
        <v>0.5532</v>
      </c>
      <c r="E4276" s="298" t="n">
        <f aca="false">1-D4276</f>
        <v>0.4468</v>
      </c>
      <c r="F4276" s="299" t="n">
        <v>18.13</v>
      </c>
    </row>
    <row r="4277" customFormat="false" ht="15" hidden="false" customHeight="false" outlineLevel="0" collapsed="false">
      <c r="A4277" s="294" t="s">
        <v>9355</v>
      </c>
      <c r="B4277" s="295" t="s">
        <v>9356</v>
      </c>
      <c r="C4277" s="296" t="s">
        <v>19</v>
      </c>
      <c r="D4277" s="297" t="n">
        <v>0.5081</v>
      </c>
      <c r="E4277" s="298" t="n">
        <f aca="false">1-D4277</f>
        <v>0.4919</v>
      </c>
      <c r="F4277" s="299" t="n">
        <v>14.13</v>
      </c>
    </row>
    <row r="4278" customFormat="false" ht="15" hidden="false" customHeight="false" outlineLevel="0" collapsed="false">
      <c r="A4278" s="294" t="s">
        <v>9357</v>
      </c>
      <c r="B4278" s="295" t="s">
        <v>9358</v>
      </c>
      <c r="C4278" s="296" t="s">
        <v>19</v>
      </c>
      <c r="D4278" s="297" t="n">
        <v>0.5972</v>
      </c>
      <c r="E4278" s="298" t="n">
        <f aca="false">1-D4278</f>
        <v>0.4028</v>
      </c>
      <c r="F4278" s="299" t="n">
        <v>25.25</v>
      </c>
    </row>
    <row r="4279" customFormat="false" ht="15" hidden="false" customHeight="false" outlineLevel="0" collapsed="false">
      <c r="A4279" s="294" t="s">
        <v>9359</v>
      </c>
      <c r="B4279" s="295" t="s">
        <v>9360</v>
      </c>
      <c r="C4279" s="296" t="s">
        <v>19</v>
      </c>
      <c r="D4279" s="297" t="n">
        <v>0.4495</v>
      </c>
      <c r="E4279" s="298" t="n">
        <f aca="false">1-D4279</f>
        <v>0.5505</v>
      </c>
      <c r="F4279" s="299" t="n">
        <v>27.23</v>
      </c>
    </row>
    <row r="4280" customFormat="false" ht="15" hidden="false" customHeight="false" outlineLevel="0" collapsed="false">
      <c r="A4280" s="294" t="s">
        <v>9361</v>
      </c>
      <c r="B4280" s="295" t="s">
        <v>9362</v>
      </c>
      <c r="C4280" s="296" t="s">
        <v>19</v>
      </c>
      <c r="D4280" s="297" t="n">
        <v>0.3663</v>
      </c>
      <c r="E4280" s="298" t="n">
        <f aca="false">1-D4280</f>
        <v>0.6337</v>
      </c>
      <c r="F4280" s="299" t="n">
        <v>20.64</v>
      </c>
    </row>
    <row r="4281" customFormat="false" ht="15" hidden="false" customHeight="false" outlineLevel="0" collapsed="false">
      <c r="A4281" s="294" t="s">
        <v>9363</v>
      </c>
      <c r="B4281" s="295" t="s">
        <v>9364</v>
      </c>
      <c r="C4281" s="296" t="s">
        <v>19</v>
      </c>
      <c r="D4281" s="297" t="n">
        <v>0.3781</v>
      </c>
      <c r="E4281" s="298" t="n">
        <f aca="false">1-D4281</f>
        <v>0.6219</v>
      </c>
      <c r="F4281" s="299" t="n">
        <v>39.01</v>
      </c>
    </row>
    <row r="4282" customFormat="false" ht="15" hidden="false" customHeight="false" outlineLevel="0" collapsed="false">
      <c r="A4282" s="294" t="s">
        <v>9365</v>
      </c>
      <c r="B4282" s="295" t="s">
        <v>9366</v>
      </c>
      <c r="C4282" s="296" t="s">
        <v>19</v>
      </c>
      <c r="D4282" s="297" t="n">
        <v>0.2706</v>
      </c>
      <c r="E4282" s="298" t="n">
        <f aca="false">1-D4282</f>
        <v>0.7294</v>
      </c>
      <c r="F4282" s="299" t="n">
        <v>29.49</v>
      </c>
    </row>
    <row r="4283" customFormat="false" ht="15" hidden="false" customHeight="false" outlineLevel="0" collapsed="false">
      <c r="A4283" s="294" t="s">
        <v>9367</v>
      </c>
      <c r="B4283" s="295" t="s">
        <v>9368</v>
      </c>
      <c r="C4283" s="296" t="s">
        <v>19</v>
      </c>
      <c r="D4283" s="297" t="n">
        <v>0.2966</v>
      </c>
      <c r="E4283" s="298" t="n">
        <f aca="false">1-D4283</f>
        <v>0.7034</v>
      </c>
      <c r="F4283" s="299" t="n">
        <v>60.36</v>
      </c>
    </row>
    <row r="4284" customFormat="false" ht="15" hidden="false" customHeight="false" outlineLevel="0" collapsed="false">
      <c r="A4284" s="294" t="s">
        <v>9369</v>
      </c>
      <c r="B4284" s="295" t="s">
        <v>9370</v>
      </c>
      <c r="C4284" s="296" t="s">
        <v>19</v>
      </c>
      <c r="D4284" s="297" t="n">
        <v>0.2552</v>
      </c>
      <c r="E4284" s="298" t="n">
        <f aca="false">1-D4284</f>
        <v>0.7448</v>
      </c>
      <c r="F4284" s="299" t="n">
        <v>86.22</v>
      </c>
    </row>
    <row r="4285" customFormat="false" ht="15" hidden="false" customHeight="false" outlineLevel="0" collapsed="false">
      <c r="A4285" s="294" t="s">
        <v>9371</v>
      </c>
      <c r="B4285" s="295" t="s">
        <v>9372</v>
      </c>
      <c r="C4285" s="296" t="s">
        <v>19</v>
      </c>
      <c r="D4285" s="297" t="n">
        <v>0.1663</v>
      </c>
      <c r="E4285" s="298" t="n">
        <f aca="false">1-D4285</f>
        <v>0.8337</v>
      </c>
      <c r="F4285" s="299" t="n">
        <v>154.94</v>
      </c>
    </row>
    <row r="4286" customFormat="false" ht="15" hidden="false" customHeight="false" outlineLevel="0" collapsed="false">
      <c r="A4286" s="294" t="s">
        <v>9373</v>
      </c>
      <c r="B4286" s="295" t="s">
        <v>9374</v>
      </c>
      <c r="C4286" s="296" t="s">
        <v>19</v>
      </c>
      <c r="D4286" s="297" t="n">
        <v>0.1508</v>
      </c>
      <c r="E4286" s="298" t="n">
        <f aca="false">1-D4286</f>
        <v>0.8492</v>
      </c>
      <c r="F4286" s="299" t="n">
        <v>202.14</v>
      </c>
    </row>
    <row r="4287" customFormat="false" ht="15" hidden="false" customHeight="false" outlineLevel="0" collapsed="false">
      <c r="A4287" s="294" t="s">
        <v>9375</v>
      </c>
      <c r="B4287" s="295" t="s">
        <v>9376</v>
      </c>
      <c r="C4287" s="296" t="s">
        <v>19</v>
      </c>
      <c r="D4287" s="297" t="n">
        <v>0.2439</v>
      </c>
      <c r="E4287" s="298" t="n">
        <f aca="false">1-D4287</f>
        <v>0.7561</v>
      </c>
      <c r="F4287" s="299" t="n">
        <v>75.39</v>
      </c>
    </row>
    <row r="4288" customFormat="false" ht="15" hidden="false" customHeight="false" outlineLevel="0" collapsed="false">
      <c r="A4288" s="294" t="s">
        <v>255</v>
      </c>
      <c r="B4288" s="295" t="s">
        <v>256</v>
      </c>
      <c r="C4288" s="296" t="s">
        <v>19</v>
      </c>
      <c r="D4288" s="297" t="n">
        <v>0.218</v>
      </c>
      <c r="E4288" s="298" t="n">
        <f aca="false">1-D4288</f>
        <v>0.782</v>
      </c>
      <c r="F4288" s="299" t="n">
        <v>84.36</v>
      </c>
    </row>
    <row r="4289" customFormat="false" ht="15" hidden="false" customHeight="false" outlineLevel="0" collapsed="false">
      <c r="A4289" s="294" t="s">
        <v>9377</v>
      </c>
      <c r="B4289" s="295" t="s">
        <v>9378</v>
      </c>
      <c r="C4289" s="296" t="s">
        <v>19</v>
      </c>
      <c r="D4289" s="297" t="n">
        <v>0.3232</v>
      </c>
      <c r="E4289" s="298" t="n">
        <f aca="false">1-D4289</f>
        <v>0.6768</v>
      </c>
      <c r="F4289" s="299" t="n">
        <v>53.59</v>
      </c>
    </row>
    <row r="4290" customFormat="false" ht="15" hidden="false" customHeight="false" outlineLevel="0" collapsed="false">
      <c r="A4290" s="294" t="s">
        <v>9379</v>
      </c>
      <c r="B4290" s="295" t="s">
        <v>9380</v>
      </c>
      <c r="C4290" s="296" t="s">
        <v>19</v>
      </c>
      <c r="D4290" s="297" t="n">
        <v>0.1888</v>
      </c>
      <c r="E4290" s="298" t="n">
        <f aca="false">1-D4290</f>
        <v>0.8112</v>
      </c>
      <c r="F4290" s="299" t="n">
        <v>109.93</v>
      </c>
    </row>
    <row r="4291" customFormat="false" ht="15" hidden="false" customHeight="false" outlineLevel="0" collapsed="false">
      <c r="A4291" s="294" t="s">
        <v>9381</v>
      </c>
      <c r="B4291" s="295" t="s">
        <v>9382</v>
      </c>
      <c r="C4291" s="296" t="s">
        <v>19</v>
      </c>
      <c r="D4291" s="297" t="n">
        <v>0.3281</v>
      </c>
      <c r="E4291" s="298" t="n">
        <f aca="false">1-D4291</f>
        <v>0.6719</v>
      </c>
      <c r="F4291" s="299" t="n">
        <v>21.85</v>
      </c>
    </row>
    <row r="4292" customFormat="false" ht="15" hidden="false" customHeight="false" outlineLevel="0" collapsed="false">
      <c r="A4292" s="294" t="s">
        <v>9383</v>
      </c>
      <c r="B4292" s="295" t="s">
        <v>9384</v>
      </c>
      <c r="C4292" s="296" t="s">
        <v>19</v>
      </c>
      <c r="D4292" s="297" t="n">
        <v>0.3532</v>
      </c>
      <c r="E4292" s="298" t="n">
        <f aca="false">1-D4292</f>
        <v>0.6468</v>
      </c>
      <c r="F4292" s="299" t="n">
        <v>20.3</v>
      </c>
    </row>
    <row r="4293" customFormat="false" ht="15" hidden="false" customHeight="false" outlineLevel="0" collapsed="false">
      <c r="A4293" s="294" t="s">
        <v>9385</v>
      </c>
      <c r="B4293" s="295" t="s">
        <v>9386</v>
      </c>
      <c r="C4293" s="296" t="s">
        <v>19</v>
      </c>
      <c r="D4293" s="297" t="n">
        <v>0.3426</v>
      </c>
      <c r="E4293" s="298" t="n">
        <f aca="false">1-D4293</f>
        <v>0.6574</v>
      </c>
      <c r="F4293" s="299" t="n">
        <v>20.93</v>
      </c>
    </row>
    <row r="4294" customFormat="false" ht="15" hidden="false" customHeight="false" outlineLevel="0" collapsed="false">
      <c r="A4294" s="294" t="s">
        <v>9387</v>
      </c>
      <c r="B4294" s="295" t="s">
        <v>9388</v>
      </c>
      <c r="C4294" s="296" t="s">
        <v>19</v>
      </c>
      <c r="D4294" s="297" t="n">
        <v>0.3143</v>
      </c>
      <c r="E4294" s="298" t="n">
        <f aca="false">1-D4294</f>
        <v>0.6857</v>
      </c>
      <c r="F4294" s="299" t="n">
        <v>22.81</v>
      </c>
    </row>
    <row r="4295" customFormat="false" ht="15" hidden="false" customHeight="false" outlineLevel="0" collapsed="false">
      <c r="A4295" s="294" t="s">
        <v>9389</v>
      </c>
      <c r="B4295" s="295" t="s">
        <v>9390</v>
      </c>
      <c r="C4295" s="296" t="s">
        <v>19</v>
      </c>
      <c r="D4295" s="297" t="n">
        <v>0.3257</v>
      </c>
      <c r="E4295" s="298" t="n">
        <f aca="false">1-D4295</f>
        <v>0.6743</v>
      </c>
      <c r="F4295" s="299" t="n">
        <v>11.76</v>
      </c>
    </row>
    <row r="4296" customFormat="false" ht="15" hidden="false" customHeight="false" outlineLevel="0" collapsed="false">
      <c r="A4296" s="294" t="s">
        <v>9391</v>
      </c>
      <c r="B4296" s="295" t="s">
        <v>9392</v>
      </c>
      <c r="C4296" s="296" t="s">
        <v>19</v>
      </c>
      <c r="D4296" s="297" t="n">
        <v>0.2044</v>
      </c>
      <c r="E4296" s="298" t="n">
        <f aca="false">1-D4296</f>
        <v>0.7956</v>
      </c>
      <c r="F4296" s="299" t="n">
        <v>19.62</v>
      </c>
    </row>
    <row r="4297" customFormat="false" ht="15" hidden="false" customHeight="false" outlineLevel="0" collapsed="false">
      <c r="A4297" s="294" t="s">
        <v>9393</v>
      </c>
      <c r="B4297" s="295" t="s">
        <v>9394</v>
      </c>
      <c r="C4297" s="296" t="s">
        <v>19</v>
      </c>
      <c r="D4297" s="297" t="n">
        <v>0.2092</v>
      </c>
      <c r="E4297" s="298" t="n">
        <f aca="false">1-D4297</f>
        <v>0.7908</v>
      </c>
      <c r="F4297" s="299" t="n">
        <v>45.08</v>
      </c>
    </row>
    <row r="4298" customFormat="false" ht="15" hidden="false" customHeight="false" outlineLevel="0" collapsed="false">
      <c r="A4298" s="294" t="s">
        <v>263</v>
      </c>
      <c r="B4298" s="295" t="s">
        <v>264</v>
      </c>
      <c r="C4298" s="296" t="s">
        <v>19</v>
      </c>
      <c r="D4298" s="297" t="n">
        <v>0.1921</v>
      </c>
      <c r="E4298" s="298" t="n">
        <f aca="false">1-D4298</f>
        <v>0.8079</v>
      </c>
      <c r="F4298" s="299" t="n">
        <v>43.58</v>
      </c>
    </row>
    <row r="4299" customFormat="false" ht="15" hidden="false" customHeight="false" outlineLevel="0" collapsed="false">
      <c r="A4299" s="294" t="s">
        <v>9395</v>
      </c>
      <c r="B4299" s="295" t="s">
        <v>9396</v>
      </c>
      <c r="C4299" s="296" t="s">
        <v>19</v>
      </c>
      <c r="D4299" s="297" t="n">
        <v>0.2475</v>
      </c>
      <c r="E4299" s="298" t="n">
        <f aca="false">1-D4299</f>
        <v>0.7525</v>
      </c>
      <c r="F4299" s="299" t="n">
        <v>48.73</v>
      </c>
    </row>
    <row r="4300" customFormat="false" ht="15" hidden="false" customHeight="false" outlineLevel="0" collapsed="false">
      <c r="A4300" s="294" t="s">
        <v>259</v>
      </c>
      <c r="B4300" s="295" t="s">
        <v>260</v>
      </c>
      <c r="C4300" s="296" t="s">
        <v>19</v>
      </c>
      <c r="D4300" s="297" t="n">
        <v>0.3774</v>
      </c>
      <c r="E4300" s="298" t="n">
        <f aca="false">1-D4300</f>
        <v>0.6226</v>
      </c>
      <c r="F4300" s="299" t="n">
        <v>14.6</v>
      </c>
    </row>
    <row r="4301" customFormat="false" ht="15" hidden="false" customHeight="false" outlineLevel="0" collapsed="false">
      <c r="A4301" s="294" t="s">
        <v>9397</v>
      </c>
      <c r="B4301" s="295" t="s">
        <v>9398</v>
      </c>
      <c r="C4301" s="296" t="s">
        <v>19</v>
      </c>
      <c r="D4301" s="297" t="n">
        <v>0.0821</v>
      </c>
      <c r="E4301" s="298" t="n">
        <f aca="false">1-D4301</f>
        <v>0.9179</v>
      </c>
      <c r="F4301" s="299" t="n">
        <v>18.02</v>
      </c>
    </row>
    <row r="4302" customFormat="false" ht="15" hidden="false" customHeight="false" outlineLevel="0" collapsed="false">
      <c r="A4302" s="294" t="s">
        <v>9399</v>
      </c>
      <c r="B4302" s="295" t="s">
        <v>9400</v>
      </c>
      <c r="C4302" s="296" t="s">
        <v>19</v>
      </c>
      <c r="D4302" s="297" t="n">
        <v>0.2464</v>
      </c>
      <c r="E4302" s="298" t="n">
        <f aca="false">1-D4302</f>
        <v>0.7536</v>
      </c>
      <c r="F4302" s="299" t="n">
        <v>24.31</v>
      </c>
    </row>
    <row r="4303" customFormat="false" ht="15" hidden="false" customHeight="false" outlineLevel="0" collapsed="false">
      <c r="A4303" s="294" t="s">
        <v>9401</v>
      </c>
      <c r="B4303" s="295" t="s">
        <v>9402</v>
      </c>
      <c r="C4303" s="296" t="s">
        <v>19</v>
      </c>
      <c r="D4303" s="297" t="n">
        <v>0.1439</v>
      </c>
      <c r="E4303" s="298" t="n">
        <f aca="false">1-D4303</f>
        <v>0.8561</v>
      </c>
      <c r="F4303" s="299" t="n">
        <v>37.93</v>
      </c>
    </row>
    <row r="4304" customFormat="false" ht="15" hidden="false" customHeight="false" outlineLevel="0" collapsed="false">
      <c r="A4304" s="294" t="s">
        <v>9403</v>
      </c>
      <c r="B4304" s="295" t="s">
        <v>9404</v>
      </c>
      <c r="C4304" s="296" t="s">
        <v>19</v>
      </c>
      <c r="D4304" s="297" t="n">
        <v>0.1778</v>
      </c>
      <c r="E4304" s="298" t="n">
        <f aca="false">1-D4304</f>
        <v>0.8222</v>
      </c>
      <c r="F4304" s="299" t="n">
        <v>40.33</v>
      </c>
    </row>
    <row r="4305" customFormat="false" ht="15" hidden="false" customHeight="false" outlineLevel="0" collapsed="false">
      <c r="A4305" s="294" t="s">
        <v>9405</v>
      </c>
      <c r="B4305" s="295" t="s">
        <v>9406</v>
      </c>
      <c r="C4305" s="296" t="s">
        <v>19</v>
      </c>
      <c r="D4305" s="297" t="n">
        <v>0.1197</v>
      </c>
      <c r="E4305" s="298" t="n">
        <f aca="false">1-D4305</f>
        <v>0.8803</v>
      </c>
      <c r="F4305" s="299" t="n">
        <v>78.8</v>
      </c>
    </row>
    <row r="4306" customFormat="false" ht="15" hidden="false" customHeight="false" outlineLevel="0" collapsed="false">
      <c r="A4306" s="294" t="s">
        <v>9407</v>
      </c>
      <c r="B4306" s="295" t="s">
        <v>9408</v>
      </c>
      <c r="C4306" s="296" t="s">
        <v>19</v>
      </c>
      <c r="D4306" s="297" t="n">
        <v>0.1083</v>
      </c>
      <c r="E4306" s="298" t="n">
        <f aca="false">1-D4306</f>
        <v>0.8917</v>
      </c>
      <c r="F4306" s="299" t="n">
        <v>77.3</v>
      </c>
    </row>
    <row r="4307" customFormat="false" ht="15" hidden="false" customHeight="false" outlineLevel="0" collapsed="false">
      <c r="A4307" s="294" t="s">
        <v>9409</v>
      </c>
      <c r="B4307" s="295" t="s">
        <v>9410</v>
      </c>
      <c r="C4307" s="296" t="s">
        <v>19</v>
      </c>
      <c r="D4307" s="297" t="n">
        <v>0.1463</v>
      </c>
      <c r="E4307" s="298" t="n">
        <f aca="false">1-D4307</f>
        <v>0.8537</v>
      </c>
      <c r="F4307" s="299" t="n">
        <v>82.45</v>
      </c>
    </row>
    <row r="4308" customFormat="false" ht="15" hidden="false" customHeight="false" outlineLevel="0" collapsed="false">
      <c r="A4308" s="294" t="s">
        <v>9411</v>
      </c>
      <c r="B4308" s="295" t="s">
        <v>9412</v>
      </c>
      <c r="C4308" s="296" t="s">
        <v>19</v>
      </c>
      <c r="D4308" s="297" t="n">
        <v>0.3354</v>
      </c>
      <c r="E4308" s="298" t="n">
        <f aca="false">1-D4308</f>
        <v>0.6646</v>
      </c>
      <c r="F4308" s="299" t="n">
        <v>16.43</v>
      </c>
    </row>
    <row r="4309" customFormat="false" ht="15" hidden="false" customHeight="false" outlineLevel="0" collapsed="false">
      <c r="A4309" s="294" t="s">
        <v>9413</v>
      </c>
      <c r="B4309" s="295" t="s">
        <v>9414</v>
      </c>
      <c r="C4309" s="296" t="s">
        <v>19</v>
      </c>
      <c r="D4309" s="297" t="n">
        <v>0.0736</v>
      </c>
      <c r="E4309" s="298" t="n">
        <f aca="false">1-D4309</f>
        <v>0.9264</v>
      </c>
      <c r="F4309" s="299" t="n">
        <v>20.12</v>
      </c>
    </row>
    <row r="4310" customFormat="false" ht="15" hidden="false" customHeight="false" outlineLevel="0" collapsed="false">
      <c r="A4310" s="294" t="s">
        <v>9415</v>
      </c>
      <c r="B4310" s="295" t="s">
        <v>9416</v>
      </c>
      <c r="C4310" s="296" t="s">
        <v>19</v>
      </c>
      <c r="D4310" s="297" t="n">
        <v>0.2268</v>
      </c>
      <c r="E4310" s="298" t="n">
        <f aca="false">1-D4310</f>
        <v>0.7732</v>
      </c>
      <c r="F4310" s="299" t="n">
        <v>26.41</v>
      </c>
    </row>
    <row r="4311" customFormat="false" ht="15" hidden="false" customHeight="false" outlineLevel="0" collapsed="false">
      <c r="A4311" s="294" t="s">
        <v>9417</v>
      </c>
      <c r="B4311" s="295" t="s">
        <v>9418</v>
      </c>
      <c r="C4311" s="296" t="s">
        <v>19</v>
      </c>
      <c r="D4311" s="297" t="n">
        <v>0.0946</v>
      </c>
      <c r="E4311" s="298" t="n">
        <f aca="false">1-D4311</f>
        <v>0.9054</v>
      </c>
      <c r="F4311" s="299" t="n">
        <v>57.74</v>
      </c>
    </row>
    <row r="4312" customFormat="false" ht="15" hidden="false" customHeight="false" outlineLevel="0" collapsed="false">
      <c r="A4312" s="294" t="s">
        <v>9419</v>
      </c>
      <c r="B4312" s="295" t="s">
        <v>9420</v>
      </c>
      <c r="C4312" s="296" t="s">
        <v>19</v>
      </c>
      <c r="D4312" s="297" t="n">
        <v>0.1192</v>
      </c>
      <c r="E4312" s="298" t="n">
        <f aca="false">1-D4312</f>
        <v>0.8808</v>
      </c>
      <c r="F4312" s="299" t="n">
        <v>60.14</v>
      </c>
    </row>
    <row r="4313" customFormat="false" ht="15" hidden="false" customHeight="false" outlineLevel="0" collapsed="false">
      <c r="A4313" s="294" t="s">
        <v>9421</v>
      </c>
      <c r="B4313" s="295" t="s">
        <v>9422</v>
      </c>
      <c r="C4313" s="296" t="s">
        <v>19</v>
      </c>
      <c r="D4313" s="297" t="n">
        <v>0.3002</v>
      </c>
      <c r="E4313" s="298" t="n">
        <f aca="false">1-D4313</f>
        <v>0.6998</v>
      </c>
      <c r="F4313" s="299" t="n">
        <v>31.41</v>
      </c>
    </row>
    <row r="4314" customFormat="false" ht="15" hidden="false" customHeight="false" outlineLevel="0" collapsed="false">
      <c r="A4314" s="294" t="s">
        <v>267</v>
      </c>
      <c r="B4314" s="295" t="s">
        <v>268</v>
      </c>
      <c r="C4314" s="296" t="s">
        <v>19</v>
      </c>
      <c r="D4314" s="297" t="n">
        <v>0.2798</v>
      </c>
      <c r="E4314" s="298" t="n">
        <f aca="false">1-D4314</f>
        <v>0.7202</v>
      </c>
      <c r="F4314" s="299" t="n">
        <v>29.91</v>
      </c>
    </row>
    <row r="4315" customFormat="false" ht="15" hidden="false" customHeight="false" outlineLevel="0" collapsed="false">
      <c r="A4315" s="294" t="s">
        <v>9423</v>
      </c>
      <c r="B4315" s="295" t="s">
        <v>9424</v>
      </c>
      <c r="C4315" s="296" t="s">
        <v>19</v>
      </c>
      <c r="D4315" s="297" t="n">
        <v>0.344</v>
      </c>
      <c r="E4315" s="298" t="n">
        <f aca="false">1-D4315</f>
        <v>0.656</v>
      </c>
      <c r="F4315" s="299" t="n">
        <v>35.06</v>
      </c>
    </row>
    <row r="4316" customFormat="false" ht="15" hidden="false" customHeight="false" outlineLevel="0" collapsed="false">
      <c r="A4316" s="294" t="s">
        <v>9425</v>
      </c>
      <c r="B4316" s="295" t="s">
        <v>9426</v>
      </c>
      <c r="C4316" s="296" t="s">
        <v>19</v>
      </c>
      <c r="D4316" s="297" t="n">
        <v>0.1414</v>
      </c>
      <c r="E4316" s="298" t="n">
        <f aca="false">1-D4316</f>
        <v>0.8586</v>
      </c>
      <c r="F4316" s="299" t="n">
        <v>110.77</v>
      </c>
    </row>
    <row r="4317" customFormat="false" ht="15" hidden="false" customHeight="false" outlineLevel="0" collapsed="false">
      <c r="A4317" s="294" t="s">
        <v>271</v>
      </c>
      <c r="B4317" s="295" t="s">
        <v>272</v>
      </c>
      <c r="C4317" s="296" t="s">
        <v>19</v>
      </c>
      <c r="D4317" s="297" t="n">
        <v>0.4584</v>
      </c>
      <c r="E4317" s="298" t="n">
        <f aca="false">1-D4317</f>
        <v>0.5416</v>
      </c>
      <c r="F4317" s="299" t="n">
        <v>12.02</v>
      </c>
    </row>
    <row r="4318" customFormat="false" ht="15" hidden="false" customHeight="false" outlineLevel="0" collapsed="false">
      <c r="A4318" s="294" t="s">
        <v>9427</v>
      </c>
      <c r="B4318" s="295" t="s">
        <v>9428</v>
      </c>
      <c r="C4318" s="296" t="s">
        <v>19</v>
      </c>
      <c r="D4318" s="297" t="n">
        <v>0.1399</v>
      </c>
      <c r="E4318" s="298" t="n">
        <f aca="false">1-D4318</f>
        <v>0.8601</v>
      </c>
      <c r="F4318" s="299" t="n">
        <v>10.58</v>
      </c>
    </row>
    <row r="4319" customFormat="false" ht="15" hidden="false" customHeight="false" outlineLevel="0" collapsed="false">
      <c r="A4319" s="294" t="s">
        <v>275</v>
      </c>
      <c r="B4319" s="295" t="s">
        <v>276</v>
      </c>
      <c r="C4319" s="296" t="s">
        <v>19</v>
      </c>
      <c r="D4319" s="297" t="n">
        <v>0.3551</v>
      </c>
      <c r="E4319" s="298" t="n">
        <f aca="false">1-D4319</f>
        <v>0.6449</v>
      </c>
      <c r="F4319" s="299" t="n">
        <v>16.87</v>
      </c>
    </row>
    <row r="4320" customFormat="false" ht="15" hidden="false" customHeight="false" outlineLevel="0" collapsed="false">
      <c r="A4320" s="294" t="s">
        <v>9429</v>
      </c>
      <c r="B4320" s="295" t="s">
        <v>9430</v>
      </c>
      <c r="C4320" s="296" t="s">
        <v>19</v>
      </c>
      <c r="D4320" s="297" t="n">
        <v>0.2433</v>
      </c>
      <c r="E4320" s="298" t="n">
        <f aca="false">1-D4320</f>
        <v>0.7567</v>
      </c>
      <c r="F4320" s="299" t="n">
        <v>22.44</v>
      </c>
    </row>
    <row r="4321" customFormat="false" ht="15" hidden="false" customHeight="false" outlineLevel="0" collapsed="false">
      <c r="A4321" s="294" t="s">
        <v>9431</v>
      </c>
      <c r="B4321" s="295" t="s">
        <v>9432</v>
      </c>
      <c r="C4321" s="296" t="s">
        <v>19</v>
      </c>
      <c r="D4321" s="297" t="n">
        <v>0.2886</v>
      </c>
      <c r="E4321" s="298" t="n">
        <f aca="false">1-D4321</f>
        <v>0.7114</v>
      </c>
      <c r="F4321" s="299" t="n">
        <v>24.84</v>
      </c>
    </row>
    <row r="4322" customFormat="false" ht="15" hidden="false" customHeight="false" outlineLevel="0" collapsed="false">
      <c r="A4322" s="294" t="s">
        <v>9433</v>
      </c>
      <c r="B4322" s="295" t="s">
        <v>9434</v>
      </c>
      <c r="C4322" s="296" t="s">
        <v>19</v>
      </c>
      <c r="D4322" s="297" t="n">
        <v>0.3081</v>
      </c>
      <c r="E4322" s="298" t="n">
        <f aca="false">1-D4322</f>
        <v>0.6919</v>
      </c>
      <c r="F4322" s="299" t="n">
        <v>30.61</v>
      </c>
    </row>
    <row r="4323" customFormat="false" ht="15" hidden="false" customHeight="false" outlineLevel="0" collapsed="false">
      <c r="A4323" s="294" t="s">
        <v>9435</v>
      </c>
      <c r="B4323" s="295" t="s">
        <v>9436</v>
      </c>
      <c r="C4323" s="296" t="s">
        <v>19</v>
      </c>
      <c r="D4323" s="297" t="n">
        <v>0.2875</v>
      </c>
      <c r="E4323" s="298" t="n">
        <f aca="false">1-D4323</f>
        <v>0.7125</v>
      </c>
      <c r="F4323" s="299" t="n">
        <v>29.11</v>
      </c>
    </row>
    <row r="4324" customFormat="false" ht="15" hidden="false" customHeight="false" outlineLevel="0" collapsed="false">
      <c r="A4324" s="294" t="s">
        <v>9437</v>
      </c>
      <c r="B4324" s="295" t="s">
        <v>9438</v>
      </c>
      <c r="C4324" s="296" t="s">
        <v>19</v>
      </c>
      <c r="D4324" s="297" t="n">
        <v>0.352</v>
      </c>
      <c r="E4324" s="298" t="n">
        <f aca="false">1-D4324</f>
        <v>0.648</v>
      </c>
      <c r="F4324" s="299" t="n">
        <v>34.26</v>
      </c>
    </row>
    <row r="4325" customFormat="false" ht="15" hidden="false" customHeight="false" outlineLevel="0" collapsed="false">
      <c r="A4325" s="294" t="s">
        <v>9439</v>
      </c>
      <c r="B4325" s="295" t="s">
        <v>9440</v>
      </c>
      <c r="C4325" s="296" t="s">
        <v>19</v>
      </c>
      <c r="D4325" s="297" t="n">
        <v>0.1481</v>
      </c>
      <c r="E4325" s="298" t="n">
        <f aca="false">1-D4325</f>
        <v>0.8519</v>
      </c>
      <c r="F4325" s="299" t="n">
        <v>105.76</v>
      </c>
    </row>
    <row r="4326" customFormat="false" ht="15" hidden="false" customHeight="false" outlineLevel="0" collapsed="false">
      <c r="A4326" s="294" t="s">
        <v>279</v>
      </c>
      <c r="B4326" s="295" t="s">
        <v>280</v>
      </c>
      <c r="C4326" s="296" t="s">
        <v>19</v>
      </c>
      <c r="D4326" s="297" t="n">
        <v>0.4669</v>
      </c>
      <c r="E4326" s="298" t="n">
        <f aca="false">1-D4326</f>
        <v>0.5331</v>
      </c>
      <c r="F4326" s="299" t="n">
        <v>11.8</v>
      </c>
    </row>
    <row r="4327" customFormat="false" ht="15" hidden="false" customHeight="false" outlineLevel="0" collapsed="false">
      <c r="A4327" s="294" t="s">
        <v>9441</v>
      </c>
      <c r="B4327" s="295" t="s">
        <v>9442</v>
      </c>
      <c r="C4327" s="296" t="s">
        <v>19</v>
      </c>
      <c r="D4327" s="297" t="n">
        <v>0.1498</v>
      </c>
      <c r="E4327" s="298" t="n">
        <f aca="false">1-D4327</f>
        <v>0.8502</v>
      </c>
      <c r="F4327" s="299" t="n">
        <v>9.88</v>
      </c>
    </row>
    <row r="4328" customFormat="false" ht="15" hidden="false" customHeight="false" outlineLevel="0" collapsed="false">
      <c r="A4328" s="294" t="s">
        <v>9443</v>
      </c>
      <c r="B4328" s="295" t="s">
        <v>9444</v>
      </c>
      <c r="C4328" s="296" t="s">
        <v>19</v>
      </c>
      <c r="D4328" s="297" t="n">
        <v>0.3704</v>
      </c>
      <c r="E4328" s="298" t="n">
        <f aca="false">1-D4328</f>
        <v>0.6296</v>
      </c>
      <c r="F4328" s="299" t="n">
        <v>16.17</v>
      </c>
    </row>
    <row r="4329" customFormat="false" ht="15" hidden="false" customHeight="false" outlineLevel="0" collapsed="false">
      <c r="A4329" s="294" t="s">
        <v>9445</v>
      </c>
      <c r="B4329" s="295" t="s">
        <v>9446</v>
      </c>
      <c r="C4329" s="296" t="s">
        <v>19</v>
      </c>
      <c r="D4329" s="297" t="n">
        <v>0.254</v>
      </c>
      <c r="E4329" s="298" t="n">
        <f aca="false">1-D4329</f>
        <v>0.746</v>
      </c>
      <c r="F4329" s="299" t="n">
        <v>21.5</v>
      </c>
    </row>
    <row r="4330" customFormat="false" ht="15" hidden="false" customHeight="false" outlineLevel="0" collapsed="false">
      <c r="A4330" s="294" t="s">
        <v>9447</v>
      </c>
      <c r="B4330" s="295" t="s">
        <v>9448</v>
      </c>
      <c r="C4330" s="296" t="s">
        <v>19</v>
      </c>
      <c r="D4330" s="297" t="n">
        <v>0.3</v>
      </c>
      <c r="E4330" s="298" t="n">
        <f aca="false">1-D4330</f>
        <v>0.7</v>
      </c>
      <c r="F4330" s="299" t="n">
        <v>23.9</v>
      </c>
    </row>
    <row r="4331" customFormat="false" ht="15" hidden="false" customHeight="false" outlineLevel="0" collapsed="false">
      <c r="A4331" s="294" t="s">
        <v>9449</v>
      </c>
      <c r="B4331" s="295" t="s">
        <v>9450</v>
      </c>
      <c r="C4331" s="296" t="s">
        <v>19</v>
      </c>
      <c r="D4331" s="297" t="n">
        <v>0.2185</v>
      </c>
      <c r="E4331" s="298" t="n">
        <f aca="false">1-D4331</f>
        <v>0.7815</v>
      </c>
      <c r="F4331" s="299" t="n">
        <v>49.51</v>
      </c>
    </row>
    <row r="4332" customFormat="false" ht="15" hidden="false" customHeight="false" outlineLevel="0" collapsed="false">
      <c r="A4332" s="294" t="s">
        <v>9451</v>
      </c>
      <c r="B4332" s="295" t="s">
        <v>9452</v>
      </c>
      <c r="C4332" s="296" t="s">
        <v>19</v>
      </c>
      <c r="D4332" s="297" t="n">
        <v>0.2158</v>
      </c>
      <c r="E4332" s="298" t="n">
        <f aca="false">1-D4332</f>
        <v>0.7842</v>
      </c>
      <c r="F4332" s="299" t="n">
        <v>49.25</v>
      </c>
    </row>
    <row r="4333" customFormat="false" ht="15" hidden="false" customHeight="false" outlineLevel="0" collapsed="false">
      <c r="A4333" s="294" t="s">
        <v>9453</v>
      </c>
      <c r="B4333" s="295" t="s">
        <v>9454</v>
      </c>
      <c r="C4333" s="296" t="s">
        <v>19</v>
      </c>
      <c r="D4333" s="297" t="n">
        <v>0.2111</v>
      </c>
      <c r="E4333" s="298" t="n">
        <f aca="false">1-D4333</f>
        <v>0.7889</v>
      </c>
      <c r="F4333" s="299" t="n">
        <v>42.87</v>
      </c>
    </row>
    <row r="4334" customFormat="false" ht="15" hidden="false" customHeight="false" outlineLevel="0" collapsed="false">
      <c r="A4334" s="294" t="s">
        <v>9455</v>
      </c>
      <c r="B4334" s="295" t="s">
        <v>9456</v>
      </c>
      <c r="C4334" s="296" t="s">
        <v>19</v>
      </c>
      <c r="D4334" s="297" t="n">
        <v>0.2277</v>
      </c>
      <c r="E4334" s="298" t="n">
        <f aca="false">1-D4334</f>
        <v>0.7723</v>
      </c>
      <c r="F4334" s="299" t="n">
        <v>44.35</v>
      </c>
    </row>
    <row r="4335" customFormat="false" ht="15" hidden="false" customHeight="false" outlineLevel="0" collapsed="false">
      <c r="A4335" s="294" t="s">
        <v>9457</v>
      </c>
      <c r="B4335" s="295" t="s">
        <v>9458</v>
      </c>
      <c r="C4335" s="296" t="s">
        <v>19</v>
      </c>
      <c r="D4335" s="297" t="n">
        <v>0.181</v>
      </c>
      <c r="E4335" s="298" t="n">
        <f aca="false">1-D4335</f>
        <v>0.819</v>
      </c>
      <c r="F4335" s="299" t="n">
        <v>30.45</v>
      </c>
    </row>
    <row r="4336" customFormat="false" ht="15" hidden="false" customHeight="false" outlineLevel="0" collapsed="false">
      <c r="A4336" s="294" t="s">
        <v>9459</v>
      </c>
      <c r="B4336" s="295" t="s">
        <v>9460</v>
      </c>
      <c r="C4336" s="296" t="s">
        <v>19</v>
      </c>
      <c r="D4336" s="297" t="n">
        <v>0.2555</v>
      </c>
      <c r="E4336" s="298" t="n">
        <f aca="false">1-D4336</f>
        <v>0.7445</v>
      </c>
      <c r="F4336" s="299" t="n">
        <v>35.38</v>
      </c>
    </row>
    <row r="4337" customFormat="false" ht="15" hidden="false" customHeight="false" outlineLevel="0" collapsed="false">
      <c r="A4337" s="294" t="s">
        <v>9461</v>
      </c>
      <c r="B4337" s="295" t="s">
        <v>9462</v>
      </c>
      <c r="C4337" s="296" t="s">
        <v>19</v>
      </c>
      <c r="D4337" s="297" t="n">
        <v>0.2295</v>
      </c>
      <c r="E4337" s="298" t="n">
        <f aca="false">1-D4337</f>
        <v>0.7705</v>
      </c>
      <c r="F4337" s="299" t="n">
        <v>54.87</v>
      </c>
    </row>
    <row r="4338" customFormat="false" ht="15" hidden="false" customHeight="false" outlineLevel="0" collapsed="false">
      <c r="A4338" s="294" t="s">
        <v>283</v>
      </c>
      <c r="B4338" s="295" t="s">
        <v>284</v>
      </c>
      <c r="C4338" s="296" t="s">
        <v>19</v>
      </c>
      <c r="D4338" s="297" t="n">
        <v>0.2111</v>
      </c>
      <c r="E4338" s="298" t="n">
        <f aca="false">1-D4338</f>
        <v>0.7889</v>
      </c>
      <c r="F4338" s="299" t="n">
        <v>52.87</v>
      </c>
    </row>
    <row r="4339" customFormat="false" ht="15" hidden="false" customHeight="false" outlineLevel="0" collapsed="false">
      <c r="A4339" s="294" t="s">
        <v>9463</v>
      </c>
      <c r="B4339" s="295" t="s">
        <v>9464</v>
      </c>
      <c r="C4339" s="296" t="s">
        <v>19</v>
      </c>
      <c r="D4339" s="297" t="n">
        <v>0.269</v>
      </c>
      <c r="E4339" s="298" t="n">
        <f aca="false">1-D4339</f>
        <v>0.731</v>
      </c>
      <c r="F4339" s="299" t="n">
        <v>59.73</v>
      </c>
    </row>
    <row r="4340" customFormat="false" ht="15" hidden="false" customHeight="false" outlineLevel="0" collapsed="false">
      <c r="A4340" s="294" t="s">
        <v>289</v>
      </c>
      <c r="B4340" s="295" t="s">
        <v>290</v>
      </c>
      <c r="C4340" s="296" t="s">
        <v>19</v>
      </c>
      <c r="D4340" s="297" t="n">
        <v>0.4324</v>
      </c>
      <c r="E4340" s="298" t="n">
        <f aca="false">1-D4340</f>
        <v>0.5676</v>
      </c>
      <c r="F4340" s="299" t="n">
        <v>17</v>
      </c>
    </row>
    <row r="4341" customFormat="false" ht="15" hidden="false" customHeight="false" outlineLevel="0" collapsed="false">
      <c r="A4341" s="294" t="s">
        <v>9465</v>
      </c>
      <c r="B4341" s="295" t="s">
        <v>9466</v>
      </c>
      <c r="C4341" s="296" t="s">
        <v>19</v>
      </c>
      <c r="D4341" s="297" t="n">
        <v>0.1014</v>
      </c>
      <c r="E4341" s="298" t="n">
        <f aca="false">1-D4341</f>
        <v>0.8986</v>
      </c>
      <c r="F4341" s="299" t="n">
        <v>19.53</v>
      </c>
    </row>
    <row r="4342" customFormat="false" ht="15" hidden="false" customHeight="false" outlineLevel="0" collapsed="false">
      <c r="A4342" s="294" t="s">
        <v>9467</v>
      </c>
      <c r="B4342" s="295" t="s">
        <v>9468</v>
      </c>
      <c r="C4342" s="296" t="s">
        <v>19</v>
      </c>
      <c r="D4342" s="297" t="n">
        <v>0.2857</v>
      </c>
      <c r="E4342" s="298" t="n">
        <f aca="false">1-D4342</f>
        <v>0.7143</v>
      </c>
      <c r="F4342" s="299" t="n">
        <v>27.93</v>
      </c>
    </row>
    <row r="4343" customFormat="false" ht="15" hidden="false" customHeight="false" outlineLevel="0" collapsed="false">
      <c r="A4343" s="294" t="s">
        <v>9469</v>
      </c>
      <c r="B4343" s="295" t="s">
        <v>9470</v>
      </c>
      <c r="C4343" s="296" t="s">
        <v>19</v>
      </c>
      <c r="D4343" s="297" t="n">
        <v>0.187</v>
      </c>
      <c r="E4343" s="298" t="n">
        <f aca="false">1-D4343</f>
        <v>0.813</v>
      </c>
      <c r="F4343" s="299" t="n">
        <v>38.94</v>
      </c>
    </row>
    <row r="4344" customFormat="false" ht="15" hidden="false" customHeight="false" outlineLevel="0" collapsed="false">
      <c r="A4344" s="294" t="s">
        <v>9471</v>
      </c>
      <c r="B4344" s="295" t="s">
        <v>9472</v>
      </c>
      <c r="C4344" s="296" t="s">
        <v>19</v>
      </c>
      <c r="D4344" s="297" t="n">
        <v>0.2271</v>
      </c>
      <c r="E4344" s="298" t="n">
        <f aca="false">1-D4344</f>
        <v>0.7729</v>
      </c>
      <c r="F4344" s="299" t="n">
        <v>42.14</v>
      </c>
    </row>
    <row r="4345" customFormat="false" ht="15" hidden="false" customHeight="false" outlineLevel="0" collapsed="false">
      <c r="A4345" s="294" t="s">
        <v>9473</v>
      </c>
      <c r="B4345" s="295" t="s">
        <v>9474</v>
      </c>
      <c r="C4345" s="296" t="s">
        <v>19</v>
      </c>
      <c r="D4345" s="297" t="n">
        <v>0.1748</v>
      </c>
      <c r="E4345" s="298" t="n">
        <f aca="false">1-D4345</f>
        <v>0.8252</v>
      </c>
      <c r="F4345" s="299" t="n">
        <v>35.99</v>
      </c>
    </row>
    <row r="4346" customFormat="false" ht="15" hidden="false" customHeight="false" outlineLevel="0" collapsed="false">
      <c r="A4346" s="294" t="s">
        <v>9475</v>
      </c>
      <c r="B4346" s="295" t="s">
        <v>9476</v>
      </c>
      <c r="C4346" s="296" t="s">
        <v>19</v>
      </c>
      <c r="D4346" s="297" t="n">
        <v>0.1595</v>
      </c>
      <c r="E4346" s="298" t="n">
        <f aca="false">1-D4346</f>
        <v>0.8405</v>
      </c>
      <c r="F4346" s="299" t="n">
        <v>34.99</v>
      </c>
    </row>
    <row r="4347" customFormat="false" ht="15" hidden="false" customHeight="false" outlineLevel="0" collapsed="false">
      <c r="A4347" s="294" t="s">
        <v>9477</v>
      </c>
      <c r="B4347" s="295" t="s">
        <v>9478</v>
      </c>
      <c r="C4347" s="296" t="s">
        <v>19</v>
      </c>
      <c r="D4347" s="297" t="n">
        <v>0.209</v>
      </c>
      <c r="E4347" s="298" t="n">
        <f aca="false">1-D4347</f>
        <v>0.791</v>
      </c>
      <c r="F4347" s="299" t="n">
        <v>38.42</v>
      </c>
    </row>
    <row r="4348" customFormat="false" ht="15" hidden="false" customHeight="false" outlineLevel="0" collapsed="false">
      <c r="A4348" s="294" t="s">
        <v>9479</v>
      </c>
      <c r="B4348" s="295" t="s">
        <v>9480</v>
      </c>
      <c r="C4348" s="296" t="s">
        <v>19</v>
      </c>
      <c r="D4348" s="297" t="n">
        <v>0.058</v>
      </c>
      <c r="E4348" s="298" t="n">
        <f aca="false">1-D4348</f>
        <v>0.942</v>
      </c>
      <c r="F4348" s="299" t="n">
        <v>17.07</v>
      </c>
    </row>
    <row r="4349" customFormat="false" ht="15" hidden="false" customHeight="false" outlineLevel="0" collapsed="false">
      <c r="A4349" s="294" t="s">
        <v>9481</v>
      </c>
      <c r="B4349" s="295" t="s">
        <v>9482</v>
      </c>
      <c r="C4349" s="296" t="s">
        <v>19</v>
      </c>
      <c r="D4349" s="297" t="n">
        <v>0.1876</v>
      </c>
      <c r="E4349" s="298" t="n">
        <f aca="false">1-D4349</f>
        <v>0.8124</v>
      </c>
      <c r="F4349" s="299" t="n">
        <v>21.27</v>
      </c>
    </row>
    <row r="4350" customFormat="false" ht="15" hidden="false" customHeight="false" outlineLevel="0" collapsed="false">
      <c r="A4350" s="294" t="s">
        <v>9483</v>
      </c>
      <c r="B4350" s="295" t="s">
        <v>9484</v>
      </c>
      <c r="C4350" s="296" t="s">
        <v>19</v>
      </c>
      <c r="D4350" s="297" t="n">
        <v>0.1498</v>
      </c>
      <c r="E4350" s="298" t="n">
        <f aca="false">1-D4350</f>
        <v>0.8502</v>
      </c>
      <c r="F4350" s="299" t="n">
        <v>24.3</v>
      </c>
    </row>
    <row r="4351" customFormat="false" ht="15" hidden="false" customHeight="false" outlineLevel="0" collapsed="false">
      <c r="A4351" s="294" t="s">
        <v>9485</v>
      </c>
      <c r="B4351" s="295" t="s">
        <v>9486</v>
      </c>
      <c r="C4351" s="296" t="s">
        <v>19</v>
      </c>
      <c r="D4351" s="297" t="n">
        <v>0.1846</v>
      </c>
      <c r="E4351" s="298" t="n">
        <f aca="false">1-D4351</f>
        <v>0.8154</v>
      </c>
      <c r="F4351" s="299" t="n">
        <v>25.9</v>
      </c>
    </row>
    <row r="4352" customFormat="false" ht="15" hidden="false" customHeight="false" outlineLevel="0" collapsed="false">
      <c r="A4352" s="294" t="s">
        <v>9487</v>
      </c>
      <c r="B4352" s="295" t="s">
        <v>9488</v>
      </c>
      <c r="C4352" s="296" t="s">
        <v>19</v>
      </c>
      <c r="D4352" s="297" t="n">
        <v>0.3079</v>
      </c>
      <c r="E4352" s="298" t="n">
        <f aca="false">1-D4352</f>
        <v>0.6921</v>
      </c>
      <c r="F4352" s="299" t="n">
        <v>20.43</v>
      </c>
    </row>
    <row r="4353" customFormat="false" ht="15" hidden="false" customHeight="false" outlineLevel="0" collapsed="false">
      <c r="A4353" s="294" t="s">
        <v>9489</v>
      </c>
      <c r="B4353" s="295" t="s">
        <v>294</v>
      </c>
      <c r="C4353" s="296" t="s">
        <v>19</v>
      </c>
      <c r="D4353" s="297" t="n">
        <v>0.2872</v>
      </c>
      <c r="E4353" s="298" t="n">
        <f aca="false">1-D4353</f>
        <v>0.7128</v>
      </c>
      <c r="F4353" s="299" t="n">
        <v>19.43</v>
      </c>
    </row>
    <row r="4354" customFormat="false" ht="15" hidden="false" customHeight="false" outlineLevel="0" collapsed="false">
      <c r="A4354" s="294" t="s">
        <v>293</v>
      </c>
      <c r="B4354" s="295" t="s">
        <v>9490</v>
      </c>
      <c r="C4354" s="296" t="s">
        <v>19</v>
      </c>
      <c r="D4354" s="297" t="n">
        <v>0.3513</v>
      </c>
      <c r="E4354" s="298" t="n">
        <f aca="false">1-D4354</f>
        <v>0.6487</v>
      </c>
      <c r="F4354" s="299" t="n">
        <v>22.86</v>
      </c>
    </row>
    <row r="4355" customFormat="false" ht="15" hidden="false" customHeight="false" outlineLevel="0" collapsed="false">
      <c r="A4355" s="294" t="s">
        <v>9491</v>
      </c>
      <c r="B4355" s="295" t="s">
        <v>9492</v>
      </c>
      <c r="C4355" s="296" t="s">
        <v>19</v>
      </c>
      <c r="D4355" s="297" t="n">
        <v>0.4209</v>
      </c>
      <c r="E4355" s="298" t="n">
        <f aca="false">1-D4355</f>
        <v>0.5791</v>
      </c>
      <c r="F4355" s="299" t="n">
        <v>8.72</v>
      </c>
    </row>
    <row r="4356" customFormat="false" ht="15" hidden="false" customHeight="false" outlineLevel="0" collapsed="false">
      <c r="A4356" s="294" t="s">
        <v>9493</v>
      </c>
      <c r="B4356" s="295" t="s">
        <v>9494</v>
      </c>
      <c r="C4356" s="296" t="s">
        <v>19</v>
      </c>
      <c r="D4356" s="297" t="n">
        <v>0.1634</v>
      </c>
      <c r="E4356" s="298" t="n">
        <f aca="false">1-D4356</f>
        <v>0.8366</v>
      </c>
      <c r="F4356" s="299" t="n">
        <v>6.06</v>
      </c>
    </row>
    <row r="4357" customFormat="false" ht="15" hidden="false" customHeight="false" outlineLevel="0" collapsed="false">
      <c r="A4357" s="294" t="s">
        <v>9495</v>
      </c>
      <c r="B4357" s="295" t="s">
        <v>9496</v>
      </c>
      <c r="C4357" s="296" t="s">
        <v>19</v>
      </c>
      <c r="D4357" s="297" t="n">
        <v>0.3866</v>
      </c>
      <c r="E4357" s="298" t="n">
        <f aca="false">1-D4357</f>
        <v>0.6134</v>
      </c>
      <c r="F4357" s="299" t="n">
        <v>10.32</v>
      </c>
    </row>
    <row r="4358" customFormat="false" ht="15" hidden="false" customHeight="false" outlineLevel="0" collapsed="false">
      <c r="A4358" s="294" t="s">
        <v>9497</v>
      </c>
      <c r="B4358" s="295" t="s">
        <v>9498</v>
      </c>
      <c r="C4358" s="296" t="s">
        <v>19</v>
      </c>
      <c r="D4358" s="297" t="n">
        <v>0.2407</v>
      </c>
      <c r="E4358" s="298" t="n">
        <f aca="false">1-D4358</f>
        <v>0.7593</v>
      </c>
      <c r="F4358" s="299" t="n">
        <v>15.12</v>
      </c>
    </row>
    <row r="4359" customFormat="false" ht="15" hidden="false" customHeight="false" outlineLevel="0" collapsed="false">
      <c r="A4359" s="294" t="s">
        <v>9499</v>
      </c>
      <c r="B4359" s="295" t="s">
        <v>9500</v>
      </c>
      <c r="C4359" s="296" t="s">
        <v>19</v>
      </c>
      <c r="D4359" s="297" t="n">
        <v>0.2854</v>
      </c>
      <c r="E4359" s="298" t="n">
        <f aca="false">1-D4359</f>
        <v>0.7146</v>
      </c>
      <c r="F4359" s="299" t="n">
        <v>16.75</v>
      </c>
    </row>
    <row r="4360" customFormat="false" ht="15" hidden="false" customHeight="false" outlineLevel="0" collapsed="false">
      <c r="A4360" s="294" t="s">
        <v>9501</v>
      </c>
      <c r="B4360" s="295" t="s">
        <v>9502</v>
      </c>
      <c r="C4360" s="296" t="s">
        <v>19</v>
      </c>
      <c r="D4360" s="297" t="n">
        <v>0.1975</v>
      </c>
      <c r="E4360" s="298" t="n">
        <f aca="false">1-D4360</f>
        <v>0.8025</v>
      </c>
      <c r="F4360" s="299" t="n">
        <v>52.86</v>
      </c>
    </row>
    <row r="4361" customFormat="false" ht="15" hidden="false" customHeight="false" outlineLevel="0" collapsed="false">
      <c r="A4361" s="294" t="s">
        <v>9503</v>
      </c>
      <c r="B4361" s="295" t="s">
        <v>9504</v>
      </c>
      <c r="C4361" s="296" t="s">
        <v>19</v>
      </c>
      <c r="D4361" s="297" t="n">
        <v>0.2671</v>
      </c>
      <c r="E4361" s="298" t="n">
        <f aca="false">1-D4361</f>
        <v>0.7329</v>
      </c>
      <c r="F4361" s="299" t="n">
        <v>47.13</v>
      </c>
    </row>
    <row r="4362" customFormat="false" ht="15" hidden="false" customHeight="false" outlineLevel="0" collapsed="false">
      <c r="A4362" s="294" t="s">
        <v>9505</v>
      </c>
      <c r="B4362" s="295" t="s">
        <v>9506</v>
      </c>
      <c r="C4362" s="296" t="s">
        <v>19</v>
      </c>
      <c r="D4362" s="297" t="n">
        <v>0.2473</v>
      </c>
      <c r="E4362" s="298" t="n">
        <f aca="false">1-D4362</f>
        <v>0.7527</v>
      </c>
      <c r="F4362" s="299" t="n">
        <v>45.13</v>
      </c>
    </row>
    <row r="4363" customFormat="false" ht="15" hidden="false" customHeight="false" outlineLevel="0" collapsed="false">
      <c r="A4363" s="294" t="s">
        <v>9507</v>
      </c>
      <c r="B4363" s="295" t="s">
        <v>9508</v>
      </c>
      <c r="C4363" s="296" t="s">
        <v>19</v>
      </c>
      <c r="D4363" s="297" t="n">
        <v>0.3091</v>
      </c>
      <c r="E4363" s="298" t="n">
        <f aca="false">1-D4363</f>
        <v>0.6909</v>
      </c>
      <c r="F4363" s="299" t="n">
        <v>51.99</v>
      </c>
    </row>
    <row r="4364" customFormat="false" ht="15" hidden="false" customHeight="false" outlineLevel="0" collapsed="false">
      <c r="A4364" s="294" t="s">
        <v>9509</v>
      </c>
      <c r="B4364" s="295" t="s">
        <v>9510</v>
      </c>
      <c r="C4364" s="296" t="s">
        <v>19</v>
      </c>
      <c r="D4364" s="297" t="n">
        <v>0.4347</v>
      </c>
      <c r="E4364" s="298" t="n">
        <f aca="false">1-D4364</f>
        <v>0.5653</v>
      </c>
      <c r="F4364" s="299" t="n">
        <v>16.91</v>
      </c>
    </row>
    <row r="4365" customFormat="false" ht="15" hidden="false" customHeight="false" outlineLevel="0" collapsed="false">
      <c r="A4365" s="294" t="s">
        <v>9511</v>
      </c>
      <c r="B4365" s="295" t="s">
        <v>9512</v>
      </c>
      <c r="C4365" s="296" t="s">
        <v>19</v>
      </c>
      <c r="D4365" s="297" t="n">
        <v>0.1146</v>
      </c>
      <c r="E4365" s="298" t="n">
        <f aca="false">1-D4365</f>
        <v>0.8854</v>
      </c>
      <c r="F4365" s="299" t="n">
        <v>17.27</v>
      </c>
    </row>
    <row r="4366" customFormat="false" ht="15" hidden="false" customHeight="false" outlineLevel="0" collapsed="false">
      <c r="A4366" s="294" t="s">
        <v>9513</v>
      </c>
      <c r="B4366" s="295" t="s">
        <v>9514</v>
      </c>
      <c r="C4366" s="296" t="s">
        <v>19</v>
      </c>
      <c r="D4366" s="297" t="n">
        <v>0.3109</v>
      </c>
      <c r="E4366" s="298" t="n">
        <f aca="false">1-D4366</f>
        <v>0.6891</v>
      </c>
      <c r="F4366" s="299" t="n">
        <v>25.67</v>
      </c>
    </row>
    <row r="4367" customFormat="false" ht="15" hidden="false" customHeight="false" outlineLevel="0" collapsed="false">
      <c r="A4367" s="294" t="s">
        <v>9515</v>
      </c>
      <c r="B4367" s="295" t="s">
        <v>9516</v>
      </c>
      <c r="C4367" s="296" t="s">
        <v>19</v>
      </c>
      <c r="D4367" s="297" t="n">
        <v>0.1971</v>
      </c>
      <c r="E4367" s="298" t="n">
        <f aca="false">1-D4367</f>
        <v>0.8029</v>
      </c>
      <c r="F4367" s="299" t="n">
        <v>36.94</v>
      </c>
    </row>
    <row r="4368" customFormat="false" ht="15" hidden="false" customHeight="false" outlineLevel="0" collapsed="false">
      <c r="A4368" s="294" t="s">
        <v>9517</v>
      </c>
      <c r="B4368" s="295" t="s">
        <v>9518</v>
      </c>
      <c r="C4368" s="296" t="s">
        <v>19</v>
      </c>
      <c r="D4368" s="297" t="n">
        <v>0.2384</v>
      </c>
      <c r="E4368" s="298" t="n">
        <f aca="false">1-D4368</f>
        <v>0.7616</v>
      </c>
      <c r="F4368" s="299" t="n">
        <v>40.14</v>
      </c>
    </row>
    <row r="4369" customFormat="false" ht="15" hidden="false" customHeight="false" outlineLevel="0" collapsed="false">
      <c r="A4369" s="294" t="s">
        <v>9519</v>
      </c>
      <c r="B4369" s="295" t="s">
        <v>9520</v>
      </c>
      <c r="C4369" s="296" t="s">
        <v>19</v>
      </c>
      <c r="D4369" s="297" t="n">
        <v>0.2214</v>
      </c>
      <c r="E4369" s="298" t="n">
        <f aca="false">1-D4369</f>
        <v>0.7786</v>
      </c>
      <c r="F4369" s="299" t="n">
        <v>40.88</v>
      </c>
    </row>
    <row r="4370" customFormat="false" ht="15" hidden="false" customHeight="false" outlineLevel="0" collapsed="false">
      <c r="A4370" s="294" t="s">
        <v>9521</v>
      </c>
      <c r="B4370" s="295" t="s">
        <v>9522</v>
      </c>
      <c r="C4370" s="296" t="s">
        <v>19</v>
      </c>
      <c r="D4370" s="297" t="n">
        <v>0.2384</v>
      </c>
      <c r="E4370" s="298" t="n">
        <f aca="false">1-D4370</f>
        <v>0.7616</v>
      </c>
      <c r="F4370" s="299" t="n">
        <v>42.36</v>
      </c>
    </row>
    <row r="4371" customFormat="false" ht="15" hidden="false" customHeight="false" outlineLevel="0" collapsed="false">
      <c r="A4371" s="294" t="s">
        <v>9523</v>
      </c>
      <c r="B4371" s="295" t="s">
        <v>9524</v>
      </c>
      <c r="C4371" s="296" t="s">
        <v>19</v>
      </c>
      <c r="D4371" s="297" t="n">
        <v>0.2305</v>
      </c>
      <c r="E4371" s="298" t="n">
        <f aca="false">1-D4371</f>
        <v>0.7695</v>
      </c>
      <c r="F4371" s="299" t="n">
        <v>46.94</v>
      </c>
    </row>
    <row r="4372" customFormat="false" ht="15" hidden="false" customHeight="false" outlineLevel="0" collapsed="false">
      <c r="A4372" s="294" t="s">
        <v>9525</v>
      </c>
      <c r="B4372" s="295" t="s">
        <v>9526</v>
      </c>
      <c r="C4372" s="296" t="s">
        <v>19</v>
      </c>
      <c r="D4372" s="297" t="n">
        <v>0.2277</v>
      </c>
      <c r="E4372" s="298" t="n">
        <f aca="false">1-D4372</f>
        <v>0.7723</v>
      </c>
      <c r="F4372" s="299" t="n">
        <v>46.68</v>
      </c>
    </row>
    <row r="4373" customFormat="false" ht="15" hidden="false" customHeight="false" outlineLevel="0" collapsed="false">
      <c r="A4373" s="294" t="s">
        <v>9527</v>
      </c>
      <c r="B4373" s="295" t="s">
        <v>9528</v>
      </c>
      <c r="C4373" s="296" t="s">
        <v>19</v>
      </c>
      <c r="D4373" s="297" t="n">
        <v>0.1018</v>
      </c>
      <c r="E4373" s="298" t="n">
        <f aca="false">1-D4373</f>
        <v>0.8982</v>
      </c>
      <c r="F4373" s="299" t="n">
        <v>30.85</v>
      </c>
    </row>
    <row r="4374" customFormat="false" ht="15" hidden="false" customHeight="false" outlineLevel="0" collapsed="false">
      <c r="A4374" s="294" t="s">
        <v>9529</v>
      </c>
      <c r="B4374" s="295" t="s">
        <v>9530</v>
      </c>
      <c r="C4374" s="296" t="s">
        <v>19</v>
      </c>
      <c r="D4374" s="297" t="n">
        <v>0.0446</v>
      </c>
      <c r="E4374" s="298" t="n">
        <f aca="false">1-D4374</f>
        <v>0.9554</v>
      </c>
      <c r="F4374" s="299" t="n">
        <v>10.98</v>
      </c>
    </row>
    <row r="4375" customFormat="false" ht="15" hidden="false" customHeight="false" outlineLevel="0" collapsed="false">
      <c r="A4375" s="294" t="s">
        <v>9531</v>
      </c>
      <c r="B4375" s="295" t="s">
        <v>9532</v>
      </c>
      <c r="C4375" s="296" t="s">
        <v>19</v>
      </c>
      <c r="D4375" s="297" t="n">
        <v>0.079</v>
      </c>
      <c r="E4375" s="298" t="n">
        <f aca="false">1-D4375</f>
        <v>0.921</v>
      </c>
      <c r="F4375" s="299" t="n">
        <v>23.03</v>
      </c>
    </row>
    <row r="4376" customFormat="false" ht="15" hidden="false" customHeight="false" outlineLevel="0" collapsed="false">
      <c r="A4376" s="294" t="s">
        <v>9533</v>
      </c>
      <c r="B4376" s="295" t="s">
        <v>9534</v>
      </c>
      <c r="C4376" s="296" t="s">
        <v>61</v>
      </c>
      <c r="D4376" s="297" t="n">
        <v>0.3673</v>
      </c>
      <c r="E4376" s="298" t="n">
        <f aca="false">1-D4376</f>
        <v>0.6327</v>
      </c>
      <c r="F4376" s="299" t="n">
        <v>31.15</v>
      </c>
    </row>
    <row r="4377" customFormat="false" ht="15" hidden="false" customHeight="false" outlineLevel="0" collapsed="false">
      <c r="A4377" s="294" t="s">
        <v>297</v>
      </c>
      <c r="B4377" s="295" t="s">
        <v>298</v>
      </c>
      <c r="C4377" s="296" t="s">
        <v>61</v>
      </c>
      <c r="D4377" s="297" t="n">
        <v>0.458</v>
      </c>
      <c r="E4377" s="298" t="n">
        <f aca="false">1-D4377</f>
        <v>0.542</v>
      </c>
      <c r="F4377" s="299" t="n">
        <v>42.18</v>
      </c>
    </row>
    <row r="4378" customFormat="false" ht="15" hidden="false" customHeight="false" outlineLevel="0" collapsed="false">
      <c r="A4378" s="294" t="s">
        <v>9535</v>
      </c>
      <c r="B4378" s="295" t="s">
        <v>9536</v>
      </c>
      <c r="C4378" s="296" t="s">
        <v>61</v>
      </c>
      <c r="D4378" s="297" t="n">
        <v>0.3504</v>
      </c>
      <c r="E4378" s="298" t="n">
        <f aca="false">1-D4378</f>
        <v>0.6496</v>
      </c>
      <c r="F4378" s="299" t="n">
        <v>29.71</v>
      </c>
    </row>
    <row r="4379" customFormat="false" ht="15" hidden="false" customHeight="false" outlineLevel="0" collapsed="false">
      <c r="A4379" s="294" t="s">
        <v>9537</v>
      </c>
      <c r="B4379" s="295" t="s">
        <v>9538</v>
      </c>
      <c r="C4379" s="296" t="s">
        <v>61</v>
      </c>
      <c r="D4379" s="297" t="n">
        <v>0.231</v>
      </c>
      <c r="E4379" s="298" t="n">
        <f aca="false">1-D4379</f>
        <v>0.769</v>
      </c>
      <c r="F4379" s="299" t="n">
        <v>58.56</v>
      </c>
    </row>
    <row r="4380" customFormat="false" ht="15" hidden="false" customHeight="false" outlineLevel="0" collapsed="false">
      <c r="A4380" s="294" t="s">
        <v>301</v>
      </c>
      <c r="B4380" s="295" t="s">
        <v>302</v>
      </c>
      <c r="C4380" s="296" t="s">
        <v>61</v>
      </c>
      <c r="D4380" s="297" t="n">
        <v>0.5209</v>
      </c>
      <c r="E4380" s="298" t="n">
        <f aca="false">1-D4380</f>
        <v>0.4791</v>
      </c>
      <c r="F4380" s="299" t="n">
        <v>24.44</v>
      </c>
    </row>
    <row r="4381" customFormat="false" ht="15" hidden="false" customHeight="false" outlineLevel="0" collapsed="false">
      <c r="A4381" s="294" t="s">
        <v>9539</v>
      </c>
      <c r="B4381" s="295" t="s">
        <v>9540</v>
      </c>
      <c r="C4381" s="296" t="s">
        <v>61</v>
      </c>
      <c r="D4381" s="297" t="n">
        <v>0.1334</v>
      </c>
      <c r="E4381" s="298" t="n">
        <f aca="false">1-D4381</f>
        <v>0.8666</v>
      </c>
      <c r="F4381" s="299" t="n">
        <v>13.49</v>
      </c>
    </row>
    <row r="4382" customFormat="false" ht="15" hidden="false" customHeight="false" outlineLevel="0" collapsed="false">
      <c r="A4382" s="294" t="s">
        <v>305</v>
      </c>
      <c r="B4382" s="295" t="s">
        <v>306</v>
      </c>
      <c r="C4382" s="296" t="s">
        <v>61</v>
      </c>
      <c r="D4382" s="297" t="n">
        <v>0.4567</v>
      </c>
      <c r="E4382" s="298" t="n">
        <f aca="false">1-D4382</f>
        <v>0.5433</v>
      </c>
      <c r="F4382" s="299" t="n">
        <v>30.28</v>
      </c>
    </row>
    <row r="4383" customFormat="false" ht="15" hidden="false" customHeight="false" outlineLevel="0" collapsed="false">
      <c r="A4383" s="294" t="s">
        <v>9541</v>
      </c>
      <c r="B4383" s="295" t="s">
        <v>9542</v>
      </c>
      <c r="C4383" s="296" t="s">
        <v>61</v>
      </c>
      <c r="D4383" s="297" t="n">
        <v>0.2806</v>
      </c>
      <c r="E4383" s="298" t="n">
        <f aca="false">1-D4383</f>
        <v>0.7194</v>
      </c>
      <c r="F4383" s="299" t="n">
        <v>23.59</v>
      </c>
    </row>
    <row r="4384" customFormat="false" ht="15" hidden="false" customHeight="false" outlineLevel="0" collapsed="false">
      <c r="A4384" s="294" t="s">
        <v>9543</v>
      </c>
      <c r="B4384" s="295" t="s">
        <v>9544</v>
      </c>
      <c r="C4384" s="296" t="s">
        <v>61</v>
      </c>
      <c r="D4384" s="297" t="n">
        <v>0.4417</v>
      </c>
      <c r="E4384" s="298" t="n">
        <f aca="false">1-D4384</f>
        <v>0.5583</v>
      </c>
      <c r="F4384" s="299" t="n">
        <v>37.54</v>
      </c>
    </row>
    <row r="4385" customFormat="false" ht="15" hidden="false" customHeight="false" outlineLevel="0" collapsed="false">
      <c r="A4385" s="294" t="s">
        <v>9545</v>
      </c>
      <c r="B4385" s="295" t="s">
        <v>9546</v>
      </c>
      <c r="C4385" s="296" t="s">
        <v>19</v>
      </c>
      <c r="D4385" s="297" t="n">
        <v>0.5312</v>
      </c>
      <c r="E4385" s="298" t="n">
        <f aca="false">1-D4385</f>
        <v>0.4688</v>
      </c>
      <c r="F4385" s="299" t="n">
        <v>6.57</v>
      </c>
    </row>
    <row r="4386" customFormat="false" ht="15" hidden="false" customHeight="false" outlineLevel="0" collapsed="false">
      <c r="A4386" s="294" t="s">
        <v>9547</v>
      </c>
      <c r="B4386" s="295" t="s">
        <v>9548</v>
      </c>
      <c r="C4386" s="296" t="s">
        <v>19</v>
      </c>
      <c r="D4386" s="297" t="n">
        <v>0.5184</v>
      </c>
      <c r="E4386" s="298" t="n">
        <f aca="false">1-D4386</f>
        <v>0.4816</v>
      </c>
      <c r="F4386" s="299" t="n">
        <v>7.06</v>
      </c>
    </row>
    <row r="4387" customFormat="false" ht="15" hidden="false" customHeight="false" outlineLevel="0" collapsed="false">
      <c r="A4387" s="294" t="s">
        <v>353</v>
      </c>
      <c r="B4387" s="295" t="s">
        <v>9549</v>
      </c>
      <c r="C4387" s="296" t="s">
        <v>19</v>
      </c>
      <c r="D4387" s="297" t="n">
        <v>0.5346</v>
      </c>
      <c r="E4387" s="298" t="n">
        <f aca="false">1-D4387</f>
        <v>0.4654</v>
      </c>
      <c r="F4387" s="299" t="n">
        <v>7.67</v>
      </c>
    </row>
    <row r="4388" customFormat="false" ht="15" hidden="false" customHeight="false" outlineLevel="0" collapsed="false">
      <c r="A4388" s="294" t="s">
        <v>9550</v>
      </c>
      <c r="B4388" s="295" t="s">
        <v>9551</v>
      </c>
      <c r="C4388" s="296" t="s">
        <v>19</v>
      </c>
      <c r="D4388" s="297" t="n">
        <v>0.3575</v>
      </c>
      <c r="E4388" s="298" t="n">
        <f aca="false">1-D4388</f>
        <v>0.6425</v>
      </c>
      <c r="F4388" s="299" t="n">
        <v>6.35</v>
      </c>
    </row>
    <row r="4389" customFormat="false" ht="15" hidden="false" customHeight="false" outlineLevel="0" collapsed="false">
      <c r="A4389" s="294" t="s">
        <v>9552</v>
      </c>
      <c r="B4389" s="295" t="s">
        <v>9553</v>
      </c>
      <c r="C4389" s="296" t="s">
        <v>19</v>
      </c>
      <c r="D4389" s="297" t="n">
        <v>0.4665</v>
      </c>
      <c r="E4389" s="298" t="n">
        <f aca="false">1-D4389</f>
        <v>0.5335</v>
      </c>
      <c r="F4389" s="299" t="n">
        <v>9.24</v>
      </c>
    </row>
    <row r="4390" customFormat="false" ht="15" hidden="false" customHeight="false" outlineLevel="0" collapsed="false">
      <c r="A4390" s="294" t="s">
        <v>9554</v>
      </c>
      <c r="B4390" s="295" t="s">
        <v>9555</v>
      </c>
      <c r="C4390" s="296" t="s">
        <v>19</v>
      </c>
      <c r="D4390" s="297" t="n">
        <v>0.4839</v>
      </c>
      <c r="E4390" s="298" t="n">
        <f aca="false">1-D4390</f>
        <v>0.5161</v>
      </c>
      <c r="F4390" s="299" t="n">
        <v>9.96</v>
      </c>
    </row>
    <row r="4391" customFormat="false" ht="15" hidden="false" customHeight="false" outlineLevel="0" collapsed="false">
      <c r="A4391" s="294" t="s">
        <v>9556</v>
      </c>
      <c r="B4391" s="295" t="s">
        <v>9557</v>
      </c>
      <c r="C4391" s="296" t="s">
        <v>19</v>
      </c>
      <c r="D4391" s="297" t="n">
        <v>0.3309</v>
      </c>
      <c r="E4391" s="298" t="n">
        <f aca="false">1-D4391</f>
        <v>0.6691</v>
      </c>
      <c r="F4391" s="299" t="n">
        <v>15.14</v>
      </c>
    </row>
    <row r="4392" customFormat="false" ht="15" hidden="false" customHeight="false" outlineLevel="0" collapsed="false">
      <c r="A4392" s="294" t="s">
        <v>9558</v>
      </c>
      <c r="B4392" s="295" t="s">
        <v>9559</v>
      </c>
      <c r="C4392" s="296" t="s">
        <v>19</v>
      </c>
      <c r="D4392" s="297" t="n">
        <v>0.2411</v>
      </c>
      <c r="E4392" s="298" t="n">
        <f aca="false">1-D4392</f>
        <v>0.7589</v>
      </c>
      <c r="F4392" s="299" t="n">
        <v>11.86</v>
      </c>
    </row>
    <row r="4393" customFormat="false" ht="15" hidden="false" customHeight="false" outlineLevel="0" collapsed="false">
      <c r="A4393" s="294" t="s">
        <v>9560</v>
      </c>
      <c r="B4393" s="295" t="s">
        <v>9561</v>
      </c>
      <c r="C4393" s="296" t="s">
        <v>19</v>
      </c>
      <c r="D4393" s="297" t="n">
        <v>0.4047</v>
      </c>
      <c r="E4393" s="298" t="n">
        <f aca="false">1-D4393</f>
        <v>0.5953</v>
      </c>
      <c r="F4393" s="299" t="n">
        <v>12.65</v>
      </c>
    </row>
    <row r="4394" customFormat="false" ht="15" hidden="false" customHeight="false" outlineLevel="0" collapsed="false">
      <c r="A4394" s="294" t="s">
        <v>9562</v>
      </c>
      <c r="B4394" s="295" t="s">
        <v>9563</v>
      </c>
      <c r="C4394" s="296" t="s">
        <v>19</v>
      </c>
      <c r="D4394" s="297" t="n">
        <v>0.296</v>
      </c>
      <c r="E4394" s="298" t="n">
        <f aca="false">1-D4394</f>
        <v>0.704</v>
      </c>
      <c r="F4394" s="299" t="n">
        <v>9.29</v>
      </c>
    </row>
    <row r="4395" customFormat="false" ht="15" hidden="false" customHeight="false" outlineLevel="0" collapsed="false">
      <c r="A4395" s="294" t="s">
        <v>9564</v>
      </c>
      <c r="B4395" s="295" t="s">
        <v>9565</v>
      </c>
      <c r="C4395" s="296" t="s">
        <v>19</v>
      </c>
      <c r="D4395" s="297" t="n">
        <v>0.3853</v>
      </c>
      <c r="E4395" s="298" t="n">
        <f aca="false">1-D4395</f>
        <v>0.6147</v>
      </c>
      <c r="F4395" s="299" t="n">
        <v>15.13</v>
      </c>
    </row>
    <row r="4396" customFormat="false" ht="15" hidden="false" customHeight="false" outlineLevel="0" collapsed="false">
      <c r="A4396" s="294" t="s">
        <v>9566</v>
      </c>
      <c r="B4396" s="295" t="s">
        <v>9567</v>
      </c>
      <c r="C4396" s="296" t="s">
        <v>19</v>
      </c>
      <c r="D4396" s="297" t="n">
        <v>0.2858</v>
      </c>
      <c r="E4396" s="298" t="n">
        <f aca="false">1-D4396</f>
        <v>0.7142</v>
      </c>
      <c r="F4396" s="299" t="n">
        <v>11.16</v>
      </c>
    </row>
    <row r="4397" customFormat="false" ht="15" hidden="false" customHeight="false" outlineLevel="0" collapsed="false">
      <c r="A4397" s="294" t="s">
        <v>9568</v>
      </c>
      <c r="B4397" s="295" t="s">
        <v>9569</v>
      </c>
      <c r="C4397" s="296" t="s">
        <v>19</v>
      </c>
      <c r="D4397" s="297" t="n">
        <v>0.3068</v>
      </c>
      <c r="E4397" s="298" t="n">
        <f aca="false">1-D4397</f>
        <v>0.6932</v>
      </c>
      <c r="F4397" s="299" t="n">
        <v>18.48</v>
      </c>
    </row>
    <row r="4398" customFormat="false" ht="15" hidden="false" customHeight="false" outlineLevel="0" collapsed="false">
      <c r="A4398" s="294" t="s">
        <v>9570</v>
      </c>
      <c r="B4398" s="295" t="s">
        <v>9571</v>
      </c>
      <c r="C4398" s="296" t="s">
        <v>19</v>
      </c>
      <c r="D4398" s="297" t="n">
        <v>0.2086</v>
      </c>
      <c r="E4398" s="298" t="n">
        <f aca="false">1-D4398</f>
        <v>0.7914</v>
      </c>
      <c r="F4398" s="299" t="n">
        <v>14.81</v>
      </c>
    </row>
    <row r="4399" customFormat="false" ht="15" hidden="false" customHeight="false" outlineLevel="0" collapsed="false">
      <c r="A4399" s="294" t="s">
        <v>9572</v>
      </c>
      <c r="B4399" s="295" t="s">
        <v>9573</v>
      </c>
      <c r="C4399" s="296" t="s">
        <v>19</v>
      </c>
      <c r="D4399" s="297" t="n">
        <v>0.2003</v>
      </c>
      <c r="E4399" s="298" t="n">
        <f aca="false">1-D4399</f>
        <v>0.7997</v>
      </c>
      <c r="F4399" s="299" t="n">
        <v>20.02</v>
      </c>
    </row>
    <row r="4400" customFormat="false" ht="15" hidden="false" customHeight="false" outlineLevel="0" collapsed="false">
      <c r="A4400" s="294" t="s">
        <v>9574</v>
      </c>
      <c r="B4400" s="295" t="s">
        <v>9575</v>
      </c>
      <c r="C4400" s="296" t="s">
        <v>19</v>
      </c>
      <c r="D4400" s="297" t="n">
        <v>0.1573</v>
      </c>
      <c r="E4400" s="298" t="n">
        <f aca="false">1-D4400</f>
        <v>0.8427</v>
      </c>
      <c r="F4400" s="299" t="n">
        <v>30.64</v>
      </c>
    </row>
    <row r="4401" customFormat="false" ht="15" hidden="false" customHeight="false" outlineLevel="0" collapsed="false">
      <c r="A4401" s="294" t="s">
        <v>9576</v>
      </c>
      <c r="B4401" s="295" t="s">
        <v>9577</v>
      </c>
      <c r="C4401" s="296" t="s">
        <v>19</v>
      </c>
      <c r="D4401" s="297" t="n">
        <v>0.1389</v>
      </c>
      <c r="E4401" s="298" t="n">
        <f aca="false">1-D4401</f>
        <v>0.8611</v>
      </c>
      <c r="F4401" s="299" t="n">
        <v>40.69</v>
      </c>
    </row>
    <row r="4402" customFormat="false" ht="15" hidden="false" customHeight="false" outlineLevel="0" collapsed="false">
      <c r="A4402" s="294" t="s">
        <v>9578</v>
      </c>
      <c r="B4402" s="295" t="s">
        <v>9579</v>
      </c>
      <c r="C4402" s="296" t="s">
        <v>19</v>
      </c>
      <c r="D4402" s="297" t="n">
        <v>0.5398</v>
      </c>
      <c r="E4402" s="298" t="n">
        <f aca="false">1-D4402</f>
        <v>0.4602</v>
      </c>
      <c r="F4402" s="299" t="n">
        <v>6.78</v>
      </c>
    </row>
    <row r="4403" customFormat="false" ht="15" hidden="false" customHeight="false" outlineLevel="0" collapsed="false">
      <c r="A4403" s="294" t="s">
        <v>9580</v>
      </c>
      <c r="B4403" s="295" t="s">
        <v>9581</v>
      </c>
      <c r="C4403" s="296" t="s">
        <v>19</v>
      </c>
      <c r="D4403" s="297" t="n">
        <v>0.5548</v>
      </c>
      <c r="E4403" s="298" t="n">
        <f aca="false">1-D4403</f>
        <v>0.4452</v>
      </c>
      <c r="F4403" s="299" t="n">
        <v>7.39</v>
      </c>
    </row>
    <row r="4404" customFormat="false" ht="15" hidden="false" customHeight="false" outlineLevel="0" collapsed="false">
      <c r="A4404" s="294" t="s">
        <v>9582</v>
      </c>
      <c r="B4404" s="295" t="s">
        <v>9583</v>
      </c>
      <c r="C4404" s="296" t="s">
        <v>19</v>
      </c>
      <c r="D4404" s="297" t="n">
        <v>0.4097</v>
      </c>
      <c r="E4404" s="298" t="n">
        <f aca="false">1-D4404</f>
        <v>0.5903</v>
      </c>
      <c r="F4404" s="299" t="n">
        <v>5.54</v>
      </c>
    </row>
    <row r="4405" customFormat="false" ht="15" hidden="false" customHeight="false" outlineLevel="0" collapsed="false">
      <c r="A4405" s="294" t="s">
        <v>9584</v>
      </c>
      <c r="B4405" s="295" t="s">
        <v>9585</v>
      </c>
      <c r="C4405" s="296" t="s">
        <v>19</v>
      </c>
      <c r="D4405" s="297" t="n">
        <v>0.5113</v>
      </c>
      <c r="E4405" s="298" t="n">
        <f aca="false">1-D4405</f>
        <v>0.4887</v>
      </c>
      <c r="F4405" s="299" t="n">
        <v>8.43</v>
      </c>
    </row>
    <row r="4406" customFormat="false" ht="15" hidden="false" customHeight="false" outlineLevel="0" collapsed="false">
      <c r="A4406" s="294" t="s">
        <v>9586</v>
      </c>
      <c r="B4406" s="295" t="s">
        <v>9587</v>
      </c>
      <c r="C4406" s="296" t="s">
        <v>19</v>
      </c>
      <c r="D4406" s="297" t="n">
        <v>0.5268</v>
      </c>
      <c r="E4406" s="298" t="n">
        <f aca="false">1-D4406</f>
        <v>0.4732</v>
      </c>
      <c r="F4406" s="299" t="n">
        <v>9.15</v>
      </c>
    </row>
    <row r="4407" customFormat="false" ht="15" hidden="false" customHeight="false" outlineLevel="0" collapsed="false">
      <c r="A4407" s="294" t="s">
        <v>9588</v>
      </c>
      <c r="B4407" s="295" t="s">
        <v>9589</v>
      </c>
      <c r="C4407" s="296" t="s">
        <v>19</v>
      </c>
      <c r="D4407" s="297" t="n">
        <v>0.3087</v>
      </c>
      <c r="E4407" s="298" t="n">
        <f aca="false">1-D4407</f>
        <v>0.6913</v>
      </c>
      <c r="F4407" s="299" t="n">
        <v>10.82</v>
      </c>
    </row>
    <row r="4408" customFormat="false" ht="15" hidden="false" customHeight="false" outlineLevel="0" collapsed="false">
      <c r="A4408" s="294" t="s">
        <v>9590</v>
      </c>
      <c r="B4408" s="295" t="s">
        <v>9591</v>
      </c>
      <c r="C4408" s="296" t="s">
        <v>19</v>
      </c>
      <c r="D4408" s="297" t="n">
        <v>0.4138</v>
      </c>
      <c r="E4408" s="298" t="n">
        <f aca="false">1-D4408</f>
        <v>0.5862</v>
      </c>
      <c r="F4408" s="299" t="n">
        <v>14.74</v>
      </c>
    </row>
    <row r="4409" customFormat="false" ht="15" hidden="false" customHeight="false" outlineLevel="0" collapsed="false">
      <c r="A4409" s="294" t="s">
        <v>9592</v>
      </c>
      <c r="B4409" s="295" t="s">
        <v>9593</v>
      </c>
      <c r="C4409" s="296" t="s">
        <v>19</v>
      </c>
      <c r="D4409" s="297" t="n">
        <v>0.253</v>
      </c>
      <c r="E4409" s="298" t="n">
        <f aca="false">1-D4409</f>
        <v>0.747</v>
      </c>
      <c r="F4409" s="299" t="n">
        <v>15.85</v>
      </c>
    </row>
    <row r="4410" customFormat="false" ht="15" hidden="false" customHeight="false" outlineLevel="0" collapsed="false">
      <c r="A4410" s="294" t="s">
        <v>9594</v>
      </c>
      <c r="B4410" s="295" t="s">
        <v>9595</v>
      </c>
      <c r="C4410" s="296" t="s">
        <v>19</v>
      </c>
      <c r="D4410" s="297" t="n">
        <v>0.2988</v>
      </c>
      <c r="E4410" s="298" t="n">
        <f aca="false">1-D4410</f>
        <v>0.7012</v>
      </c>
      <c r="F4410" s="299" t="n">
        <v>6.86</v>
      </c>
    </row>
    <row r="4411" customFormat="false" ht="15" hidden="false" customHeight="false" outlineLevel="0" collapsed="false">
      <c r="A4411" s="294" t="s">
        <v>9596</v>
      </c>
      <c r="B4411" s="295" t="s">
        <v>9597</v>
      </c>
      <c r="C4411" s="296" t="s">
        <v>19</v>
      </c>
      <c r="D4411" s="297" t="n">
        <v>0.4182</v>
      </c>
      <c r="E4411" s="298" t="n">
        <f aca="false">1-D4411</f>
        <v>0.5818</v>
      </c>
      <c r="F4411" s="299" t="n">
        <v>9.66</v>
      </c>
    </row>
    <row r="4412" customFormat="false" ht="15" hidden="false" customHeight="false" outlineLevel="0" collapsed="false">
      <c r="A4412" s="294" t="s">
        <v>9598</v>
      </c>
      <c r="B4412" s="295" t="s">
        <v>9599</v>
      </c>
      <c r="C4412" s="296" t="s">
        <v>19</v>
      </c>
      <c r="D4412" s="297" t="n">
        <v>0.4367</v>
      </c>
      <c r="E4412" s="298" t="n">
        <f aca="false">1-D4412</f>
        <v>0.5633</v>
      </c>
      <c r="F4412" s="299" t="n">
        <v>10.35</v>
      </c>
    </row>
    <row r="4413" customFormat="false" ht="15" hidden="false" customHeight="false" outlineLevel="0" collapsed="false">
      <c r="A4413" s="294" t="s">
        <v>9600</v>
      </c>
      <c r="B4413" s="295" t="s">
        <v>9601</v>
      </c>
      <c r="C4413" s="296" t="s">
        <v>19</v>
      </c>
      <c r="D4413" s="297" t="n">
        <v>0.2903</v>
      </c>
      <c r="E4413" s="298" t="n">
        <f aca="false">1-D4413</f>
        <v>0.7097</v>
      </c>
      <c r="F4413" s="299" t="n">
        <v>8.68</v>
      </c>
    </row>
    <row r="4414" customFormat="false" ht="15" hidden="false" customHeight="false" outlineLevel="0" collapsed="false">
      <c r="A4414" s="294" t="s">
        <v>9602</v>
      </c>
      <c r="B4414" s="295" t="s">
        <v>9603</v>
      </c>
      <c r="C4414" s="296" t="s">
        <v>19</v>
      </c>
      <c r="D4414" s="297" t="n">
        <v>0.4012</v>
      </c>
      <c r="E4414" s="298" t="n">
        <f aca="false">1-D4414</f>
        <v>0.5988</v>
      </c>
      <c r="F4414" s="299" t="n">
        <v>11.84</v>
      </c>
    </row>
    <row r="4415" customFormat="false" ht="15" hidden="false" customHeight="false" outlineLevel="0" collapsed="false">
      <c r="A4415" s="294" t="s">
        <v>9604</v>
      </c>
      <c r="B4415" s="295" t="s">
        <v>9605</v>
      </c>
      <c r="C4415" s="296" t="s">
        <v>19</v>
      </c>
      <c r="D4415" s="297" t="n">
        <v>0.2788</v>
      </c>
      <c r="E4415" s="298" t="n">
        <f aca="false">1-D4415</f>
        <v>0.7212</v>
      </c>
      <c r="F4415" s="299" t="n">
        <v>10.26</v>
      </c>
    </row>
    <row r="4416" customFormat="false" ht="15" hidden="false" customHeight="false" outlineLevel="0" collapsed="false">
      <c r="A4416" s="294" t="s">
        <v>9606</v>
      </c>
      <c r="B4416" s="295" t="s">
        <v>9607</v>
      </c>
      <c r="C4416" s="296" t="s">
        <v>19</v>
      </c>
      <c r="D4416" s="297" t="n">
        <v>0.3854</v>
      </c>
      <c r="E4416" s="298" t="n">
        <f aca="false">1-D4416</f>
        <v>0.6146</v>
      </c>
      <c r="F4416" s="299" t="n">
        <v>13.7</v>
      </c>
    </row>
    <row r="4417" customFormat="false" ht="15" hidden="false" customHeight="false" outlineLevel="0" collapsed="false">
      <c r="A4417" s="294" t="s">
        <v>9608</v>
      </c>
      <c r="B4417" s="295" t="s">
        <v>9609</v>
      </c>
      <c r="C4417" s="296" t="s">
        <v>19</v>
      </c>
      <c r="D4417" s="297" t="n">
        <v>0.2531</v>
      </c>
      <c r="E4417" s="298" t="n">
        <f aca="false">1-D4417</f>
        <v>0.7469</v>
      </c>
      <c r="F4417" s="299" t="n">
        <v>12.21</v>
      </c>
    </row>
    <row r="4418" customFormat="false" ht="15" hidden="false" customHeight="false" outlineLevel="0" collapsed="false">
      <c r="A4418" s="294" t="s">
        <v>9610</v>
      </c>
      <c r="B4418" s="295" t="s">
        <v>9611</v>
      </c>
      <c r="C4418" s="296" t="s">
        <v>19</v>
      </c>
      <c r="D4418" s="297" t="n">
        <v>0.3571</v>
      </c>
      <c r="E4418" s="298" t="n">
        <f aca="false">1-D4418</f>
        <v>0.6429</v>
      </c>
      <c r="F4418" s="299" t="n">
        <v>15.88</v>
      </c>
    </row>
    <row r="4419" customFormat="false" ht="15" hidden="false" customHeight="false" outlineLevel="0" collapsed="false">
      <c r="A4419" s="294" t="s">
        <v>9612</v>
      </c>
      <c r="B4419" s="295" t="s">
        <v>9613</v>
      </c>
      <c r="C4419" s="296" t="s">
        <v>19</v>
      </c>
      <c r="D4419" s="297" t="n">
        <v>0.1883</v>
      </c>
      <c r="E4419" s="298" t="n">
        <f aca="false">1-D4419</f>
        <v>0.8117</v>
      </c>
      <c r="F4419" s="299" t="n">
        <v>16.94</v>
      </c>
    </row>
    <row r="4420" customFormat="false" ht="15" hidden="false" customHeight="false" outlineLevel="0" collapsed="false">
      <c r="A4420" s="294" t="s">
        <v>9614</v>
      </c>
      <c r="B4420" s="295" t="s">
        <v>9615</v>
      </c>
      <c r="C4420" s="296" t="s">
        <v>19</v>
      </c>
      <c r="D4420" s="297" t="n">
        <v>0.1724</v>
      </c>
      <c r="E4420" s="298" t="n">
        <f aca="false">1-D4420</f>
        <v>0.8276</v>
      </c>
      <c r="F4420" s="299" t="n">
        <v>19.84</v>
      </c>
    </row>
    <row r="4421" customFormat="false" ht="15" hidden="false" customHeight="false" outlineLevel="0" collapsed="false">
      <c r="A4421" s="294" t="s">
        <v>9616</v>
      </c>
      <c r="B4421" s="295" t="s">
        <v>9617</v>
      </c>
      <c r="C4421" s="296" t="s">
        <v>19</v>
      </c>
      <c r="D4421" s="297" t="n">
        <v>0.1596</v>
      </c>
      <c r="E4421" s="298" t="n">
        <f aca="false">1-D4421</f>
        <v>0.8404</v>
      </c>
      <c r="F4421" s="299" t="n">
        <v>25.13</v>
      </c>
    </row>
    <row r="4422" customFormat="false" ht="15" hidden="false" customHeight="false" outlineLevel="0" collapsed="false">
      <c r="A4422" s="294" t="s">
        <v>9618</v>
      </c>
      <c r="B4422" s="295" t="s">
        <v>9619</v>
      </c>
      <c r="C4422" s="296" t="s">
        <v>19</v>
      </c>
      <c r="D4422" s="297" t="n">
        <v>0.1542</v>
      </c>
      <c r="E4422" s="298" t="n">
        <f aca="false">1-D4422</f>
        <v>0.8458</v>
      </c>
      <c r="F4422" s="299" t="n">
        <v>29.12</v>
      </c>
    </row>
    <row r="4423" customFormat="false" ht="15" hidden="false" customHeight="false" outlineLevel="0" collapsed="false">
      <c r="A4423" s="294" t="s">
        <v>9620</v>
      </c>
      <c r="B4423" s="295" t="s">
        <v>9621</v>
      </c>
      <c r="C4423" s="296" t="s">
        <v>19</v>
      </c>
      <c r="D4423" s="297" t="n">
        <v>0.4604</v>
      </c>
      <c r="E4423" s="298" t="n">
        <f aca="false">1-D4423</f>
        <v>0.5396</v>
      </c>
      <c r="F4423" s="299" t="n">
        <v>11.12</v>
      </c>
    </row>
    <row r="4424" customFormat="false" ht="15" hidden="false" customHeight="false" outlineLevel="0" collapsed="false">
      <c r="A4424" s="294" t="s">
        <v>9622</v>
      </c>
      <c r="B4424" s="295" t="s">
        <v>9623</v>
      </c>
      <c r="C4424" s="296" t="s">
        <v>19</v>
      </c>
      <c r="D4424" s="297" t="n">
        <v>0.5035</v>
      </c>
      <c r="E4424" s="298" t="n">
        <f aca="false">1-D4424</f>
        <v>0.4965</v>
      </c>
      <c r="F4424" s="299" t="n">
        <v>10.11</v>
      </c>
    </row>
    <row r="4425" customFormat="false" ht="15" hidden="false" customHeight="false" outlineLevel="0" collapsed="false">
      <c r="A4425" s="294" t="s">
        <v>9624</v>
      </c>
      <c r="B4425" s="295" t="s">
        <v>9625</v>
      </c>
      <c r="C4425" s="296" t="s">
        <v>19</v>
      </c>
      <c r="D4425" s="297" t="n">
        <v>0.5192</v>
      </c>
      <c r="E4425" s="298" t="n">
        <f aca="false">1-D4425</f>
        <v>0.4808</v>
      </c>
      <c r="F4425" s="299" t="n">
        <v>10.96</v>
      </c>
    </row>
    <row r="4426" customFormat="false" ht="15" hidden="false" customHeight="false" outlineLevel="0" collapsed="false">
      <c r="A4426" s="294" t="s">
        <v>9626</v>
      </c>
      <c r="B4426" s="295" t="s">
        <v>9627</v>
      </c>
      <c r="C4426" s="296" t="s">
        <v>19</v>
      </c>
      <c r="D4426" s="297" t="n">
        <v>0.3883</v>
      </c>
      <c r="E4426" s="298" t="n">
        <f aca="false">1-D4426</f>
        <v>0.6117</v>
      </c>
      <c r="F4426" s="299" t="n">
        <v>7.88</v>
      </c>
    </row>
    <row r="4427" customFormat="false" ht="15" hidden="false" customHeight="false" outlineLevel="0" collapsed="false">
      <c r="A4427" s="294" t="s">
        <v>9628</v>
      </c>
      <c r="B4427" s="295" t="s">
        <v>9629</v>
      </c>
      <c r="C4427" s="296" t="s">
        <v>19</v>
      </c>
      <c r="D4427" s="297" t="n">
        <v>0.4966</v>
      </c>
      <c r="E4427" s="298" t="n">
        <f aca="false">1-D4427</f>
        <v>0.5034</v>
      </c>
      <c r="F4427" s="299" t="n">
        <v>11.88</v>
      </c>
    </row>
    <row r="4428" customFormat="false" ht="15" hidden="false" customHeight="false" outlineLevel="0" collapsed="false">
      <c r="A4428" s="294" t="s">
        <v>9630</v>
      </c>
      <c r="B4428" s="295" t="s">
        <v>9631</v>
      </c>
      <c r="C4428" s="296" t="s">
        <v>19</v>
      </c>
      <c r="D4428" s="297" t="n">
        <v>0.5132</v>
      </c>
      <c r="E4428" s="298" t="n">
        <f aca="false">1-D4428</f>
        <v>0.4868</v>
      </c>
      <c r="F4428" s="299" t="n">
        <v>12.86</v>
      </c>
    </row>
    <row r="4429" customFormat="false" ht="15" hidden="false" customHeight="false" outlineLevel="0" collapsed="false">
      <c r="A4429" s="294" t="s">
        <v>9632</v>
      </c>
      <c r="B4429" s="295" t="s">
        <v>9633</v>
      </c>
      <c r="C4429" s="296" t="s">
        <v>19</v>
      </c>
      <c r="D4429" s="297" t="n">
        <v>0.3342</v>
      </c>
      <c r="E4429" s="298" t="n">
        <f aca="false">1-D4429</f>
        <v>0.6658</v>
      </c>
      <c r="F4429" s="299" t="n">
        <v>11.16</v>
      </c>
    </row>
    <row r="4430" customFormat="false" ht="15" hidden="false" customHeight="false" outlineLevel="0" collapsed="false">
      <c r="A4430" s="294" t="s">
        <v>9634</v>
      </c>
      <c r="B4430" s="295" t="s">
        <v>9635</v>
      </c>
      <c r="C4430" s="296" t="s">
        <v>19</v>
      </c>
      <c r="D4430" s="297" t="n">
        <v>0.4444</v>
      </c>
      <c r="E4430" s="298" t="n">
        <f aca="false">1-D4430</f>
        <v>0.5556</v>
      </c>
      <c r="F4430" s="299" t="n">
        <v>15.84</v>
      </c>
    </row>
    <row r="4431" customFormat="false" ht="15" hidden="false" customHeight="false" outlineLevel="0" collapsed="false">
      <c r="A4431" s="294" t="s">
        <v>9636</v>
      </c>
      <c r="B4431" s="295" t="s">
        <v>9637</v>
      </c>
      <c r="C4431" s="296" t="s">
        <v>19</v>
      </c>
      <c r="D4431" s="297" t="n">
        <v>0.4629</v>
      </c>
      <c r="E4431" s="298" t="n">
        <f aca="false">1-D4431</f>
        <v>0.5371</v>
      </c>
      <c r="F4431" s="299" t="n">
        <v>17</v>
      </c>
    </row>
    <row r="4432" customFormat="false" ht="15" hidden="false" customHeight="false" outlineLevel="0" collapsed="false">
      <c r="A4432" s="294" t="s">
        <v>9638</v>
      </c>
      <c r="B4432" s="295" t="s">
        <v>9639</v>
      </c>
      <c r="C4432" s="296" t="s">
        <v>19</v>
      </c>
      <c r="D4432" s="297" t="n">
        <v>0.3324</v>
      </c>
      <c r="E4432" s="298" t="n">
        <f aca="false">1-D4432</f>
        <v>0.6676</v>
      </c>
      <c r="F4432" s="299" t="n">
        <v>13.66</v>
      </c>
    </row>
    <row r="4433" customFormat="false" ht="15" hidden="false" customHeight="false" outlineLevel="0" collapsed="false">
      <c r="A4433" s="294" t="s">
        <v>9640</v>
      </c>
      <c r="B4433" s="295" t="s">
        <v>9641</v>
      </c>
      <c r="C4433" s="296" t="s">
        <v>19</v>
      </c>
      <c r="D4433" s="297" t="n">
        <v>0.4387</v>
      </c>
      <c r="E4433" s="298" t="n">
        <f aca="false">1-D4433</f>
        <v>0.5613</v>
      </c>
      <c r="F4433" s="299" t="n">
        <v>19.01</v>
      </c>
    </row>
    <row r="4434" customFormat="false" ht="15" hidden="false" customHeight="false" outlineLevel="0" collapsed="false">
      <c r="A4434" s="294" t="s">
        <v>9642</v>
      </c>
      <c r="B4434" s="295" t="s">
        <v>9643</v>
      </c>
      <c r="C4434" s="296" t="s">
        <v>19</v>
      </c>
      <c r="D4434" s="297" t="n">
        <v>0.2792</v>
      </c>
      <c r="E4434" s="298" t="n">
        <f aca="false">1-D4434</f>
        <v>0.7208</v>
      </c>
      <c r="F4434" s="299" t="n">
        <v>19.77</v>
      </c>
    </row>
    <row r="4435" customFormat="false" ht="15" hidden="false" customHeight="false" outlineLevel="0" collapsed="false">
      <c r="A4435" s="294" t="s">
        <v>9644</v>
      </c>
      <c r="B4435" s="295" t="s">
        <v>9645</v>
      </c>
      <c r="C4435" s="296" t="s">
        <v>19</v>
      </c>
      <c r="D4435" s="297" t="n">
        <v>0.3827</v>
      </c>
      <c r="E4435" s="298" t="n">
        <f aca="false">1-D4435</f>
        <v>0.6173</v>
      </c>
      <c r="F4435" s="299" t="n">
        <v>26.05</v>
      </c>
    </row>
    <row r="4436" customFormat="false" ht="15" hidden="false" customHeight="false" outlineLevel="0" collapsed="false">
      <c r="A4436" s="294" t="s">
        <v>9646</v>
      </c>
      <c r="B4436" s="295" t="s">
        <v>9647</v>
      </c>
      <c r="C4436" s="296" t="s">
        <v>19</v>
      </c>
      <c r="D4436" s="297" t="n">
        <v>0.2361</v>
      </c>
      <c r="E4436" s="298" t="n">
        <f aca="false">1-D4436</f>
        <v>0.7639</v>
      </c>
      <c r="F4436" s="299" t="n">
        <v>27.7</v>
      </c>
    </row>
    <row r="4437" customFormat="false" ht="15" hidden="false" customHeight="false" outlineLevel="0" collapsed="false">
      <c r="A4437" s="294" t="s">
        <v>9648</v>
      </c>
      <c r="B4437" s="295" t="s">
        <v>9649</v>
      </c>
      <c r="C4437" s="296" t="s">
        <v>19</v>
      </c>
      <c r="D4437" s="297" t="n">
        <v>0.1699</v>
      </c>
      <c r="E4437" s="298" t="n">
        <f aca="false">1-D4437</f>
        <v>0.8301</v>
      </c>
      <c r="F4437" s="299" t="n">
        <v>47.2</v>
      </c>
    </row>
    <row r="4438" customFormat="false" ht="15" hidden="false" customHeight="false" outlineLevel="0" collapsed="false">
      <c r="A4438" s="294" t="s">
        <v>9650</v>
      </c>
      <c r="B4438" s="295" t="s">
        <v>9651</v>
      </c>
      <c r="C4438" s="296" t="s">
        <v>19</v>
      </c>
      <c r="D4438" s="297" t="n">
        <v>0.1588</v>
      </c>
      <c r="E4438" s="298" t="n">
        <f aca="false">1-D4438</f>
        <v>0.8412</v>
      </c>
      <c r="F4438" s="299" t="n">
        <v>56.69</v>
      </c>
    </row>
    <row r="4439" customFormat="false" ht="15" hidden="false" customHeight="false" outlineLevel="0" collapsed="false">
      <c r="A4439" s="294" t="s">
        <v>9652</v>
      </c>
      <c r="B4439" s="295" t="s">
        <v>9653</v>
      </c>
      <c r="C4439" s="296" t="s">
        <v>19</v>
      </c>
      <c r="D4439" s="297" t="n">
        <v>0.507</v>
      </c>
      <c r="E4439" s="298" t="n">
        <f aca="false">1-D4439</f>
        <v>0.493</v>
      </c>
      <c r="F4439" s="299" t="n">
        <v>10.04</v>
      </c>
    </row>
    <row r="4440" customFormat="false" ht="15" hidden="false" customHeight="false" outlineLevel="0" collapsed="false">
      <c r="A4440" s="294" t="s">
        <v>9654</v>
      </c>
      <c r="B4440" s="295" t="s">
        <v>9655</v>
      </c>
      <c r="C4440" s="296" t="s">
        <v>19</v>
      </c>
      <c r="D4440" s="297" t="n">
        <v>0.5225</v>
      </c>
      <c r="E4440" s="298" t="n">
        <f aca="false">1-D4440</f>
        <v>0.4775</v>
      </c>
      <c r="F4440" s="299" t="n">
        <v>10.89</v>
      </c>
    </row>
    <row r="4441" customFormat="false" ht="15" hidden="false" customHeight="false" outlineLevel="0" collapsed="false">
      <c r="A4441" s="294" t="s">
        <v>9656</v>
      </c>
      <c r="B4441" s="295" t="s">
        <v>9657</v>
      </c>
      <c r="C4441" s="296" t="s">
        <v>19</v>
      </c>
      <c r="D4441" s="297" t="n">
        <v>0.3647</v>
      </c>
      <c r="E4441" s="298" t="n">
        <f aca="false">1-D4441</f>
        <v>0.6353</v>
      </c>
      <c r="F4441" s="299" t="n">
        <v>8.39</v>
      </c>
    </row>
    <row r="4442" customFormat="false" ht="15" hidden="false" customHeight="false" outlineLevel="0" collapsed="false">
      <c r="A4442" s="294" t="s">
        <v>9658</v>
      </c>
      <c r="B4442" s="295" t="s">
        <v>9659</v>
      </c>
      <c r="C4442" s="296" t="s">
        <v>19</v>
      </c>
      <c r="D4442" s="297" t="n">
        <v>0.4762</v>
      </c>
      <c r="E4442" s="298" t="n">
        <f aca="false">1-D4442</f>
        <v>0.5238</v>
      </c>
      <c r="F4442" s="299" t="n">
        <v>12.39</v>
      </c>
    </row>
    <row r="4443" customFormat="false" ht="15" hidden="false" customHeight="false" outlineLevel="0" collapsed="false">
      <c r="A4443" s="294" t="s">
        <v>9660</v>
      </c>
      <c r="B4443" s="295" t="s">
        <v>9661</v>
      </c>
      <c r="C4443" s="296" t="s">
        <v>19</v>
      </c>
      <c r="D4443" s="297" t="n">
        <v>0.4936</v>
      </c>
      <c r="E4443" s="298" t="n">
        <f aca="false">1-D4443</f>
        <v>0.5064</v>
      </c>
      <c r="F4443" s="299" t="n">
        <v>13.37</v>
      </c>
    </row>
    <row r="4444" customFormat="false" ht="15" hidden="false" customHeight="false" outlineLevel="0" collapsed="false">
      <c r="A4444" s="294" t="s">
        <v>9662</v>
      </c>
      <c r="B4444" s="295" t="s">
        <v>9663</v>
      </c>
      <c r="C4444" s="296" t="s">
        <v>19</v>
      </c>
      <c r="D4444" s="297" t="n">
        <v>0.2854</v>
      </c>
      <c r="E4444" s="298" t="n">
        <f aca="false">1-D4444</f>
        <v>0.7146</v>
      </c>
      <c r="F4444" s="299" t="n">
        <v>13.07</v>
      </c>
    </row>
    <row r="4445" customFormat="false" ht="15" hidden="false" customHeight="false" outlineLevel="0" collapsed="false">
      <c r="A4445" s="294" t="s">
        <v>9664</v>
      </c>
      <c r="B4445" s="295" t="s">
        <v>9665</v>
      </c>
      <c r="C4445" s="296" t="s">
        <v>19</v>
      </c>
      <c r="D4445" s="297" t="n">
        <v>0.3966</v>
      </c>
      <c r="E4445" s="298" t="n">
        <f aca="false">1-D4445</f>
        <v>0.6034</v>
      </c>
      <c r="F4445" s="299" t="n">
        <v>17.75</v>
      </c>
    </row>
    <row r="4446" customFormat="false" ht="15" hidden="false" customHeight="false" outlineLevel="0" collapsed="false">
      <c r="A4446" s="294" t="s">
        <v>9666</v>
      </c>
      <c r="B4446" s="295" t="s">
        <v>9667</v>
      </c>
      <c r="C4446" s="296" t="s">
        <v>19</v>
      </c>
      <c r="D4446" s="297" t="n">
        <v>0.4162</v>
      </c>
      <c r="E4446" s="298" t="n">
        <f aca="false">1-D4446</f>
        <v>0.5838</v>
      </c>
      <c r="F4446" s="299" t="n">
        <v>18.91</v>
      </c>
    </row>
    <row r="4447" customFormat="false" ht="15" hidden="false" customHeight="false" outlineLevel="0" collapsed="false">
      <c r="A4447" s="294" t="s">
        <v>9668</v>
      </c>
      <c r="B4447" s="295" t="s">
        <v>9669</v>
      </c>
      <c r="C4447" s="296" t="s">
        <v>19</v>
      </c>
      <c r="D4447" s="297" t="n">
        <v>0.2271</v>
      </c>
      <c r="E4447" s="298" t="n">
        <f aca="false">1-D4447</f>
        <v>0.7729</v>
      </c>
      <c r="F4447" s="299" t="n">
        <v>19.99</v>
      </c>
    </row>
    <row r="4448" customFormat="false" ht="15" hidden="false" customHeight="false" outlineLevel="0" collapsed="false">
      <c r="A4448" s="294" t="s">
        <v>9670</v>
      </c>
      <c r="B4448" s="295" t="s">
        <v>9671</v>
      </c>
      <c r="C4448" s="296" t="s">
        <v>19</v>
      </c>
      <c r="D4448" s="297" t="n">
        <v>0.3291</v>
      </c>
      <c r="E4448" s="298" t="n">
        <f aca="false">1-D4448</f>
        <v>0.6709</v>
      </c>
      <c r="F4448" s="299" t="n">
        <v>25.34</v>
      </c>
    </row>
    <row r="4449" customFormat="false" ht="15" hidden="false" customHeight="false" outlineLevel="0" collapsed="false">
      <c r="A4449" s="294" t="s">
        <v>9672</v>
      </c>
      <c r="B4449" s="295" t="s">
        <v>9673</v>
      </c>
      <c r="C4449" s="296" t="s">
        <v>19</v>
      </c>
      <c r="D4449" s="297" t="n">
        <v>0.2361</v>
      </c>
      <c r="E4449" s="298" t="n">
        <f aca="false">1-D4449</f>
        <v>0.7639</v>
      </c>
      <c r="F4449" s="299" t="n">
        <v>23.38</v>
      </c>
    </row>
    <row r="4450" customFormat="false" ht="15" hidden="false" customHeight="false" outlineLevel="0" collapsed="false">
      <c r="A4450" s="294" t="s">
        <v>9674</v>
      </c>
      <c r="B4450" s="295" t="s">
        <v>9675</v>
      </c>
      <c r="C4450" s="296" t="s">
        <v>19</v>
      </c>
      <c r="D4450" s="297" t="n">
        <v>0.3361</v>
      </c>
      <c r="E4450" s="298" t="n">
        <f aca="false">1-D4450</f>
        <v>0.6639</v>
      </c>
      <c r="F4450" s="299" t="n">
        <v>29.66</v>
      </c>
    </row>
    <row r="4451" customFormat="false" ht="15" hidden="false" customHeight="false" outlineLevel="0" collapsed="false">
      <c r="A4451" s="294" t="s">
        <v>9676</v>
      </c>
      <c r="B4451" s="295" t="s">
        <v>9677</v>
      </c>
      <c r="C4451" s="296" t="s">
        <v>19</v>
      </c>
      <c r="D4451" s="297" t="n">
        <v>0.1421</v>
      </c>
      <c r="E4451" s="298" t="n">
        <f aca="false">1-D4451</f>
        <v>0.8579</v>
      </c>
      <c r="F4451" s="299" t="n">
        <v>46.03</v>
      </c>
    </row>
    <row r="4452" customFormat="false" ht="15" hidden="false" customHeight="false" outlineLevel="0" collapsed="false">
      <c r="A4452" s="294" t="s">
        <v>9678</v>
      </c>
      <c r="B4452" s="295" t="s">
        <v>9679</v>
      </c>
      <c r="C4452" s="296" t="s">
        <v>19</v>
      </c>
      <c r="D4452" s="297" t="n">
        <v>0.1184</v>
      </c>
      <c r="E4452" s="298" t="n">
        <f aca="false">1-D4452</f>
        <v>0.8816</v>
      </c>
      <c r="F4452" s="299" t="n">
        <v>67.71</v>
      </c>
    </row>
    <row r="4453" customFormat="false" ht="15" hidden="false" customHeight="false" outlineLevel="0" collapsed="false">
      <c r="A4453" s="294" t="s">
        <v>9680</v>
      </c>
      <c r="B4453" s="295" t="s">
        <v>9681</v>
      </c>
      <c r="C4453" s="296" t="s">
        <v>19</v>
      </c>
      <c r="D4453" s="297" t="n">
        <v>0.1062</v>
      </c>
      <c r="E4453" s="298" t="n">
        <f aca="false">1-D4453</f>
        <v>0.8938</v>
      </c>
      <c r="F4453" s="299" t="n">
        <v>84.75</v>
      </c>
    </row>
    <row r="4454" customFormat="false" ht="15" hidden="false" customHeight="false" outlineLevel="0" collapsed="false">
      <c r="A4454" s="294" t="s">
        <v>9682</v>
      </c>
      <c r="B4454" s="295" t="s">
        <v>9683</v>
      </c>
      <c r="C4454" s="296" t="s">
        <v>19</v>
      </c>
      <c r="D4454" s="297" t="n">
        <v>0.3272</v>
      </c>
      <c r="E4454" s="298" t="n">
        <f aca="false">1-D4454</f>
        <v>0.6728</v>
      </c>
      <c r="F4454" s="299" t="n">
        <v>10.36</v>
      </c>
    </row>
    <row r="4455" customFormat="false" ht="15" hidden="false" customHeight="false" outlineLevel="0" collapsed="false">
      <c r="A4455" s="294" t="s">
        <v>9684</v>
      </c>
      <c r="B4455" s="295" t="s">
        <v>9685</v>
      </c>
      <c r="C4455" s="296" t="s">
        <v>19</v>
      </c>
      <c r="D4455" s="297" t="n">
        <v>0.3468</v>
      </c>
      <c r="E4455" s="298" t="n">
        <f aca="false">1-D4455</f>
        <v>0.6532</v>
      </c>
      <c r="F4455" s="299" t="n">
        <v>10.93</v>
      </c>
    </row>
    <row r="4456" customFormat="false" ht="15" hidden="false" customHeight="false" outlineLevel="0" collapsed="false">
      <c r="A4456" s="294" t="s">
        <v>9686</v>
      </c>
      <c r="B4456" s="295" t="s">
        <v>9687</v>
      </c>
      <c r="C4456" s="296" t="s">
        <v>19</v>
      </c>
      <c r="D4456" s="297" t="n">
        <v>0.1943</v>
      </c>
      <c r="E4456" s="298" t="n">
        <f aca="false">1-D4456</f>
        <v>0.8057</v>
      </c>
      <c r="F4456" s="299" t="n">
        <v>10.5</v>
      </c>
    </row>
    <row r="4457" customFormat="false" ht="15" hidden="false" customHeight="false" outlineLevel="0" collapsed="false">
      <c r="A4457" s="294" t="s">
        <v>9688</v>
      </c>
      <c r="B4457" s="295" t="s">
        <v>9689</v>
      </c>
      <c r="C4457" s="296" t="s">
        <v>19</v>
      </c>
      <c r="D4457" s="297" t="n">
        <v>0.2982</v>
      </c>
      <c r="E4457" s="298" t="n">
        <f aca="false">1-D4457</f>
        <v>0.7018</v>
      </c>
      <c r="F4457" s="299" t="n">
        <v>13.18</v>
      </c>
    </row>
    <row r="4458" customFormat="false" ht="15" hidden="false" customHeight="false" outlineLevel="0" collapsed="false">
      <c r="A4458" s="294" t="s">
        <v>9690</v>
      </c>
      <c r="B4458" s="295" t="s">
        <v>9691</v>
      </c>
      <c r="C4458" s="296" t="s">
        <v>19</v>
      </c>
      <c r="D4458" s="297" t="n">
        <v>0.3181</v>
      </c>
      <c r="E4458" s="298" t="n">
        <f aca="false">1-D4458</f>
        <v>0.6819</v>
      </c>
      <c r="F4458" s="299" t="n">
        <v>13.83</v>
      </c>
    </row>
    <row r="4459" customFormat="false" ht="15" hidden="false" customHeight="false" outlineLevel="0" collapsed="false">
      <c r="A4459" s="294" t="s">
        <v>9692</v>
      </c>
      <c r="B4459" s="295" t="s">
        <v>9693</v>
      </c>
      <c r="C4459" s="296" t="s">
        <v>19</v>
      </c>
      <c r="D4459" s="297" t="n">
        <v>0.1192</v>
      </c>
      <c r="E4459" s="298" t="n">
        <f aca="false">1-D4459</f>
        <v>0.8808</v>
      </c>
      <c r="F4459" s="299" t="n">
        <v>20.97</v>
      </c>
    </row>
    <row r="4460" customFormat="false" ht="15" hidden="false" customHeight="false" outlineLevel="0" collapsed="false">
      <c r="A4460" s="294" t="s">
        <v>9694</v>
      </c>
      <c r="B4460" s="295" t="s">
        <v>9695</v>
      </c>
      <c r="C4460" s="296" t="s">
        <v>19</v>
      </c>
      <c r="D4460" s="297" t="n">
        <v>0.1947</v>
      </c>
      <c r="E4460" s="298" t="n">
        <f aca="false">1-D4460</f>
        <v>0.8053</v>
      </c>
      <c r="F4460" s="299" t="n">
        <v>24.09</v>
      </c>
    </row>
    <row r="4461" customFormat="false" ht="15" hidden="false" customHeight="false" outlineLevel="0" collapsed="false">
      <c r="A4461" s="294" t="s">
        <v>9696</v>
      </c>
      <c r="B4461" s="295" t="s">
        <v>9697</v>
      </c>
      <c r="C4461" s="296" t="s">
        <v>19</v>
      </c>
      <c r="D4461" s="297" t="n">
        <v>0.2108</v>
      </c>
      <c r="E4461" s="298" t="n">
        <f aca="false">1-D4461</f>
        <v>0.7892</v>
      </c>
      <c r="F4461" s="299" t="n">
        <v>24.86</v>
      </c>
    </row>
    <row r="4462" customFormat="false" ht="15" hidden="false" customHeight="false" outlineLevel="0" collapsed="false">
      <c r="A4462" s="294" t="s">
        <v>9698</v>
      </c>
      <c r="B4462" s="295" t="s">
        <v>9699</v>
      </c>
      <c r="C4462" s="296" t="s">
        <v>19</v>
      </c>
      <c r="D4462" s="297" t="n">
        <v>0.5593</v>
      </c>
      <c r="E4462" s="298" t="n">
        <f aca="false">1-D4462</f>
        <v>0.4407</v>
      </c>
      <c r="F4462" s="299" t="n">
        <v>9.1</v>
      </c>
    </row>
    <row r="4463" customFormat="false" ht="15" hidden="false" customHeight="false" outlineLevel="0" collapsed="false">
      <c r="A4463" s="294" t="s">
        <v>9700</v>
      </c>
      <c r="B4463" s="295" t="s">
        <v>9701</v>
      </c>
      <c r="C4463" s="296" t="s">
        <v>19</v>
      </c>
      <c r="D4463" s="297" t="n">
        <v>0.5719</v>
      </c>
      <c r="E4463" s="298" t="n">
        <f aca="false">1-D4463</f>
        <v>0.4281</v>
      </c>
      <c r="F4463" s="299" t="n">
        <v>9.95</v>
      </c>
    </row>
    <row r="4464" customFormat="false" ht="15" hidden="false" customHeight="false" outlineLevel="0" collapsed="false">
      <c r="A4464" s="294" t="s">
        <v>9702</v>
      </c>
      <c r="B4464" s="295" t="s">
        <v>9703</v>
      </c>
      <c r="C4464" s="296" t="s">
        <v>19</v>
      </c>
      <c r="D4464" s="297" t="n">
        <v>0.439</v>
      </c>
      <c r="E4464" s="298" t="n">
        <f aca="false">1-D4464</f>
        <v>0.561</v>
      </c>
      <c r="F4464" s="299" t="n">
        <v>6.97</v>
      </c>
    </row>
    <row r="4465" customFormat="false" ht="15" hidden="false" customHeight="false" outlineLevel="0" collapsed="false">
      <c r="A4465" s="294" t="s">
        <v>9704</v>
      </c>
      <c r="B4465" s="295" t="s">
        <v>9705</v>
      </c>
      <c r="C4465" s="296" t="s">
        <v>19</v>
      </c>
      <c r="D4465" s="297" t="n">
        <v>0.5378</v>
      </c>
      <c r="E4465" s="298" t="n">
        <f aca="false">1-D4465</f>
        <v>0.4622</v>
      </c>
      <c r="F4465" s="299" t="n">
        <v>10.97</v>
      </c>
    </row>
    <row r="4466" customFormat="false" ht="15" hidden="false" customHeight="false" outlineLevel="0" collapsed="false">
      <c r="A4466" s="294" t="s">
        <v>374</v>
      </c>
      <c r="B4466" s="295" t="s">
        <v>375</v>
      </c>
      <c r="C4466" s="296" t="s">
        <v>19</v>
      </c>
      <c r="D4466" s="297" t="n">
        <v>0.5523</v>
      </c>
      <c r="E4466" s="298" t="n">
        <f aca="false">1-D4466</f>
        <v>0.4477</v>
      </c>
      <c r="F4466" s="299" t="n">
        <v>11.95</v>
      </c>
    </row>
    <row r="4467" customFormat="false" ht="15" hidden="false" customHeight="false" outlineLevel="0" collapsed="false">
      <c r="A4467" s="294" t="s">
        <v>9706</v>
      </c>
      <c r="B4467" s="295" t="s">
        <v>9707</v>
      </c>
      <c r="C4467" s="296" t="s">
        <v>19</v>
      </c>
      <c r="D4467" s="297" t="n">
        <v>0.3438</v>
      </c>
      <c r="E4467" s="298" t="n">
        <f aca="false">1-D4467</f>
        <v>0.6562</v>
      </c>
      <c r="F4467" s="299" t="n">
        <v>10.85</v>
      </c>
    </row>
    <row r="4468" customFormat="false" ht="15" hidden="false" customHeight="false" outlineLevel="0" collapsed="false">
      <c r="A4468" s="294" t="s">
        <v>9708</v>
      </c>
      <c r="B4468" s="295" t="s">
        <v>9709</v>
      </c>
      <c r="C4468" s="296" t="s">
        <v>19</v>
      </c>
      <c r="D4468" s="297" t="n">
        <v>0.4533</v>
      </c>
      <c r="E4468" s="298" t="n">
        <f aca="false">1-D4468</f>
        <v>0.5467</v>
      </c>
      <c r="F4468" s="299" t="n">
        <v>15.53</v>
      </c>
    </row>
    <row r="4469" customFormat="false" ht="15" hidden="false" customHeight="false" outlineLevel="0" collapsed="false">
      <c r="A4469" s="294" t="s">
        <v>9710</v>
      </c>
      <c r="B4469" s="295" t="s">
        <v>9711</v>
      </c>
      <c r="C4469" s="296" t="s">
        <v>19</v>
      </c>
      <c r="D4469" s="297" t="n">
        <v>0.4715</v>
      </c>
      <c r="E4469" s="298" t="n">
        <f aca="false">1-D4469</f>
        <v>0.5285</v>
      </c>
      <c r="F4469" s="299" t="n">
        <v>16.69</v>
      </c>
    </row>
    <row r="4470" customFormat="false" ht="15" hidden="false" customHeight="false" outlineLevel="0" collapsed="false">
      <c r="A4470" s="294" t="s">
        <v>9712</v>
      </c>
      <c r="B4470" s="295" t="s">
        <v>9713</v>
      </c>
      <c r="C4470" s="296" t="s">
        <v>19</v>
      </c>
      <c r="D4470" s="297" t="n">
        <v>0.3202</v>
      </c>
      <c r="E4470" s="298" t="n">
        <f aca="false">1-D4470</f>
        <v>0.6798</v>
      </c>
      <c r="F4470" s="299" t="n">
        <v>14.18</v>
      </c>
    </row>
    <row r="4471" customFormat="false" ht="15" hidden="false" customHeight="false" outlineLevel="0" collapsed="false">
      <c r="A4471" s="294" t="s">
        <v>9714</v>
      </c>
      <c r="B4471" s="295" t="s">
        <v>9715</v>
      </c>
      <c r="C4471" s="296" t="s">
        <v>19</v>
      </c>
      <c r="D4471" s="297" t="n">
        <v>0.427</v>
      </c>
      <c r="E4471" s="298" t="n">
        <f aca="false">1-D4471</f>
        <v>0.573</v>
      </c>
      <c r="F4471" s="299" t="n">
        <v>19.53</v>
      </c>
    </row>
    <row r="4472" customFormat="false" ht="15" hidden="false" customHeight="false" outlineLevel="0" collapsed="false">
      <c r="A4472" s="294" t="s">
        <v>9716</v>
      </c>
      <c r="B4472" s="295" t="s">
        <v>9717</v>
      </c>
      <c r="C4472" s="296" t="s">
        <v>19</v>
      </c>
      <c r="D4472" s="297" t="n">
        <v>0.3058</v>
      </c>
      <c r="E4472" s="298" t="n">
        <f aca="false">1-D4472</f>
        <v>0.6942</v>
      </c>
      <c r="F4472" s="299" t="n">
        <v>18.05</v>
      </c>
    </row>
    <row r="4473" customFormat="false" ht="15" hidden="false" customHeight="false" outlineLevel="0" collapsed="false">
      <c r="A4473" s="294" t="s">
        <v>9718</v>
      </c>
      <c r="B4473" s="295" t="s">
        <v>9719</v>
      </c>
      <c r="C4473" s="296" t="s">
        <v>19</v>
      </c>
      <c r="D4473" s="297" t="n">
        <v>0.4098</v>
      </c>
      <c r="E4473" s="298" t="n">
        <f aca="false">1-D4473</f>
        <v>0.5902</v>
      </c>
      <c r="F4473" s="299" t="n">
        <v>24.33</v>
      </c>
    </row>
    <row r="4474" customFormat="false" ht="15" hidden="false" customHeight="false" outlineLevel="0" collapsed="false">
      <c r="A4474" s="294" t="s">
        <v>9720</v>
      </c>
      <c r="B4474" s="295" t="s">
        <v>9721</v>
      </c>
      <c r="C4474" s="296" t="s">
        <v>19</v>
      </c>
      <c r="D4474" s="297" t="n">
        <v>0.1659</v>
      </c>
      <c r="E4474" s="298" t="n">
        <f aca="false">1-D4474</f>
        <v>0.8341</v>
      </c>
      <c r="F4474" s="299" t="n">
        <v>39.43</v>
      </c>
    </row>
    <row r="4475" customFormat="false" ht="15" hidden="false" customHeight="false" outlineLevel="0" collapsed="false">
      <c r="A4475" s="294" t="s">
        <v>9722</v>
      </c>
      <c r="B4475" s="295" t="s">
        <v>9723</v>
      </c>
      <c r="C4475" s="296" t="s">
        <v>19</v>
      </c>
      <c r="D4475" s="297" t="n">
        <v>0.1002</v>
      </c>
      <c r="E4475" s="298" t="n">
        <f aca="false">1-D4475</f>
        <v>0.8998</v>
      </c>
      <c r="F4475" s="299" t="n">
        <v>80.04</v>
      </c>
    </row>
    <row r="4476" customFormat="false" ht="15" hidden="false" customHeight="false" outlineLevel="0" collapsed="false">
      <c r="A4476" s="294" t="s">
        <v>9724</v>
      </c>
      <c r="B4476" s="295" t="s">
        <v>9725</v>
      </c>
      <c r="C4476" s="296" t="s">
        <v>19</v>
      </c>
      <c r="D4476" s="297" t="n">
        <v>0.0922</v>
      </c>
      <c r="E4476" s="298" t="n">
        <f aca="false">1-D4476</f>
        <v>0.9078</v>
      </c>
      <c r="F4476" s="299" t="n">
        <v>97.61</v>
      </c>
    </row>
    <row r="4477" customFormat="false" ht="15" hidden="false" customHeight="false" outlineLevel="0" collapsed="false">
      <c r="A4477" s="294" t="s">
        <v>9726</v>
      </c>
      <c r="B4477" s="295" t="s">
        <v>9727</v>
      </c>
      <c r="C4477" s="296" t="s">
        <v>19</v>
      </c>
      <c r="D4477" s="297" t="n">
        <v>0.4017</v>
      </c>
      <c r="E4477" s="298" t="n">
        <f aca="false">1-D4477</f>
        <v>0.5983</v>
      </c>
      <c r="F4477" s="299" t="n">
        <v>14.19</v>
      </c>
    </row>
    <row r="4478" customFormat="false" ht="15" hidden="false" customHeight="false" outlineLevel="0" collapsed="false">
      <c r="A4478" s="294" t="s">
        <v>362</v>
      </c>
      <c r="B4478" s="295" t="s">
        <v>9728</v>
      </c>
      <c r="C4478" s="296" t="s">
        <v>19</v>
      </c>
      <c r="D4478" s="297" t="n">
        <v>0.3532</v>
      </c>
      <c r="E4478" s="298" t="n">
        <f aca="false">1-D4478</f>
        <v>0.6468</v>
      </c>
      <c r="F4478" s="299" t="n">
        <v>17.41</v>
      </c>
    </row>
    <row r="4479" customFormat="false" ht="15" hidden="false" customHeight="false" outlineLevel="0" collapsed="false">
      <c r="A4479" s="294" t="s">
        <v>9729</v>
      </c>
      <c r="B4479" s="295" t="s">
        <v>9730</v>
      </c>
      <c r="C4479" s="296" t="s">
        <v>19</v>
      </c>
      <c r="D4479" s="297" t="n">
        <v>0.5925</v>
      </c>
      <c r="E4479" s="298" t="n">
        <f aca="false">1-D4479</f>
        <v>0.4075</v>
      </c>
      <c r="F4479" s="299" t="n">
        <v>8.59</v>
      </c>
    </row>
    <row r="4480" customFormat="false" ht="15" hidden="false" customHeight="false" outlineLevel="0" collapsed="false">
      <c r="A4480" s="294" t="s">
        <v>323</v>
      </c>
      <c r="B4480" s="295" t="s">
        <v>324</v>
      </c>
      <c r="C4480" s="296" t="s">
        <v>19</v>
      </c>
      <c r="D4480" s="297" t="n">
        <v>0.6028</v>
      </c>
      <c r="E4480" s="298" t="n">
        <f aca="false">1-D4480</f>
        <v>0.3972</v>
      </c>
      <c r="F4480" s="299" t="n">
        <v>9.44</v>
      </c>
    </row>
    <row r="4481" customFormat="false" ht="15" hidden="false" customHeight="false" outlineLevel="0" collapsed="false">
      <c r="A4481" s="294" t="s">
        <v>9731</v>
      </c>
      <c r="B4481" s="295" t="s">
        <v>9732</v>
      </c>
      <c r="C4481" s="296" t="s">
        <v>19</v>
      </c>
      <c r="D4481" s="297" t="n">
        <v>0.4912</v>
      </c>
      <c r="E4481" s="298" t="n">
        <f aca="false">1-D4481</f>
        <v>0.5088</v>
      </c>
      <c r="F4481" s="299" t="n">
        <v>6.23</v>
      </c>
    </row>
    <row r="4482" customFormat="false" ht="15" hidden="false" customHeight="false" outlineLevel="0" collapsed="false">
      <c r="A4482" s="294" t="s">
        <v>9733</v>
      </c>
      <c r="B4482" s="295" t="s">
        <v>9734</v>
      </c>
      <c r="C4482" s="296" t="s">
        <v>19</v>
      </c>
      <c r="D4482" s="297" t="n">
        <v>0.5767</v>
      </c>
      <c r="E4482" s="298" t="n">
        <f aca="false">1-D4482</f>
        <v>0.4233</v>
      </c>
      <c r="F4482" s="299" t="n">
        <v>10.23</v>
      </c>
    </row>
    <row r="4483" customFormat="false" ht="15" hidden="false" customHeight="false" outlineLevel="0" collapsed="false">
      <c r="A4483" s="294" t="s">
        <v>347</v>
      </c>
      <c r="B4483" s="295" t="s">
        <v>348</v>
      </c>
      <c r="C4483" s="296" t="s">
        <v>19</v>
      </c>
      <c r="D4483" s="297" t="n">
        <v>0.5888</v>
      </c>
      <c r="E4483" s="298" t="n">
        <f aca="false">1-D4483</f>
        <v>0.4112</v>
      </c>
      <c r="F4483" s="299" t="n">
        <v>11.21</v>
      </c>
    </row>
    <row r="4484" customFormat="false" ht="15" hidden="false" customHeight="false" outlineLevel="0" collapsed="false">
      <c r="A4484" s="294" t="s">
        <v>9735</v>
      </c>
      <c r="B4484" s="295" t="s">
        <v>9736</v>
      </c>
      <c r="C4484" s="296" t="s">
        <v>19</v>
      </c>
      <c r="D4484" s="297" t="n">
        <v>0.4941</v>
      </c>
      <c r="E4484" s="298" t="n">
        <f aca="false">1-D4484</f>
        <v>0.5059</v>
      </c>
      <c r="F4484" s="299" t="n">
        <v>11.11</v>
      </c>
    </row>
    <row r="4485" customFormat="false" ht="15" hidden="false" customHeight="false" outlineLevel="0" collapsed="false">
      <c r="A4485" s="294" t="s">
        <v>9737</v>
      </c>
      <c r="B4485" s="295" t="s">
        <v>9738</v>
      </c>
      <c r="C4485" s="296" t="s">
        <v>19</v>
      </c>
      <c r="D4485" s="297" t="n">
        <v>0.4054</v>
      </c>
      <c r="E4485" s="298" t="n">
        <f aca="false">1-D4485</f>
        <v>0.5946</v>
      </c>
      <c r="F4485" s="299" t="n">
        <v>9.2</v>
      </c>
    </row>
    <row r="4486" customFormat="false" ht="15" hidden="false" customHeight="false" outlineLevel="0" collapsed="false">
      <c r="A4486" s="294" t="s">
        <v>9739</v>
      </c>
      <c r="B4486" s="295" t="s">
        <v>9740</v>
      </c>
      <c r="C4486" s="296" t="s">
        <v>19</v>
      </c>
      <c r="D4486" s="297" t="n">
        <v>0.5072</v>
      </c>
      <c r="E4486" s="298" t="n">
        <f aca="false">1-D4486</f>
        <v>0.4928</v>
      </c>
      <c r="F4486" s="299" t="n">
        <v>13.88</v>
      </c>
    </row>
    <row r="4487" customFormat="false" ht="15" hidden="false" customHeight="false" outlineLevel="0" collapsed="false">
      <c r="A4487" s="294" t="s">
        <v>9741</v>
      </c>
      <c r="B4487" s="295" t="s">
        <v>9742</v>
      </c>
      <c r="C4487" s="296" t="s">
        <v>19</v>
      </c>
      <c r="D4487" s="297" t="n">
        <v>0.5233</v>
      </c>
      <c r="E4487" s="298" t="n">
        <f aca="false">1-D4487</f>
        <v>0.4767</v>
      </c>
      <c r="F4487" s="299" t="n">
        <v>15.04</v>
      </c>
    </row>
    <row r="4488" customFormat="false" ht="15" hidden="false" customHeight="false" outlineLevel="0" collapsed="false">
      <c r="A4488" s="294" t="s">
        <v>9743</v>
      </c>
      <c r="B4488" s="295" t="s">
        <v>9744</v>
      </c>
      <c r="C4488" s="296" t="s">
        <v>19</v>
      </c>
      <c r="D4488" s="297" t="n">
        <v>0.3213</v>
      </c>
      <c r="E4488" s="298" t="n">
        <f aca="false">1-D4488</f>
        <v>0.6787</v>
      </c>
      <c r="F4488" s="299" t="n">
        <v>14.13</v>
      </c>
    </row>
    <row r="4489" customFormat="false" ht="15" hidden="false" customHeight="false" outlineLevel="0" collapsed="false">
      <c r="A4489" s="294" t="s">
        <v>9745</v>
      </c>
      <c r="B4489" s="295" t="s">
        <v>9746</v>
      </c>
      <c r="C4489" s="296" t="s">
        <v>19</v>
      </c>
      <c r="D4489" s="297" t="n">
        <v>0.4281</v>
      </c>
      <c r="E4489" s="298" t="n">
        <f aca="false">1-D4489</f>
        <v>0.5719</v>
      </c>
      <c r="F4489" s="299" t="n">
        <v>19.48</v>
      </c>
    </row>
    <row r="4490" customFormat="false" ht="15" hidden="false" customHeight="false" outlineLevel="0" collapsed="false">
      <c r="A4490" s="294" t="s">
        <v>9747</v>
      </c>
      <c r="B4490" s="295" t="s">
        <v>9748</v>
      </c>
      <c r="C4490" s="296" t="s">
        <v>19</v>
      </c>
      <c r="D4490" s="297" t="n">
        <v>0.3525</v>
      </c>
      <c r="E4490" s="298" t="n">
        <f aca="false">1-D4490</f>
        <v>0.6475</v>
      </c>
      <c r="F4490" s="299" t="n">
        <v>15.66</v>
      </c>
    </row>
    <row r="4491" customFormat="false" ht="15" hidden="false" customHeight="false" outlineLevel="0" collapsed="false">
      <c r="A4491" s="294" t="s">
        <v>9749</v>
      </c>
      <c r="B4491" s="295" t="s">
        <v>9750</v>
      </c>
      <c r="C4491" s="296" t="s">
        <v>19</v>
      </c>
      <c r="D4491" s="297" t="n">
        <v>0.4544</v>
      </c>
      <c r="E4491" s="298" t="n">
        <f aca="false">1-D4491</f>
        <v>0.5456</v>
      </c>
      <c r="F4491" s="299" t="n">
        <v>21.94</v>
      </c>
    </row>
    <row r="4492" customFormat="false" ht="15" hidden="false" customHeight="false" outlineLevel="0" collapsed="false">
      <c r="A4492" s="294" t="s">
        <v>9751</v>
      </c>
      <c r="B4492" s="295" t="s">
        <v>9752</v>
      </c>
      <c r="C4492" s="296" t="s">
        <v>19</v>
      </c>
      <c r="D4492" s="297" t="n">
        <v>0.1591</v>
      </c>
      <c r="E4492" s="298" t="n">
        <f aca="false">1-D4492</f>
        <v>0.8409</v>
      </c>
      <c r="F4492" s="299" t="n">
        <v>41.1</v>
      </c>
    </row>
    <row r="4493" customFormat="false" ht="15" hidden="false" customHeight="false" outlineLevel="0" collapsed="false">
      <c r="A4493" s="294" t="s">
        <v>9753</v>
      </c>
      <c r="B4493" s="295" t="s">
        <v>9754</v>
      </c>
      <c r="C4493" s="296" t="s">
        <v>19</v>
      </c>
      <c r="D4493" s="297" t="n">
        <v>0.0807</v>
      </c>
      <c r="E4493" s="298" t="n">
        <f aca="false">1-D4493</f>
        <v>0.9193</v>
      </c>
      <c r="F4493" s="299" t="n">
        <v>99.35</v>
      </c>
    </row>
    <row r="4494" customFormat="false" ht="15" hidden="false" customHeight="false" outlineLevel="0" collapsed="false">
      <c r="A4494" s="294" t="s">
        <v>9755</v>
      </c>
      <c r="B4494" s="295" t="s">
        <v>9756</v>
      </c>
      <c r="C4494" s="296" t="s">
        <v>19</v>
      </c>
      <c r="D4494" s="297" t="n">
        <v>0.0761</v>
      </c>
      <c r="E4494" s="298" t="n">
        <f aca="false">1-D4494</f>
        <v>0.9239</v>
      </c>
      <c r="F4494" s="299" t="n">
        <v>118.29</v>
      </c>
    </row>
    <row r="4495" customFormat="false" ht="15" hidden="false" customHeight="false" outlineLevel="0" collapsed="false">
      <c r="A4495" s="294" t="s">
        <v>9757</v>
      </c>
      <c r="B4495" s="295" t="s">
        <v>9758</v>
      </c>
      <c r="C4495" s="296" t="s">
        <v>19</v>
      </c>
      <c r="D4495" s="297" t="n">
        <v>0.4816</v>
      </c>
      <c r="E4495" s="298" t="n">
        <f aca="false">1-D4495</f>
        <v>0.5184</v>
      </c>
      <c r="F4495" s="299" t="n">
        <v>11.4</v>
      </c>
    </row>
    <row r="4496" customFormat="false" ht="15" hidden="false" customHeight="false" outlineLevel="0" collapsed="false">
      <c r="A4496" s="294" t="s">
        <v>365</v>
      </c>
      <c r="B4496" s="295" t="s">
        <v>366</v>
      </c>
      <c r="C4496" s="296" t="s">
        <v>19</v>
      </c>
      <c r="D4496" s="297" t="n">
        <v>0.4996</v>
      </c>
      <c r="E4496" s="298" t="n">
        <f aca="false">1-D4496</f>
        <v>0.5004</v>
      </c>
      <c r="F4496" s="299" t="n">
        <v>12.31</v>
      </c>
    </row>
    <row r="4497" customFormat="false" ht="15" hidden="false" customHeight="false" outlineLevel="0" collapsed="false">
      <c r="A4497" s="294" t="s">
        <v>9759</v>
      </c>
      <c r="B4497" s="295" t="s">
        <v>9760</v>
      </c>
      <c r="C4497" s="296" t="s">
        <v>19</v>
      </c>
      <c r="D4497" s="297" t="n">
        <v>0.304</v>
      </c>
      <c r="E4497" s="298" t="n">
        <f aca="false">1-D4497</f>
        <v>0.696</v>
      </c>
      <c r="F4497" s="299" t="n">
        <v>11.15</v>
      </c>
    </row>
    <row r="4498" customFormat="false" ht="15" hidden="false" customHeight="false" outlineLevel="0" collapsed="false">
      <c r="A4498" s="294" t="s">
        <v>9761</v>
      </c>
      <c r="B4498" s="295" t="s">
        <v>9762</v>
      </c>
      <c r="C4498" s="296" t="s">
        <v>19</v>
      </c>
      <c r="D4498" s="297" t="n">
        <v>0.4177</v>
      </c>
      <c r="E4498" s="298" t="n">
        <f aca="false">1-D4498</f>
        <v>0.5823</v>
      </c>
      <c r="F4498" s="299" t="n">
        <v>15.49</v>
      </c>
    </row>
    <row r="4499" customFormat="false" ht="15" hidden="false" customHeight="false" outlineLevel="0" collapsed="false">
      <c r="A4499" s="294" t="s">
        <v>9763</v>
      </c>
      <c r="B4499" s="295" t="s">
        <v>9764</v>
      </c>
      <c r="C4499" s="296" t="s">
        <v>19</v>
      </c>
      <c r="D4499" s="297" t="n">
        <v>0.4369</v>
      </c>
      <c r="E4499" s="298" t="n">
        <f aca="false">1-D4499</f>
        <v>0.5631</v>
      </c>
      <c r="F4499" s="299" t="n">
        <v>16.57</v>
      </c>
    </row>
    <row r="4500" customFormat="false" ht="15" hidden="false" customHeight="false" outlineLevel="0" collapsed="false">
      <c r="A4500" s="294" t="s">
        <v>9765</v>
      </c>
      <c r="B4500" s="295" t="s">
        <v>9766</v>
      </c>
      <c r="C4500" s="296" t="s">
        <v>19</v>
      </c>
      <c r="D4500" s="297" t="n">
        <v>0.325</v>
      </c>
      <c r="E4500" s="298" t="n">
        <f aca="false">1-D4500</f>
        <v>0.675</v>
      </c>
      <c r="F4500" s="299" t="n">
        <v>10.74</v>
      </c>
    </row>
    <row r="4501" customFormat="false" ht="15" hidden="false" customHeight="false" outlineLevel="0" collapsed="false">
      <c r="A4501" s="294" t="s">
        <v>9767</v>
      </c>
      <c r="B4501" s="295" t="s">
        <v>9768</v>
      </c>
      <c r="C4501" s="296" t="s">
        <v>19</v>
      </c>
      <c r="D4501" s="297" t="n">
        <v>0.2928</v>
      </c>
      <c r="E4501" s="298" t="n">
        <f aca="false">1-D4501</f>
        <v>0.7072</v>
      </c>
      <c r="F4501" s="299" t="n">
        <v>12.5</v>
      </c>
    </row>
    <row r="4502" customFormat="false" ht="15" hidden="false" customHeight="false" outlineLevel="0" collapsed="false">
      <c r="A4502" s="294" t="s">
        <v>9769</v>
      </c>
      <c r="B4502" s="295" t="s">
        <v>9770</v>
      </c>
      <c r="C4502" s="296" t="s">
        <v>19</v>
      </c>
      <c r="D4502" s="297" t="n">
        <v>0.3127</v>
      </c>
      <c r="E4502" s="298" t="n">
        <f aca="false">1-D4502</f>
        <v>0.6873</v>
      </c>
      <c r="F4502" s="299" t="n">
        <v>13.11</v>
      </c>
    </row>
    <row r="4503" customFormat="false" ht="15" hidden="false" customHeight="false" outlineLevel="0" collapsed="false">
      <c r="A4503" s="294" t="s">
        <v>9771</v>
      </c>
      <c r="B4503" s="295" t="s">
        <v>9772</v>
      </c>
      <c r="C4503" s="296" t="s">
        <v>19</v>
      </c>
      <c r="D4503" s="297" t="n">
        <v>0.1783</v>
      </c>
      <c r="E4503" s="298" t="n">
        <f aca="false">1-D4503</f>
        <v>0.8217</v>
      </c>
      <c r="F4503" s="299" t="n">
        <v>24.17</v>
      </c>
    </row>
    <row r="4504" customFormat="false" ht="15" hidden="false" customHeight="false" outlineLevel="0" collapsed="false">
      <c r="A4504" s="294" t="s">
        <v>9773</v>
      </c>
      <c r="B4504" s="295" t="s">
        <v>9774</v>
      </c>
      <c r="C4504" s="296" t="s">
        <v>19</v>
      </c>
      <c r="D4504" s="297" t="n">
        <v>0.1937</v>
      </c>
      <c r="E4504" s="298" t="n">
        <f aca="false">1-D4504</f>
        <v>0.8063</v>
      </c>
      <c r="F4504" s="299" t="n">
        <v>24.89</v>
      </c>
    </row>
    <row r="4505" customFormat="false" ht="15" hidden="false" customHeight="false" outlineLevel="0" collapsed="false">
      <c r="A4505" s="294" t="s">
        <v>9775</v>
      </c>
      <c r="B4505" s="295" t="s">
        <v>9776</v>
      </c>
      <c r="C4505" s="296" t="s">
        <v>19</v>
      </c>
      <c r="D4505" s="297" t="n">
        <v>0.2696</v>
      </c>
      <c r="E4505" s="298" t="n">
        <f aca="false">1-D4505</f>
        <v>0.7304</v>
      </c>
      <c r="F4505" s="299" t="n">
        <v>18.99</v>
      </c>
    </row>
    <row r="4506" customFormat="false" ht="15" hidden="false" customHeight="false" outlineLevel="0" collapsed="false">
      <c r="A4506" s="294" t="s">
        <v>9777</v>
      </c>
      <c r="B4506" s="295" t="s">
        <v>9778</v>
      </c>
      <c r="C4506" s="296" t="s">
        <v>19</v>
      </c>
      <c r="D4506" s="297" t="n">
        <v>0.1759</v>
      </c>
      <c r="E4506" s="298" t="n">
        <f aca="false">1-D4506</f>
        <v>0.8241</v>
      </c>
      <c r="F4506" s="299" t="n">
        <v>15.63</v>
      </c>
    </row>
    <row r="4507" customFormat="false" ht="15" hidden="false" customHeight="false" outlineLevel="0" collapsed="false">
      <c r="A4507" s="294" t="s">
        <v>9779</v>
      </c>
      <c r="B4507" s="295" t="s">
        <v>9780</v>
      </c>
      <c r="C4507" s="296" t="s">
        <v>19</v>
      </c>
      <c r="D4507" s="297" t="n">
        <v>0.2055</v>
      </c>
      <c r="E4507" s="298" t="n">
        <f aca="false">1-D4507</f>
        <v>0.7945</v>
      </c>
      <c r="F4507" s="299" t="n">
        <v>28.37</v>
      </c>
    </row>
    <row r="4508" customFormat="false" ht="15" hidden="false" customHeight="false" outlineLevel="0" collapsed="false">
      <c r="A4508" s="294" t="s">
        <v>9781</v>
      </c>
      <c r="B4508" s="295" t="s">
        <v>9782</v>
      </c>
      <c r="C4508" s="296" t="s">
        <v>19</v>
      </c>
      <c r="D4508" s="297" t="n">
        <v>0.1307</v>
      </c>
      <c r="E4508" s="298" t="n">
        <f aca="false">1-D4508</f>
        <v>0.8693</v>
      </c>
      <c r="F4508" s="299" t="n">
        <v>24.4</v>
      </c>
    </row>
    <row r="4509" customFormat="false" ht="15" hidden="false" customHeight="false" outlineLevel="0" collapsed="false">
      <c r="A4509" s="294" t="s">
        <v>9783</v>
      </c>
      <c r="B4509" s="295" t="s">
        <v>9784</v>
      </c>
      <c r="C4509" s="296" t="s">
        <v>19</v>
      </c>
      <c r="D4509" s="297" t="n">
        <v>0.2146</v>
      </c>
      <c r="E4509" s="298" t="n">
        <f aca="false">1-D4509</f>
        <v>0.7854</v>
      </c>
      <c r="F4509" s="299" t="n">
        <v>15.8</v>
      </c>
    </row>
    <row r="4510" customFormat="false" ht="15" hidden="false" customHeight="false" outlineLevel="0" collapsed="false">
      <c r="A4510" s="294" t="s">
        <v>9785</v>
      </c>
      <c r="B4510" s="295" t="s">
        <v>9786</v>
      </c>
      <c r="C4510" s="296" t="s">
        <v>19</v>
      </c>
      <c r="D4510" s="297" t="n">
        <v>0.2315</v>
      </c>
      <c r="E4510" s="298" t="n">
        <f aca="false">1-D4510</f>
        <v>0.7685</v>
      </c>
      <c r="F4510" s="299" t="n">
        <v>16.37</v>
      </c>
    </row>
    <row r="4511" customFormat="false" ht="15" hidden="false" customHeight="false" outlineLevel="0" collapsed="false">
      <c r="A4511" s="294" t="s">
        <v>9787</v>
      </c>
      <c r="B4511" s="295" t="s">
        <v>9788</v>
      </c>
      <c r="C4511" s="296" t="s">
        <v>19</v>
      </c>
      <c r="D4511" s="297" t="n">
        <v>0.1281</v>
      </c>
      <c r="E4511" s="298" t="n">
        <f aca="false">1-D4511</f>
        <v>0.8719</v>
      </c>
      <c r="F4511" s="299" t="n">
        <v>15.93</v>
      </c>
    </row>
    <row r="4512" customFormat="false" ht="15" hidden="false" customHeight="false" outlineLevel="0" collapsed="false">
      <c r="A4512" s="294" t="s">
        <v>9789</v>
      </c>
      <c r="B4512" s="295" t="s">
        <v>9790</v>
      </c>
      <c r="C4512" s="296" t="s">
        <v>19</v>
      </c>
      <c r="D4512" s="297" t="n">
        <v>0.2112</v>
      </c>
      <c r="E4512" s="298" t="n">
        <f aca="false">1-D4512</f>
        <v>0.7888</v>
      </c>
      <c r="F4512" s="299" t="n">
        <v>18.61</v>
      </c>
    </row>
    <row r="4513" customFormat="false" ht="15" hidden="false" customHeight="false" outlineLevel="0" collapsed="false">
      <c r="A4513" s="294" t="s">
        <v>9791</v>
      </c>
      <c r="B4513" s="295" t="s">
        <v>9792</v>
      </c>
      <c r="C4513" s="296" t="s">
        <v>19</v>
      </c>
      <c r="D4513" s="297" t="n">
        <v>0.2285</v>
      </c>
      <c r="E4513" s="298" t="n">
        <f aca="false">1-D4513</f>
        <v>0.7715</v>
      </c>
      <c r="F4513" s="299" t="n">
        <v>19.26</v>
      </c>
    </row>
    <row r="4514" customFormat="false" ht="15" hidden="false" customHeight="false" outlineLevel="0" collapsed="false">
      <c r="A4514" s="294" t="s">
        <v>9793</v>
      </c>
      <c r="B4514" s="295" t="s">
        <v>9794</v>
      </c>
      <c r="C4514" s="296" t="s">
        <v>19</v>
      </c>
      <c r="D4514" s="297" t="n">
        <v>0.0956</v>
      </c>
      <c r="E4514" s="298" t="n">
        <f aca="false">1-D4514</f>
        <v>0.9044</v>
      </c>
      <c r="F4514" s="299" t="n">
        <v>26.16</v>
      </c>
    </row>
    <row r="4515" customFormat="false" ht="15" hidden="false" customHeight="false" outlineLevel="0" collapsed="false">
      <c r="A4515" s="294" t="s">
        <v>9795</v>
      </c>
      <c r="B4515" s="295" t="s">
        <v>9796</v>
      </c>
      <c r="C4515" s="296" t="s">
        <v>19</v>
      </c>
      <c r="D4515" s="297" t="n">
        <v>0.1602</v>
      </c>
      <c r="E4515" s="298" t="n">
        <f aca="false">1-D4515</f>
        <v>0.8398</v>
      </c>
      <c r="F4515" s="299" t="n">
        <v>29.28</v>
      </c>
    </row>
    <row r="4516" customFormat="false" ht="15" hidden="false" customHeight="false" outlineLevel="0" collapsed="false">
      <c r="A4516" s="294" t="s">
        <v>9797</v>
      </c>
      <c r="B4516" s="295" t="s">
        <v>9798</v>
      </c>
      <c r="C4516" s="296" t="s">
        <v>19</v>
      </c>
      <c r="D4516" s="297" t="n">
        <v>0.1744</v>
      </c>
      <c r="E4516" s="298" t="n">
        <f aca="false">1-D4516</f>
        <v>0.8256</v>
      </c>
      <c r="F4516" s="299" t="n">
        <v>30.05</v>
      </c>
    </row>
    <row r="4517" customFormat="false" ht="15" hidden="false" customHeight="false" outlineLevel="0" collapsed="false">
      <c r="A4517" s="294" t="s">
        <v>9799</v>
      </c>
      <c r="B4517" s="295" t="s">
        <v>9800</v>
      </c>
      <c r="C4517" s="296" t="s">
        <v>19</v>
      </c>
      <c r="D4517" s="297" t="n">
        <v>0.0897</v>
      </c>
      <c r="E4517" s="298" t="n">
        <f aca="false">1-D4517</f>
        <v>0.9103</v>
      </c>
      <c r="F4517" s="299" t="n">
        <v>33.46</v>
      </c>
    </row>
    <row r="4518" customFormat="false" ht="15" hidden="false" customHeight="false" outlineLevel="0" collapsed="false">
      <c r="A4518" s="294" t="s">
        <v>9801</v>
      </c>
      <c r="B4518" s="295" t="s">
        <v>9802</v>
      </c>
      <c r="C4518" s="296" t="s">
        <v>19</v>
      </c>
      <c r="D4518" s="297" t="n">
        <v>0.15</v>
      </c>
      <c r="E4518" s="298" t="n">
        <f aca="false">1-D4518</f>
        <v>0.85</v>
      </c>
      <c r="F4518" s="299" t="n">
        <v>37.07</v>
      </c>
    </row>
    <row r="4519" customFormat="false" ht="15" hidden="false" customHeight="false" outlineLevel="0" collapsed="false">
      <c r="A4519" s="294" t="s">
        <v>9803</v>
      </c>
      <c r="B4519" s="295" t="s">
        <v>9804</v>
      </c>
      <c r="C4519" s="296" t="s">
        <v>19</v>
      </c>
      <c r="D4519" s="297" t="n">
        <v>0.1029</v>
      </c>
      <c r="E4519" s="298" t="n">
        <f aca="false">1-D4519</f>
        <v>0.8971</v>
      </c>
      <c r="F4519" s="299" t="n">
        <v>35.67</v>
      </c>
    </row>
    <row r="4520" customFormat="false" ht="15" hidden="false" customHeight="false" outlineLevel="0" collapsed="false">
      <c r="A4520" s="294" t="s">
        <v>9805</v>
      </c>
      <c r="B4520" s="295" t="s">
        <v>9806</v>
      </c>
      <c r="C4520" s="296" t="s">
        <v>19</v>
      </c>
      <c r="D4520" s="297" t="n">
        <v>0.1665</v>
      </c>
      <c r="E4520" s="298" t="n">
        <f aca="false">1-D4520</f>
        <v>0.8335</v>
      </c>
      <c r="F4520" s="299" t="n">
        <v>39.89</v>
      </c>
    </row>
    <row r="4521" customFormat="false" ht="15" hidden="false" customHeight="false" outlineLevel="0" collapsed="false">
      <c r="A4521" s="294" t="s">
        <v>9807</v>
      </c>
      <c r="B4521" s="295" t="s">
        <v>9808</v>
      </c>
      <c r="C4521" s="296" t="s">
        <v>19</v>
      </c>
      <c r="D4521" s="297" t="n">
        <v>0.0906</v>
      </c>
      <c r="E4521" s="298" t="n">
        <f aca="false">1-D4521</f>
        <v>0.9094</v>
      </c>
      <c r="F4521" s="299" t="n">
        <v>47.91</v>
      </c>
    </row>
    <row r="4522" customFormat="false" ht="15" hidden="false" customHeight="false" outlineLevel="0" collapsed="false">
      <c r="A4522" s="294" t="s">
        <v>9809</v>
      </c>
      <c r="B4522" s="295" t="s">
        <v>9810</v>
      </c>
      <c r="C4522" s="296" t="s">
        <v>19</v>
      </c>
      <c r="D4522" s="297" t="n">
        <v>0.4848</v>
      </c>
      <c r="E4522" s="298" t="n">
        <f aca="false">1-D4522</f>
        <v>0.5152</v>
      </c>
      <c r="F4522" s="299" t="n">
        <v>7.55</v>
      </c>
    </row>
    <row r="4523" customFormat="false" ht="15" hidden="false" customHeight="false" outlineLevel="0" collapsed="false">
      <c r="A4523" s="294" t="s">
        <v>9811</v>
      </c>
      <c r="B4523" s="295" t="s">
        <v>9812</v>
      </c>
      <c r="C4523" s="296" t="s">
        <v>19</v>
      </c>
      <c r="D4523" s="297" t="n">
        <v>0.5025</v>
      </c>
      <c r="E4523" s="298" t="n">
        <f aca="false">1-D4523</f>
        <v>0.4975</v>
      </c>
      <c r="F4523" s="299" t="n">
        <v>8.16</v>
      </c>
    </row>
    <row r="4524" customFormat="false" ht="15" hidden="false" customHeight="false" outlineLevel="0" collapsed="false">
      <c r="A4524" s="294" t="s">
        <v>9813</v>
      </c>
      <c r="B4524" s="295" t="s">
        <v>9814</v>
      </c>
      <c r="C4524" s="296" t="s">
        <v>19</v>
      </c>
      <c r="D4524" s="297" t="n">
        <v>0.2987</v>
      </c>
      <c r="E4524" s="298" t="n">
        <f aca="false">1-D4524</f>
        <v>0.7013</v>
      </c>
      <c r="F4524" s="299" t="n">
        <v>7.6</v>
      </c>
    </row>
    <row r="4525" customFormat="false" ht="15" hidden="false" customHeight="false" outlineLevel="0" collapsed="false">
      <c r="A4525" s="294" t="s">
        <v>9815</v>
      </c>
      <c r="B4525" s="295" t="s">
        <v>9816</v>
      </c>
      <c r="C4525" s="296" t="s">
        <v>19</v>
      </c>
      <c r="D4525" s="297" t="n">
        <v>0.4109</v>
      </c>
      <c r="E4525" s="298" t="n">
        <f aca="false">1-D4525</f>
        <v>0.5891</v>
      </c>
      <c r="F4525" s="299" t="n">
        <v>10.49</v>
      </c>
    </row>
    <row r="4526" customFormat="false" ht="15" hidden="false" customHeight="false" outlineLevel="0" collapsed="false">
      <c r="A4526" s="294" t="s">
        <v>9817</v>
      </c>
      <c r="B4526" s="295" t="s">
        <v>9818</v>
      </c>
      <c r="C4526" s="296" t="s">
        <v>19</v>
      </c>
      <c r="D4526" s="297" t="n">
        <v>0.43</v>
      </c>
      <c r="E4526" s="298" t="n">
        <f aca="false">1-D4526</f>
        <v>0.57</v>
      </c>
      <c r="F4526" s="299" t="n">
        <v>11.21</v>
      </c>
    </row>
    <row r="4527" customFormat="false" ht="15" hidden="false" customHeight="false" outlineLevel="0" collapsed="false">
      <c r="A4527" s="294" t="s">
        <v>9819</v>
      </c>
      <c r="B4527" s="295" t="s">
        <v>9820</v>
      </c>
      <c r="C4527" s="296" t="s">
        <v>19</v>
      </c>
      <c r="D4527" s="297" t="n">
        <v>0.2542</v>
      </c>
      <c r="E4527" s="298" t="n">
        <f aca="false">1-D4527</f>
        <v>0.7458</v>
      </c>
      <c r="F4527" s="299" t="n">
        <v>10.82</v>
      </c>
    </row>
    <row r="4528" customFormat="false" ht="15" hidden="false" customHeight="false" outlineLevel="0" collapsed="false">
      <c r="A4528" s="294" t="s">
        <v>9821</v>
      </c>
      <c r="B4528" s="295" t="s">
        <v>9822</v>
      </c>
      <c r="C4528" s="296" t="s">
        <v>19</v>
      </c>
      <c r="D4528" s="297" t="n">
        <v>0.3611</v>
      </c>
      <c r="E4528" s="298" t="n">
        <f aca="false">1-D4528</f>
        <v>0.6389</v>
      </c>
      <c r="F4528" s="299" t="n">
        <v>14.18</v>
      </c>
    </row>
    <row r="4529" customFormat="false" ht="15" hidden="false" customHeight="false" outlineLevel="0" collapsed="false">
      <c r="A4529" s="294" t="s">
        <v>9823</v>
      </c>
      <c r="B4529" s="295" t="s">
        <v>9824</v>
      </c>
      <c r="C4529" s="296" t="s">
        <v>19</v>
      </c>
      <c r="D4529" s="297" t="n">
        <v>0.2352</v>
      </c>
      <c r="E4529" s="298" t="n">
        <f aca="false">1-D4529</f>
        <v>0.7648</v>
      </c>
      <c r="F4529" s="299" t="n">
        <v>12.16</v>
      </c>
    </row>
    <row r="4530" customFormat="false" ht="15" hidden="false" customHeight="false" outlineLevel="0" collapsed="false">
      <c r="A4530" s="294" t="s">
        <v>9825</v>
      </c>
      <c r="B4530" s="295" t="s">
        <v>9826</v>
      </c>
      <c r="C4530" s="296" t="s">
        <v>19</v>
      </c>
      <c r="D4530" s="297" t="n">
        <v>0.3385</v>
      </c>
      <c r="E4530" s="298" t="n">
        <f aca="false">1-D4530</f>
        <v>0.6615</v>
      </c>
      <c r="F4530" s="299" t="n">
        <v>15.6</v>
      </c>
    </row>
    <row r="4531" customFormat="false" ht="15" hidden="false" customHeight="false" outlineLevel="0" collapsed="false">
      <c r="A4531" s="294" t="s">
        <v>9827</v>
      </c>
      <c r="B4531" s="295" t="s">
        <v>9828</v>
      </c>
      <c r="C4531" s="296" t="s">
        <v>19</v>
      </c>
      <c r="D4531" s="297" t="n">
        <v>0.1906</v>
      </c>
      <c r="E4531" s="298" t="n">
        <f aca="false">1-D4531</f>
        <v>0.8094</v>
      </c>
      <c r="F4531" s="299" t="n">
        <v>21.04</v>
      </c>
    </row>
    <row r="4532" customFormat="false" ht="15" hidden="false" customHeight="false" outlineLevel="0" collapsed="false">
      <c r="A4532" s="294" t="s">
        <v>9829</v>
      </c>
      <c r="B4532" s="295" t="s">
        <v>9830</v>
      </c>
      <c r="C4532" s="296" t="s">
        <v>19</v>
      </c>
      <c r="D4532" s="297" t="n">
        <v>0.1067</v>
      </c>
      <c r="E4532" s="298" t="n">
        <f aca="false">1-D4532</f>
        <v>0.8933</v>
      </c>
      <c r="F4532" s="299" t="n">
        <v>21.28</v>
      </c>
    </row>
    <row r="4533" customFormat="false" ht="15" hidden="false" customHeight="false" outlineLevel="0" collapsed="false">
      <c r="A4533" s="294" t="s">
        <v>9831</v>
      </c>
      <c r="B4533" s="295" t="s">
        <v>9832</v>
      </c>
      <c r="C4533" s="296" t="s">
        <v>19</v>
      </c>
      <c r="D4533" s="297" t="n">
        <v>0.4958</v>
      </c>
      <c r="E4533" s="298" t="n">
        <f aca="false">1-D4533</f>
        <v>0.5042</v>
      </c>
      <c r="F4533" s="299" t="n">
        <v>8.27</v>
      </c>
    </row>
    <row r="4534" customFormat="false" ht="15" hidden="false" customHeight="false" outlineLevel="0" collapsed="false">
      <c r="A4534" s="294" t="s">
        <v>9833</v>
      </c>
      <c r="B4534" s="295" t="s">
        <v>9834</v>
      </c>
      <c r="C4534" s="296" t="s">
        <v>19</v>
      </c>
      <c r="D4534" s="297" t="n">
        <v>0.2536</v>
      </c>
      <c r="E4534" s="298" t="n">
        <f aca="false">1-D4534</f>
        <v>0.7464</v>
      </c>
      <c r="F4534" s="299" t="n">
        <v>8.95</v>
      </c>
    </row>
    <row r="4535" customFormat="false" ht="15" hidden="false" customHeight="false" outlineLevel="0" collapsed="false">
      <c r="A4535" s="294" t="s">
        <v>9835</v>
      </c>
      <c r="B4535" s="295" t="s">
        <v>9836</v>
      </c>
      <c r="C4535" s="296" t="s">
        <v>19</v>
      </c>
      <c r="D4535" s="297" t="n">
        <v>0.364</v>
      </c>
      <c r="E4535" s="298" t="n">
        <f aca="false">1-D4535</f>
        <v>0.636</v>
      </c>
      <c r="F4535" s="299" t="n">
        <v>11.84</v>
      </c>
    </row>
    <row r="4536" customFormat="false" ht="15" hidden="false" customHeight="false" outlineLevel="0" collapsed="false">
      <c r="A4536" s="294" t="s">
        <v>9837</v>
      </c>
      <c r="B4536" s="295" t="s">
        <v>9838</v>
      </c>
      <c r="C4536" s="296" t="s">
        <v>19</v>
      </c>
      <c r="D4536" s="297" t="n">
        <v>0.3838</v>
      </c>
      <c r="E4536" s="298" t="n">
        <f aca="false">1-D4536</f>
        <v>0.6162</v>
      </c>
      <c r="F4536" s="299" t="n">
        <v>12.56</v>
      </c>
    </row>
    <row r="4537" customFormat="false" ht="15" hidden="false" customHeight="false" outlineLevel="0" collapsed="false">
      <c r="A4537" s="294" t="s">
        <v>9839</v>
      </c>
      <c r="B4537" s="295" t="s">
        <v>9840</v>
      </c>
      <c r="C4537" s="296" t="s">
        <v>19</v>
      </c>
      <c r="D4537" s="297" t="n">
        <v>0.5313</v>
      </c>
      <c r="E4537" s="298" t="n">
        <f aca="false">1-D4537</f>
        <v>0.4687</v>
      </c>
      <c r="F4537" s="299" t="n">
        <v>6.38</v>
      </c>
    </row>
    <row r="4538" customFormat="false" ht="15" hidden="false" customHeight="false" outlineLevel="0" collapsed="false">
      <c r="A4538" s="294" t="s">
        <v>9841</v>
      </c>
      <c r="B4538" s="295" t="s">
        <v>9842</v>
      </c>
      <c r="C4538" s="296" t="s">
        <v>19</v>
      </c>
      <c r="D4538" s="297" t="n">
        <v>0.5453</v>
      </c>
      <c r="E4538" s="298" t="n">
        <f aca="false">1-D4538</f>
        <v>0.4547</v>
      </c>
      <c r="F4538" s="299" t="n">
        <v>6.95</v>
      </c>
    </row>
    <row r="4539" customFormat="false" ht="15" hidden="false" customHeight="false" outlineLevel="0" collapsed="false">
      <c r="A4539" s="294" t="s">
        <v>9843</v>
      </c>
      <c r="B4539" s="295" t="s">
        <v>9844</v>
      </c>
      <c r="C4539" s="296" t="s">
        <v>19</v>
      </c>
      <c r="D4539" s="297" t="n">
        <v>0.418</v>
      </c>
      <c r="E4539" s="298" t="n">
        <f aca="false">1-D4539</f>
        <v>0.582</v>
      </c>
      <c r="F4539" s="299" t="n">
        <v>4.88</v>
      </c>
    </row>
    <row r="4540" customFormat="false" ht="15" hidden="false" customHeight="false" outlineLevel="0" collapsed="false">
      <c r="A4540" s="294" t="s">
        <v>9845</v>
      </c>
      <c r="B4540" s="295" t="s">
        <v>9846</v>
      </c>
      <c r="C4540" s="296" t="s">
        <v>19</v>
      </c>
      <c r="D4540" s="297" t="n">
        <v>0.5198</v>
      </c>
      <c r="E4540" s="298" t="n">
        <f aca="false">1-D4540</f>
        <v>0.4802</v>
      </c>
      <c r="F4540" s="299" t="n">
        <v>7.56</v>
      </c>
    </row>
    <row r="4541" customFormat="false" ht="15" hidden="false" customHeight="false" outlineLevel="0" collapsed="false">
      <c r="A4541" s="294" t="s">
        <v>9847</v>
      </c>
      <c r="B4541" s="295" t="s">
        <v>9848</v>
      </c>
      <c r="C4541" s="296" t="s">
        <v>19</v>
      </c>
      <c r="D4541" s="297" t="n">
        <v>0.5359</v>
      </c>
      <c r="E4541" s="298" t="n">
        <f aca="false">1-D4541</f>
        <v>0.4641</v>
      </c>
      <c r="F4541" s="299" t="n">
        <v>8.21</v>
      </c>
    </row>
    <row r="4542" customFormat="false" ht="15" hidden="false" customHeight="false" outlineLevel="0" collapsed="false">
      <c r="A4542" s="294" t="s">
        <v>9849</v>
      </c>
      <c r="B4542" s="295" t="s">
        <v>9850</v>
      </c>
      <c r="C4542" s="296" t="s">
        <v>19</v>
      </c>
      <c r="D4542" s="297" t="n">
        <v>0.3536</v>
      </c>
      <c r="E4542" s="298" t="n">
        <f aca="false">1-D4542</f>
        <v>0.6464</v>
      </c>
      <c r="F4542" s="299" t="n">
        <v>7.07</v>
      </c>
    </row>
    <row r="4543" customFormat="false" ht="15" hidden="false" customHeight="false" outlineLevel="0" collapsed="false">
      <c r="A4543" s="294" t="s">
        <v>9851</v>
      </c>
      <c r="B4543" s="295" t="s">
        <v>9852</v>
      </c>
      <c r="C4543" s="296" t="s">
        <v>19</v>
      </c>
      <c r="D4543" s="297" t="n">
        <v>0.4603</v>
      </c>
      <c r="E4543" s="298" t="n">
        <f aca="false">1-D4543</f>
        <v>0.5397</v>
      </c>
      <c r="F4543" s="299" t="n">
        <v>10.19</v>
      </c>
    </row>
    <row r="4544" customFormat="false" ht="15" hidden="false" customHeight="false" outlineLevel="0" collapsed="false">
      <c r="A4544" s="294" t="s">
        <v>9853</v>
      </c>
      <c r="B4544" s="295" t="s">
        <v>9854</v>
      </c>
      <c r="C4544" s="296" t="s">
        <v>19</v>
      </c>
      <c r="D4544" s="297" t="n">
        <v>0.4781</v>
      </c>
      <c r="E4544" s="298" t="n">
        <f aca="false">1-D4544</f>
        <v>0.5219</v>
      </c>
      <c r="F4544" s="299" t="n">
        <v>10.96</v>
      </c>
    </row>
    <row r="4545" customFormat="false" ht="15" hidden="false" customHeight="false" outlineLevel="0" collapsed="false">
      <c r="A4545" s="294" t="s">
        <v>9855</v>
      </c>
      <c r="B4545" s="295" t="s">
        <v>9856</v>
      </c>
      <c r="C4545" s="296" t="s">
        <v>19</v>
      </c>
      <c r="D4545" s="297" t="n">
        <v>0.2885</v>
      </c>
      <c r="E4545" s="298" t="n">
        <f aca="false">1-D4545</f>
        <v>0.7115</v>
      </c>
      <c r="F4545" s="299" t="n">
        <v>10.4</v>
      </c>
    </row>
    <row r="4546" customFormat="false" ht="15" hidden="false" customHeight="false" outlineLevel="0" collapsed="false">
      <c r="A4546" s="294" t="s">
        <v>9857</v>
      </c>
      <c r="B4546" s="295" t="s">
        <v>9858</v>
      </c>
      <c r="C4546" s="296" t="s">
        <v>19</v>
      </c>
      <c r="D4546" s="297" t="n">
        <v>0.3969</v>
      </c>
      <c r="E4546" s="298" t="n">
        <f aca="false">1-D4546</f>
        <v>0.6031</v>
      </c>
      <c r="F4546" s="299" t="n">
        <v>14.01</v>
      </c>
    </row>
    <row r="4547" customFormat="false" ht="15" hidden="false" customHeight="false" outlineLevel="0" collapsed="false">
      <c r="A4547" s="294" t="s">
        <v>9859</v>
      </c>
      <c r="B4547" s="295" t="s">
        <v>9860</v>
      </c>
      <c r="C4547" s="296" t="s">
        <v>19</v>
      </c>
      <c r="D4547" s="297" t="n">
        <v>0.2941</v>
      </c>
      <c r="E4547" s="298" t="n">
        <f aca="false">1-D4547</f>
        <v>0.7059</v>
      </c>
      <c r="F4547" s="299" t="n">
        <v>12.48</v>
      </c>
    </row>
    <row r="4548" customFormat="false" ht="15" hidden="false" customHeight="false" outlineLevel="0" collapsed="false">
      <c r="A4548" s="294" t="s">
        <v>9861</v>
      </c>
      <c r="B4548" s="295" t="s">
        <v>9862</v>
      </c>
      <c r="C4548" s="296" t="s">
        <v>19</v>
      </c>
      <c r="D4548" s="297" t="n">
        <v>0.3976</v>
      </c>
      <c r="E4548" s="298" t="n">
        <f aca="false">1-D4548</f>
        <v>0.6024</v>
      </c>
      <c r="F4548" s="299" t="n">
        <v>16.7</v>
      </c>
    </row>
    <row r="4549" customFormat="false" ht="15" hidden="false" customHeight="false" outlineLevel="0" collapsed="false">
      <c r="A4549" s="294" t="s">
        <v>9863</v>
      </c>
      <c r="B4549" s="295" t="s">
        <v>9864</v>
      </c>
      <c r="C4549" s="296" t="s">
        <v>19</v>
      </c>
      <c r="D4549" s="297" t="n">
        <v>0.188</v>
      </c>
      <c r="E4549" s="298" t="n">
        <f aca="false">1-D4549</f>
        <v>0.812</v>
      </c>
      <c r="F4549" s="299" t="n">
        <v>23.09</v>
      </c>
    </row>
    <row r="4550" customFormat="false" ht="15" hidden="false" customHeight="false" outlineLevel="0" collapsed="false">
      <c r="A4550" s="294" t="s">
        <v>9865</v>
      </c>
      <c r="B4550" s="295" t="s">
        <v>9866</v>
      </c>
      <c r="C4550" s="296" t="s">
        <v>19</v>
      </c>
      <c r="D4550" s="297" t="n">
        <v>0.1635</v>
      </c>
      <c r="E4550" s="298" t="n">
        <f aca="false">1-D4550</f>
        <v>0.8365</v>
      </c>
      <c r="F4550" s="299" t="n">
        <v>32.48</v>
      </c>
    </row>
    <row r="4551" customFormat="false" ht="15" hidden="false" customHeight="false" outlineLevel="0" collapsed="false">
      <c r="A4551" s="294" t="s">
        <v>9867</v>
      </c>
      <c r="B4551" s="295" t="s">
        <v>9868</v>
      </c>
      <c r="C4551" s="296" t="s">
        <v>19</v>
      </c>
      <c r="D4551" s="297" t="n">
        <v>0.1026</v>
      </c>
      <c r="E4551" s="298" t="n">
        <f aca="false">1-D4551</f>
        <v>0.8974</v>
      </c>
      <c r="F4551" s="299" t="n">
        <v>58.29</v>
      </c>
    </row>
    <row r="4552" customFormat="false" ht="15" hidden="false" customHeight="false" outlineLevel="0" collapsed="false">
      <c r="A4552" s="294" t="s">
        <v>9869</v>
      </c>
      <c r="B4552" s="295" t="s">
        <v>9870</v>
      </c>
      <c r="C4552" s="296" t="s">
        <v>19</v>
      </c>
      <c r="D4552" s="297" t="n">
        <v>0.2827</v>
      </c>
      <c r="E4552" s="298" t="n">
        <f aca="false">1-D4552</f>
        <v>0.7173</v>
      </c>
      <c r="F4552" s="299" t="n">
        <v>18.75</v>
      </c>
    </row>
    <row r="4553" customFormat="false" ht="15" hidden="false" customHeight="false" outlineLevel="0" collapsed="false">
      <c r="A4553" s="294" t="s">
        <v>9871</v>
      </c>
      <c r="B4553" s="295" t="s">
        <v>9872</v>
      </c>
      <c r="C4553" s="296" t="s">
        <v>19</v>
      </c>
      <c r="D4553" s="297" t="n">
        <v>0.3723</v>
      </c>
      <c r="E4553" s="298" t="n">
        <f aca="false">1-D4553</f>
        <v>0.6277</v>
      </c>
      <c r="F4553" s="299" t="n">
        <v>23.85</v>
      </c>
    </row>
    <row r="4554" customFormat="false" ht="15" hidden="false" customHeight="false" outlineLevel="0" collapsed="false">
      <c r="A4554" s="294" t="s">
        <v>9873</v>
      </c>
      <c r="B4554" s="295" t="s">
        <v>9874</v>
      </c>
      <c r="C4554" s="296" t="s">
        <v>19</v>
      </c>
      <c r="D4554" s="297" t="n">
        <v>0.2335</v>
      </c>
      <c r="E4554" s="298" t="n">
        <f aca="false">1-D4554</f>
        <v>0.7665</v>
      </c>
      <c r="F4554" s="299" t="n">
        <v>26.47</v>
      </c>
    </row>
    <row r="4555" customFormat="false" ht="15" hidden="false" customHeight="false" outlineLevel="0" collapsed="false">
      <c r="A4555" s="294" t="s">
        <v>9875</v>
      </c>
      <c r="B4555" s="295" t="s">
        <v>9876</v>
      </c>
      <c r="C4555" s="296" t="s">
        <v>19</v>
      </c>
      <c r="D4555" s="297" t="n">
        <v>0.3359</v>
      </c>
      <c r="E4555" s="298" t="n">
        <f aca="false">1-D4555</f>
        <v>0.6641</v>
      </c>
      <c r="F4555" s="299" t="n">
        <v>33.76</v>
      </c>
    </row>
    <row r="4556" customFormat="false" ht="15" hidden="false" customHeight="false" outlineLevel="0" collapsed="false">
      <c r="A4556" s="294" t="s">
        <v>9877</v>
      </c>
      <c r="B4556" s="295" t="s">
        <v>9878</v>
      </c>
      <c r="C4556" s="296" t="s">
        <v>19</v>
      </c>
      <c r="D4556" s="297" t="n">
        <v>0.1489</v>
      </c>
      <c r="E4556" s="298" t="n">
        <f aca="false">1-D4556</f>
        <v>0.8511</v>
      </c>
      <c r="F4556" s="299" t="n">
        <v>60.57</v>
      </c>
    </row>
    <row r="4557" customFormat="false" ht="15" hidden="false" customHeight="false" outlineLevel="0" collapsed="false">
      <c r="A4557" s="294" t="s">
        <v>9879</v>
      </c>
      <c r="B4557" s="295" t="s">
        <v>9880</v>
      </c>
      <c r="C4557" s="296" t="s">
        <v>19</v>
      </c>
      <c r="D4557" s="297" t="n">
        <v>0.0878</v>
      </c>
      <c r="E4557" s="298" t="n">
        <f aca="false">1-D4557</f>
        <v>0.9122</v>
      </c>
      <c r="F4557" s="299" t="n">
        <v>117.91</v>
      </c>
    </row>
    <row r="4558" customFormat="false" ht="15" hidden="false" customHeight="false" outlineLevel="0" collapsed="false">
      <c r="A4558" s="294" t="s">
        <v>9881</v>
      </c>
      <c r="B4558" s="295" t="s">
        <v>9882</v>
      </c>
      <c r="C4558" s="296" t="s">
        <v>19</v>
      </c>
      <c r="D4558" s="297" t="n">
        <v>0.5707</v>
      </c>
      <c r="E4558" s="298" t="n">
        <f aca="false">1-D4558</f>
        <v>0.4293</v>
      </c>
      <c r="F4558" s="299" t="n">
        <v>11.88</v>
      </c>
    </row>
    <row r="4559" customFormat="false" ht="15" hidden="false" customHeight="false" outlineLevel="0" collapsed="false">
      <c r="A4559" s="294" t="s">
        <v>359</v>
      </c>
      <c r="B4559" s="295" t="s">
        <v>360</v>
      </c>
      <c r="C4559" s="296" t="s">
        <v>19</v>
      </c>
      <c r="D4559" s="297" t="n">
        <v>0.5829</v>
      </c>
      <c r="E4559" s="298" t="n">
        <f aca="false">1-D4559</f>
        <v>0.4171</v>
      </c>
      <c r="F4559" s="299" t="n">
        <v>13.02</v>
      </c>
    </row>
    <row r="4560" customFormat="false" ht="15" hidden="false" customHeight="false" outlineLevel="0" collapsed="false">
      <c r="A4560" s="294" t="s">
        <v>9883</v>
      </c>
      <c r="B4560" s="295" t="s">
        <v>9884</v>
      </c>
      <c r="C4560" s="296" t="s">
        <v>19</v>
      </c>
      <c r="D4560" s="297" t="n">
        <v>0.4684</v>
      </c>
      <c r="E4560" s="298" t="n">
        <f aca="false">1-D4560</f>
        <v>0.5316</v>
      </c>
      <c r="F4560" s="299" t="n">
        <v>8.71</v>
      </c>
    </row>
    <row r="4561" customFormat="false" ht="15" hidden="false" customHeight="false" outlineLevel="0" collapsed="false">
      <c r="A4561" s="294" t="s">
        <v>9885</v>
      </c>
      <c r="B4561" s="295" t="s">
        <v>9886</v>
      </c>
      <c r="C4561" s="296" t="s">
        <v>19</v>
      </c>
      <c r="D4561" s="297" t="n">
        <v>0.5597</v>
      </c>
      <c r="E4561" s="298" t="n">
        <f aca="false">1-D4561</f>
        <v>0.4403</v>
      </c>
      <c r="F4561" s="299" t="n">
        <v>14.06</v>
      </c>
    </row>
    <row r="4562" customFormat="false" ht="15" hidden="false" customHeight="false" outlineLevel="0" collapsed="false">
      <c r="A4562" s="294" t="s">
        <v>356</v>
      </c>
      <c r="B4562" s="295" t="s">
        <v>357</v>
      </c>
      <c r="C4562" s="296" t="s">
        <v>19</v>
      </c>
      <c r="D4562" s="297" t="n">
        <v>0.5736</v>
      </c>
      <c r="E4562" s="298" t="n">
        <f aca="false">1-D4562</f>
        <v>0.4264</v>
      </c>
      <c r="F4562" s="299" t="n">
        <v>15.36</v>
      </c>
    </row>
    <row r="4563" customFormat="false" ht="15" hidden="false" customHeight="false" outlineLevel="0" collapsed="false">
      <c r="A4563" s="294" t="s">
        <v>9887</v>
      </c>
      <c r="B4563" s="295" t="s">
        <v>9888</v>
      </c>
      <c r="C4563" s="296" t="s">
        <v>19</v>
      </c>
      <c r="D4563" s="297" t="n">
        <v>0.3811</v>
      </c>
      <c r="E4563" s="298" t="n">
        <f aca="false">1-D4563</f>
        <v>0.6189</v>
      </c>
      <c r="F4563" s="299" t="n">
        <v>13.12</v>
      </c>
    </row>
    <row r="4564" customFormat="false" ht="15" hidden="false" customHeight="false" outlineLevel="0" collapsed="false">
      <c r="A4564" s="294" t="s">
        <v>9889</v>
      </c>
      <c r="B4564" s="295" t="s">
        <v>9890</v>
      </c>
      <c r="C4564" s="296" t="s">
        <v>19</v>
      </c>
      <c r="D4564" s="297" t="n">
        <v>0.486</v>
      </c>
      <c r="E4564" s="298" t="n">
        <f aca="false">1-D4564</f>
        <v>0.514</v>
      </c>
      <c r="F4564" s="299" t="n">
        <v>19.32</v>
      </c>
    </row>
    <row r="4565" customFormat="false" ht="15" hidden="false" customHeight="false" outlineLevel="0" collapsed="false">
      <c r="A4565" s="294" t="s">
        <v>9891</v>
      </c>
      <c r="B4565" s="295" t="s">
        <v>9892</v>
      </c>
      <c r="C4565" s="296" t="s">
        <v>19</v>
      </c>
      <c r="D4565" s="297" t="n">
        <v>0.5029</v>
      </c>
      <c r="E4565" s="298" t="n">
        <f aca="false">1-D4565</f>
        <v>0.4971</v>
      </c>
      <c r="F4565" s="299" t="n">
        <v>20.88</v>
      </c>
    </row>
    <row r="4566" customFormat="false" ht="15" hidden="false" customHeight="false" outlineLevel="0" collapsed="false">
      <c r="A4566" s="294" t="s">
        <v>9893</v>
      </c>
      <c r="B4566" s="295" t="s">
        <v>9894</v>
      </c>
      <c r="C4566" s="296" t="s">
        <v>19</v>
      </c>
      <c r="D4566" s="297" t="n">
        <v>0.2963</v>
      </c>
      <c r="E4566" s="298" t="n">
        <f aca="false">1-D4566</f>
        <v>0.7037</v>
      </c>
      <c r="F4566" s="299" t="n">
        <v>20.52</v>
      </c>
    </row>
    <row r="4567" customFormat="false" ht="15" hidden="false" customHeight="false" outlineLevel="0" collapsed="false">
      <c r="A4567" s="294" t="s">
        <v>9895</v>
      </c>
      <c r="B4567" s="295" t="s">
        <v>9896</v>
      </c>
      <c r="C4567" s="296" t="s">
        <v>19</v>
      </c>
      <c r="D4567" s="297" t="n">
        <v>0.4022</v>
      </c>
      <c r="E4567" s="298" t="n">
        <f aca="false">1-D4567</f>
        <v>0.5978</v>
      </c>
      <c r="F4567" s="299" t="n">
        <v>27.65</v>
      </c>
    </row>
    <row r="4568" customFormat="false" ht="15" hidden="false" customHeight="false" outlineLevel="0" collapsed="false">
      <c r="A4568" s="294" t="s">
        <v>9897</v>
      </c>
      <c r="B4568" s="295" t="s">
        <v>9898</v>
      </c>
      <c r="C4568" s="296" t="s">
        <v>19</v>
      </c>
      <c r="D4568" s="297" t="n">
        <v>0.303</v>
      </c>
      <c r="E4568" s="298" t="n">
        <f aca="false">1-D4568</f>
        <v>0.697</v>
      </c>
      <c r="F4568" s="299" t="n">
        <v>24.29</v>
      </c>
    </row>
    <row r="4569" customFormat="false" ht="15" hidden="false" customHeight="false" outlineLevel="0" collapsed="false">
      <c r="A4569" s="294" t="s">
        <v>9899</v>
      </c>
      <c r="B4569" s="295" t="s">
        <v>9900</v>
      </c>
      <c r="C4569" s="296" t="s">
        <v>19</v>
      </c>
      <c r="D4569" s="297" t="n">
        <v>0.4067</v>
      </c>
      <c r="E4569" s="298" t="n">
        <f aca="false">1-D4569</f>
        <v>0.5933</v>
      </c>
      <c r="F4569" s="299" t="n">
        <v>32.68</v>
      </c>
    </row>
    <row r="4570" customFormat="false" ht="15" hidden="false" customHeight="false" outlineLevel="0" collapsed="false">
      <c r="A4570" s="294" t="s">
        <v>9901</v>
      </c>
      <c r="B4570" s="295" t="s">
        <v>9902</v>
      </c>
      <c r="C4570" s="296" t="s">
        <v>19</v>
      </c>
      <c r="D4570" s="297" t="n">
        <v>0.1804</v>
      </c>
      <c r="E4570" s="298" t="n">
        <f aca="false">1-D4570</f>
        <v>0.8196</v>
      </c>
      <c r="F4570" s="299" t="n">
        <v>48.16</v>
      </c>
    </row>
    <row r="4571" customFormat="false" ht="15" hidden="false" customHeight="false" outlineLevel="0" collapsed="false">
      <c r="A4571" s="294" t="s">
        <v>9903</v>
      </c>
      <c r="B4571" s="295" t="s">
        <v>9904</v>
      </c>
      <c r="C4571" s="296" t="s">
        <v>19</v>
      </c>
      <c r="D4571" s="297" t="n">
        <v>0.1344</v>
      </c>
      <c r="E4571" s="298" t="n">
        <f aca="false">1-D4571</f>
        <v>0.8656</v>
      </c>
      <c r="F4571" s="299" t="n">
        <v>79.45</v>
      </c>
    </row>
    <row r="4572" customFormat="false" ht="15" hidden="false" customHeight="false" outlineLevel="0" collapsed="false">
      <c r="A4572" s="294" t="s">
        <v>9905</v>
      </c>
      <c r="B4572" s="295" t="s">
        <v>9906</v>
      </c>
      <c r="C4572" s="296" t="s">
        <v>19</v>
      </c>
      <c r="D4572" s="297" t="n">
        <v>0.1161</v>
      </c>
      <c r="E4572" s="298" t="n">
        <f aca="false">1-D4572</f>
        <v>0.8839</v>
      </c>
      <c r="F4572" s="299" t="n">
        <v>103.49</v>
      </c>
    </row>
    <row r="4573" customFormat="false" ht="15" hidden="false" customHeight="false" outlineLevel="0" collapsed="false">
      <c r="A4573" s="294" t="s">
        <v>9907</v>
      </c>
      <c r="B4573" s="295" t="s">
        <v>9908</v>
      </c>
      <c r="C4573" s="296" t="s">
        <v>61</v>
      </c>
      <c r="D4573" s="297" t="n">
        <v>0.4921</v>
      </c>
      <c r="E4573" s="298" t="n">
        <f aca="false">1-D4573</f>
        <v>0.5079</v>
      </c>
      <c r="F4573" s="299" t="n">
        <v>12.05</v>
      </c>
    </row>
    <row r="4574" customFormat="false" ht="15" hidden="false" customHeight="false" outlineLevel="0" collapsed="false">
      <c r="A4574" s="294" t="s">
        <v>315</v>
      </c>
      <c r="B4574" s="295" t="s">
        <v>316</v>
      </c>
      <c r="C4574" s="296" t="s">
        <v>61</v>
      </c>
      <c r="D4574" s="297" t="n">
        <v>0.5997</v>
      </c>
      <c r="E4574" s="298" t="n">
        <f aca="false">1-D4574</f>
        <v>0.4003</v>
      </c>
      <c r="F4574" s="299" t="n">
        <v>23.76</v>
      </c>
    </row>
    <row r="4575" customFormat="false" ht="15" hidden="false" customHeight="false" outlineLevel="0" collapsed="false">
      <c r="A4575" s="294" t="s">
        <v>9909</v>
      </c>
      <c r="B4575" s="295" t="s">
        <v>9910</v>
      </c>
      <c r="C4575" s="296" t="s">
        <v>61</v>
      </c>
      <c r="D4575" s="297" t="n">
        <v>0.1573</v>
      </c>
      <c r="E4575" s="298" t="n">
        <f aca="false">1-D4575</f>
        <v>0.8427</v>
      </c>
      <c r="F4575" s="299" t="n">
        <v>5.34</v>
      </c>
    </row>
    <row r="4576" customFormat="false" ht="15" hidden="false" customHeight="false" outlineLevel="0" collapsed="false">
      <c r="A4576" s="294" t="s">
        <v>9911</v>
      </c>
      <c r="B4576" s="295" t="s">
        <v>9912</v>
      </c>
      <c r="C4576" s="296" t="s">
        <v>61</v>
      </c>
      <c r="D4576" s="297" t="n">
        <v>0.4971</v>
      </c>
      <c r="E4576" s="298" t="n">
        <f aca="false">1-D4576</f>
        <v>0.5029</v>
      </c>
      <c r="F4576" s="299" t="n">
        <v>13.86</v>
      </c>
    </row>
    <row r="4577" customFormat="false" ht="15" hidden="false" customHeight="false" outlineLevel="0" collapsed="false">
      <c r="A4577" s="294" t="s">
        <v>341</v>
      </c>
      <c r="B4577" s="295" t="s">
        <v>342</v>
      </c>
      <c r="C4577" s="296" t="s">
        <v>61</v>
      </c>
      <c r="D4577" s="297" t="n">
        <v>0.6023</v>
      </c>
      <c r="E4577" s="298" t="n">
        <f aca="false">1-D4577</f>
        <v>0.3977</v>
      </c>
      <c r="F4577" s="299" t="n">
        <v>27.41</v>
      </c>
    </row>
    <row r="4578" customFormat="false" ht="15" hidden="false" customHeight="false" outlineLevel="0" collapsed="false">
      <c r="A4578" s="294" t="s">
        <v>9913</v>
      </c>
      <c r="B4578" s="295" t="s">
        <v>9914</v>
      </c>
      <c r="C4578" s="296" t="s">
        <v>61</v>
      </c>
      <c r="D4578" s="297" t="n">
        <v>0.0967</v>
      </c>
      <c r="E4578" s="298" t="n">
        <f aca="false">1-D4578</f>
        <v>0.9033</v>
      </c>
      <c r="F4578" s="299" t="n">
        <v>10.44</v>
      </c>
    </row>
    <row r="4579" customFormat="false" ht="15" hidden="false" customHeight="false" outlineLevel="0" collapsed="false">
      <c r="A4579" s="294" t="s">
        <v>9915</v>
      </c>
      <c r="B4579" s="295" t="s">
        <v>9916</v>
      </c>
      <c r="C4579" s="296" t="s">
        <v>61</v>
      </c>
      <c r="D4579" s="297" t="n">
        <v>0.3993</v>
      </c>
      <c r="E4579" s="298" t="n">
        <f aca="false">1-D4579</f>
        <v>0.6007</v>
      </c>
      <c r="F4579" s="299" t="n">
        <v>20.56</v>
      </c>
    </row>
    <row r="4580" customFormat="false" ht="15" hidden="false" customHeight="false" outlineLevel="0" collapsed="false">
      <c r="A4580" s="294" t="s">
        <v>9917</v>
      </c>
      <c r="B4580" s="295" t="s">
        <v>9918</v>
      </c>
      <c r="C4580" s="296" t="s">
        <v>61</v>
      </c>
      <c r="D4580" s="297" t="n">
        <v>0.5362</v>
      </c>
      <c r="E4580" s="298" t="n">
        <f aca="false">1-D4580</f>
        <v>0.4638</v>
      </c>
      <c r="F4580" s="299" t="n">
        <v>36.72</v>
      </c>
    </row>
    <row r="4581" customFormat="false" ht="15" hidden="false" customHeight="false" outlineLevel="0" collapsed="false">
      <c r="A4581" s="294" t="s">
        <v>9919</v>
      </c>
      <c r="B4581" s="295" t="s">
        <v>9920</v>
      </c>
      <c r="C4581" s="296" t="s">
        <v>61</v>
      </c>
      <c r="D4581" s="297" t="n">
        <v>0.0769</v>
      </c>
      <c r="E4581" s="298" t="n">
        <f aca="false">1-D4581</f>
        <v>0.9231</v>
      </c>
      <c r="F4581" s="299" t="n">
        <v>15.86</v>
      </c>
    </row>
    <row r="4582" customFormat="false" ht="15" hidden="false" customHeight="false" outlineLevel="0" collapsed="false">
      <c r="A4582" s="294" t="s">
        <v>9921</v>
      </c>
      <c r="B4582" s="295" t="s">
        <v>9922</v>
      </c>
      <c r="C4582" s="296" t="s">
        <v>61</v>
      </c>
      <c r="D4582" s="297" t="n">
        <v>0.35</v>
      </c>
      <c r="E4582" s="298" t="n">
        <f aca="false">1-D4582</f>
        <v>0.65</v>
      </c>
      <c r="F4582" s="299" t="n">
        <v>27.8</v>
      </c>
    </row>
    <row r="4583" customFormat="false" ht="15" hidden="false" customHeight="false" outlineLevel="0" collapsed="false">
      <c r="A4583" s="294" t="s">
        <v>9923</v>
      </c>
      <c r="B4583" s="295" t="s">
        <v>9924</v>
      </c>
      <c r="C4583" s="296" t="s">
        <v>61</v>
      </c>
      <c r="D4583" s="297" t="n">
        <v>0.0836</v>
      </c>
      <c r="E4583" s="298" t="n">
        <f aca="false">1-D4583</f>
        <v>0.9164</v>
      </c>
      <c r="F4583" s="299" t="n">
        <v>17.58</v>
      </c>
    </row>
    <row r="4584" customFormat="false" ht="15" hidden="false" customHeight="false" outlineLevel="0" collapsed="false">
      <c r="A4584" s="294" t="s">
        <v>9925</v>
      </c>
      <c r="B4584" s="295" t="s">
        <v>9926</v>
      </c>
      <c r="C4584" s="296" t="s">
        <v>61</v>
      </c>
      <c r="D4584" s="297" t="n">
        <v>0.3655</v>
      </c>
      <c r="E4584" s="298" t="n">
        <f aca="false">1-D4584</f>
        <v>0.6345</v>
      </c>
      <c r="F4584" s="299" t="n">
        <v>31.82</v>
      </c>
    </row>
    <row r="4585" customFormat="false" ht="15" hidden="false" customHeight="false" outlineLevel="0" collapsed="false">
      <c r="A4585" s="294" t="s">
        <v>9927</v>
      </c>
      <c r="B4585" s="295" t="s">
        <v>9928</v>
      </c>
      <c r="C4585" s="296" t="s">
        <v>61</v>
      </c>
      <c r="D4585" s="297" t="n">
        <v>0.0619</v>
      </c>
      <c r="E4585" s="298" t="n">
        <f aca="false">1-D4585</f>
        <v>0.9381</v>
      </c>
      <c r="F4585" s="299" t="n">
        <v>27.96</v>
      </c>
    </row>
    <row r="4586" customFormat="false" ht="15" hidden="false" customHeight="false" outlineLevel="0" collapsed="false">
      <c r="A4586" s="294" t="s">
        <v>9929</v>
      </c>
      <c r="B4586" s="295" t="s">
        <v>9930</v>
      </c>
      <c r="C4586" s="296" t="s">
        <v>61</v>
      </c>
      <c r="D4586" s="297" t="n">
        <v>0.0472</v>
      </c>
      <c r="E4586" s="298" t="n">
        <f aca="false">1-D4586</f>
        <v>0.9528</v>
      </c>
      <c r="F4586" s="299" t="n">
        <v>45.32</v>
      </c>
    </row>
    <row r="4587" customFormat="false" ht="15" hidden="false" customHeight="false" outlineLevel="0" collapsed="false">
      <c r="A4587" s="294" t="s">
        <v>9931</v>
      </c>
      <c r="B4587" s="295" t="s">
        <v>9932</v>
      </c>
      <c r="C4587" s="296" t="s">
        <v>61</v>
      </c>
      <c r="D4587" s="297" t="n">
        <v>0.0386</v>
      </c>
      <c r="E4587" s="298" t="n">
        <f aca="false">1-D4587</f>
        <v>0.9614</v>
      </c>
      <c r="F4587" s="299" t="n">
        <v>62.24</v>
      </c>
    </row>
    <row r="4588" customFormat="false" ht="15" hidden="false" customHeight="false" outlineLevel="0" collapsed="false">
      <c r="A4588" s="294" t="s">
        <v>9933</v>
      </c>
      <c r="B4588" s="295" t="s">
        <v>9934</v>
      </c>
      <c r="C4588" s="296" t="s">
        <v>19</v>
      </c>
      <c r="D4588" s="297" t="n">
        <v>0.3506</v>
      </c>
      <c r="E4588" s="298" t="n">
        <f aca="false">1-D4588</f>
        <v>0.6494</v>
      </c>
      <c r="F4588" s="299" t="n">
        <v>19.94</v>
      </c>
    </row>
    <row r="4589" customFormat="false" ht="15" hidden="false" customHeight="false" outlineLevel="0" collapsed="false">
      <c r="A4589" s="294" t="s">
        <v>9935</v>
      </c>
      <c r="B4589" s="295" t="s">
        <v>9936</v>
      </c>
      <c r="C4589" s="296" t="s">
        <v>19</v>
      </c>
      <c r="D4589" s="297" t="n">
        <v>0.3472</v>
      </c>
      <c r="E4589" s="298" t="n">
        <f aca="false">1-D4589</f>
        <v>0.6528</v>
      </c>
      <c r="F4589" s="299" t="n">
        <v>21.86</v>
      </c>
    </row>
    <row r="4590" customFormat="false" ht="15" hidden="false" customHeight="false" outlineLevel="0" collapsed="false">
      <c r="A4590" s="294" t="s">
        <v>9937</v>
      </c>
      <c r="B4590" s="295" t="s">
        <v>9938</v>
      </c>
      <c r="C4590" s="296" t="s">
        <v>19</v>
      </c>
      <c r="D4590" s="297" t="n">
        <v>0.3462</v>
      </c>
      <c r="E4590" s="298" t="n">
        <f aca="false">1-D4590</f>
        <v>0.6538</v>
      </c>
      <c r="F4590" s="299" t="n">
        <v>23.66</v>
      </c>
    </row>
    <row r="4591" customFormat="false" ht="15" hidden="false" customHeight="false" outlineLevel="0" collapsed="false">
      <c r="A4591" s="294" t="s">
        <v>9939</v>
      </c>
      <c r="B4591" s="295" t="s">
        <v>9940</v>
      </c>
      <c r="C4591" s="296" t="s">
        <v>19</v>
      </c>
      <c r="D4591" s="297" t="n">
        <v>0.3164</v>
      </c>
      <c r="E4591" s="298" t="n">
        <f aca="false">1-D4591</f>
        <v>0.6836</v>
      </c>
      <c r="F4591" s="299" t="n">
        <v>25.57</v>
      </c>
    </row>
    <row r="4592" customFormat="false" ht="15" hidden="false" customHeight="false" outlineLevel="0" collapsed="false">
      <c r="A4592" s="294" t="s">
        <v>9941</v>
      </c>
      <c r="B4592" s="295" t="s">
        <v>9942</v>
      </c>
      <c r="C4592" s="296" t="s">
        <v>19</v>
      </c>
      <c r="D4592" s="297" t="n">
        <v>0.3274</v>
      </c>
      <c r="E4592" s="298" t="n">
        <f aca="false">1-D4592</f>
        <v>0.6726</v>
      </c>
      <c r="F4592" s="299" t="n">
        <v>26.33</v>
      </c>
    </row>
    <row r="4593" customFormat="false" ht="15" hidden="false" customHeight="false" outlineLevel="0" collapsed="false">
      <c r="A4593" s="294" t="s">
        <v>9943</v>
      </c>
      <c r="B4593" s="295" t="s">
        <v>9944</v>
      </c>
      <c r="C4593" s="296" t="s">
        <v>19</v>
      </c>
      <c r="D4593" s="297" t="n">
        <v>0.4705</v>
      </c>
      <c r="E4593" s="298" t="n">
        <f aca="false">1-D4593</f>
        <v>0.5295</v>
      </c>
      <c r="F4593" s="299" t="n">
        <v>15.58</v>
      </c>
    </row>
    <row r="4594" customFormat="false" ht="15" hidden="false" customHeight="false" outlineLevel="0" collapsed="false">
      <c r="A4594" s="294" t="s">
        <v>9945</v>
      </c>
      <c r="B4594" s="295" t="s">
        <v>9946</v>
      </c>
      <c r="C4594" s="296" t="s">
        <v>19</v>
      </c>
      <c r="D4594" s="297" t="n">
        <v>0.4878</v>
      </c>
      <c r="E4594" s="298" t="n">
        <f aca="false">1-D4594</f>
        <v>0.5122</v>
      </c>
      <c r="F4594" s="299" t="n">
        <v>16.79</v>
      </c>
    </row>
    <row r="4595" customFormat="false" ht="15" hidden="false" customHeight="false" outlineLevel="0" collapsed="false">
      <c r="A4595" s="294" t="s">
        <v>9947</v>
      </c>
      <c r="B4595" s="295" t="s">
        <v>9948</v>
      </c>
      <c r="C4595" s="296" t="s">
        <v>19</v>
      </c>
      <c r="D4595" s="297" t="n">
        <v>0.3037</v>
      </c>
      <c r="E4595" s="298" t="n">
        <f aca="false">1-D4595</f>
        <v>0.6963</v>
      </c>
      <c r="F4595" s="299" t="n">
        <v>14.95</v>
      </c>
    </row>
    <row r="4596" customFormat="false" ht="15" hidden="false" customHeight="false" outlineLevel="0" collapsed="false">
      <c r="A4596" s="294" t="s">
        <v>9949</v>
      </c>
      <c r="B4596" s="295" t="s">
        <v>9950</v>
      </c>
      <c r="C4596" s="296" t="s">
        <v>19</v>
      </c>
      <c r="D4596" s="297" t="n">
        <v>0.4163</v>
      </c>
      <c r="E4596" s="298" t="n">
        <f aca="false">1-D4596</f>
        <v>0.5837</v>
      </c>
      <c r="F4596" s="299" t="n">
        <v>20.73</v>
      </c>
    </row>
    <row r="4597" customFormat="false" ht="15" hidden="false" customHeight="false" outlineLevel="0" collapsed="false">
      <c r="A4597" s="294" t="s">
        <v>9951</v>
      </c>
      <c r="B4597" s="295" t="s">
        <v>9952</v>
      </c>
      <c r="C4597" s="296" t="s">
        <v>19</v>
      </c>
      <c r="D4597" s="297" t="n">
        <v>0.4355</v>
      </c>
      <c r="E4597" s="298" t="n">
        <f aca="false">1-D4597</f>
        <v>0.5645</v>
      </c>
      <c r="F4597" s="299" t="n">
        <v>22.16</v>
      </c>
    </row>
    <row r="4598" customFormat="false" ht="15" hidden="false" customHeight="false" outlineLevel="0" collapsed="false">
      <c r="A4598" s="294" t="s">
        <v>9953</v>
      </c>
      <c r="B4598" s="295" t="s">
        <v>9954</v>
      </c>
      <c r="C4598" s="296" t="s">
        <v>19</v>
      </c>
      <c r="D4598" s="297" t="n">
        <v>0.2927</v>
      </c>
      <c r="E4598" s="298" t="n">
        <f aca="false">1-D4598</f>
        <v>0.7073</v>
      </c>
      <c r="F4598" s="299" t="n">
        <v>18.93</v>
      </c>
    </row>
    <row r="4599" customFormat="false" ht="15" hidden="false" customHeight="false" outlineLevel="0" collapsed="false">
      <c r="A4599" s="294" t="s">
        <v>9955</v>
      </c>
      <c r="B4599" s="295" t="s">
        <v>9956</v>
      </c>
      <c r="C4599" s="296" t="s">
        <v>19</v>
      </c>
      <c r="D4599" s="297" t="n">
        <v>0.4009</v>
      </c>
      <c r="E4599" s="298" t="n">
        <f aca="false">1-D4599</f>
        <v>0.5991</v>
      </c>
      <c r="F4599" s="299" t="n">
        <v>25.59</v>
      </c>
    </row>
    <row r="4600" customFormat="false" ht="15" hidden="false" customHeight="false" outlineLevel="0" collapsed="false">
      <c r="A4600" s="294" t="s">
        <v>9957</v>
      </c>
      <c r="B4600" s="295" t="s">
        <v>9958</v>
      </c>
      <c r="C4600" s="296" t="s">
        <v>19</v>
      </c>
      <c r="D4600" s="297" t="n">
        <v>0.2715</v>
      </c>
      <c r="E4600" s="298" t="n">
        <f aca="false">1-D4600</f>
        <v>0.7285</v>
      </c>
      <c r="F4600" s="299" t="n">
        <v>21.07</v>
      </c>
    </row>
    <row r="4601" customFormat="false" ht="15" hidden="false" customHeight="false" outlineLevel="0" collapsed="false">
      <c r="A4601" s="294" t="s">
        <v>9959</v>
      </c>
      <c r="B4601" s="295" t="s">
        <v>9960</v>
      </c>
      <c r="C4601" s="296" t="s">
        <v>19</v>
      </c>
      <c r="D4601" s="297" t="n">
        <v>0.3693</v>
      </c>
      <c r="E4601" s="298" t="n">
        <f aca="false">1-D4601</f>
        <v>0.6307</v>
      </c>
      <c r="F4601" s="299" t="n">
        <v>27.19</v>
      </c>
    </row>
    <row r="4602" customFormat="false" ht="15" hidden="false" customHeight="false" outlineLevel="0" collapsed="false">
      <c r="A4602" s="294" t="s">
        <v>9961</v>
      </c>
      <c r="B4602" s="295" t="s">
        <v>9962</v>
      </c>
      <c r="C4602" s="296" t="s">
        <v>19</v>
      </c>
      <c r="D4602" s="297" t="n">
        <v>0.2188</v>
      </c>
      <c r="E4602" s="298" t="n">
        <f aca="false">1-D4602</f>
        <v>0.7812</v>
      </c>
      <c r="F4602" s="299" t="n">
        <v>30.71</v>
      </c>
    </row>
    <row r="4603" customFormat="false" ht="15" hidden="false" customHeight="false" outlineLevel="0" collapsed="false">
      <c r="A4603" s="294" t="s">
        <v>9963</v>
      </c>
      <c r="B4603" s="295" t="s">
        <v>9964</v>
      </c>
      <c r="C4603" s="296" t="s">
        <v>19</v>
      </c>
      <c r="D4603" s="297" t="n">
        <v>0.3174</v>
      </c>
      <c r="E4603" s="298" t="n">
        <f aca="false">1-D4603</f>
        <v>0.6826</v>
      </c>
      <c r="F4603" s="299" t="n">
        <v>38.47</v>
      </c>
    </row>
    <row r="4604" customFormat="false" ht="15" hidden="false" customHeight="false" outlineLevel="0" collapsed="false">
      <c r="A4604" s="294" t="s">
        <v>9965</v>
      </c>
      <c r="B4604" s="295" t="s">
        <v>9966</v>
      </c>
      <c r="C4604" s="296" t="s">
        <v>19</v>
      </c>
      <c r="D4604" s="297" t="n">
        <v>0.5102</v>
      </c>
      <c r="E4604" s="298" t="n">
        <f aca="false">1-D4604</f>
        <v>0.4898</v>
      </c>
      <c r="F4604" s="299" t="n">
        <v>13.29</v>
      </c>
    </row>
    <row r="4605" customFormat="false" ht="15" hidden="false" customHeight="false" outlineLevel="0" collapsed="false">
      <c r="A4605" s="294" t="s">
        <v>9967</v>
      </c>
      <c r="B4605" s="295" t="s">
        <v>9968</v>
      </c>
      <c r="C4605" s="296" t="s">
        <v>19</v>
      </c>
      <c r="D4605" s="297" t="n">
        <v>0.2827</v>
      </c>
      <c r="E4605" s="298" t="n">
        <f aca="false">1-D4605</f>
        <v>0.7173</v>
      </c>
      <c r="F4605" s="299" t="n">
        <v>11.99</v>
      </c>
    </row>
    <row r="4606" customFormat="false" ht="15" hidden="false" customHeight="false" outlineLevel="0" collapsed="false">
      <c r="A4606" s="294" t="s">
        <v>9969</v>
      </c>
      <c r="B4606" s="295" t="s">
        <v>9970</v>
      </c>
      <c r="C4606" s="296" t="s">
        <v>19</v>
      </c>
      <c r="D4606" s="297" t="n">
        <v>0.3018</v>
      </c>
      <c r="E4606" s="298" t="n">
        <f aca="false">1-D4606</f>
        <v>0.6982</v>
      </c>
      <c r="F4606" s="299" t="n">
        <v>12.56</v>
      </c>
    </row>
    <row r="4607" customFormat="false" ht="15" hidden="false" customHeight="false" outlineLevel="0" collapsed="false">
      <c r="A4607" s="294" t="s">
        <v>9971</v>
      </c>
      <c r="B4607" s="295" t="s">
        <v>9972</v>
      </c>
      <c r="C4607" s="296" t="s">
        <v>19</v>
      </c>
      <c r="D4607" s="297" t="n">
        <v>0.1735</v>
      </c>
      <c r="E4607" s="298" t="n">
        <f aca="false">1-D4607</f>
        <v>0.8265</v>
      </c>
      <c r="F4607" s="299" t="n">
        <v>11.76</v>
      </c>
    </row>
    <row r="4608" customFormat="false" ht="15" hidden="false" customHeight="false" outlineLevel="0" collapsed="false">
      <c r="A4608" s="294" t="s">
        <v>9973</v>
      </c>
      <c r="B4608" s="295" t="s">
        <v>9974</v>
      </c>
      <c r="C4608" s="296" t="s">
        <v>19</v>
      </c>
      <c r="D4608" s="297" t="n">
        <v>0.2722</v>
      </c>
      <c r="E4608" s="298" t="n">
        <f aca="false">1-D4608</f>
        <v>0.7278</v>
      </c>
      <c r="F4608" s="299" t="n">
        <v>14.44</v>
      </c>
    </row>
    <row r="4609" customFormat="false" ht="15" hidden="false" customHeight="false" outlineLevel="0" collapsed="false">
      <c r="A4609" s="294" t="s">
        <v>9975</v>
      </c>
      <c r="B4609" s="295" t="s">
        <v>9976</v>
      </c>
      <c r="C4609" s="296" t="s">
        <v>19</v>
      </c>
      <c r="D4609" s="297" t="n">
        <v>0.2916</v>
      </c>
      <c r="E4609" s="298" t="n">
        <f aca="false">1-D4609</f>
        <v>0.7084</v>
      </c>
      <c r="F4609" s="299" t="n">
        <v>15.09</v>
      </c>
    </row>
    <row r="4610" customFormat="false" ht="15" hidden="false" customHeight="false" outlineLevel="0" collapsed="false">
      <c r="A4610" s="294" t="s">
        <v>9977</v>
      </c>
      <c r="B4610" s="295" t="s">
        <v>9978</v>
      </c>
      <c r="C4610" s="296" t="s">
        <v>19</v>
      </c>
      <c r="D4610" s="297" t="n">
        <v>0.1385</v>
      </c>
      <c r="E4610" s="298" t="n">
        <f aca="false">1-D4610</f>
        <v>0.8615</v>
      </c>
      <c r="F4610" s="299" t="n">
        <v>18.05</v>
      </c>
    </row>
    <row r="4611" customFormat="false" ht="15" hidden="false" customHeight="false" outlineLevel="0" collapsed="false">
      <c r="A4611" s="294" t="s">
        <v>9979</v>
      </c>
      <c r="B4611" s="295" t="s">
        <v>9980</v>
      </c>
      <c r="C4611" s="296" t="s">
        <v>19</v>
      </c>
      <c r="D4611" s="297" t="n">
        <v>0.2215</v>
      </c>
      <c r="E4611" s="298" t="n">
        <f aca="false">1-D4611</f>
        <v>0.7785</v>
      </c>
      <c r="F4611" s="299" t="n">
        <v>21.17</v>
      </c>
    </row>
    <row r="4612" customFormat="false" ht="15" hidden="false" customHeight="false" outlineLevel="0" collapsed="false">
      <c r="A4612" s="294" t="s">
        <v>9981</v>
      </c>
      <c r="B4612" s="295" t="s">
        <v>9982</v>
      </c>
      <c r="C4612" s="296" t="s">
        <v>19</v>
      </c>
      <c r="D4612" s="297" t="n">
        <v>0.2388</v>
      </c>
      <c r="E4612" s="298" t="n">
        <f aca="false">1-D4612</f>
        <v>0.7612</v>
      </c>
      <c r="F4612" s="299" t="n">
        <v>21.94</v>
      </c>
    </row>
    <row r="4613" customFormat="false" ht="15" hidden="false" customHeight="false" outlineLevel="0" collapsed="false">
      <c r="A4613" s="294" t="s">
        <v>9983</v>
      </c>
      <c r="B4613" s="295" t="s">
        <v>9984</v>
      </c>
      <c r="C4613" s="296" t="s">
        <v>19</v>
      </c>
      <c r="D4613" s="297" t="n">
        <v>0.0964</v>
      </c>
      <c r="E4613" s="298" t="n">
        <f aca="false">1-D4613</f>
        <v>0.9036</v>
      </c>
      <c r="F4613" s="299" t="n">
        <v>31.12</v>
      </c>
    </row>
    <row r="4614" customFormat="false" ht="15" hidden="false" customHeight="false" outlineLevel="0" collapsed="false">
      <c r="A4614" s="294" t="s">
        <v>9985</v>
      </c>
      <c r="B4614" s="295" t="s">
        <v>9986</v>
      </c>
      <c r="C4614" s="296" t="s">
        <v>19</v>
      </c>
      <c r="D4614" s="297" t="n">
        <v>0.1601</v>
      </c>
      <c r="E4614" s="298" t="n">
        <f aca="false">1-D4614</f>
        <v>0.8399</v>
      </c>
      <c r="F4614" s="299" t="n">
        <v>34.73</v>
      </c>
    </row>
    <row r="4615" customFormat="false" ht="15" hidden="false" customHeight="false" outlineLevel="0" collapsed="false">
      <c r="A4615" s="294" t="s">
        <v>9987</v>
      </c>
      <c r="B4615" s="295" t="s">
        <v>9988</v>
      </c>
      <c r="C4615" s="296" t="s">
        <v>19</v>
      </c>
      <c r="D4615" s="297" t="n">
        <v>0.1055</v>
      </c>
      <c r="E4615" s="298" t="n">
        <f aca="false">1-D4615</f>
        <v>0.8945</v>
      </c>
      <c r="F4615" s="299" t="n">
        <v>34.78</v>
      </c>
    </row>
    <row r="4616" customFormat="false" ht="15" hidden="false" customHeight="false" outlineLevel="0" collapsed="false">
      <c r="A4616" s="294" t="s">
        <v>9989</v>
      </c>
      <c r="B4616" s="295" t="s">
        <v>9990</v>
      </c>
      <c r="C4616" s="296" t="s">
        <v>19</v>
      </c>
      <c r="D4616" s="297" t="n">
        <v>0.1703</v>
      </c>
      <c r="E4616" s="298" t="n">
        <f aca="false">1-D4616</f>
        <v>0.8297</v>
      </c>
      <c r="F4616" s="299" t="n">
        <v>39</v>
      </c>
    </row>
    <row r="4617" customFormat="false" ht="15" hidden="false" customHeight="false" outlineLevel="0" collapsed="false">
      <c r="A4617" s="294" t="s">
        <v>9991</v>
      </c>
      <c r="B4617" s="295" t="s">
        <v>9992</v>
      </c>
      <c r="C4617" s="296" t="s">
        <v>19</v>
      </c>
      <c r="D4617" s="297" t="n">
        <v>0.0548</v>
      </c>
      <c r="E4617" s="298" t="n">
        <f aca="false">1-D4617</f>
        <v>0.9452</v>
      </c>
      <c r="F4617" s="299" t="n">
        <v>79.19</v>
      </c>
    </row>
    <row r="4618" customFormat="false" ht="15" hidden="false" customHeight="false" outlineLevel="0" collapsed="false">
      <c r="A4618" s="294" t="s">
        <v>9993</v>
      </c>
      <c r="B4618" s="295" t="s">
        <v>9994</v>
      </c>
      <c r="C4618" s="296" t="s">
        <v>19</v>
      </c>
      <c r="D4618" s="297" t="n">
        <v>0.0345</v>
      </c>
      <c r="E4618" s="298" t="n">
        <f aca="false">1-D4618</f>
        <v>0.9655</v>
      </c>
      <c r="F4618" s="299" t="n">
        <v>154.08</v>
      </c>
    </row>
    <row r="4619" customFormat="false" ht="15" hidden="false" customHeight="false" outlineLevel="0" collapsed="false">
      <c r="A4619" s="294" t="s">
        <v>9995</v>
      </c>
      <c r="B4619" s="295" t="s">
        <v>9996</v>
      </c>
      <c r="C4619" s="296" t="s">
        <v>19</v>
      </c>
      <c r="D4619" s="297" t="n">
        <v>0.0329</v>
      </c>
      <c r="E4619" s="298" t="n">
        <f aca="false">1-D4619</f>
        <v>0.9671</v>
      </c>
      <c r="F4619" s="299" t="n">
        <v>181.94</v>
      </c>
    </row>
    <row r="4620" customFormat="false" ht="15" hidden="false" customHeight="false" outlineLevel="0" collapsed="false">
      <c r="A4620" s="294" t="s">
        <v>9997</v>
      </c>
      <c r="B4620" s="295" t="s">
        <v>9998</v>
      </c>
      <c r="C4620" s="296" t="s">
        <v>19</v>
      </c>
      <c r="D4620" s="297" t="n">
        <v>0.1164</v>
      </c>
      <c r="E4620" s="298" t="n">
        <f aca="false">1-D4620</f>
        <v>0.8836</v>
      </c>
      <c r="F4620" s="299" t="n">
        <v>30.94</v>
      </c>
    </row>
    <row r="4621" customFormat="false" ht="15" hidden="false" customHeight="false" outlineLevel="0" collapsed="false">
      <c r="A4621" s="294" t="s">
        <v>9999</v>
      </c>
      <c r="B4621" s="295" t="s">
        <v>10000</v>
      </c>
      <c r="C4621" s="296" t="s">
        <v>19</v>
      </c>
      <c r="D4621" s="297" t="n">
        <v>0.1354</v>
      </c>
      <c r="E4621" s="298" t="n">
        <f aca="false">1-D4621</f>
        <v>0.8646</v>
      </c>
      <c r="F4621" s="299" t="n">
        <v>23.56</v>
      </c>
    </row>
    <row r="4622" customFormat="false" ht="15" hidden="false" customHeight="false" outlineLevel="0" collapsed="false">
      <c r="A4622" s="294" t="s">
        <v>10001</v>
      </c>
      <c r="B4622" s="295" t="s">
        <v>10002</v>
      </c>
      <c r="C4622" s="296" t="s">
        <v>19</v>
      </c>
      <c r="D4622" s="297" t="n">
        <v>0.1281</v>
      </c>
      <c r="E4622" s="298" t="n">
        <f aca="false">1-D4622</f>
        <v>0.8719</v>
      </c>
      <c r="F4622" s="299" t="n">
        <v>31.54</v>
      </c>
    </row>
    <row r="4623" customFormat="false" ht="15" hidden="false" customHeight="false" outlineLevel="0" collapsed="false">
      <c r="A4623" s="294" t="s">
        <v>10003</v>
      </c>
      <c r="B4623" s="295" t="s">
        <v>10004</v>
      </c>
      <c r="C4623" s="296" t="s">
        <v>19</v>
      </c>
      <c r="D4623" s="297" t="n">
        <v>0.2975</v>
      </c>
      <c r="E4623" s="298" t="n">
        <f aca="false">1-D4623</f>
        <v>0.7025</v>
      </c>
      <c r="F4623" s="299" t="n">
        <v>13.21</v>
      </c>
    </row>
    <row r="4624" customFormat="false" ht="15" hidden="false" customHeight="false" outlineLevel="0" collapsed="false">
      <c r="A4624" s="294" t="s">
        <v>10005</v>
      </c>
      <c r="B4624" s="295" t="s">
        <v>10006</v>
      </c>
      <c r="C4624" s="296" t="s">
        <v>19</v>
      </c>
      <c r="D4624" s="297" t="n">
        <v>0.1085</v>
      </c>
      <c r="E4624" s="298" t="n">
        <f aca="false">1-D4624</f>
        <v>0.8915</v>
      </c>
      <c r="F4624" s="299" t="n">
        <v>43.23</v>
      </c>
    </row>
    <row r="4625" customFormat="false" ht="15" hidden="false" customHeight="false" outlineLevel="0" collapsed="false">
      <c r="A4625" s="294" t="s">
        <v>10007</v>
      </c>
      <c r="B4625" s="295" t="s">
        <v>10008</v>
      </c>
      <c r="C4625" s="296" t="s">
        <v>19</v>
      </c>
      <c r="D4625" s="297" t="n">
        <v>0.4104</v>
      </c>
      <c r="E4625" s="298" t="n">
        <f aca="false">1-D4625</f>
        <v>0.5896</v>
      </c>
      <c r="F4625" s="299" t="n">
        <v>8.82</v>
      </c>
    </row>
    <row r="4626" customFormat="false" ht="15" hidden="false" customHeight="false" outlineLevel="0" collapsed="false">
      <c r="A4626" s="294" t="s">
        <v>10009</v>
      </c>
      <c r="B4626" s="295" t="s">
        <v>10010</v>
      </c>
      <c r="C4626" s="296" t="s">
        <v>19</v>
      </c>
      <c r="D4626" s="297" t="n">
        <v>0.3175</v>
      </c>
      <c r="E4626" s="298" t="n">
        <f aca="false">1-D4626</f>
        <v>0.6825</v>
      </c>
      <c r="F4626" s="299" t="n">
        <v>13.86</v>
      </c>
    </row>
    <row r="4627" customFormat="false" ht="15" hidden="false" customHeight="false" outlineLevel="0" collapsed="false">
      <c r="A4627" s="294" t="s">
        <v>10011</v>
      </c>
      <c r="B4627" s="295" t="s">
        <v>10012</v>
      </c>
      <c r="C4627" s="296" t="s">
        <v>19</v>
      </c>
      <c r="D4627" s="297" t="n">
        <v>0.1191</v>
      </c>
      <c r="E4627" s="298" t="n">
        <f aca="false">1-D4627</f>
        <v>0.8809</v>
      </c>
      <c r="F4627" s="299" t="n">
        <v>38.97</v>
      </c>
    </row>
    <row r="4628" customFormat="false" ht="15" hidden="false" customHeight="false" outlineLevel="0" collapsed="false">
      <c r="A4628" s="294" t="s">
        <v>10013</v>
      </c>
      <c r="B4628" s="295" t="s">
        <v>10014</v>
      </c>
      <c r="C4628" s="296" t="s">
        <v>19</v>
      </c>
      <c r="D4628" s="297" t="n">
        <v>0.1306</v>
      </c>
      <c r="E4628" s="298" t="n">
        <f aca="false">1-D4628</f>
        <v>0.8694</v>
      </c>
      <c r="F4628" s="299" t="n">
        <v>39.74</v>
      </c>
    </row>
    <row r="4629" customFormat="false" ht="15" hidden="false" customHeight="false" outlineLevel="0" collapsed="false">
      <c r="A4629" s="294" t="s">
        <v>10015</v>
      </c>
      <c r="B4629" s="295" t="s">
        <v>10016</v>
      </c>
      <c r="C4629" s="296" t="s">
        <v>19</v>
      </c>
      <c r="D4629" s="297" t="n">
        <v>0.1266</v>
      </c>
      <c r="E4629" s="298" t="n">
        <f aca="false">1-D4629</f>
        <v>0.8734</v>
      </c>
      <c r="F4629" s="299" t="n">
        <v>25.19</v>
      </c>
    </row>
    <row r="4630" customFormat="false" ht="15" hidden="false" customHeight="false" outlineLevel="0" collapsed="false">
      <c r="A4630" s="294" t="s">
        <v>10017</v>
      </c>
      <c r="B4630" s="295" t="s">
        <v>10018</v>
      </c>
      <c r="C4630" s="296" t="s">
        <v>19</v>
      </c>
      <c r="D4630" s="297" t="n">
        <v>0.1116</v>
      </c>
      <c r="E4630" s="298" t="n">
        <f aca="false">1-D4630</f>
        <v>0.8884</v>
      </c>
      <c r="F4630" s="299" t="n">
        <v>32.44</v>
      </c>
    </row>
    <row r="4631" customFormat="false" ht="15" hidden="false" customHeight="false" outlineLevel="0" collapsed="false">
      <c r="A4631" s="294" t="s">
        <v>10019</v>
      </c>
      <c r="B4631" s="295" t="s">
        <v>10020</v>
      </c>
      <c r="C4631" s="296" t="s">
        <v>19</v>
      </c>
      <c r="D4631" s="297" t="n">
        <v>0.1065</v>
      </c>
      <c r="E4631" s="298" t="n">
        <f aca="false">1-D4631</f>
        <v>0.8935</v>
      </c>
      <c r="F4631" s="299" t="n">
        <v>38.48</v>
      </c>
    </row>
    <row r="4632" customFormat="false" ht="15" hidden="false" customHeight="false" outlineLevel="0" collapsed="false">
      <c r="A4632" s="294" t="s">
        <v>10021</v>
      </c>
      <c r="B4632" s="295" t="s">
        <v>10022</v>
      </c>
      <c r="C4632" s="296" t="s">
        <v>19</v>
      </c>
      <c r="D4632" s="297" t="n">
        <v>0.1183</v>
      </c>
      <c r="E4632" s="298" t="n">
        <f aca="false">1-D4632</f>
        <v>0.8817</v>
      </c>
      <c r="F4632" s="299" t="n">
        <v>38.64</v>
      </c>
    </row>
    <row r="4633" customFormat="false" ht="15" hidden="false" customHeight="false" outlineLevel="0" collapsed="false">
      <c r="A4633" s="294" t="s">
        <v>10023</v>
      </c>
      <c r="B4633" s="295" t="s">
        <v>10024</v>
      </c>
      <c r="C4633" s="296" t="s">
        <v>19</v>
      </c>
      <c r="D4633" s="297" t="n">
        <v>0.0476</v>
      </c>
      <c r="E4633" s="298" t="n">
        <f aca="false">1-D4633</f>
        <v>0.9524</v>
      </c>
      <c r="F4633" s="299" t="n">
        <v>54.59</v>
      </c>
    </row>
    <row r="4634" customFormat="false" ht="15" hidden="false" customHeight="false" outlineLevel="0" collapsed="false">
      <c r="A4634" s="294" t="s">
        <v>10025</v>
      </c>
      <c r="B4634" s="295" t="s">
        <v>10026</v>
      </c>
      <c r="C4634" s="296" t="s">
        <v>19</v>
      </c>
      <c r="D4634" s="297" t="n">
        <v>0.084</v>
      </c>
      <c r="E4634" s="298" t="n">
        <f aca="false">1-D4634</f>
        <v>0.916</v>
      </c>
      <c r="F4634" s="299" t="n">
        <v>57.74</v>
      </c>
    </row>
    <row r="4635" customFormat="false" ht="15" hidden="false" customHeight="false" outlineLevel="0" collapsed="false">
      <c r="A4635" s="294" t="s">
        <v>10027</v>
      </c>
      <c r="B4635" s="295" t="s">
        <v>10028</v>
      </c>
      <c r="C4635" s="296" t="s">
        <v>19</v>
      </c>
      <c r="D4635" s="297" t="n">
        <v>0.0926</v>
      </c>
      <c r="E4635" s="298" t="n">
        <f aca="false">1-D4635</f>
        <v>0.9074</v>
      </c>
      <c r="F4635" s="299" t="n">
        <v>58.54</v>
      </c>
    </row>
    <row r="4636" customFormat="false" ht="15" hidden="false" customHeight="false" outlineLevel="0" collapsed="false">
      <c r="A4636" s="294" t="s">
        <v>10029</v>
      </c>
      <c r="B4636" s="295" t="s">
        <v>10030</v>
      </c>
      <c r="C4636" s="296" t="s">
        <v>19</v>
      </c>
      <c r="D4636" s="297" t="n">
        <v>0.0779</v>
      </c>
      <c r="E4636" s="298" t="n">
        <f aca="false">1-D4636</f>
        <v>0.9221</v>
      </c>
      <c r="F4636" s="299" t="n">
        <v>69.29</v>
      </c>
    </row>
    <row r="4637" customFormat="false" ht="15" hidden="false" customHeight="false" outlineLevel="0" collapsed="false">
      <c r="A4637" s="294" t="s">
        <v>10031</v>
      </c>
      <c r="B4637" s="295" t="s">
        <v>10032</v>
      </c>
      <c r="C4637" s="296" t="s">
        <v>19</v>
      </c>
      <c r="D4637" s="297" t="n">
        <v>0.0445</v>
      </c>
      <c r="E4637" s="298" t="n">
        <f aca="false">1-D4637</f>
        <v>0.9555</v>
      </c>
      <c r="F4637" s="299" t="n">
        <v>65.86</v>
      </c>
    </row>
    <row r="4638" customFormat="false" ht="15" hidden="false" customHeight="false" outlineLevel="0" collapsed="false">
      <c r="A4638" s="294" t="s">
        <v>10033</v>
      </c>
      <c r="B4638" s="295" t="s">
        <v>10034</v>
      </c>
      <c r="C4638" s="296" t="s">
        <v>19</v>
      </c>
      <c r="D4638" s="297" t="n">
        <v>0.1273</v>
      </c>
      <c r="E4638" s="298" t="n">
        <f aca="false">1-D4638</f>
        <v>0.8727</v>
      </c>
      <c r="F4638" s="299" t="n">
        <v>30.79</v>
      </c>
    </row>
    <row r="4639" customFormat="false" ht="15" hidden="false" customHeight="false" outlineLevel="0" collapsed="false">
      <c r="A4639" s="294" t="s">
        <v>10035</v>
      </c>
      <c r="B4639" s="295" t="s">
        <v>10036</v>
      </c>
      <c r="C4639" s="296" t="s">
        <v>19</v>
      </c>
      <c r="D4639" s="297" t="n">
        <v>0.3461</v>
      </c>
      <c r="E4639" s="298" t="n">
        <f aca="false">1-D4639</f>
        <v>0.6539</v>
      </c>
      <c r="F4639" s="299" t="n">
        <v>13.84</v>
      </c>
    </row>
    <row r="4640" customFormat="false" ht="15" hidden="false" customHeight="false" outlineLevel="0" collapsed="false">
      <c r="A4640" s="294" t="s">
        <v>10037</v>
      </c>
      <c r="B4640" s="295" t="s">
        <v>10038</v>
      </c>
      <c r="C4640" s="296" t="s">
        <v>19</v>
      </c>
      <c r="D4640" s="297" t="n">
        <v>0.3033</v>
      </c>
      <c r="E4640" s="298" t="n">
        <f aca="false">1-D4640</f>
        <v>0.6967</v>
      </c>
      <c r="F4640" s="299" t="n">
        <v>17.87</v>
      </c>
    </row>
    <row r="4641" customFormat="false" ht="15" hidden="false" customHeight="false" outlineLevel="0" collapsed="false">
      <c r="A4641" s="294" t="s">
        <v>10039</v>
      </c>
      <c r="B4641" s="295" t="s">
        <v>10040</v>
      </c>
      <c r="C4641" s="296" t="s">
        <v>19</v>
      </c>
      <c r="D4641" s="297" t="n">
        <v>0.3229</v>
      </c>
      <c r="E4641" s="298" t="n">
        <f aca="false">1-D4641</f>
        <v>0.6771</v>
      </c>
      <c r="F4641" s="299" t="n">
        <v>18.77</v>
      </c>
    </row>
    <row r="4642" customFormat="false" ht="15" hidden="false" customHeight="false" outlineLevel="0" collapsed="false">
      <c r="A4642" s="294" t="s">
        <v>10041</v>
      </c>
      <c r="B4642" s="295" t="s">
        <v>10042</v>
      </c>
      <c r="C4642" s="296" t="s">
        <v>19</v>
      </c>
      <c r="D4642" s="297" t="n">
        <v>0.2402</v>
      </c>
      <c r="E4642" s="298" t="n">
        <f aca="false">1-D4642</f>
        <v>0.7598</v>
      </c>
      <c r="F4642" s="299" t="n">
        <v>26.6</v>
      </c>
    </row>
    <row r="4643" customFormat="false" ht="15" hidden="false" customHeight="false" outlineLevel="0" collapsed="false">
      <c r="A4643" s="294" t="s">
        <v>10043</v>
      </c>
      <c r="B4643" s="295" t="s">
        <v>10044</v>
      </c>
      <c r="C4643" s="296" t="s">
        <v>19</v>
      </c>
      <c r="D4643" s="297" t="n">
        <v>0.2585</v>
      </c>
      <c r="E4643" s="298" t="n">
        <f aca="false">1-D4643</f>
        <v>0.7415</v>
      </c>
      <c r="F4643" s="299" t="n">
        <v>27.66</v>
      </c>
    </row>
    <row r="4644" customFormat="false" ht="15" hidden="false" customHeight="false" outlineLevel="0" collapsed="false">
      <c r="A4644" s="294" t="s">
        <v>10045</v>
      </c>
      <c r="B4644" s="295" t="s">
        <v>10046</v>
      </c>
      <c r="C4644" s="296" t="s">
        <v>19</v>
      </c>
      <c r="D4644" s="297" t="n">
        <v>0.1985</v>
      </c>
      <c r="E4644" s="298" t="n">
        <f aca="false">1-D4644</f>
        <v>0.8015</v>
      </c>
      <c r="F4644" s="299" t="n">
        <v>18.14</v>
      </c>
    </row>
    <row r="4645" customFormat="false" ht="15" hidden="false" customHeight="false" outlineLevel="0" collapsed="false">
      <c r="A4645" s="294" t="s">
        <v>10047</v>
      </c>
      <c r="B4645" s="295" t="s">
        <v>10048</v>
      </c>
      <c r="C4645" s="296" t="s">
        <v>19</v>
      </c>
      <c r="D4645" s="297" t="n">
        <v>0.2115</v>
      </c>
      <c r="E4645" s="298" t="n">
        <f aca="false">1-D4645</f>
        <v>0.7885</v>
      </c>
      <c r="F4645" s="299" t="n">
        <v>15.08</v>
      </c>
    </row>
    <row r="4646" customFormat="false" ht="15" hidden="false" customHeight="false" outlineLevel="0" collapsed="false">
      <c r="A4646" s="294" t="s">
        <v>10049</v>
      </c>
      <c r="B4646" s="295" t="s">
        <v>10050</v>
      </c>
      <c r="C4646" s="296" t="s">
        <v>19</v>
      </c>
      <c r="D4646" s="297" t="n">
        <v>0.2156</v>
      </c>
      <c r="E4646" s="298" t="n">
        <f aca="false">1-D4646</f>
        <v>0.7844</v>
      </c>
      <c r="F4646" s="299" t="n">
        <v>18.74</v>
      </c>
    </row>
    <row r="4647" customFormat="false" ht="15" hidden="false" customHeight="false" outlineLevel="0" collapsed="false">
      <c r="A4647" s="294" t="s">
        <v>10051</v>
      </c>
      <c r="B4647" s="295" t="s">
        <v>10052</v>
      </c>
      <c r="C4647" s="296" t="s">
        <v>19</v>
      </c>
      <c r="D4647" s="297" t="n">
        <v>0.3629</v>
      </c>
      <c r="E4647" s="298" t="n">
        <f aca="false">1-D4647</f>
        <v>0.6371</v>
      </c>
      <c r="F4647" s="299" t="n">
        <v>13.2</v>
      </c>
    </row>
    <row r="4648" customFormat="false" ht="15" hidden="false" customHeight="false" outlineLevel="0" collapsed="false">
      <c r="A4648" s="294" t="s">
        <v>10053</v>
      </c>
      <c r="B4648" s="295" t="s">
        <v>10054</v>
      </c>
      <c r="C4648" s="296" t="s">
        <v>19</v>
      </c>
      <c r="D4648" s="297" t="n">
        <v>0.3265</v>
      </c>
      <c r="E4648" s="298" t="n">
        <f aca="false">1-D4648</f>
        <v>0.6735</v>
      </c>
      <c r="F4648" s="299" t="n">
        <v>16.6</v>
      </c>
    </row>
    <row r="4649" customFormat="false" ht="15" hidden="false" customHeight="false" outlineLevel="0" collapsed="false">
      <c r="A4649" s="294" t="s">
        <v>10055</v>
      </c>
      <c r="B4649" s="295" t="s">
        <v>10056</v>
      </c>
      <c r="C4649" s="296" t="s">
        <v>19</v>
      </c>
      <c r="D4649" s="297" t="n">
        <v>0.3463</v>
      </c>
      <c r="E4649" s="298" t="n">
        <f aca="false">1-D4649</f>
        <v>0.6537</v>
      </c>
      <c r="F4649" s="299" t="n">
        <v>17.5</v>
      </c>
    </row>
    <row r="4650" customFormat="false" ht="15" hidden="false" customHeight="false" outlineLevel="0" collapsed="false">
      <c r="A4650" s="294" t="s">
        <v>10057</v>
      </c>
      <c r="B4650" s="295" t="s">
        <v>10058</v>
      </c>
      <c r="C4650" s="296" t="s">
        <v>19</v>
      </c>
      <c r="D4650" s="297" t="n">
        <v>0.2954</v>
      </c>
      <c r="E4650" s="298" t="n">
        <f aca="false">1-D4650</f>
        <v>0.7046</v>
      </c>
      <c r="F4650" s="299" t="n">
        <v>21.63</v>
      </c>
    </row>
    <row r="4651" customFormat="false" ht="15" hidden="false" customHeight="false" outlineLevel="0" collapsed="false">
      <c r="A4651" s="294" t="s">
        <v>10059</v>
      </c>
      <c r="B4651" s="295" t="s">
        <v>10060</v>
      </c>
      <c r="C4651" s="296" t="s">
        <v>19</v>
      </c>
      <c r="D4651" s="297" t="n">
        <v>0.3151</v>
      </c>
      <c r="E4651" s="298" t="n">
        <f aca="false">1-D4651</f>
        <v>0.6849</v>
      </c>
      <c r="F4651" s="299" t="n">
        <v>22.69</v>
      </c>
    </row>
    <row r="4652" customFormat="false" ht="15" hidden="false" customHeight="false" outlineLevel="0" collapsed="false">
      <c r="A4652" s="294" t="s">
        <v>10061</v>
      </c>
      <c r="B4652" s="295" t="s">
        <v>10062</v>
      </c>
      <c r="C4652" s="296" t="s">
        <v>19</v>
      </c>
      <c r="D4652" s="297" t="n">
        <v>0.1561</v>
      </c>
      <c r="E4652" s="298" t="n">
        <f aca="false">1-D4652</f>
        <v>0.8439</v>
      </c>
      <c r="F4652" s="299" t="n">
        <v>25.82</v>
      </c>
    </row>
    <row r="4653" customFormat="false" ht="15" hidden="false" customHeight="false" outlineLevel="0" collapsed="false">
      <c r="A4653" s="294" t="s">
        <v>10063</v>
      </c>
      <c r="B4653" s="295" t="s">
        <v>10064</v>
      </c>
      <c r="C4653" s="296" t="s">
        <v>19</v>
      </c>
      <c r="D4653" s="297" t="n">
        <v>0.2449</v>
      </c>
      <c r="E4653" s="298" t="n">
        <f aca="false">1-D4653</f>
        <v>0.7551</v>
      </c>
      <c r="F4653" s="299" t="n">
        <v>30.71</v>
      </c>
    </row>
    <row r="4654" customFormat="false" ht="15" hidden="false" customHeight="false" outlineLevel="0" collapsed="false">
      <c r="A4654" s="294" t="s">
        <v>10065</v>
      </c>
      <c r="B4654" s="295" t="s">
        <v>10066</v>
      </c>
      <c r="C4654" s="296" t="s">
        <v>19</v>
      </c>
      <c r="D4654" s="297" t="n">
        <v>0.2635</v>
      </c>
      <c r="E4654" s="298" t="n">
        <f aca="false">1-D4654</f>
        <v>0.7365</v>
      </c>
      <c r="F4654" s="299" t="n">
        <v>31.95</v>
      </c>
    </row>
    <row r="4655" customFormat="false" ht="15" hidden="false" customHeight="false" outlineLevel="0" collapsed="false">
      <c r="A4655" s="294" t="s">
        <v>10067</v>
      </c>
      <c r="B4655" s="295" t="s">
        <v>10068</v>
      </c>
      <c r="C4655" s="296" t="s">
        <v>19</v>
      </c>
      <c r="D4655" s="297" t="n">
        <v>0.1248</v>
      </c>
      <c r="E4655" s="298" t="n">
        <f aca="false">1-D4655</f>
        <v>0.8752</v>
      </c>
      <c r="F4655" s="299" t="n">
        <v>38.06</v>
      </c>
    </row>
    <row r="4656" customFormat="false" ht="15" hidden="false" customHeight="false" outlineLevel="0" collapsed="false">
      <c r="A4656" s="294" t="s">
        <v>10069</v>
      </c>
      <c r="B4656" s="295" t="s">
        <v>10070</v>
      </c>
      <c r="C4656" s="296" t="s">
        <v>19</v>
      </c>
      <c r="D4656" s="297" t="n">
        <v>0.1991</v>
      </c>
      <c r="E4656" s="298" t="n">
        <f aca="false">1-D4656</f>
        <v>0.8009</v>
      </c>
      <c r="F4656" s="299" t="n">
        <v>43.54</v>
      </c>
    </row>
    <row r="4657" customFormat="false" ht="15" hidden="false" customHeight="false" outlineLevel="0" collapsed="false">
      <c r="A4657" s="294" t="s">
        <v>10071</v>
      </c>
      <c r="B4657" s="295" t="s">
        <v>10072</v>
      </c>
      <c r="C4657" s="296" t="s">
        <v>19</v>
      </c>
      <c r="D4657" s="297" t="n">
        <v>0.0852</v>
      </c>
      <c r="E4657" s="298" t="n">
        <f aca="false">1-D4657</f>
        <v>0.9148</v>
      </c>
      <c r="F4657" s="299" t="n">
        <v>69.57</v>
      </c>
    </row>
    <row r="4658" customFormat="false" ht="15" hidden="false" customHeight="false" outlineLevel="0" collapsed="false">
      <c r="A4658" s="294" t="s">
        <v>10073</v>
      </c>
      <c r="B4658" s="295" t="s">
        <v>10074</v>
      </c>
      <c r="C4658" s="296" t="s">
        <v>19</v>
      </c>
      <c r="D4658" s="297" t="n">
        <v>0.0503</v>
      </c>
      <c r="E4658" s="298" t="n">
        <f aca="false">1-D4658</f>
        <v>0.9497</v>
      </c>
      <c r="F4658" s="299" t="n">
        <v>155.43</v>
      </c>
    </row>
    <row r="4659" customFormat="false" ht="15" hidden="false" customHeight="false" outlineLevel="0" collapsed="false">
      <c r="A4659" s="294" t="s">
        <v>10075</v>
      </c>
      <c r="B4659" s="295" t="s">
        <v>10076</v>
      </c>
      <c r="C4659" s="296" t="s">
        <v>19</v>
      </c>
      <c r="D4659" s="297" t="n">
        <v>0.042</v>
      </c>
      <c r="E4659" s="298" t="n">
        <f aca="false">1-D4659</f>
        <v>0.958</v>
      </c>
      <c r="F4659" s="299" t="n">
        <v>224.29</v>
      </c>
    </row>
    <row r="4660" customFormat="false" ht="15" hidden="false" customHeight="false" outlineLevel="0" collapsed="false">
      <c r="A4660" s="294" t="s">
        <v>10077</v>
      </c>
      <c r="B4660" s="295" t="s">
        <v>10078</v>
      </c>
      <c r="C4660" s="296" t="s">
        <v>19</v>
      </c>
      <c r="D4660" s="297" t="n">
        <v>0.3897</v>
      </c>
      <c r="E4660" s="298" t="n">
        <f aca="false">1-D4660</f>
        <v>0.6103</v>
      </c>
      <c r="F4660" s="299" t="n">
        <v>12.29</v>
      </c>
    </row>
    <row r="4661" customFormat="false" ht="15" hidden="false" customHeight="false" outlineLevel="0" collapsed="false">
      <c r="A4661" s="294" t="s">
        <v>10079</v>
      </c>
      <c r="B4661" s="295" t="s">
        <v>10080</v>
      </c>
      <c r="C4661" s="296" t="s">
        <v>19</v>
      </c>
      <c r="D4661" s="297" t="n">
        <v>0.3613</v>
      </c>
      <c r="E4661" s="298" t="n">
        <f aca="false">1-D4661</f>
        <v>0.6387</v>
      </c>
      <c r="F4661" s="299" t="n">
        <v>15</v>
      </c>
    </row>
    <row r="4662" customFormat="false" ht="15" hidden="false" customHeight="false" outlineLevel="0" collapsed="false">
      <c r="A4662" s="294" t="s">
        <v>10081</v>
      </c>
      <c r="B4662" s="295" t="s">
        <v>10082</v>
      </c>
      <c r="C4662" s="296" t="s">
        <v>19</v>
      </c>
      <c r="D4662" s="297" t="n">
        <v>0.3811</v>
      </c>
      <c r="E4662" s="298" t="n">
        <f aca="false">1-D4662</f>
        <v>0.6189</v>
      </c>
      <c r="F4662" s="299" t="n">
        <v>15.9</v>
      </c>
    </row>
    <row r="4663" customFormat="false" ht="15" hidden="false" customHeight="false" outlineLevel="0" collapsed="false">
      <c r="A4663" s="294" t="s">
        <v>10083</v>
      </c>
      <c r="B4663" s="295" t="s">
        <v>10084</v>
      </c>
      <c r="C4663" s="296" t="s">
        <v>19</v>
      </c>
      <c r="D4663" s="297" t="n">
        <v>0.2867</v>
      </c>
      <c r="E4663" s="298" t="n">
        <f aca="false">1-D4663</f>
        <v>0.7133</v>
      </c>
      <c r="F4663" s="299" t="n">
        <v>22.29</v>
      </c>
    </row>
    <row r="4664" customFormat="false" ht="15" hidden="false" customHeight="false" outlineLevel="0" collapsed="false">
      <c r="A4664" s="294" t="s">
        <v>10085</v>
      </c>
      <c r="B4664" s="295" t="s">
        <v>10086</v>
      </c>
      <c r="C4664" s="296" t="s">
        <v>19</v>
      </c>
      <c r="D4664" s="297" t="n">
        <v>0.3062</v>
      </c>
      <c r="E4664" s="298" t="n">
        <f aca="false">1-D4664</f>
        <v>0.6938</v>
      </c>
      <c r="F4664" s="299" t="n">
        <v>23.35</v>
      </c>
    </row>
    <row r="4665" customFormat="false" ht="15" hidden="false" customHeight="false" outlineLevel="0" collapsed="false">
      <c r="A4665" s="294" t="s">
        <v>10087</v>
      </c>
      <c r="B4665" s="295" t="s">
        <v>10088</v>
      </c>
      <c r="C4665" s="296" t="s">
        <v>19</v>
      </c>
      <c r="D4665" s="297" t="n">
        <v>0.1468</v>
      </c>
      <c r="E4665" s="298" t="n">
        <f aca="false">1-D4665</f>
        <v>0.8532</v>
      </c>
      <c r="F4665" s="299" t="n">
        <v>27.45</v>
      </c>
    </row>
    <row r="4666" customFormat="false" ht="15" hidden="false" customHeight="false" outlineLevel="0" collapsed="false">
      <c r="A4666" s="294" t="s">
        <v>10089</v>
      </c>
      <c r="B4666" s="295" t="s">
        <v>10090</v>
      </c>
      <c r="C4666" s="296" t="s">
        <v>19</v>
      </c>
      <c r="D4666" s="297" t="n">
        <v>0.2325</v>
      </c>
      <c r="E4666" s="298" t="n">
        <f aca="false">1-D4666</f>
        <v>0.7675</v>
      </c>
      <c r="F4666" s="299" t="n">
        <v>32.34</v>
      </c>
    </row>
    <row r="4667" customFormat="false" ht="15" hidden="false" customHeight="false" outlineLevel="0" collapsed="false">
      <c r="A4667" s="294" t="s">
        <v>10091</v>
      </c>
      <c r="B4667" s="295" t="s">
        <v>10092</v>
      </c>
      <c r="C4667" s="296" t="s">
        <v>19</v>
      </c>
      <c r="D4667" s="297" t="n">
        <v>0.2507</v>
      </c>
      <c r="E4667" s="298" t="n">
        <f aca="false">1-D4667</f>
        <v>0.7493</v>
      </c>
      <c r="F4667" s="299" t="n">
        <v>33.58</v>
      </c>
    </row>
    <row r="4668" customFormat="false" ht="15" hidden="false" customHeight="false" outlineLevel="0" collapsed="false">
      <c r="A4668" s="294" t="s">
        <v>10093</v>
      </c>
      <c r="B4668" s="295" t="s">
        <v>10094</v>
      </c>
      <c r="C4668" s="296" t="s">
        <v>19</v>
      </c>
      <c r="D4668" s="297" t="n">
        <v>0.1235</v>
      </c>
      <c r="E4668" s="298" t="n">
        <f aca="false">1-D4668</f>
        <v>0.8765</v>
      </c>
      <c r="F4668" s="299" t="n">
        <v>38.46</v>
      </c>
    </row>
    <row r="4669" customFormat="false" ht="15" hidden="false" customHeight="false" outlineLevel="0" collapsed="false">
      <c r="A4669" s="294" t="s">
        <v>10095</v>
      </c>
      <c r="B4669" s="295" t="s">
        <v>10096</v>
      </c>
      <c r="C4669" s="296" t="s">
        <v>19</v>
      </c>
      <c r="D4669" s="297" t="n">
        <v>0.1973</v>
      </c>
      <c r="E4669" s="298" t="n">
        <f aca="false">1-D4669</f>
        <v>0.8027</v>
      </c>
      <c r="F4669" s="299" t="n">
        <v>43.94</v>
      </c>
    </row>
    <row r="4670" customFormat="false" ht="15" hidden="false" customHeight="false" outlineLevel="0" collapsed="false">
      <c r="A4670" s="294" t="s">
        <v>10097</v>
      </c>
      <c r="B4670" s="295" t="s">
        <v>10098</v>
      </c>
      <c r="C4670" s="296" t="s">
        <v>19</v>
      </c>
      <c r="D4670" s="297" t="n">
        <v>0.0728</v>
      </c>
      <c r="E4670" s="298" t="n">
        <f aca="false">1-D4670</f>
        <v>0.9272</v>
      </c>
      <c r="F4670" s="299" t="n">
        <v>81.48</v>
      </c>
    </row>
    <row r="4671" customFormat="false" ht="15" hidden="false" customHeight="false" outlineLevel="0" collapsed="false">
      <c r="A4671" s="294" t="s">
        <v>10099</v>
      </c>
      <c r="B4671" s="295" t="s">
        <v>10100</v>
      </c>
      <c r="C4671" s="296" t="s">
        <v>19</v>
      </c>
      <c r="D4671" s="297" t="n">
        <v>0.0486</v>
      </c>
      <c r="E4671" s="298" t="n">
        <f aca="false">1-D4671</f>
        <v>0.9514</v>
      </c>
      <c r="F4671" s="299" t="n">
        <v>160.82</v>
      </c>
    </row>
    <row r="4672" customFormat="false" ht="15" hidden="false" customHeight="false" outlineLevel="0" collapsed="false">
      <c r="A4672" s="294" t="s">
        <v>10101</v>
      </c>
      <c r="B4672" s="295" t="s">
        <v>10102</v>
      </c>
      <c r="C4672" s="296" t="s">
        <v>19</v>
      </c>
      <c r="D4672" s="297" t="n">
        <v>0.0493</v>
      </c>
      <c r="E4672" s="298" t="n">
        <f aca="false">1-D4672</f>
        <v>0.9507</v>
      </c>
      <c r="F4672" s="299" t="n">
        <v>190.78</v>
      </c>
    </row>
    <row r="4673" customFormat="false" ht="15" hidden="false" customHeight="false" outlineLevel="0" collapsed="false">
      <c r="A4673" s="294" t="s">
        <v>10103</v>
      </c>
      <c r="B4673" s="295" t="s">
        <v>10104</v>
      </c>
      <c r="C4673" s="296" t="s">
        <v>19</v>
      </c>
      <c r="D4673" s="297" t="n">
        <v>0.2311</v>
      </c>
      <c r="E4673" s="298" t="n">
        <f aca="false">1-D4673</f>
        <v>0.7689</v>
      </c>
      <c r="F4673" s="299" t="n">
        <v>20.73</v>
      </c>
    </row>
    <row r="4674" customFormat="false" ht="15" hidden="false" customHeight="false" outlineLevel="0" collapsed="false">
      <c r="A4674" s="294" t="s">
        <v>10105</v>
      </c>
      <c r="B4674" s="295" t="s">
        <v>10106</v>
      </c>
      <c r="C4674" s="296" t="s">
        <v>19</v>
      </c>
      <c r="D4674" s="297" t="n">
        <v>0.2152</v>
      </c>
      <c r="E4674" s="298" t="n">
        <f aca="false">1-D4674</f>
        <v>0.7848</v>
      </c>
      <c r="F4674" s="299" t="n">
        <v>25.19</v>
      </c>
    </row>
    <row r="4675" customFormat="false" ht="15" hidden="false" customHeight="false" outlineLevel="0" collapsed="false">
      <c r="A4675" s="294" t="s">
        <v>10107</v>
      </c>
      <c r="B4675" s="295" t="s">
        <v>10108</v>
      </c>
      <c r="C4675" s="296" t="s">
        <v>19</v>
      </c>
      <c r="D4675" s="297" t="n">
        <v>0.1699</v>
      </c>
      <c r="E4675" s="298" t="n">
        <f aca="false">1-D4675</f>
        <v>0.8301</v>
      </c>
      <c r="F4675" s="299" t="n">
        <v>34.6</v>
      </c>
    </row>
    <row r="4676" customFormat="false" ht="15" hidden="false" customHeight="false" outlineLevel="0" collapsed="false">
      <c r="A4676" s="294" t="s">
        <v>10109</v>
      </c>
      <c r="B4676" s="295" t="s">
        <v>10110</v>
      </c>
      <c r="C4676" s="296" t="s">
        <v>19</v>
      </c>
      <c r="D4676" s="297" t="n">
        <v>0.237</v>
      </c>
      <c r="E4676" s="298" t="n">
        <f aca="false">1-D4676</f>
        <v>0.763</v>
      </c>
      <c r="F4676" s="299" t="n">
        <v>13.46</v>
      </c>
    </row>
    <row r="4677" customFormat="false" ht="15" hidden="false" customHeight="false" outlineLevel="0" collapsed="false">
      <c r="A4677" s="294" t="s">
        <v>10111</v>
      </c>
      <c r="B4677" s="295" t="s">
        <v>10112</v>
      </c>
      <c r="C4677" s="296" t="s">
        <v>19</v>
      </c>
      <c r="D4677" s="297" t="n">
        <v>0.1977</v>
      </c>
      <c r="E4677" s="298" t="n">
        <f aca="false">1-D4677</f>
        <v>0.8023</v>
      </c>
      <c r="F4677" s="299" t="n">
        <v>18.21</v>
      </c>
    </row>
    <row r="4678" customFormat="false" ht="15" hidden="false" customHeight="false" outlineLevel="0" collapsed="false">
      <c r="A4678" s="294" t="s">
        <v>10113</v>
      </c>
      <c r="B4678" s="295" t="s">
        <v>10114</v>
      </c>
      <c r="C4678" s="296" t="s">
        <v>19</v>
      </c>
      <c r="D4678" s="297" t="n">
        <v>0.2148</v>
      </c>
      <c r="E4678" s="298" t="n">
        <f aca="false">1-D4678</f>
        <v>0.7852</v>
      </c>
      <c r="F4678" s="299" t="n">
        <v>18.81</v>
      </c>
    </row>
    <row r="4679" customFormat="false" ht="15" hidden="false" customHeight="false" outlineLevel="0" collapsed="false">
      <c r="A4679" s="294" t="s">
        <v>10115</v>
      </c>
      <c r="B4679" s="295" t="s">
        <v>10116</v>
      </c>
      <c r="C4679" s="296" t="s">
        <v>19</v>
      </c>
      <c r="D4679" s="297" t="n">
        <v>0.1707</v>
      </c>
      <c r="E4679" s="298" t="n">
        <f aca="false">1-D4679</f>
        <v>0.8293</v>
      </c>
      <c r="F4679" s="299" t="n">
        <v>24.96</v>
      </c>
    </row>
    <row r="4680" customFormat="false" ht="15" hidden="false" customHeight="false" outlineLevel="0" collapsed="false">
      <c r="A4680" s="294" t="s">
        <v>10117</v>
      </c>
      <c r="B4680" s="295" t="s">
        <v>10118</v>
      </c>
      <c r="C4680" s="296" t="s">
        <v>19</v>
      </c>
      <c r="D4680" s="297" t="n">
        <v>0.1855</v>
      </c>
      <c r="E4680" s="298" t="n">
        <f aca="false">1-D4680</f>
        <v>0.8145</v>
      </c>
      <c r="F4680" s="299" t="n">
        <v>25.66</v>
      </c>
    </row>
    <row r="4681" customFormat="false" ht="15" hidden="false" customHeight="false" outlineLevel="0" collapsed="false">
      <c r="A4681" s="294" t="s">
        <v>10119</v>
      </c>
      <c r="B4681" s="295" t="s">
        <v>10120</v>
      </c>
      <c r="C4681" s="296" t="s">
        <v>19</v>
      </c>
      <c r="D4681" s="297" t="n">
        <v>0.0905</v>
      </c>
      <c r="E4681" s="298" t="n">
        <f aca="false">1-D4681</f>
        <v>0.9095</v>
      </c>
      <c r="F4681" s="299" t="n">
        <v>29.84</v>
      </c>
    </row>
    <row r="4682" customFormat="false" ht="15" hidden="false" customHeight="false" outlineLevel="0" collapsed="false">
      <c r="A4682" s="294" t="s">
        <v>10121</v>
      </c>
      <c r="B4682" s="295" t="s">
        <v>10122</v>
      </c>
      <c r="C4682" s="296" t="s">
        <v>19</v>
      </c>
      <c r="D4682" s="297" t="n">
        <v>0.1515</v>
      </c>
      <c r="E4682" s="298" t="n">
        <f aca="false">1-D4682</f>
        <v>0.8485</v>
      </c>
      <c r="F4682" s="299" t="n">
        <v>33.07</v>
      </c>
    </row>
    <row r="4683" customFormat="false" ht="15" hidden="false" customHeight="false" outlineLevel="0" collapsed="false">
      <c r="A4683" s="294" t="s">
        <v>10123</v>
      </c>
      <c r="B4683" s="295" t="s">
        <v>10124</v>
      </c>
      <c r="C4683" s="296" t="s">
        <v>19</v>
      </c>
      <c r="D4683" s="297" t="n">
        <v>0.1652</v>
      </c>
      <c r="E4683" s="298" t="n">
        <f aca="false">1-D4683</f>
        <v>0.8348</v>
      </c>
      <c r="F4683" s="299" t="n">
        <v>33.89</v>
      </c>
    </row>
    <row r="4684" customFormat="false" ht="15" hidden="false" customHeight="false" outlineLevel="0" collapsed="false">
      <c r="A4684" s="294" t="s">
        <v>10125</v>
      </c>
      <c r="B4684" s="295" t="s">
        <v>10126</v>
      </c>
      <c r="C4684" s="296" t="s">
        <v>19</v>
      </c>
      <c r="D4684" s="297" t="n">
        <v>0.0784</v>
      </c>
      <c r="E4684" s="298" t="n">
        <f aca="false">1-D4684</f>
        <v>0.9216</v>
      </c>
      <c r="F4684" s="299" t="n">
        <v>40.3</v>
      </c>
    </row>
    <row r="4685" customFormat="false" ht="15" hidden="false" customHeight="false" outlineLevel="0" collapsed="false">
      <c r="A4685" s="294" t="s">
        <v>10127</v>
      </c>
      <c r="B4685" s="295" t="s">
        <v>10128</v>
      </c>
      <c r="C4685" s="296" t="s">
        <v>19</v>
      </c>
      <c r="D4685" s="297" t="n">
        <v>0.1313</v>
      </c>
      <c r="E4685" s="298" t="n">
        <f aca="false">1-D4685</f>
        <v>0.8687</v>
      </c>
      <c r="F4685" s="299" t="n">
        <v>43.95</v>
      </c>
    </row>
    <row r="4686" customFormat="false" ht="15" hidden="false" customHeight="false" outlineLevel="0" collapsed="false">
      <c r="A4686" s="294" t="s">
        <v>10129</v>
      </c>
      <c r="B4686" s="295" t="s">
        <v>10130</v>
      </c>
      <c r="C4686" s="296" t="s">
        <v>19</v>
      </c>
      <c r="D4686" s="297" t="n">
        <v>0.3507</v>
      </c>
      <c r="E4686" s="298" t="n">
        <f aca="false">1-D4686</f>
        <v>0.6493</v>
      </c>
      <c r="F4686" s="299" t="n">
        <v>10.75</v>
      </c>
    </row>
    <row r="4687" customFormat="false" ht="15" hidden="false" customHeight="false" outlineLevel="0" collapsed="false">
      <c r="A4687" s="294" t="s">
        <v>10131</v>
      </c>
      <c r="B4687" s="295" t="s">
        <v>10132</v>
      </c>
      <c r="C4687" s="296" t="s">
        <v>19</v>
      </c>
      <c r="D4687" s="297" t="n">
        <v>0.019</v>
      </c>
      <c r="E4687" s="298" t="n">
        <f aca="false">1-D4687</f>
        <v>0.981</v>
      </c>
      <c r="F4687" s="299" t="n">
        <v>200.49</v>
      </c>
    </row>
    <row r="4688" customFormat="false" ht="15" hidden="false" customHeight="false" outlineLevel="0" collapsed="false">
      <c r="A4688" s="294" t="s">
        <v>10133</v>
      </c>
      <c r="B4688" s="295" t="s">
        <v>10134</v>
      </c>
      <c r="C4688" s="296" t="s">
        <v>19</v>
      </c>
      <c r="D4688" s="297" t="n">
        <v>0.1715</v>
      </c>
      <c r="E4688" s="298" t="n">
        <f aca="false">1-D4688</f>
        <v>0.8285</v>
      </c>
      <c r="F4688" s="299" t="n">
        <v>18.6</v>
      </c>
    </row>
    <row r="4689" customFormat="false" ht="15" hidden="false" customHeight="false" outlineLevel="0" collapsed="false">
      <c r="A4689" s="294" t="s">
        <v>10135</v>
      </c>
      <c r="B4689" s="295" t="s">
        <v>10136</v>
      </c>
      <c r="C4689" s="296" t="s">
        <v>19</v>
      </c>
      <c r="D4689" s="297" t="n">
        <v>0.3708</v>
      </c>
      <c r="E4689" s="298" t="n">
        <f aca="false">1-D4689</f>
        <v>0.6292</v>
      </c>
      <c r="F4689" s="299" t="n">
        <v>11.38</v>
      </c>
    </row>
    <row r="4690" customFormat="false" ht="15" hidden="false" customHeight="false" outlineLevel="0" collapsed="false">
      <c r="A4690" s="294" t="s">
        <v>10137</v>
      </c>
      <c r="B4690" s="295" t="s">
        <v>10138</v>
      </c>
      <c r="C4690" s="296" t="s">
        <v>19</v>
      </c>
      <c r="D4690" s="297" t="n">
        <v>0.0412</v>
      </c>
      <c r="E4690" s="298" t="n">
        <f aca="false">1-D4690</f>
        <v>0.9588</v>
      </c>
      <c r="F4690" s="299" t="n">
        <v>131.18</v>
      </c>
    </row>
    <row r="4691" customFormat="false" ht="15" hidden="false" customHeight="false" outlineLevel="0" collapsed="false">
      <c r="A4691" s="294" t="s">
        <v>10139</v>
      </c>
      <c r="B4691" s="295" t="s">
        <v>10140</v>
      </c>
      <c r="C4691" s="296" t="s">
        <v>19</v>
      </c>
      <c r="D4691" s="297" t="n">
        <v>0.0229</v>
      </c>
      <c r="E4691" s="298" t="n">
        <f aca="false">1-D4691</f>
        <v>0.9771</v>
      </c>
      <c r="F4691" s="299" t="n">
        <v>127.75</v>
      </c>
    </row>
    <row r="4692" customFormat="false" ht="15" hidden="false" customHeight="false" outlineLevel="0" collapsed="false">
      <c r="A4692" s="294" t="s">
        <v>10141</v>
      </c>
      <c r="B4692" s="295" t="s">
        <v>10142</v>
      </c>
      <c r="C4692" s="296" t="s">
        <v>19</v>
      </c>
      <c r="D4692" s="297" t="n">
        <v>0.3802</v>
      </c>
      <c r="E4692" s="298" t="n">
        <f aca="false">1-D4692</f>
        <v>0.6198</v>
      </c>
      <c r="F4692" s="299" t="n">
        <v>8.39</v>
      </c>
    </row>
    <row r="4693" customFormat="false" ht="15" hidden="false" customHeight="false" outlineLevel="0" collapsed="false">
      <c r="A4693" s="294" t="s">
        <v>10143</v>
      </c>
      <c r="B4693" s="295" t="s">
        <v>10144</v>
      </c>
      <c r="C4693" s="296" t="s">
        <v>19</v>
      </c>
      <c r="D4693" s="297" t="n">
        <v>0.3409</v>
      </c>
      <c r="E4693" s="298" t="n">
        <f aca="false">1-D4693</f>
        <v>0.6591</v>
      </c>
      <c r="F4693" s="299" t="n">
        <v>10.56</v>
      </c>
    </row>
    <row r="4694" customFormat="false" ht="15" hidden="false" customHeight="false" outlineLevel="0" collapsed="false">
      <c r="A4694" s="294" t="s">
        <v>10145</v>
      </c>
      <c r="B4694" s="295" t="s">
        <v>10146</v>
      </c>
      <c r="C4694" s="296" t="s">
        <v>19</v>
      </c>
      <c r="D4694" s="297" t="n">
        <v>0.362</v>
      </c>
      <c r="E4694" s="298" t="n">
        <f aca="false">1-D4694</f>
        <v>0.638</v>
      </c>
      <c r="F4694" s="299" t="n">
        <v>11.16</v>
      </c>
    </row>
    <row r="4695" customFormat="false" ht="15" hidden="false" customHeight="false" outlineLevel="0" collapsed="false">
      <c r="A4695" s="294" t="s">
        <v>10147</v>
      </c>
      <c r="B4695" s="295" t="s">
        <v>10148</v>
      </c>
      <c r="C4695" s="296" t="s">
        <v>19</v>
      </c>
      <c r="D4695" s="297" t="n">
        <v>0.2757</v>
      </c>
      <c r="E4695" s="298" t="n">
        <f aca="false">1-D4695</f>
        <v>0.7243</v>
      </c>
      <c r="F4695" s="299" t="n">
        <v>15.45</v>
      </c>
    </row>
    <row r="4696" customFormat="false" ht="15" hidden="false" customHeight="false" outlineLevel="0" collapsed="false">
      <c r="A4696" s="294" t="s">
        <v>10149</v>
      </c>
      <c r="B4696" s="295" t="s">
        <v>10150</v>
      </c>
      <c r="C4696" s="296" t="s">
        <v>19</v>
      </c>
      <c r="D4696" s="297" t="n">
        <v>0.2947</v>
      </c>
      <c r="E4696" s="298" t="n">
        <f aca="false">1-D4696</f>
        <v>0.7053</v>
      </c>
      <c r="F4696" s="299" t="n">
        <v>16.15</v>
      </c>
    </row>
    <row r="4697" customFormat="false" ht="15" hidden="false" customHeight="false" outlineLevel="0" collapsed="false">
      <c r="A4697" s="294" t="s">
        <v>10151</v>
      </c>
      <c r="B4697" s="295" t="s">
        <v>10152</v>
      </c>
      <c r="C4697" s="296" t="s">
        <v>19</v>
      </c>
      <c r="D4697" s="297" t="n">
        <v>0.1294</v>
      </c>
      <c r="E4697" s="298" t="n">
        <f aca="false">1-D4697</f>
        <v>0.8706</v>
      </c>
      <c r="F4697" s="299" t="n">
        <v>20.86</v>
      </c>
    </row>
    <row r="4698" customFormat="false" ht="15" hidden="false" customHeight="false" outlineLevel="0" collapsed="false">
      <c r="A4698" s="294" t="s">
        <v>10153</v>
      </c>
      <c r="B4698" s="295" t="s">
        <v>10154</v>
      </c>
      <c r="C4698" s="296" t="s">
        <v>19</v>
      </c>
      <c r="D4698" s="297" t="n">
        <v>0.208</v>
      </c>
      <c r="E4698" s="298" t="n">
        <f aca="false">1-D4698</f>
        <v>0.792</v>
      </c>
      <c r="F4698" s="299" t="n">
        <v>24.09</v>
      </c>
    </row>
    <row r="4699" customFormat="false" ht="15" hidden="false" customHeight="false" outlineLevel="0" collapsed="false">
      <c r="A4699" s="294" t="s">
        <v>10155</v>
      </c>
      <c r="B4699" s="295" t="s">
        <v>10156</v>
      </c>
      <c r="C4699" s="296" t="s">
        <v>19</v>
      </c>
      <c r="D4699" s="297" t="n">
        <v>0.2248</v>
      </c>
      <c r="E4699" s="298" t="n">
        <f aca="false">1-D4699</f>
        <v>0.7752</v>
      </c>
      <c r="F4699" s="299" t="n">
        <v>24.91</v>
      </c>
    </row>
    <row r="4700" customFormat="false" ht="15" hidden="false" customHeight="false" outlineLevel="0" collapsed="false">
      <c r="A4700" s="294" t="s">
        <v>10157</v>
      </c>
      <c r="B4700" s="295" t="s">
        <v>10158</v>
      </c>
      <c r="C4700" s="296" t="s">
        <v>19</v>
      </c>
      <c r="D4700" s="297" t="n">
        <v>0.1166</v>
      </c>
      <c r="E4700" s="298" t="n">
        <f aca="false">1-D4700</f>
        <v>0.8834</v>
      </c>
      <c r="F4700" s="299" t="n">
        <v>27.1</v>
      </c>
    </row>
    <row r="4701" customFormat="false" ht="15" hidden="false" customHeight="false" outlineLevel="0" collapsed="false">
      <c r="A4701" s="294" t="s">
        <v>10159</v>
      </c>
      <c r="B4701" s="295" t="s">
        <v>10160</v>
      </c>
      <c r="C4701" s="296" t="s">
        <v>19</v>
      </c>
      <c r="D4701" s="297" t="n">
        <v>0.1876</v>
      </c>
      <c r="E4701" s="298" t="n">
        <f aca="false">1-D4701</f>
        <v>0.8124</v>
      </c>
      <c r="F4701" s="299" t="n">
        <v>30.75</v>
      </c>
    </row>
    <row r="4702" customFormat="false" ht="15" hidden="false" customHeight="false" outlineLevel="0" collapsed="false">
      <c r="A4702" s="294" t="s">
        <v>10161</v>
      </c>
      <c r="B4702" s="295" t="s">
        <v>10162</v>
      </c>
      <c r="C4702" s="296" t="s">
        <v>19</v>
      </c>
      <c r="D4702" s="297" t="n">
        <v>0.0856</v>
      </c>
      <c r="E4702" s="298" t="n">
        <f aca="false">1-D4702</f>
        <v>0.9144</v>
      </c>
      <c r="F4702" s="299" t="n">
        <v>45.91</v>
      </c>
    </row>
    <row r="4703" customFormat="false" ht="15" hidden="false" customHeight="false" outlineLevel="0" collapsed="false">
      <c r="A4703" s="294" t="s">
        <v>10163</v>
      </c>
      <c r="B4703" s="295" t="s">
        <v>10164</v>
      </c>
      <c r="C4703" s="296" t="s">
        <v>19</v>
      </c>
      <c r="D4703" s="297" t="n">
        <v>0.0336</v>
      </c>
      <c r="E4703" s="298" t="n">
        <f aca="false">1-D4703</f>
        <v>0.9664</v>
      </c>
      <c r="F4703" s="299" t="n">
        <v>155.02</v>
      </c>
    </row>
    <row r="4704" customFormat="false" ht="15" hidden="false" customHeight="false" outlineLevel="0" collapsed="false">
      <c r="A4704" s="294" t="s">
        <v>10165</v>
      </c>
      <c r="B4704" s="295" t="s">
        <v>10166</v>
      </c>
      <c r="C4704" s="296" t="s">
        <v>19</v>
      </c>
      <c r="D4704" s="297" t="n">
        <v>0.0343</v>
      </c>
      <c r="E4704" s="298" t="n">
        <f aca="false">1-D4704</f>
        <v>0.9657</v>
      </c>
      <c r="F4704" s="299" t="n">
        <v>183.35</v>
      </c>
    </row>
    <row r="4705" customFormat="false" ht="15" hidden="false" customHeight="false" outlineLevel="0" collapsed="false">
      <c r="A4705" s="294" t="s">
        <v>10167</v>
      </c>
      <c r="B4705" s="295" t="s">
        <v>10168</v>
      </c>
      <c r="C4705" s="296" t="s">
        <v>19</v>
      </c>
      <c r="D4705" s="297" t="n">
        <v>0.3791</v>
      </c>
      <c r="E4705" s="298" t="n">
        <f aca="false">1-D4705</f>
        <v>0.6209</v>
      </c>
      <c r="F4705" s="299" t="n">
        <v>19.1</v>
      </c>
    </row>
    <row r="4706" customFormat="false" ht="15" hidden="false" customHeight="false" outlineLevel="0" collapsed="false">
      <c r="A4706" s="294" t="s">
        <v>10169</v>
      </c>
      <c r="B4706" s="295" t="s">
        <v>10170</v>
      </c>
      <c r="C4706" s="296" t="s">
        <v>19</v>
      </c>
      <c r="D4706" s="297" t="n">
        <v>0.326</v>
      </c>
      <c r="E4706" s="298" t="n">
        <f aca="false">1-D4706</f>
        <v>0.674</v>
      </c>
      <c r="F4706" s="299" t="n">
        <v>24.14</v>
      </c>
    </row>
    <row r="4707" customFormat="false" ht="15" hidden="false" customHeight="false" outlineLevel="0" collapsed="false">
      <c r="A4707" s="294" t="s">
        <v>10171</v>
      </c>
      <c r="B4707" s="295" t="s">
        <v>10172</v>
      </c>
      <c r="C4707" s="296" t="s">
        <v>19</v>
      </c>
      <c r="D4707" s="297" t="n">
        <v>0.3462</v>
      </c>
      <c r="E4707" s="298" t="n">
        <f aca="false">1-D4707</f>
        <v>0.6538</v>
      </c>
      <c r="F4707" s="299" t="n">
        <v>25.45</v>
      </c>
    </row>
    <row r="4708" customFormat="false" ht="15" hidden="false" customHeight="false" outlineLevel="0" collapsed="false">
      <c r="A4708" s="294" t="s">
        <v>10173</v>
      </c>
      <c r="B4708" s="295" t="s">
        <v>10174</v>
      </c>
      <c r="C4708" s="296" t="s">
        <v>19</v>
      </c>
      <c r="D4708" s="297" t="n">
        <v>0.1953</v>
      </c>
      <c r="E4708" s="298" t="n">
        <f aca="false">1-D4708</f>
        <v>0.8047</v>
      </c>
      <c r="F4708" s="299" t="n">
        <v>47.56</v>
      </c>
    </row>
    <row r="4709" customFormat="false" ht="15" hidden="false" customHeight="false" outlineLevel="0" collapsed="false">
      <c r="A4709" s="294" t="s">
        <v>10175</v>
      </c>
      <c r="B4709" s="295" t="s">
        <v>10176</v>
      </c>
      <c r="C4709" s="296" t="s">
        <v>19</v>
      </c>
      <c r="D4709" s="297" t="n">
        <v>0.2114</v>
      </c>
      <c r="E4709" s="298" t="n">
        <f aca="false">1-D4709</f>
        <v>0.7886</v>
      </c>
      <c r="F4709" s="299" t="n">
        <v>49.09</v>
      </c>
    </row>
    <row r="4710" customFormat="false" ht="15" hidden="false" customHeight="false" outlineLevel="0" collapsed="false">
      <c r="A4710" s="294" t="s">
        <v>10177</v>
      </c>
      <c r="B4710" s="295" t="s">
        <v>10178</v>
      </c>
      <c r="C4710" s="296" t="s">
        <v>19</v>
      </c>
      <c r="D4710" s="297" t="n">
        <v>0.1007</v>
      </c>
      <c r="E4710" s="298" t="n">
        <f aca="false">1-D4710</f>
        <v>0.8993</v>
      </c>
      <c r="F4710" s="299" t="n">
        <v>58.38</v>
      </c>
    </row>
    <row r="4711" customFormat="false" ht="15" hidden="false" customHeight="false" outlineLevel="0" collapsed="false">
      <c r="A4711" s="294" t="s">
        <v>10179</v>
      </c>
      <c r="B4711" s="295" t="s">
        <v>10180</v>
      </c>
      <c r="C4711" s="296" t="s">
        <v>19</v>
      </c>
      <c r="D4711" s="297" t="n">
        <v>0.1655</v>
      </c>
      <c r="E4711" s="298" t="n">
        <f aca="false">1-D4711</f>
        <v>0.8345</v>
      </c>
      <c r="F4711" s="299" t="n">
        <v>65.26</v>
      </c>
    </row>
    <row r="4712" customFormat="false" ht="15" hidden="false" customHeight="false" outlineLevel="0" collapsed="false">
      <c r="A4712" s="294" t="s">
        <v>10181</v>
      </c>
      <c r="B4712" s="295" t="s">
        <v>10182</v>
      </c>
      <c r="C4712" s="296" t="s">
        <v>19</v>
      </c>
      <c r="D4712" s="297" t="n">
        <v>0.2845</v>
      </c>
      <c r="E4712" s="298" t="n">
        <f aca="false">1-D4712</f>
        <v>0.7155</v>
      </c>
      <c r="F4712" s="299" t="n">
        <v>22.46</v>
      </c>
    </row>
    <row r="4713" customFormat="false" ht="15" hidden="false" customHeight="false" outlineLevel="0" collapsed="false">
      <c r="A4713" s="294" t="s">
        <v>10183</v>
      </c>
      <c r="B4713" s="295" t="s">
        <v>10184</v>
      </c>
      <c r="C4713" s="296" t="s">
        <v>19</v>
      </c>
      <c r="D4713" s="297" t="n">
        <v>0.2816</v>
      </c>
      <c r="E4713" s="298" t="n">
        <f aca="false">1-D4713</f>
        <v>0.7184</v>
      </c>
      <c r="F4713" s="299" t="n">
        <v>25.71</v>
      </c>
    </row>
    <row r="4714" customFormat="false" ht="15" hidden="false" customHeight="false" outlineLevel="0" collapsed="false">
      <c r="A4714" s="294" t="s">
        <v>10185</v>
      </c>
      <c r="B4714" s="295" t="s">
        <v>10186</v>
      </c>
      <c r="C4714" s="296" t="s">
        <v>19</v>
      </c>
      <c r="D4714" s="297" t="n">
        <v>0.1547</v>
      </c>
      <c r="E4714" s="298" t="n">
        <f aca="false">1-D4714</f>
        <v>0.8453</v>
      </c>
      <c r="F4714" s="299" t="n">
        <v>50.69</v>
      </c>
    </row>
    <row r="4715" customFormat="false" ht="15" hidden="false" customHeight="false" outlineLevel="0" collapsed="false">
      <c r="A4715" s="294" t="s">
        <v>10187</v>
      </c>
      <c r="B4715" s="295" t="s">
        <v>10188</v>
      </c>
      <c r="C4715" s="296" t="s">
        <v>19</v>
      </c>
      <c r="D4715" s="297" t="n">
        <v>0.4006</v>
      </c>
      <c r="E4715" s="298" t="n">
        <f aca="false">1-D4715</f>
        <v>0.5994</v>
      </c>
      <c r="F4715" s="299" t="n">
        <v>15.95</v>
      </c>
    </row>
    <row r="4716" customFormat="false" ht="15" hidden="false" customHeight="false" outlineLevel="0" collapsed="false">
      <c r="A4716" s="294" t="s">
        <v>10189</v>
      </c>
      <c r="B4716" s="295" t="s">
        <v>10190</v>
      </c>
      <c r="C4716" s="296" t="s">
        <v>19</v>
      </c>
      <c r="D4716" s="297" t="n">
        <v>0.3676</v>
      </c>
      <c r="E4716" s="298" t="n">
        <f aca="false">1-D4716</f>
        <v>0.6324</v>
      </c>
      <c r="F4716" s="299" t="n">
        <v>19.64</v>
      </c>
    </row>
    <row r="4717" customFormat="false" ht="15" hidden="false" customHeight="false" outlineLevel="0" collapsed="false">
      <c r="A4717" s="294" t="s">
        <v>10191</v>
      </c>
      <c r="B4717" s="295" t="s">
        <v>10192</v>
      </c>
      <c r="C4717" s="296" t="s">
        <v>19</v>
      </c>
      <c r="D4717" s="297" t="n">
        <v>0.3875</v>
      </c>
      <c r="E4717" s="298" t="n">
        <f aca="false">1-D4717</f>
        <v>0.6125</v>
      </c>
      <c r="F4717" s="299" t="n">
        <v>20.85</v>
      </c>
    </row>
    <row r="4718" customFormat="false" ht="15" hidden="false" customHeight="false" outlineLevel="0" collapsed="false">
      <c r="A4718" s="294" t="s">
        <v>10193</v>
      </c>
      <c r="B4718" s="295" t="s">
        <v>10194</v>
      </c>
      <c r="C4718" s="296" t="s">
        <v>19</v>
      </c>
      <c r="D4718" s="297" t="n">
        <v>0.0959</v>
      </c>
      <c r="E4718" s="298" t="n">
        <f aca="false">1-D4718</f>
        <v>0.9041</v>
      </c>
      <c r="F4718" s="299" t="n">
        <v>66.11</v>
      </c>
    </row>
    <row r="4719" customFormat="false" ht="15" hidden="false" customHeight="false" outlineLevel="0" collapsed="false">
      <c r="A4719" s="294" t="s">
        <v>10195</v>
      </c>
      <c r="B4719" s="295" t="s">
        <v>10196</v>
      </c>
      <c r="C4719" s="296" t="s">
        <v>19</v>
      </c>
      <c r="D4719" s="297" t="n">
        <v>0.1575</v>
      </c>
      <c r="E4719" s="298" t="n">
        <f aca="false">1-D4719</f>
        <v>0.8425</v>
      </c>
      <c r="F4719" s="299" t="n">
        <v>73.4</v>
      </c>
    </row>
    <row r="4720" customFormat="false" ht="15" hidden="false" customHeight="false" outlineLevel="0" collapsed="false">
      <c r="A4720" s="294" t="s">
        <v>10197</v>
      </c>
      <c r="B4720" s="295" t="s">
        <v>10198</v>
      </c>
      <c r="C4720" s="296" t="s">
        <v>61</v>
      </c>
      <c r="D4720" s="297" t="n">
        <v>0.4113</v>
      </c>
      <c r="E4720" s="298" t="n">
        <f aca="false">1-D4720</f>
        <v>0.5887</v>
      </c>
      <c r="F4720" s="299" t="n">
        <v>29.13</v>
      </c>
    </row>
    <row r="4721" customFormat="false" ht="15" hidden="false" customHeight="false" outlineLevel="0" collapsed="false">
      <c r="A4721" s="294" t="s">
        <v>10199</v>
      </c>
      <c r="B4721" s="295" t="s">
        <v>10200</v>
      </c>
      <c r="C4721" s="296" t="s">
        <v>61</v>
      </c>
      <c r="D4721" s="297" t="n">
        <v>0.2207</v>
      </c>
      <c r="E4721" s="298" t="n">
        <f aca="false">1-D4721</f>
        <v>0.7793</v>
      </c>
      <c r="F4721" s="299" t="n">
        <v>28.63</v>
      </c>
    </row>
    <row r="4722" customFormat="false" ht="15" hidden="false" customHeight="false" outlineLevel="0" collapsed="false">
      <c r="A4722" s="294" t="s">
        <v>10201</v>
      </c>
      <c r="B4722" s="295" t="s">
        <v>10202</v>
      </c>
      <c r="C4722" s="296" t="s">
        <v>61</v>
      </c>
      <c r="D4722" s="297" t="n">
        <v>0.3697</v>
      </c>
      <c r="E4722" s="298" t="n">
        <f aca="false">1-D4722</f>
        <v>0.6303</v>
      </c>
      <c r="F4722" s="299" t="n">
        <v>40.98</v>
      </c>
    </row>
    <row r="4723" customFormat="false" ht="15" hidden="false" customHeight="false" outlineLevel="0" collapsed="false">
      <c r="A4723" s="294" t="s">
        <v>10203</v>
      </c>
      <c r="B4723" s="295" t="s">
        <v>10204</v>
      </c>
      <c r="C4723" s="296" t="s">
        <v>61</v>
      </c>
      <c r="D4723" s="297" t="n">
        <v>0.1673</v>
      </c>
      <c r="E4723" s="298" t="n">
        <f aca="false">1-D4723</f>
        <v>0.8327</v>
      </c>
      <c r="F4723" s="299" t="n">
        <v>44.53</v>
      </c>
    </row>
    <row r="4724" customFormat="false" ht="15" hidden="false" customHeight="false" outlineLevel="0" collapsed="false">
      <c r="A4724" s="294" t="s">
        <v>10205</v>
      </c>
      <c r="B4724" s="295" t="s">
        <v>10206</v>
      </c>
      <c r="C4724" s="296" t="s">
        <v>61</v>
      </c>
      <c r="D4724" s="297" t="n">
        <v>0.3026</v>
      </c>
      <c r="E4724" s="298" t="n">
        <f aca="false">1-D4724</f>
        <v>0.6974</v>
      </c>
      <c r="F4724" s="299" t="n">
        <v>59.09</v>
      </c>
    </row>
    <row r="4725" customFormat="false" ht="15" hidden="false" customHeight="false" outlineLevel="0" collapsed="false">
      <c r="A4725" s="294" t="s">
        <v>10207</v>
      </c>
      <c r="B4725" s="295" t="s">
        <v>10208</v>
      </c>
      <c r="C4725" s="296" t="s">
        <v>61</v>
      </c>
      <c r="D4725" s="297" t="n">
        <v>0.023</v>
      </c>
      <c r="E4725" s="298" t="n">
        <f aca="false">1-D4725</f>
        <v>0.977</v>
      </c>
      <c r="F4725" s="299" t="n">
        <v>46.05</v>
      </c>
    </row>
    <row r="4726" customFormat="false" ht="15" hidden="false" customHeight="false" outlineLevel="0" collapsed="false">
      <c r="A4726" s="294" t="s">
        <v>10209</v>
      </c>
      <c r="B4726" s="295" t="s">
        <v>10210</v>
      </c>
      <c r="C4726" s="296" t="s">
        <v>61</v>
      </c>
      <c r="D4726" s="297" t="n">
        <v>0.1547</v>
      </c>
      <c r="E4726" s="298" t="n">
        <f aca="false">1-D4726</f>
        <v>0.8453</v>
      </c>
      <c r="F4726" s="299" t="n">
        <v>56.83</v>
      </c>
    </row>
    <row r="4727" customFormat="false" ht="15" hidden="false" customHeight="false" outlineLevel="0" collapsed="false">
      <c r="A4727" s="294" t="s">
        <v>10211</v>
      </c>
      <c r="B4727" s="295" t="s">
        <v>10212</v>
      </c>
      <c r="C4727" s="296" t="s">
        <v>61</v>
      </c>
      <c r="D4727" s="297" t="n">
        <v>0.2846</v>
      </c>
      <c r="E4727" s="298" t="n">
        <f aca="false">1-D4727</f>
        <v>0.7154</v>
      </c>
      <c r="F4727" s="299" t="n">
        <v>73.97</v>
      </c>
    </row>
    <row r="4728" customFormat="false" ht="15" hidden="false" customHeight="false" outlineLevel="0" collapsed="false">
      <c r="A4728" s="294" t="s">
        <v>10213</v>
      </c>
      <c r="B4728" s="295" t="s">
        <v>10214</v>
      </c>
      <c r="C4728" s="296" t="s">
        <v>61</v>
      </c>
      <c r="D4728" s="297" t="n">
        <v>0.0207</v>
      </c>
      <c r="E4728" s="298" t="n">
        <f aca="false">1-D4728</f>
        <v>0.9793</v>
      </c>
      <c r="F4728" s="299" t="n">
        <v>61.43</v>
      </c>
    </row>
    <row r="4729" customFormat="false" ht="15" hidden="false" customHeight="false" outlineLevel="0" collapsed="false">
      <c r="A4729" s="294" t="s">
        <v>10215</v>
      </c>
      <c r="B4729" s="295" t="s">
        <v>10216</v>
      </c>
      <c r="C4729" s="296" t="s">
        <v>61</v>
      </c>
      <c r="D4729" s="297" t="n">
        <v>0.1371</v>
      </c>
      <c r="E4729" s="298" t="n">
        <f aca="false">1-D4729</f>
        <v>0.8629</v>
      </c>
      <c r="F4729" s="299" t="n">
        <v>73.79</v>
      </c>
    </row>
    <row r="4730" customFormat="false" ht="15" hidden="false" customHeight="false" outlineLevel="0" collapsed="false">
      <c r="A4730" s="294" t="s">
        <v>10217</v>
      </c>
      <c r="B4730" s="295" t="s">
        <v>10218</v>
      </c>
      <c r="C4730" s="296" t="s">
        <v>61</v>
      </c>
      <c r="D4730" s="297" t="n">
        <v>0.0175</v>
      </c>
      <c r="E4730" s="298" t="n">
        <f aca="false">1-D4730</f>
        <v>0.9825</v>
      </c>
      <c r="F4730" s="299" t="n">
        <v>89.53</v>
      </c>
    </row>
    <row r="4731" customFormat="false" ht="15" hidden="false" customHeight="false" outlineLevel="0" collapsed="false">
      <c r="A4731" s="294" t="s">
        <v>10219</v>
      </c>
      <c r="B4731" s="295" t="s">
        <v>10220</v>
      </c>
      <c r="C4731" s="296" t="s">
        <v>61</v>
      </c>
      <c r="D4731" s="297" t="n">
        <v>0.0144</v>
      </c>
      <c r="E4731" s="298" t="n">
        <f aca="false">1-D4731</f>
        <v>0.9856</v>
      </c>
      <c r="F4731" s="299" t="n">
        <v>144.13</v>
      </c>
    </row>
    <row r="4732" customFormat="false" ht="15" hidden="false" customHeight="false" outlineLevel="0" collapsed="false">
      <c r="A4732" s="294" t="s">
        <v>10221</v>
      </c>
      <c r="B4732" s="295" t="s">
        <v>10222</v>
      </c>
      <c r="C4732" s="296" t="s">
        <v>61</v>
      </c>
      <c r="D4732" s="297" t="n">
        <v>0.0111</v>
      </c>
      <c r="E4732" s="298" t="n">
        <f aca="false">1-D4732</f>
        <v>0.9889</v>
      </c>
      <c r="F4732" s="299" t="n">
        <v>225.13</v>
      </c>
    </row>
    <row r="4733" customFormat="false" ht="15" hidden="false" customHeight="false" outlineLevel="0" collapsed="false">
      <c r="A4733" s="294" t="s">
        <v>10223</v>
      </c>
      <c r="B4733" s="295" t="s">
        <v>10224</v>
      </c>
      <c r="C4733" s="296" t="s">
        <v>19</v>
      </c>
      <c r="D4733" s="297" t="n">
        <v>0.3021</v>
      </c>
      <c r="E4733" s="298" t="n">
        <f aca="false">1-D4733</f>
        <v>0.6979</v>
      </c>
      <c r="F4733" s="299" t="n">
        <v>23.9</v>
      </c>
    </row>
    <row r="4734" customFormat="false" ht="15" hidden="false" customHeight="false" outlineLevel="0" collapsed="false">
      <c r="A4734" s="294" t="s">
        <v>10225</v>
      </c>
      <c r="B4734" s="295" t="s">
        <v>10226</v>
      </c>
      <c r="C4734" s="296" t="s">
        <v>19</v>
      </c>
      <c r="D4734" s="297" t="n">
        <v>0.3284</v>
      </c>
      <c r="E4734" s="298" t="n">
        <f aca="false">1-D4734</f>
        <v>0.6716</v>
      </c>
      <c r="F4734" s="299" t="n">
        <v>19.46</v>
      </c>
    </row>
    <row r="4735" customFormat="false" ht="15" hidden="false" customHeight="false" outlineLevel="0" collapsed="false">
      <c r="A4735" s="294" t="s">
        <v>10227</v>
      </c>
      <c r="B4735" s="295" t="s">
        <v>10228</v>
      </c>
      <c r="C4735" s="296" t="s">
        <v>19</v>
      </c>
      <c r="D4735" s="297" t="n">
        <v>0.3218</v>
      </c>
      <c r="E4735" s="298" t="n">
        <f aca="false">1-D4735</f>
        <v>0.6782</v>
      </c>
      <c r="F4735" s="299" t="n">
        <v>25.11</v>
      </c>
    </row>
    <row r="4736" customFormat="false" ht="15" hidden="false" customHeight="false" outlineLevel="0" collapsed="false">
      <c r="A4736" s="294" t="s">
        <v>10229</v>
      </c>
      <c r="B4736" s="295" t="s">
        <v>10230</v>
      </c>
      <c r="C4736" s="296" t="s">
        <v>19</v>
      </c>
      <c r="D4736" s="297" t="n">
        <v>0.3055</v>
      </c>
      <c r="E4736" s="298" t="n">
        <f aca="false">1-D4736</f>
        <v>0.6945</v>
      </c>
      <c r="F4736" s="299" t="n">
        <v>27.92</v>
      </c>
    </row>
    <row r="4737" customFormat="false" ht="15" hidden="false" customHeight="false" outlineLevel="0" collapsed="false">
      <c r="A4737" s="294" t="s">
        <v>10231</v>
      </c>
      <c r="B4737" s="295" t="s">
        <v>10232</v>
      </c>
      <c r="C4737" s="296" t="s">
        <v>19</v>
      </c>
      <c r="D4737" s="297" t="n">
        <v>0.103</v>
      </c>
      <c r="E4737" s="298" t="n">
        <f aca="false">1-D4737</f>
        <v>0.897</v>
      </c>
      <c r="F4737" s="299" t="n">
        <v>52.64</v>
      </c>
    </row>
    <row r="4738" customFormat="false" ht="15" hidden="false" customHeight="false" outlineLevel="0" collapsed="false">
      <c r="A4738" s="294" t="s">
        <v>10233</v>
      </c>
      <c r="B4738" s="295" t="s">
        <v>10234</v>
      </c>
      <c r="C4738" s="296" t="s">
        <v>19</v>
      </c>
      <c r="D4738" s="297" t="n">
        <v>0.0772</v>
      </c>
      <c r="E4738" s="298" t="n">
        <f aca="false">1-D4738</f>
        <v>0.9228</v>
      </c>
      <c r="F4738" s="299" t="n">
        <v>102.74</v>
      </c>
    </row>
    <row r="4739" customFormat="false" ht="15" hidden="false" customHeight="false" outlineLevel="0" collapsed="false">
      <c r="A4739" s="294" t="s">
        <v>10235</v>
      </c>
      <c r="B4739" s="295" t="s">
        <v>10236</v>
      </c>
      <c r="C4739" s="296" t="s">
        <v>19</v>
      </c>
      <c r="D4739" s="297" t="n">
        <v>0.0482</v>
      </c>
      <c r="E4739" s="298" t="n">
        <f aca="false">1-D4739</f>
        <v>0.9518</v>
      </c>
      <c r="F4739" s="299" t="n">
        <v>216.61</v>
      </c>
    </row>
    <row r="4740" customFormat="false" ht="15" hidden="false" customHeight="false" outlineLevel="0" collapsed="false">
      <c r="A4740" s="294" t="s">
        <v>10237</v>
      </c>
      <c r="B4740" s="295" t="s">
        <v>10238</v>
      </c>
      <c r="C4740" s="296" t="s">
        <v>19</v>
      </c>
      <c r="D4740" s="297" t="n">
        <v>0.0483</v>
      </c>
      <c r="E4740" s="298" t="n">
        <f aca="false">1-D4740</f>
        <v>0.9517</v>
      </c>
      <c r="F4740" s="299" t="n">
        <v>259.53</v>
      </c>
    </row>
    <row r="4741" customFormat="false" ht="15" hidden="false" customHeight="false" outlineLevel="0" collapsed="false">
      <c r="A4741" s="294" t="s">
        <v>10239</v>
      </c>
      <c r="B4741" s="295" t="s">
        <v>10240</v>
      </c>
      <c r="C4741" s="296" t="s">
        <v>19</v>
      </c>
      <c r="D4741" s="297" t="n">
        <v>0.325</v>
      </c>
      <c r="E4741" s="298" t="n">
        <f aca="false">1-D4741</f>
        <v>0.675</v>
      </c>
      <c r="F4741" s="299" t="n">
        <v>29.32</v>
      </c>
    </row>
    <row r="4742" customFormat="false" ht="15" hidden="false" customHeight="false" outlineLevel="0" collapsed="false">
      <c r="A4742" s="294" t="s">
        <v>10241</v>
      </c>
      <c r="B4742" s="295" t="s">
        <v>10242</v>
      </c>
      <c r="C4742" s="296" t="s">
        <v>19</v>
      </c>
      <c r="D4742" s="297" t="n">
        <v>0.1699</v>
      </c>
      <c r="E4742" s="298" t="n">
        <f aca="false">1-D4742</f>
        <v>0.8301</v>
      </c>
      <c r="F4742" s="299" t="n">
        <v>59.11</v>
      </c>
    </row>
    <row r="4743" customFormat="false" ht="15" hidden="false" customHeight="false" outlineLevel="0" collapsed="false">
      <c r="A4743" s="294" t="s">
        <v>10243</v>
      </c>
      <c r="B4743" s="295" t="s">
        <v>10244</v>
      </c>
      <c r="C4743" s="296" t="s">
        <v>19</v>
      </c>
      <c r="D4743" s="297" t="n">
        <v>0.1848</v>
      </c>
      <c r="E4743" s="298" t="n">
        <f aca="false">1-D4743</f>
        <v>0.8152</v>
      </c>
      <c r="F4743" s="299" t="n">
        <v>60.77</v>
      </c>
    </row>
    <row r="4744" customFormat="false" ht="15" hidden="false" customHeight="false" outlineLevel="0" collapsed="false">
      <c r="A4744" s="294" t="s">
        <v>10245</v>
      </c>
      <c r="B4744" s="295" t="s">
        <v>10246</v>
      </c>
      <c r="C4744" s="296" t="s">
        <v>19</v>
      </c>
      <c r="D4744" s="297" t="n">
        <v>0.147</v>
      </c>
      <c r="E4744" s="298" t="n">
        <f aca="false">1-D4744</f>
        <v>0.853</v>
      </c>
      <c r="F4744" s="299" t="n">
        <v>24.49</v>
      </c>
    </row>
    <row r="4745" customFormat="false" ht="15" hidden="false" customHeight="false" outlineLevel="0" collapsed="false">
      <c r="A4745" s="294" t="s">
        <v>10247</v>
      </c>
      <c r="B4745" s="295" t="s">
        <v>10248</v>
      </c>
      <c r="C4745" s="296" t="s">
        <v>19</v>
      </c>
      <c r="D4745" s="297" t="n">
        <v>0.1338</v>
      </c>
      <c r="E4745" s="298" t="n">
        <f aca="false">1-D4745</f>
        <v>0.8662</v>
      </c>
      <c r="F4745" s="299" t="n">
        <v>31.84</v>
      </c>
    </row>
    <row r="4746" customFormat="false" ht="15" hidden="false" customHeight="false" outlineLevel="0" collapsed="false">
      <c r="A4746" s="294" t="s">
        <v>10249</v>
      </c>
      <c r="B4746" s="295" t="s">
        <v>10250</v>
      </c>
      <c r="C4746" s="296" t="s">
        <v>19</v>
      </c>
      <c r="D4746" s="297" t="n">
        <v>0.0881</v>
      </c>
      <c r="E4746" s="298" t="n">
        <f aca="false">1-D4746</f>
        <v>0.9119</v>
      </c>
      <c r="F4746" s="299" t="n">
        <v>65.47</v>
      </c>
    </row>
    <row r="4747" customFormat="false" ht="15" hidden="false" customHeight="false" outlineLevel="0" collapsed="false">
      <c r="A4747" s="294" t="s">
        <v>10251</v>
      </c>
      <c r="B4747" s="295" t="s">
        <v>10252</v>
      </c>
      <c r="C4747" s="296" t="s">
        <v>19</v>
      </c>
      <c r="D4747" s="297" t="n">
        <v>0.0291</v>
      </c>
      <c r="E4747" s="298" t="n">
        <f aca="false">1-D4747</f>
        <v>0.9709</v>
      </c>
      <c r="F4747" s="299" t="n">
        <v>135.14</v>
      </c>
    </row>
    <row r="4748" customFormat="false" ht="15" hidden="false" customHeight="false" outlineLevel="0" collapsed="false">
      <c r="A4748" s="294" t="s">
        <v>10253</v>
      </c>
      <c r="B4748" s="295" t="s">
        <v>10254</v>
      </c>
      <c r="C4748" s="296" t="s">
        <v>19</v>
      </c>
      <c r="D4748" s="297" t="n">
        <v>0.0297</v>
      </c>
      <c r="E4748" s="298" t="n">
        <f aca="false">1-D4748</f>
        <v>0.9703</v>
      </c>
      <c r="F4748" s="299" t="n">
        <v>175.45</v>
      </c>
    </row>
    <row r="4749" customFormat="false" ht="15" hidden="false" customHeight="false" outlineLevel="0" collapsed="false">
      <c r="A4749" s="294" t="s">
        <v>10255</v>
      </c>
      <c r="B4749" s="295" t="s">
        <v>10256</v>
      </c>
      <c r="C4749" s="296" t="s">
        <v>19</v>
      </c>
      <c r="D4749" s="297" t="n">
        <v>0.0236</v>
      </c>
      <c r="E4749" s="298" t="n">
        <f aca="false">1-D4749</f>
        <v>0.9764</v>
      </c>
      <c r="F4749" s="299" t="n">
        <v>266.2</v>
      </c>
    </row>
    <row r="4750" customFormat="false" ht="15" hidden="false" customHeight="false" outlineLevel="0" collapsed="false">
      <c r="A4750" s="294" t="s">
        <v>10257</v>
      </c>
      <c r="B4750" s="295" t="s">
        <v>10258</v>
      </c>
      <c r="C4750" s="296" t="s">
        <v>19</v>
      </c>
      <c r="D4750" s="297" t="n">
        <v>0.1495</v>
      </c>
      <c r="E4750" s="298" t="n">
        <f aca="false">1-D4750</f>
        <v>0.8505</v>
      </c>
      <c r="F4750" s="299" t="n">
        <v>21.34</v>
      </c>
    </row>
    <row r="4751" customFormat="false" ht="15" hidden="false" customHeight="false" outlineLevel="0" collapsed="false">
      <c r="A4751" s="294" t="s">
        <v>10259</v>
      </c>
      <c r="B4751" s="295" t="s">
        <v>10260</v>
      </c>
      <c r="C4751" s="296" t="s">
        <v>19</v>
      </c>
      <c r="D4751" s="297" t="n">
        <v>0.161</v>
      </c>
      <c r="E4751" s="298" t="n">
        <f aca="false">1-D4751</f>
        <v>0.839</v>
      </c>
      <c r="F4751" s="299" t="n">
        <v>25.09</v>
      </c>
    </row>
    <row r="4752" customFormat="false" ht="15" hidden="false" customHeight="false" outlineLevel="0" collapsed="false">
      <c r="A4752" s="294" t="s">
        <v>10261</v>
      </c>
      <c r="B4752" s="295" t="s">
        <v>10262</v>
      </c>
      <c r="C4752" s="296" t="s">
        <v>19</v>
      </c>
      <c r="D4752" s="297" t="n">
        <v>0.1463</v>
      </c>
      <c r="E4752" s="298" t="n">
        <f aca="false">1-D4752</f>
        <v>0.8537</v>
      </c>
      <c r="F4752" s="299" t="n">
        <v>32.54</v>
      </c>
    </row>
    <row r="4753" customFormat="false" ht="15" hidden="false" customHeight="false" outlineLevel="0" collapsed="false">
      <c r="A4753" s="294" t="s">
        <v>10263</v>
      </c>
      <c r="B4753" s="295" t="s">
        <v>10264</v>
      </c>
      <c r="C4753" s="296" t="s">
        <v>19</v>
      </c>
      <c r="D4753" s="297" t="n">
        <v>0.0632</v>
      </c>
      <c r="E4753" s="298" t="n">
        <f aca="false">1-D4753</f>
        <v>0.9368</v>
      </c>
      <c r="F4753" s="299" t="n">
        <v>42.7</v>
      </c>
    </row>
    <row r="4754" customFormat="false" ht="15" hidden="false" customHeight="false" outlineLevel="0" collapsed="false">
      <c r="A4754" s="294" t="s">
        <v>10265</v>
      </c>
      <c r="B4754" s="295" t="s">
        <v>10266</v>
      </c>
      <c r="C4754" s="296" t="s">
        <v>19</v>
      </c>
      <c r="D4754" s="297" t="n">
        <v>0.1091</v>
      </c>
      <c r="E4754" s="298" t="n">
        <f aca="false">1-D4754</f>
        <v>0.8909</v>
      </c>
      <c r="F4754" s="299" t="n">
        <v>45.93</v>
      </c>
    </row>
    <row r="4755" customFormat="false" ht="15" hidden="false" customHeight="false" outlineLevel="0" collapsed="false">
      <c r="A4755" s="294" t="s">
        <v>10267</v>
      </c>
      <c r="B4755" s="295" t="s">
        <v>10268</v>
      </c>
      <c r="C4755" s="296" t="s">
        <v>19</v>
      </c>
      <c r="D4755" s="297" t="n">
        <v>0.1198</v>
      </c>
      <c r="E4755" s="298" t="n">
        <f aca="false">1-D4755</f>
        <v>0.8802</v>
      </c>
      <c r="F4755" s="299" t="n">
        <v>46.75</v>
      </c>
    </row>
    <row r="4756" customFormat="false" ht="15" hidden="false" customHeight="false" outlineLevel="0" collapsed="false">
      <c r="A4756" s="294" t="s">
        <v>10269</v>
      </c>
      <c r="B4756" s="295" t="s">
        <v>10270</v>
      </c>
      <c r="C4756" s="296" t="s">
        <v>19</v>
      </c>
      <c r="D4756" s="297" t="n">
        <v>0.0511</v>
      </c>
      <c r="E4756" s="298" t="n">
        <f aca="false">1-D4756</f>
        <v>0.9489</v>
      </c>
      <c r="F4756" s="299" t="n">
        <v>61.82</v>
      </c>
    </row>
    <row r="4757" customFormat="false" ht="15" hidden="false" customHeight="false" outlineLevel="0" collapsed="false">
      <c r="A4757" s="294" t="s">
        <v>10271</v>
      </c>
      <c r="B4757" s="295" t="s">
        <v>10272</v>
      </c>
      <c r="C4757" s="296" t="s">
        <v>19</v>
      </c>
      <c r="D4757" s="297" t="n">
        <v>0.1385</v>
      </c>
      <c r="E4757" s="298" t="n">
        <f aca="false">1-D4757</f>
        <v>0.8615</v>
      </c>
      <c r="F4757" s="299" t="n">
        <v>11.26</v>
      </c>
    </row>
    <row r="4758" customFormat="false" ht="15" hidden="false" customHeight="false" outlineLevel="0" collapsed="false">
      <c r="A4758" s="294" t="s">
        <v>10273</v>
      </c>
      <c r="B4758" s="295" t="s">
        <v>10274</v>
      </c>
      <c r="C4758" s="296" t="s">
        <v>19</v>
      </c>
      <c r="D4758" s="297" t="n">
        <v>0.2221</v>
      </c>
      <c r="E4758" s="298" t="n">
        <f aca="false">1-D4758</f>
        <v>0.7779</v>
      </c>
      <c r="F4758" s="299" t="n">
        <v>42.55</v>
      </c>
    </row>
    <row r="4759" customFormat="false" ht="15" hidden="false" customHeight="false" outlineLevel="0" collapsed="false">
      <c r="A4759" s="294" t="s">
        <v>10275</v>
      </c>
      <c r="B4759" s="295" t="s">
        <v>10276</v>
      </c>
      <c r="C4759" s="296" t="s">
        <v>19</v>
      </c>
      <c r="D4759" s="297" t="n">
        <v>0.1396</v>
      </c>
      <c r="E4759" s="298" t="n">
        <f aca="false">1-D4759</f>
        <v>0.8604</v>
      </c>
      <c r="F4759" s="299" t="n">
        <v>104.92</v>
      </c>
    </row>
    <row r="4760" customFormat="false" ht="15" hidden="false" customHeight="false" outlineLevel="0" collapsed="false">
      <c r="A4760" s="294" t="s">
        <v>10277</v>
      </c>
      <c r="B4760" s="295" t="s">
        <v>10278</v>
      </c>
      <c r="C4760" s="296" t="s">
        <v>19</v>
      </c>
      <c r="D4760" s="297" t="n">
        <v>0.131</v>
      </c>
      <c r="E4760" s="298" t="n">
        <f aca="false">1-D4760</f>
        <v>0.869</v>
      </c>
      <c r="F4760" s="299" t="n">
        <v>21.53</v>
      </c>
    </row>
    <row r="4761" customFormat="false" ht="15" hidden="false" customHeight="false" outlineLevel="0" collapsed="false">
      <c r="A4761" s="294" t="s">
        <v>10279</v>
      </c>
      <c r="B4761" s="295" t="s">
        <v>10280</v>
      </c>
      <c r="C4761" s="296" t="s">
        <v>19</v>
      </c>
      <c r="D4761" s="297" t="n">
        <v>0.0473</v>
      </c>
      <c r="E4761" s="298" t="n">
        <f aca="false">1-D4761</f>
        <v>0.9527</v>
      </c>
      <c r="F4761" s="299" t="n">
        <v>79.55</v>
      </c>
    </row>
    <row r="4762" customFormat="false" ht="15" hidden="false" customHeight="false" outlineLevel="0" collapsed="false">
      <c r="A4762" s="294" t="s">
        <v>10281</v>
      </c>
      <c r="B4762" s="295" t="s">
        <v>10282</v>
      </c>
      <c r="C4762" s="296" t="s">
        <v>19</v>
      </c>
      <c r="D4762" s="297" t="n">
        <v>0.2329</v>
      </c>
      <c r="E4762" s="298" t="n">
        <f aca="false">1-D4762</f>
        <v>0.7671</v>
      </c>
      <c r="F4762" s="299" t="n">
        <v>50.92</v>
      </c>
    </row>
    <row r="4763" customFormat="false" ht="15" hidden="false" customHeight="false" outlineLevel="0" collapsed="false">
      <c r="A4763" s="294" t="s">
        <v>10283</v>
      </c>
      <c r="B4763" s="295" t="s">
        <v>10284</v>
      </c>
      <c r="C4763" s="296" t="s">
        <v>19</v>
      </c>
      <c r="D4763" s="297" t="n">
        <v>0.1326</v>
      </c>
      <c r="E4763" s="298" t="n">
        <f aca="false">1-D4763</f>
        <v>0.8674</v>
      </c>
      <c r="F4763" s="299" t="n">
        <v>42.17</v>
      </c>
    </row>
    <row r="4764" customFormat="false" ht="15" hidden="false" customHeight="false" outlineLevel="0" collapsed="false">
      <c r="A4764" s="294" t="s">
        <v>10285</v>
      </c>
      <c r="B4764" s="295" t="s">
        <v>10286</v>
      </c>
      <c r="C4764" s="296" t="s">
        <v>19</v>
      </c>
      <c r="D4764" s="297" t="n">
        <v>0.1317</v>
      </c>
      <c r="E4764" s="298" t="n">
        <f aca="false">1-D4764</f>
        <v>0.8683</v>
      </c>
      <c r="F4764" s="299" t="n">
        <v>155.52</v>
      </c>
    </row>
    <row r="4765" customFormat="false" ht="15" hidden="false" customHeight="false" outlineLevel="0" collapsed="false">
      <c r="A4765" s="294" t="s">
        <v>10287</v>
      </c>
      <c r="B4765" s="295" t="s">
        <v>10288</v>
      </c>
      <c r="C4765" s="296" t="s">
        <v>19</v>
      </c>
      <c r="D4765" s="297" t="n">
        <v>0.0792</v>
      </c>
      <c r="E4765" s="298" t="n">
        <f aca="false">1-D4765</f>
        <v>0.9208</v>
      </c>
      <c r="F4765" s="299" t="n">
        <v>142.7</v>
      </c>
    </row>
    <row r="4766" customFormat="false" ht="15" hidden="false" customHeight="false" outlineLevel="0" collapsed="false">
      <c r="A4766" s="294" t="s">
        <v>10289</v>
      </c>
      <c r="B4766" s="295" t="s">
        <v>10290</v>
      </c>
      <c r="C4766" s="296" t="s">
        <v>19</v>
      </c>
      <c r="D4766" s="297" t="n">
        <v>0.1758</v>
      </c>
      <c r="E4766" s="298" t="n">
        <f aca="false">1-D4766</f>
        <v>0.8242</v>
      </c>
      <c r="F4766" s="299" t="n">
        <v>42.89</v>
      </c>
    </row>
    <row r="4767" customFormat="false" ht="15" hidden="false" customHeight="false" outlineLevel="0" collapsed="false">
      <c r="A4767" s="294" t="s">
        <v>10291</v>
      </c>
      <c r="B4767" s="295" t="s">
        <v>10292</v>
      </c>
      <c r="C4767" s="296" t="s">
        <v>19</v>
      </c>
      <c r="D4767" s="297" t="n">
        <v>0.1072</v>
      </c>
      <c r="E4767" s="298" t="n">
        <f aca="false">1-D4767</f>
        <v>0.8928</v>
      </c>
      <c r="F4767" s="299" t="n">
        <v>38.05</v>
      </c>
    </row>
    <row r="4768" customFormat="false" ht="15" hidden="false" customHeight="false" outlineLevel="0" collapsed="false">
      <c r="A4768" s="294" t="s">
        <v>10293</v>
      </c>
      <c r="B4768" s="295" t="s">
        <v>10294</v>
      </c>
      <c r="C4768" s="296" t="s">
        <v>19</v>
      </c>
      <c r="D4768" s="297" t="n">
        <v>0.1939</v>
      </c>
      <c r="E4768" s="298" t="n">
        <f aca="false">1-D4768</f>
        <v>0.8061</v>
      </c>
      <c r="F4768" s="299" t="n">
        <v>61.17</v>
      </c>
    </row>
    <row r="4769" customFormat="false" ht="15" hidden="false" customHeight="false" outlineLevel="0" collapsed="false">
      <c r="A4769" s="294" t="s">
        <v>10295</v>
      </c>
      <c r="B4769" s="295" t="s">
        <v>10296</v>
      </c>
      <c r="C4769" s="296" t="s">
        <v>19</v>
      </c>
      <c r="D4769" s="297" t="n">
        <v>0.1066</v>
      </c>
      <c r="E4769" s="298" t="n">
        <f aca="false">1-D4769</f>
        <v>0.8934</v>
      </c>
      <c r="F4769" s="299" t="n">
        <v>52.42</v>
      </c>
    </row>
    <row r="4770" customFormat="false" ht="15" hidden="false" customHeight="false" outlineLevel="0" collapsed="false">
      <c r="A4770" s="294" t="s">
        <v>10297</v>
      </c>
      <c r="B4770" s="295" t="s">
        <v>10298</v>
      </c>
      <c r="C4770" s="296" t="s">
        <v>19</v>
      </c>
      <c r="D4770" s="297" t="n">
        <v>0.2541</v>
      </c>
      <c r="E4770" s="298" t="n">
        <f aca="false">1-D4770</f>
        <v>0.7459</v>
      </c>
      <c r="F4770" s="299" t="n">
        <v>46.68</v>
      </c>
    </row>
    <row r="4771" customFormat="false" ht="15" hidden="false" customHeight="false" outlineLevel="0" collapsed="false">
      <c r="A4771" s="294" t="s">
        <v>10299</v>
      </c>
      <c r="B4771" s="295" t="s">
        <v>10300</v>
      </c>
      <c r="C4771" s="296" t="s">
        <v>19</v>
      </c>
      <c r="D4771" s="297" t="n">
        <v>0.1474</v>
      </c>
      <c r="E4771" s="298" t="n">
        <f aca="false">1-D4771</f>
        <v>0.8526</v>
      </c>
      <c r="F4771" s="299" t="n">
        <v>37.93</v>
      </c>
    </row>
    <row r="4772" customFormat="false" ht="15" hidden="false" customHeight="false" outlineLevel="0" collapsed="false">
      <c r="A4772" s="294" t="s">
        <v>10301</v>
      </c>
      <c r="B4772" s="295" t="s">
        <v>10302</v>
      </c>
      <c r="C4772" s="296" t="s">
        <v>19</v>
      </c>
      <c r="D4772" s="297" t="n">
        <v>0.1588</v>
      </c>
      <c r="E4772" s="298" t="n">
        <f aca="false">1-D4772</f>
        <v>0.8412</v>
      </c>
      <c r="F4772" s="299" t="n">
        <v>128.95</v>
      </c>
    </row>
    <row r="4773" customFormat="false" ht="15" hidden="false" customHeight="false" outlineLevel="0" collapsed="false">
      <c r="A4773" s="294" t="s">
        <v>10303</v>
      </c>
      <c r="B4773" s="295" t="s">
        <v>10304</v>
      </c>
      <c r="C4773" s="296" t="s">
        <v>19</v>
      </c>
      <c r="D4773" s="297" t="n">
        <v>0.0973</v>
      </c>
      <c r="E4773" s="298" t="n">
        <f aca="false">1-D4773</f>
        <v>0.9027</v>
      </c>
      <c r="F4773" s="299" t="n">
        <v>116.13</v>
      </c>
    </row>
    <row r="4774" customFormat="false" ht="15" hidden="false" customHeight="false" outlineLevel="0" collapsed="false">
      <c r="A4774" s="294" t="s">
        <v>10305</v>
      </c>
      <c r="B4774" s="295" t="s">
        <v>10306</v>
      </c>
      <c r="C4774" s="296" t="s">
        <v>19</v>
      </c>
      <c r="D4774" s="297" t="n">
        <v>0.2322</v>
      </c>
      <c r="E4774" s="298" t="n">
        <f aca="false">1-D4774</f>
        <v>0.7678</v>
      </c>
      <c r="F4774" s="299" t="n">
        <v>8.83</v>
      </c>
    </row>
    <row r="4775" customFormat="false" ht="15" hidden="false" customHeight="false" outlineLevel="0" collapsed="false">
      <c r="A4775" s="294" t="s">
        <v>10307</v>
      </c>
      <c r="B4775" s="295" t="s">
        <v>10308</v>
      </c>
      <c r="C4775" s="296" t="s">
        <v>19</v>
      </c>
      <c r="D4775" s="297" t="n">
        <v>0.1643</v>
      </c>
      <c r="E4775" s="298" t="n">
        <f aca="false">1-D4775</f>
        <v>0.8357</v>
      </c>
      <c r="F4775" s="299" t="n">
        <v>16.01</v>
      </c>
    </row>
    <row r="4776" customFormat="false" ht="15" hidden="false" customHeight="false" outlineLevel="0" collapsed="false">
      <c r="A4776" s="294" t="s">
        <v>10309</v>
      </c>
      <c r="B4776" s="295" t="s">
        <v>10310</v>
      </c>
      <c r="C4776" s="296" t="s">
        <v>19</v>
      </c>
      <c r="D4776" s="297" t="n">
        <v>0.2168</v>
      </c>
      <c r="E4776" s="298" t="n">
        <f aca="false">1-D4776</f>
        <v>0.7832</v>
      </c>
      <c r="F4776" s="299" t="n">
        <v>34.78</v>
      </c>
    </row>
    <row r="4777" customFormat="false" ht="15" hidden="false" customHeight="false" outlineLevel="0" collapsed="false">
      <c r="A4777" s="294" t="s">
        <v>10311</v>
      </c>
      <c r="B4777" s="295" t="s">
        <v>10312</v>
      </c>
      <c r="C4777" s="296" t="s">
        <v>19</v>
      </c>
      <c r="D4777" s="297" t="n">
        <v>0.1363</v>
      </c>
      <c r="E4777" s="298" t="n">
        <f aca="false">1-D4777</f>
        <v>0.8637</v>
      </c>
      <c r="F4777" s="299" t="n">
        <v>29.94</v>
      </c>
    </row>
    <row r="4778" customFormat="false" ht="15" hidden="false" customHeight="false" outlineLevel="0" collapsed="false">
      <c r="A4778" s="294" t="s">
        <v>10313</v>
      </c>
      <c r="B4778" s="295" t="s">
        <v>10314</v>
      </c>
      <c r="C4778" s="296" t="s">
        <v>19</v>
      </c>
      <c r="D4778" s="297" t="n">
        <v>0.2596</v>
      </c>
      <c r="E4778" s="298" t="n">
        <f aca="false">1-D4778</f>
        <v>0.7404</v>
      </c>
      <c r="F4778" s="299" t="n">
        <v>45.69</v>
      </c>
    </row>
    <row r="4779" customFormat="false" ht="15" hidden="false" customHeight="false" outlineLevel="0" collapsed="false">
      <c r="A4779" s="294" t="s">
        <v>10315</v>
      </c>
      <c r="B4779" s="295" t="s">
        <v>10316</v>
      </c>
      <c r="C4779" s="296" t="s">
        <v>19</v>
      </c>
      <c r="D4779" s="297" t="n">
        <v>0.1513</v>
      </c>
      <c r="E4779" s="298" t="n">
        <f aca="false">1-D4779</f>
        <v>0.8487</v>
      </c>
      <c r="F4779" s="299" t="n">
        <v>36.94</v>
      </c>
    </row>
    <row r="4780" customFormat="false" ht="15" hidden="false" customHeight="false" outlineLevel="0" collapsed="false">
      <c r="A4780" s="294" t="s">
        <v>10317</v>
      </c>
      <c r="B4780" s="295" t="s">
        <v>10318</v>
      </c>
      <c r="C4780" s="296" t="s">
        <v>19</v>
      </c>
      <c r="D4780" s="297" t="n">
        <v>0.1552</v>
      </c>
      <c r="E4780" s="298" t="n">
        <f aca="false">1-D4780</f>
        <v>0.8448</v>
      </c>
      <c r="F4780" s="299" t="n">
        <v>131.97</v>
      </c>
    </row>
    <row r="4781" customFormat="false" ht="15" hidden="false" customHeight="false" outlineLevel="0" collapsed="false">
      <c r="A4781" s="294" t="s">
        <v>10319</v>
      </c>
      <c r="B4781" s="295" t="s">
        <v>10320</v>
      </c>
      <c r="C4781" s="296" t="s">
        <v>19</v>
      </c>
      <c r="D4781" s="297" t="n">
        <v>0.0948</v>
      </c>
      <c r="E4781" s="298" t="n">
        <f aca="false">1-D4781</f>
        <v>0.9052</v>
      </c>
      <c r="F4781" s="299" t="n">
        <v>119.15</v>
      </c>
    </row>
    <row r="4782" customFormat="false" ht="15" hidden="false" customHeight="false" outlineLevel="0" collapsed="false">
      <c r="A4782" s="294" t="s">
        <v>10321</v>
      </c>
      <c r="B4782" s="295" t="s">
        <v>10322</v>
      </c>
      <c r="C4782" s="296" t="s">
        <v>19</v>
      </c>
      <c r="D4782" s="297" t="n">
        <v>0.2343</v>
      </c>
      <c r="E4782" s="298" t="n">
        <f aca="false">1-D4782</f>
        <v>0.7657</v>
      </c>
      <c r="F4782" s="299" t="n">
        <v>8.75</v>
      </c>
    </row>
    <row r="4783" customFormat="false" ht="15" hidden="false" customHeight="false" outlineLevel="0" collapsed="false">
      <c r="A4783" s="294" t="s">
        <v>10323</v>
      </c>
      <c r="B4783" s="295" t="s">
        <v>10324</v>
      </c>
      <c r="C4783" s="296" t="s">
        <v>19</v>
      </c>
      <c r="D4783" s="297" t="n">
        <v>0.1718</v>
      </c>
      <c r="E4783" s="298" t="n">
        <f aca="false">1-D4783</f>
        <v>0.8282</v>
      </c>
      <c r="F4783" s="299" t="n">
        <v>15.31</v>
      </c>
    </row>
    <row r="4784" customFormat="false" ht="15" hidden="false" customHeight="false" outlineLevel="0" collapsed="false">
      <c r="A4784" s="294" t="s">
        <v>10325</v>
      </c>
      <c r="B4784" s="295" t="s">
        <v>10326</v>
      </c>
      <c r="C4784" s="296" t="s">
        <v>19</v>
      </c>
      <c r="D4784" s="297" t="n">
        <v>0.2196</v>
      </c>
      <c r="E4784" s="298" t="n">
        <f aca="false">1-D4784</f>
        <v>0.7804</v>
      </c>
      <c r="F4784" s="299" t="n">
        <v>34.34</v>
      </c>
    </row>
    <row r="4785" customFormat="false" ht="15" hidden="false" customHeight="false" outlineLevel="0" collapsed="false">
      <c r="A4785" s="294" t="s">
        <v>10327</v>
      </c>
      <c r="B4785" s="295" t="s">
        <v>10328</v>
      </c>
      <c r="C4785" s="296" t="s">
        <v>19</v>
      </c>
      <c r="D4785" s="297" t="n">
        <v>0.1383</v>
      </c>
      <c r="E4785" s="298" t="n">
        <f aca="false">1-D4785</f>
        <v>0.8617</v>
      </c>
      <c r="F4785" s="299" t="n">
        <v>29.5</v>
      </c>
    </row>
    <row r="4786" customFormat="false" ht="15" hidden="false" customHeight="false" outlineLevel="0" collapsed="false">
      <c r="A4786" s="294" t="s">
        <v>10329</v>
      </c>
      <c r="B4786" s="295" t="s">
        <v>10330</v>
      </c>
      <c r="C4786" s="296" t="s">
        <v>19</v>
      </c>
      <c r="D4786" s="297" t="n">
        <v>0.0748</v>
      </c>
      <c r="E4786" s="298" t="n">
        <f aca="false">1-D4786</f>
        <v>0.9252</v>
      </c>
      <c r="F4786" s="299" t="n">
        <v>149.51</v>
      </c>
    </row>
    <row r="4787" customFormat="false" ht="15" hidden="false" customHeight="false" outlineLevel="0" collapsed="false">
      <c r="A4787" s="294" t="s">
        <v>10331</v>
      </c>
      <c r="B4787" s="295" t="s">
        <v>10332</v>
      </c>
      <c r="C4787" s="296" t="s">
        <v>19</v>
      </c>
      <c r="D4787" s="297" t="n">
        <v>0.1759</v>
      </c>
      <c r="E4787" s="298" t="n">
        <f aca="false">1-D4787</f>
        <v>0.8241</v>
      </c>
      <c r="F4787" s="299" t="n">
        <v>89.94</v>
      </c>
    </row>
    <row r="4788" customFormat="false" ht="15" hidden="false" customHeight="false" outlineLevel="0" collapsed="false">
      <c r="A4788" s="294" t="s">
        <v>10333</v>
      </c>
      <c r="B4788" s="295" t="s">
        <v>10334</v>
      </c>
      <c r="C4788" s="296" t="s">
        <v>19</v>
      </c>
      <c r="D4788" s="297" t="n">
        <v>0.0952</v>
      </c>
      <c r="E4788" s="298" t="n">
        <f aca="false">1-D4788</f>
        <v>0.9048</v>
      </c>
      <c r="F4788" s="299" t="n">
        <v>78.28</v>
      </c>
    </row>
    <row r="4789" customFormat="false" ht="15" hidden="false" customHeight="false" outlineLevel="0" collapsed="false">
      <c r="A4789" s="294" t="s">
        <v>10335</v>
      </c>
      <c r="B4789" s="295" t="s">
        <v>10336</v>
      </c>
      <c r="C4789" s="296" t="s">
        <v>19</v>
      </c>
      <c r="D4789" s="297" t="n">
        <v>0.1383</v>
      </c>
      <c r="E4789" s="298" t="n">
        <f aca="false">1-D4789</f>
        <v>0.8617</v>
      </c>
      <c r="F4789" s="299" t="n">
        <v>100.44</v>
      </c>
    </row>
    <row r="4790" customFormat="false" ht="15" hidden="false" customHeight="false" outlineLevel="0" collapsed="false">
      <c r="A4790" s="294" t="s">
        <v>10337</v>
      </c>
      <c r="B4790" s="295" t="s">
        <v>10338</v>
      </c>
      <c r="C4790" s="296" t="s">
        <v>19</v>
      </c>
      <c r="D4790" s="297" t="n">
        <v>0.0749</v>
      </c>
      <c r="E4790" s="298" t="n">
        <f aca="false">1-D4790</f>
        <v>0.9251</v>
      </c>
      <c r="F4790" s="299" t="n">
        <v>90.51</v>
      </c>
    </row>
    <row r="4791" customFormat="false" ht="15" hidden="false" customHeight="false" outlineLevel="0" collapsed="false">
      <c r="A4791" s="294" t="s">
        <v>10339</v>
      </c>
      <c r="B4791" s="295" t="s">
        <v>10340</v>
      </c>
      <c r="C4791" s="296" t="s">
        <v>19</v>
      </c>
      <c r="D4791" s="297" t="n">
        <v>0.1198</v>
      </c>
      <c r="E4791" s="298" t="n">
        <f aca="false">1-D4791</f>
        <v>0.8802</v>
      </c>
      <c r="F4791" s="299" t="n">
        <v>195.96</v>
      </c>
    </row>
    <row r="4792" customFormat="false" ht="15" hidden="false" customHeight="false" outlineLevel="0" collapsed="false">
      <c r="A4792" s="294" t="s">
        <v>10341</v>
      </c>
      <c r="B4792" s="295" t="s">
        <v>10342</v>
      </c>
      <c r="C4792" s="296" t="s">
        <v>19</v>
      </c>
      <c r="D4792" s="297" t="n">
        <v>0.0757</v>
      </c>
      <c r="E4792" s="298" t="n">
        <f aca="false">1-D4792</f>
        <v>0.9243</v>
      </c>
      <c r="F4792" s="299" t="n">
        <v>182.45</v>
      </c>
    </row>
    <row r="4793" customFormat="false" ht="15" hidden="false" customHeight="false" outlineLevel="0" collapsed="false">
      <c r="A4793" s="294" t="s">
        <v>10343</v>
      </c>
      <c r="B4793" s="295" t="s">
        <v>10344</v>
      </c>
      <c r="C4793" s="296" t="s">
        <v>19</v>
      </c>
      <c r="D4793" s="297" t="n">
        <v>0.1059</v>
      </c>
      <c r="E4793" s="298" t="n">
        <f aca="false">1-D4793</f>
        <v>0.8941</v>
      </c>
      <c r="F4793" s="299" t="n">
        <v>257.95</v>
      </c>
    </row>
    <row r="4794" customFormat="false" ht="15" hidden="false" customHeight="false" outlineLevel="0" collapsed="false">
      <c r="A4794" s="294" t="s">
        <v>10345</v>
      </c>
      <c r="B4794" s="295" t="s">
        <v>10346</v>
      </c>
      <c r="C4794" s="296" t="s">
        <v>19</v>
      </c>
      <c r="D4794" s="297" t="n">
        <v>0.0626</v>
      </c>
      <c r="E4794" s="298" t="n">
        <f aca="false">1-D4794</f>
        <v>0.9374</v>
      </c>
      <c r="F4794" s="299" t="n">
        <v>240.84</v>
      </c>
    </row>
    <row r="4795" customFormat="false" ht="15" hidden="false" customHeight="false" outlineLevel="0" collapsed="false">
      <c r="A4795" s="294" t="s">
        <v>10347</v>
      </c>
      <c r="B4795" s="295" t="s">
        <v>10348</v>
      </c>
      <c r="C4795" s="296" t="s">
        <v>19</v>
      </c>
      <c r="D4795" s="297" t="n">
        <v>0.1799</v>
      </c>
      <c r="E4795" s="298" t="n">
        <f aca="false">1-D4795</f>
        <v>0.8201</v>
      </c>
      <c r="F4795" s="299" t="n">
        <v>15.23</v>
      </c>
    </row>
    <row r="4796" customFormat="false" ht="15" hidden="false" customHeight="false" outlineLevel="0" collapsed="false">
      <c r="A4796" s="294" t="s">
        <v>10349</v>
      </c>
      <c r="B4796" s="295" t="s">
        <v>10350</v>
      </c>
      <c r="C4796" s="296" t="s">
        <v>19</v>
      </c>
      <c r="D4796" s="297" t="n">
        <v>0.1034</v>
      </c>
      <c r="E4796" s="298" t="n">
        <f aca="false">1-D4796</f>
        <v>0.8966</v>
      </c>
      <c r="F4796" s="299" t="n">
        <v>33.96</v>
      </c>
    </row>
    <row r="4797" customFormat="false" ht="15" hidden="false" customHeight="false" outlineLevel="0" collapsed="false">
      <c r="A4797" s="294" t="s">
        <v>10351</v>
      </c>
      <c r="B4797" s="295" t="s">
        <v>10352</v>
      </c>
      <c r="C4797" s="296" t="s">
        <v>19</v>
      </c>
      <c r="D4797" s="297" t="n">
        <v>0.1648</v>
      </c>
      <c r="E4797" s="298" t="n">
        <f aca="false">1-D4797</f>
        <v>0.8352</v>
      </c>
      <c r="F4797" s="299" t="n">
        <v>61.04</v>
      </c>
    </row>
    <row r="4798" customFormat="false" ht="15" hidden="false" customHeight="false" outlineLevel="0" collapsed="false">
      <c r="A4798" s="294" t="s">
        <v>10353</v>
      </c>
      <c r="B4798" s="295" t="s">
        <v>10354</v>
      </c>
      <c r="C4798" s="296" t="s">
        <v>19</v>
      </c>
      <c r="D4798" s="297" t="n">
        <v>0.0997</v>
      </c>
      <c r="E4798" s="298" t="n">
        <f aca="false">1-D4798</f>
        <v>0.9003</v>
      </c>
      <c r="F4798" s="299" t="n">
        <v>54.59</v>
      </c>
    </row>
    <row r="4799" customFormat="false" ht="15" hidden="false" customHeight="false" outlineLevel="0" collapsed="false">
      <c r="A4799" s="294" t="s">
        <v>10355</v>
      </c>
      <c r="B4799" s="295" t="s">
        <v>10356</v>
      </c>
      <c r="C4799" s="296" t="s">
        <v>19</v>
      </c>
      <c r="D4799" s="297" t="n">
        <v>0.1755</v>
      </c>
      <c r="E4799" s="298" t="n">
        <f aca="false">1-D4799</f>
        <v>0.8245</v>
      </c>
      <c r="F4799" s="299" t="n">
        <v>45.08</v>
      </c>
    </row>
    <row r="4800" customFormat="false" ht="15" hidden="false" customHeight="false" outlineLevel="0" collapsed="false">
      <c r="A4800" s="294" t="s">
        <v>10357</v>
      </c>
      <c r="B4800" s="295" t="s">
        <v>10358</v>
      </c>
      <c r="C4800" s="296" t="s">
        <v>19</v>
      </c>
      <c r="D4800" s="297" t="n">
        <v>0.0948</v>
      </c>
      <c r="E4800" s="298" t="n">
        <f aca="false">1-D4800</f>
        <v>0.9052</v>
      </c>
      <c r="F4800" s="299" t="n">
        <v>39.24</v>
      </c>
    </row>
    <row r="4801" customFormat="false" ht="15" hidden="false" customHeight="false" outlineLevel="0" collapsed="false">
      <c r="A4801" s="294" t="s">
        <v>10359</v>
      </c>
      <c r="B4801" s="295" t="s">
        <v>10360</v>
      </c>
      <c r="C4801" s="296" t="s">
        <v>19</v>
      </c>
      <c r="D4801" s="297" t="n">
        <v>0.1135</v>
      </c>
      <c r="E4801" s="298" t="n">
        <f aca="false">1-D4801</f>
        <v>0.8865</v>
      </c>
      <c r="F4801" s="299" t="n">
        <v>120.28</v>
      </c>
    </row>
    <row r="4802" customFormat="false" ht="15" hidden="false" customHeight="false" outlineLevel="0" collapsed="false">
      <c r="A4802" s="294" t="s">
        <v>10361</v>
      </c>
      <c r="B4802" s="295" t="s">
        <v>10362</v>
      </c>
      <c r="C4802" s="296" t="s">
        <v>19</v>
      </c>
      <c r="D4802" s="297" t="n">
        <v>0.081</v>
      </c>
      <c r="E4802" s="298" t="n">
        <f aca="false">1-D4802</f>
        <v>0.919</v>
      </c>
      <c r="F4802" s="299" t="n">
        <v>93.09</v>
      </c>
    </row>
    <row r="4803" customFormat="false" ht="15" hidden="false" customHeight="false" outlineLevel="0" collapsed="false">
      <c r="A4803" s="294" t="s">
        <v>10363</v>
      </c>
      <c r="B4803" s="295" t="s">
        <v>10364</v>
      </c>
      <c r="C4803" s="296" t="s">
        <v>19</v>
      </c>
      <c r="D4803" s="297" t="n">
        <v>0.1938</v>
      </c>
      <c r="E4803" s="298" t="n">
        <f aca="false">1-D4803</f>
        <v>0.8062</v>
      </c>
      <c r="F4803" s="299" t="n">
        <v>25.95</v>
      </c>
    </row>
    <row r="4804" customFormat="false" ht="15" hidden="false" customHeight="false" outlineLevel="0" collapsed="false">
      <c r="A4804" s="294" t="s">
        <v>10365</v>
      </c>
      <c r="B4804" s="295" t="s">
        <v>10366</v>
      </c>
      <c r="C4804" s="296" t="s">
        <v>19</v>
      </c>
      <c r="D4804" s="297" t="n">
        <v>0.1197</v>
      </c>
      <c r="E4804" s="298" t="n">
        <f aca="false">1-D4804</f>
        <v>0.8803</v>
      </c>
      <c r="F4804" s="299" t="n">
        <v>22.72</v>
      </c>
    </row>
    <row r="4805" customFormat="false" ht="15" hidden="false" customHeight="false" outlineLevel="0" collapsed="false">
      <c r="A4805" s="294" t="s">
        <v>10367</v>
      </c>
      <c r="B4805" s="295" t="s">
        <v>10368</v>
      </c>
      <c r="C4805" s="296" t="s">
        <v>19</v>
      </c>
      <c r="D4805" s="297" t="n">
        <v>0.2277</v>
      </c>
      <c r="E4805" s="298" t="n">
        <f aca="false">1-D4805</f>
        <v>0.7723</v>
      </c>
      <c r="F4805" s="299" t="n">
        <v>34.74</v>
      </c>
    </row>
    <row r="4806" customFormat="false" ht="15" hidden="false" customHeight="false" outlineLevel="0" collapsed="false">
      <c r="A4806" s="294" t="s">
        <v>10369</v>
      </c>
      <c r="B4806" s="295" t="s">
        <v>10370</v>
      </c>
      <c r="C4806" s="296" t="s">
        <v>19</v>
      </c>
      <c r="D4806" s="297" t="n">
        <v>0.1289</v>
      </c>
      <c r="E4806" s="298" t="n">
        <f aca="false">1-D4806</f>
        <v>0.8711</v>
      </c>
      <c r="F4806" s="299" t="n">
        <v>28.87</v>
      </c>
    </row>
    <row r="4807" customFormat="false" ht="15" hidden="false" customHeight="false" outlineLevel="0" collapsed="false">
      <c r="A4807" s="294" t="s">
        <v>10371</v>
      </c>
      <c r="B4807" s="295" t="s">
        <v>10372</v>
      </c>
      <c r="C4807" s="296" t="s">
        <v>19</v>
      </c>
      <c r="D4807" s="297" t="n">
        <v>0.1747</v>
      </c>
      <c r="E4807" s="298" t="n">
        <f aca="false">1-D4807</f>
        <v>0.8253</v>
      </c>
      <c r="F4807" s="299" t="n">
        <v>78.15</v>
      </c>
    </row>
    <row r="4808" customFormat="false" ht="15" hidden="false" customHeight="false" outlineLevel="0" collapsed="false">
      <c r="A4808" s="294" t="s">
        <v>10373</v>
      </c>
      <c r="B4808" s="295" t="s">
        <v>10374</v>
      </c>
      <c r="C4808" s="296" t="s">
        <v>19</v>
      </c>
      <c r="D4808" s="297" t="n">
        <v>0.1086</v>
      </c>
      <c r="E4808" s="298" t="n">
        <f aca="false">1-D4808</f>
        <v>0.8914</v>
      </c>
      <c r="F4808" s="299" t="n">
        <v>69.42</v>
      </c>
    </row>
    <row r="4809" customFormat="false" ht="15" hidden="false" customHeight="false" outlineLevel="0" collapsed="false">
      <c r="A4809" s="294" t="s">
        <v>10375</v>
      </c>
      <c r="B4809" s="295" t="s">
        <v>10376</v>
      </c>
      <c r="C4809" s="296" t="s">
        <v>19</v>
      </c>
      <c r="D4809" s="297" t="n">
        <v>0.1554</v>
      </c>
      <c r="E4809" s="298" t="n">
        <f aca="false">1-D4809</f>
        <v>0.8446</v>
      </c>
      <c r="F4809" s="299" t="n">
        <v>8.75</v>
      </c>
    </row>
    <row r="4810" customFormat="false" ht="15" hidden="false" customHeight="false" outlineLevel="0" collapsed="false">
      <c r="A4810" s="294" t="s">
        <v>10377</v>
      </c>
      <c r="B4810" s="295" t="s">
        <v>10378</v>
      </c>
      <c r="C4810" s="296" t="s">
        <v>19</v>
      </c>
      <c r="D4810" s="297" t="n">
        <v>0.105</v>
      </c>
      <c r="E4810" s="298" t="n">
        <f aca="false">1-D4810</f>
        <v>0.895</v>
      </c>
      <c r="F4810" s="299" t="n">
        <v>16.67</v>
      </c>
    </row>
    <row r="4811" customFormat="false" ht="15" hidden="false" customHeight="false" outlineLevel="0" collapsed="false">
      <c r="A4811" s="294" t="s">
        <v>10379</v>
      </c>
      <c r="B4811" s="295" t="s">
        <v>10380</v>
      </c>
      <c r="C4811" s="296" t="s">
        <v>19</v>
      </c>
      <c r="D4811" s="297" t="n">
        <v>0.1951</v>
      </c>
      <c r="E4811" s="298" t="n">
        <f aca="false">1-D4811</f>
        <v>0.8049</v>
      </c>
      <c r="F4811" s="299" t="n">
        <v>25.78</v>
      </c>
    </row>
    <row r="4812" customFormat="false" ht="15" hidden="false" customHeight="false" outlineLevel="0" collapsed="false">
      <c r="A4812" s="294" t="s">
        <v>10381</v>
      </c>
      <c r="B4812" s="295" t="s">
        <v>10382</v>
      </c>
      <c r="C4812" s="296" t="s">
        <v>19</v>
      </c>
      <c r="D4812" s="297" t="n">
        <v>0.1207</v>
      </c>
      <c r="E4812" s="298" t="n">
        <f aca="false">1-D4812</f>
        <v>0.8793</v>
      </c>
      <c r="F4812" s="299" t="n">
        <v>22.54</v>
      </c>
    </row>
    <row r="4813" customFormat="false" ht="15" hidden="false" customHeight="false" outlineLevel="0" collapsed="false">
      <c r="A4813" s="294" t="s">
        <v>10383</v>
      </c>
      <c r="B4813" s="295" t="s">
        <v>10384</v>
      </c>
      <c r="C4813" s="296" t="s">
        <v>19</v>
      </c>
      <c r="D4813" s="297" t="n">
        <v>0.249</v>
      </c>
      <c r="E4813" s="298" t="n">
        <f aca="false">1-D4813</f>
        <v>0.751</v>
      </c>
      <c r="F4813" s="299" t="n">
        <v>19.52</v>
      </c>
    </row>
    <row r="4814" customFormat="false" ht="15" hidden="false" customHeight="false" outlineLevel="0" collapsed="false">
      <c r="A4814" s="294" t="s">
        <v>10385</v>
      </c>
      <c r="B4814" s="295" t="s">
        <v>10386</v>
      </c>
      <c r="C4814" s="296" t="s">
        <v>19</v>
      </c>
      <c r="D4814" s="297" t="n">
        <v>0.1805</v>
      </c>
      <c r="E4814" s="298" t="n">
        <f aca="false">1-D4814</f>
        <v>0.8195</v>
      </c>
      <c r="F4814" s="299" t="n">
        <v>35.79</v>
      </c>
    </row>
    <row r="4815" customFormat="false" ht="15" hidden="false" customHeight="false" outlineLevel="0" collapsed="false">
      <c r="A4815" s="294" t="s">
        <v>10387</v>
      </c>
      <c r="B4815" s="295" t="s">
        <v>10388</v>
      </c>
      <c r="C4815" s="296" t="s">
        <v>19</v>
      </c>
      <c r="D4815" s="297" t="n">
        <v>0.1033</v>
      </c>
      <c r="E4815" s="298" t="n">
        <f aca="false">1-D4815</f>
        <v>0.8967</v>
      </c>
      <c r="F4815" s="299" t="n">
        <v>31.26</v>
      </c>
    </row>
    <row r="4816" customFormat="false" ht="15" hidden="false" customHeight="false" outlineLevel="0" collapsed="false">
      <c r="A4816" s="294" t="s">
        <v>10389</v>
      </c>
      <c r="B4816" s="295" t="s">
        <v>10390</v>
      </c>
      <c r="C4816" s="296" t="s">
        <v>19</v>
      </c>
      <c r="D4816" s="297" t="n">
        <v>0.1224</v>
      </c>
      <c r="E4816" s="298" t="n">
        <f aca="false">1-D4816</f>
        <v>0.8776</v>
      </c>
      <c r="F4816" s="299" t="n">
        <v>88.06</v>
      </c>
    </row>
    <row r="4817" customFormat="false" ht="15" hidden="false" customHeight="false" outlineLevel="0" collapsed="false">
      <c r="A4817" s="294" t="s">
        <v>10391</v>
      </c>
      <c r="B4817" s="295" t="s">
        <v>10392</v>
      </c>
      <c r="C4817" s="296" t="s">
        <v>19</v>
      </c>
      <c r="D4817" s="297" t="n">
        <v>0.0802</v>
      </c>
      <c r="E4817" s="298" t="n">
        <f aca="false">1-D4817</f>
        <v>0.9198</v>
      </c>
      <c r="F4817" s="299" t="n">
        <v>82.2</v>
      </c>
    </row>
    <row r="4818" customFormat="false" ht="15" hidden="false" customHeight="false" outlineLevel="0" collapsed="false">
      <c r="A4818" s="294" t="s">
        <v>10393</v>
      </c>
      <c r="B4818" s="295" t="s">
        <v>10394</v>
      </c>
      <c r="C4818" s="296" t="s">
        <v>19</v>
      </c>
      <c r="D4818" s="297" t="n">
        <v>0.119</v>
      </c>
      <c r="E4818" s="298" t="n">
        <f aca="false">1-D4818</f>
        <v>0.881</v>
      </c>
      <c r="F4818" s="299" t="n">
        <v>18.83</v>
      </c>
    </row>
    <row r="4819" customFormat="false" ht="15" hidden="false" customHeight="false" outlineLevel="0" collapsed="false">
      <c r="A4819" s="294" t="s">
        <v>10395</v>
      </c>
      <c r="B4819" s="295" t="s">
        <v>10396</v>
      </c>
      <c r="C4819" s="296" t="s">
        <v>61</v>
      </c>
      <c r="D4819" s="297" t="n">
        <v>0.1003</v>
      </c>
      <c r="E4819" s="298" t="n">
        <f aca="false">1-D4819</f>
        <v>0.8997</v>
      </c>
      <c r="F4819" s="299" t="n">
        <v>32.69</v>
      </c>
    </row>
    <row r="4820" customFormat="false" ht="15" hidden="false" customHeight="false" outlineLevel="0" collapsed="false">
      <c r="A4820" s="294" t="s">
        <v>10397</v>
      </c>
      <c r="B4820" s="295" t="s">
        <v>10398</v>
      </c>
      <c r="C4820" s="296" t="s">
        <v>61</v>
      </c>
      <c r="D4820" s="297" t="n">
        <v>0.3332</v>
      </c>
      <c r="E4820" s="298" t="n">
        <f aca="false">1-D4820</f>
        <v>0.6668</v>
      </c>
      <c r="F4820" s="299" t="n">
        <v>52.49</v>
      </c>
    </row>
    <row r="4821" customFormat="false" ht="15" hidden="false" customHeight="false" outlineLevel="0" collapsed="false">
      <c r="A4821" s="294" t="s">
        <v>10399</v>
      </c>
      <c r="B4821" s="295" t="s">
        <v>10400</v>
      </c>
      <c r="C4821" s="296" t="s">
        <v>61</v>
      </c>
      <c r="D4821" s="297" t="n">
        <v>0.0845</v>
      </c>
      <c r="E4821" s="298" t="n">
        <f aca="false">1-D4821</f>
        <v>0.9155</v>
      </c>
      <c r="F4821" s="299" t="n">
        <v>67.25</v>
      </c>
    </row>
    <row r="4822" customFormat="false" ht="15" hidden="false" customHeight="false" outlineLevel="0" collapsed="false">
      <c r="A4822" s="294" t="s">
        <v>10401</v>
      </c>
      <c r="B4822" s="295" t="s">
        <v>10402</v>
      </c>
      <c r="C4822" s="296" t="s">
        <v>61</v>
      </c>
      <c r="D4822" s="297" t="n">
        <v>0.1475</v>
      </c>
      <c r="E4822" s="298" t="n">
        <f aca="false">1-D4822</f>
        <v>0.8525</v>
      </c>
      <c r="F4822" s="299" t="n">
        <v>74.57</v>
      </c>
    </row>
    <row r="4823" customFormat="false" ht="15" hidden="false" customHeight="false" outlineLevel="0" collapsed="false">
      <c r="A4823" s="294" t="s">
        <v>10403</v>
      </c>
      <c r="B4823" s="295" t="s">
        <v>10404</v>
      </c>
      <c r="C4823" s="296" t="s">
        <v>61</v>
      </c>
      <c r="D4823" s="297" t="n">
        <v>0.3562</v>
      </c>
      <c r="E4823" s="298" t="n">
        <f aca="false">1-D4823</f>
        <v>0.6438</v>
      </c>
      <c r="F4823" s="299" t="n">
        <v>18.08</v>
      </c>
    </row>
    <row r="4824" customFormat="false" ht="15" hidden="false" customHeight="false" outlineLevel="0" collapsed="false">
      <c r="A4824" s="294" t="s">
        <v>10405</v>
      </c>
      <c r="B4824" s="295" t="s">
        <v>10406</v>
      </c>
      <c r="C4824" s="296" t="s">
        <v>61</v>
      </c>
      <c r="D4824" s="297" t="n">
        <v>0.3388</v>
      </c>
      <c r="E4824" s="298" t="n">
        <f aca="false">1-D4824</f>
        <v>0.6612</v>
      </c>
      <c r="F4824" s="299" t="n">
        <v>24.32</v>
      </c>
    </row>
    <row r="4825" customFormat="false" ht="15" hidden="false" customHeight="false" outlineLevel="0" collapsed="false">
      <c r="A4825" s="294" t="s">
        <v>10407</v>
      </c>
      <c r="B4825" s="295" t="s">
        <v>10408</v>
      </c>
      <c r="C4825" s="296" t="s">
        <v>61</v>
      </c>
      <c r="D4825" s="297" t="n">
        <v>0.0795</v>
      </c>
      <c r="E4825" s="298" t="n">
        <f aca="false">1-D4825</f>
        <v>0.9205</v>
      </c>
      <c r="F4825" s="299" t="n">
        <v>26.17</v>
      </c>
    </row>
    <row r="4826" customFormat="false" ht="15" hidden="false" customHeight="false" outlineLevel="0" collapsed="false">
      <c r="A4826" s="294" t="s">
        <v>10409</v>
      </c>
      <c r="B4826" s="295" t="s">
        <v>10410</v>
      </c>
      <c r="C4826" s="296" t="s">
        <v>61</v>
      </c>
      <c r="D4826" s="297" t="n">
        <v>0.3109</v>
      </c>
      <c r="E4826" s="298" t="n">
        <f aca="false">1-D4826</f>
        <v>0.6891</v>
      </c>
      <c r="F4826" s="299" t="n">
        <v>41.07</v>
      </c>
    </row>
    <row r="4827" customFormat="false" ht="15" hidden="false" customHeight="false" outlineLevel="0" collapsed="false">
      <c r="A4827" s="294" t="s">
        <v>10411</v>
      </c>
      <c r="B4827" s="295" t="s">
        <v>10412</v>
      </c>
      <c r="C4827" s="296" t="s">
        <v>19</v>
      </c>
      <c r="D4827" s="297" t="n">
        <v>0.1127</v>
      </c>
      <c r="E4827" s="298" t="n">
        <f aca="false">1-D4827</f>
        <v>0.8873</v>
      </c>
      <c r="F4827" s="299" t="n">
        <v>70.2</v>
      </c>
    </row>
    <row r="4828" customFormat="false" ht="15" hidden="false" customHeight="false" outlineLevel="0" collapsed="false">
      <c r="A4828" s="294" t="s">
        <v>10413</v>
      </c>
      <c r="B4828" s="295" t="s">
        <v>10414</v>
      </c>
      <c r="C4828" s="296" t="s">
        <v>19</v>
      </c>
      <c r="D4828" s="297" t="n">
        <v>0.0578</v>
      </c>
      <c r="E4828" s="298" t="n">
        <f aca="false">1-D4828</f>
        <v>0.9422</v>
      </c>
      <c r="F4828" s="299" t="n">
        <v>64.36</v>
      </c>
    </row>
    <row r="4829" customFormat="false" ht="15" hidden="false" customHeight="false" outlineLevel="0" collapsed="false">
      <c r="A4829" s="294" t="s">
        <v>10415</v>
      </c>
      <c r="B4829" s="295" t="s">
        <v>10416</v>
      </c>
      <c r="C4829" s="296" t="s">
        <v>19</v>
      </c>
      <c r="D4829" s="297" t="n">
        <v>0.0289</v>
      </c>
      <c r="E4829" s="298" t="n">
        <f aca="false">1-D4829</f>
        <v>0.9711</v>
      </c>
      <c r="F4829" s="299" t="n">
        <v>260.78</v>
      </c>
    </row>
    <row r="4830" customFormat="false" ht="15" hidden="false" customHeight="false" outlineLevel="0" collapsed="false">
      <c r="A4830" s="294" t="s">
        <v>10417</v>
      </c>
      <c r="B4830" s="295" t="s">
        <v>10418</v>
      </c>
      <c r="C4830" s="296" t="s">
        <v>19</v>
      </c>
      <c r="D4830" s="297" t="n">
        <v>0.0507</v>
      </c>
      <c r="E4830" s="298" t="n">
        <f aca="false">1-D4830</f>
        <v>0.9493</v>
      </c>
      <c r="F4830" s="299" t="n">
        <v>269.34</v>
      </c>
    </row>
    <row r="4831" customFormat="false" ht="15" hidden="false" customHeight="false" outlineLevel="0" collapsed="false">
      <c r="A4831" s="294" t="s">
        <v>10419</v>
      </c>
      <c r="B4831" s="295" t="s">
        <v>10420</v>
      </c>
      <c r="C4831" s="296" t="s">
        <v>19</v>
      </c>
      <c r="D4831" s="297" t="n">
        <v>0.1171</v>
      </c>
      <c r="E4831" s="298" t="n">
        <f aca="false">1-D4831</f>
        <v>0.8829</v>
      </c>
      <c r="F4831" s="299" t="n">
        <v>42.94</v>
      </c>
    </row>
    <row r="4832" customFormat="false" ht="15" hidden="false" customHeight="false" outlineLevel="0" collapsed="false">
      <c r="A4832" s="294" t="s">
        <v>10421</v>
      </c>
      <c r="B4832" s="295" t="s">
        <v>10422</v>
      </c>
      <c r="C4832" s="296" t="s">
        <v>19</v>
      </c>
      <c r="D4832" s="297" t="n">
        <v>0.0685</v>
      </c>
      <c r="E4832" s="298" t="n">
        <f aca="false">1-D4832</f>
        <v>0.9315</v>
      </c>
      <c r="F4832" s="299" t="n">
        <v>39.71</v>
      </c>
    </row>
    <row r="4833" customFormat="false" ht="15" hidden="false" customHeight="false" outlineLevel="0" collapsed="false">
      <c r="A4833" s="294" t="s">
        <v>10423</v>
      </c>
      <c r="B4833" s="295" t="s">
        <v>10424</v>
      </c>
      <c r="C4833" s="296" t="s">
        <v>19</v>
      </c>
      <c r="D4833" s="297" t="n">
        <v>0.198</v>
      </c>
      <c r="E4833" s="298" t="n">
        <f aca="false">1-D4833</f>
        <v>0.802</v>
      </c>
      <c r="F4833" s="299" t="n">
        <v>79.91</v>
      </c>
    </row>
    <row r="4834" customFormat="false" ht="15" hidden="false" customHeight="false" outlineLevel="0" collapsed="false">
      <c r="A4834" s="294" t="s">
        <v>10425</v>
      </c>
      <c r="B4834" s="295" t="s">
        <v>10426</v>
      </c>
      <c r="C4834" s="296" t="s">
        <v>19</v>
      </c>
      <c r="D4834" s="297" t="n">
        <v>0.1092</v>
      </c>
      <c r="E4834" s="298" t="n">
        <f aca="false">1-D4834</f>
        <v>0.8908</v>
      </c>
      <c r="F4834" s="299" t="n">
        <v>68.25</v>
      </c>
    </row>
    <row r="4835" customFormat="false" ht="15" hidden="false" customHeight="false" outlineLevel="0" collapsed="false">
      <c r="A4835" s="294" t="s">
        <v>10427</v>
      </c>
      <c r="B4835" s="295" t="s">
        <v>10428</v>
      </c>
      <c r="C4835" s="296" t="s">
        <v>19</v>
      </c>
      <c r="D4835" s="297" t="n">
        <v>0.165</v>
      </c>
      <c r="E4835" s="298" t="n">
        <f aca="false">1-D4835</f>
        <v>0.835</v>
      </c>
      <c r="F4835" s="299" t="n">
        <v>84.2</v>
      </c>
    </row>
    <row r="4836" customFormat="false" ht="15" hidden="false" customHeight="false" outlineLevel="0" collapsed="false">
      <c r="A4836" s="294" t="s">
        <v>10429</v>
      </c>
      <c r="B4836" s="295" t="s">
        <v>10430</v>
      </c>
      <c r="C4836" s="296" t="s">
        <v>19</v>
      </c>
      <c r="D4836" s="297" t="n">
        <v>0.0913</v>
      </c>
      <c r="E4836" s="298" t="n">
        <f aca="false">1-D4836</f>
        <v>0.9087</v>
      </c>
      <c r="F4836" s="299" t="n">
        <v>74.27</v>
      </c>
    </row>
    <row r="4837" customFormat="false" ht="15" hidden="false" customHeight="false" outlineLevel="0" collapsed="false">
      <c r="A4837" s="294" t="s">
        <v>10431</v>
      </c>
      <c r="B4837" s="295" t="s">
        <v>10432</v>
      </c>
      <c r="C4837" s="296" t="s">
        <v>19</v>
      </c>
      <c r="D4837" s="297" t="n">
        <v>0.156</v>
      </c>
      <c r="E4837" s="298" t="n">
        <f aca="false">1-D4837</f>
        <v>0.844</v>
      </c>
      <c r="F4837" s="299" t="n">
        <v>150.54</v>
      </c>
    </row>
    <row r="4838" customFormat="false" ht="15" hidden="false" customHeight="false" outlineLevel="0" collapsed="false">
      <c r="A4838" s="294" t="s">
        <v>10433</v>
      </c>
      <c r="B4838" s="295" t="s">
        <v>10434</v>
      </c>
      <c r="C4838" s="296" t="s">
        <v>19</v>
      </c>
      <c r="D4838" s="297" t="n">
        <v>0.1008</v>
      </c>
      <c r="E4838" s="298" t="n">
        <f aca="false">1-D4838</f>
        <v>0.8992</v>
      </c>
      <c r="F4838" s="299" t="n">
        <v>137.03</v>
      </c>
    </row>
    <row r="4839" customFormat="false" ht="15" hidden="false" customHeight="false" outlineLevel="0" collapsed="false">
      <c r="A4839" s="294" t="s">
        <v>10435</v>
      </c>
      <c r="B4839" s="295" t="s">
        <v>10436</v>
      </c>
      <c r="C4839" s="296" t="s">
        <v>19</v>
      </c>
      <c r="D4839" s="297" t="n">
        <v>0.1412</v>
      </c>
      <c r="E4839" s="298" t="n">
        <f aca="false">1-D4839</f>
        <v>0.8588</v>
      </c>
      <c r="F4839" s="299" t="n">
        <v>193.52</v>
      </c>
    </row>
    <row r="4840" customFormat="false" ht="15" hidden="false" customHeight="false" outlineLevel="0" collapsed="false">
      <c r="A4840" s="294" t="s">
        <v>10437</v>
      </c>
      <c r="B4840" s="295" t="s">
        <v>10438</v>
      </c>
      <c r="C4840" s="296" t="s">
        <v>19</v>
      </c>
      <c r="D4840" s="297" t="n">
        <v>0.0855</v>
      </c>
      <c r="E4840" s="298" t="n">
        <f aca="false">1-D4840</f>
        <v>0.9145</v>
      </c>
      <c r="F4840" s="299" t="n">
        <v>176.41</v>
      </c>
    </row>
    <row r="4841" customFormat="false" ht="15" hidden="false" customHeight="false" outlineLevel="0" collapsed="false">
      <c r="A4841" s="294" t="s">
        <v>10439</v>
      </c>
      <c r="B4841" s="295" t="s">
        <v>10440</v>
      </c>
      <c r="C4841" s="296" t="s">
        <v>19</v>
      </c>
      <c r="D4841" s="297" t="n">
        <v>0.1167</v>
      </c>
      <c r="E4841" s="298" t="n">
        <f aca="false">1-D4841</f>
        <v>0.8833</v>
      </c>
      <c r="F4841" s="299" t="n">
        <v>46.62</v>
      </c>
    </row>
    <row r="4842" customFormat="false" ht="15" hidden="false" customHeight="false" outlineLevel="0" collapsed="false">
      <c r="A4842" s="294" t="s">
        <v>10441</v>
      </c>
      <c r="B4842" s="295" t="s">
        <v>10442</v>
      </c>
      <c r="C4842" s="296" t="s">
        <v>19</v>
      </c>
      <c r="D4842" s="297" t="n">
        <v>0.1896</v>
      </c>
      <c r="E4842" s="298" t="n">
        <f aca="false">1-D4842</f>
        <v>0.8104</v>
      </c>
      <c r="F4842" s="299" t="n">
        <v>53.07</v>
      </c>
    </row>
    <row r="4843" customFormat="false" ht="15" hidden="false" customHeight="false" outlineLevel="0" collapsed="false">
      <c r="A4843" s="294" t="s">
        <v>10443</v>
      </c>
      <c r="B4843" s="295" t="s">
        <v>10444</v>
      </c>
      <c r="C4843" s="296" t="s">
        <v>39</v>
      </c>
      <c r="D4843" s="297" t="n">
        <v>0.0915</v>
      </c>
      <c r="E4843" s="298" t="n">
        <f aca="false">1-D4843</f>
        <v>0.9085</v>
      </c>
      <c r="F4843" s="299" t="n">
        <v>931.68</v>
      </c>
    </row>
    <row r="4844" customFormat="false" ht="15" hidden="false" customHeight="false" outlineLevel="0" collapsed="false">
      <c r="A4844" s="294" t="s">
        <v>10445</v>
      </c>
      <c r="B4844" s="295" t="s">
        <v>10446</v>
      </c>
      <c r="C4844" s="296" t="s">
        <v>39</v>
      </c>
      <c r="D4844" s="297" t="n">
        <v>0.0921</v>
      </c>
      <c r="E4844" s="298" t="n">
        <f aca="false">1-D4844</f>
        <v>0.9079</v>
      </c>
      <c r="F4844" s="299" t="n">
        <v>925.45</v>
      </c>
    </row>
    <row r="4845" customFormat="false" ht="15" hidden="false" customHeight="false" outlineLevel="0" collapsed="false">
      <c r="A4845" s="294" t="s">
        <v>10447</v>
      </c>
      <c r="B4845" s="295" t="s">
        <v>10448</v>
      </c>
      <c r="C4845" s="296" t="s">
        <v>39</v>
      </c>
      <c r="D4845" s="297" t="n">
        <v>0.2087</v>
      </c>
      <c r="E4845" s="298" t="n">
        <f aca="false">1-D4845</f>
        <v>0.7913</v>
      </c>
      <c r="F4845" s="299" t="n">
        <v>367.62</v>
      </c>
    </row>
    <row r="4846" customFormat="false" ht="15" hidden="false" customHeight="false" outlineLevel="0" collapsed="false">
      <c r="A4846" s="294" t="s">
        <v>10449</v>
      </c>
      <c r="B4846" s="295" t="s">
        <v>10450</v>
      </c>
      <c r="C4846" s="296" t="s">
        <v>39</v>
      </c>
      <c r="D4846" s="297" t="n">
        <v>0.1222</v>
      </c>
      <c r="E4846" s="298" t="n">
        <f aca="false">1-D4846</f>
        <v>0.8778</v>
      </c>
      <c r="F4846" s="299" t="n">
        <v>513.87</v>
      </c>
    </row>
    <row r="4847" customFormat="false" ht="15" hidden="false" customHeight="false" outlineLevel="0" collapsed="false">
      <c r="A4847" s="294" t="s">
        <v>10451</v>
      </c>
      <c r="B4847" s="295" t="s">
        <v>10452</v>
      </c>
      <c r="C4847" s="296" t="s">
        <v>39</v>
      </c>
      <c r="D4847" s="297" t="n">
        <v>0.168</v>
      </c>
      <c r="E4847" s="298" t="n">
        <f aca="false">1-D4847</f>
        <v>0.832</v>
      </c>
      <c r="F4847" s="299" t="n">
        <v>980.15</v>
      </c>
    </row>
    <row r="4848" customFormat="false" ht="15" hidden="false" customHeight="false" outlineLevel="0" collapsed="false">
      <c r="A4848" s="294" t="s">
        <v>10453</v>
      </c>
      <c r="B4848" s="295" t="s">
        <v>10454</v>
      </c>
      <c r="C4848" s="296" t="s">
        <v>39</v>
      </c>
      <c r="D4848" s="297" t="n">
        <v>0.169</v>
      </c>
      <c r="E4848" s="298" t="n">
        <f aca="false">1-D4848</f>
        <v>0.831</v>
      </c>
      <c r="F4848" s="299" t="n">
        <v>974.22</v>
      </c>
    </row>
    <row r="4849" customFormat="false" ht="15" hidden="false" customHeight="false" outlineLevel="0" collapsed="false">
      <c r="A4849" s="294" t="s">
        <v>10455</v>
      </c>
      <c r="B4849" s="295" t="s">
        <v>10456</v>
      </c>
      <c r="C4849" s="296" t="s">
        <v>39</v>
      </c>
      <c r="D4849" s="297" t="n">
        <v>0.3451</v>
      </c>
      <c r="E4849" s="298" t="n">
        <f aca="false">1-D4849</f>
        <v>0.6549</v>
      </c>
      <c r="F4849" s="299" t="n">
        <v>433.36</v>
      </c>
    </row>
    <row r="4850" customFormat="false" ht="15" hidden="false" customHeight="false" outlineLevel="0" collapsed="false">
      <c r="A4850" s="294" t="s">
        <v>10457</v>
      </c>
      <c r="B4850" s="295" t="s">
        <v>10458</v>
      </c>
      <c r="C4850" s="296" t="s">
        <v>19</v>
      </c>
      <c r="D4850" s="297" t="n">
        <v>0.0631</v>
      </c>
      <c r="E4850" s="298" t="n">
        <f aca="false">1-D4850</f>
        <v>0.9369</v>
      </c>
      <c r="F4850" s="299" t="n">
        <v>2226.35</v>
      </c>
    </row>
    <row r="4851" customFormat="false" ht="15" hidden="false" customHeight="false" outlineLevel="0" collapsed="false">
      <c r="A4851" s="294" t="s">
        <v>10459</v>
      </c>
      <c r="B4851" s="295" t="s">
        <v>10460</v>
      </c>
      <c r="C4851" s="296" t="s">
        <v>19</v>
      </c>
      <c r="D4851" s="297" t="n">
        <v>0.0709</v>
      </c>
      <c r="E4851" s="298" t="n">
        <f aca="false">1-D4851</f>
        <v>0.9291</v>
      </c>
      <c r="F4851" s="299" t="n">
        <v>1861.92</v>
      </c>
    </row>
    <row r="4852" customFormat="false" ht="15" hidden="false" customHeight="false" outlineLevel="0" collapsed="false">
      <c r="A4852" s="294" t="s">
        <v>10461</v>
      </c>
      <c r="B4852" s="295" t="s">
        <v>10462</v>
      </c>
      <c r="C4852" s="296" t="s">
        <v>19</v>
      </c>
      <c r="D4852" s="297" t="n">
        <v>0.3666</v>
      </c>
      <c r="E4852" s="298" t="n">
        <f aca="false">1-D4852</f>
        <v>0.6334</v>
      </c>
      <c r="F4852" s="299" t="n">
        <v>42.44</v>
      </c>
    </row>
    <row r="4853" customFormat="false" ht="15" hidden="false" customHeight="false" outlineLevel="0" collapsed="false">
      <c r="A4853" s="294" t="s">
        <v>10463</v>
      </c>
      <c r="B4853" s="295" t="s">
        <v>10464</v>
      </c>
      <c r="C4853" s="296" t="s">
        <v>19</v>
      </c>
      <c r="D4853" s="297" t="n">
        <v>0.3772</v>
      </c>
      <c r="E4853" s="298" t="n">
        <f aca="false">1-D4853</f>
        <v>0.6228</v>
      </c>
      <c r="F4853" s="299" t="n">
        <v>47.59</v>
      </c>
    </row>
    <row r="4854" customFormat="false" ht="15" hidden="false" customHeight="false" outlineLevel="0" collapsed="false">
      <c r="A4854" s="294" t="s">
        <v>10465</v>
      </c>
      <c r="B4854" s="295" t="s">
        <v>10466</v>
      </c>
      <c r="C4854" s="296" t="s">
        <v>19</v>
      </c>
      <c r="D4854" s="297" t="n">
        <v>0.3778</v>
      </c>
      <c r="E4854" s="298" t="n">
        <f aca="false">1-D4854</f>
        <v>0.6222</v>
      </c>
      <c r="F4854" s="299" t="n">
        <v>53.73</v>
      </c>
    </row>
    <row r="4855" customFormat="false" ht="15" hidden="false" customHeight="false" outlineLevel="0" collapsed="false">
      <c r="A4855" s="294" t="s">
        <v>10467</v>
      </c>
      <c r="B4855" s="295" t="s">
        <v>10468</v>
      </c>
      <c r="C4855" s="296" t="s">
        <v>19</v>
      </c>
      <c r="D4855" s="297" t="n">
        <v>0.0955</v>
      </c>
      <c r="E4855" s="298" t="n">
        <f aca="false">1-D4855</f>
        <v>0.9045</v>
      </c>
      <c r="F4855" s="299" t="n">
        <v>492.48</v>
      </c>
    </row>
    <row r="4856" customFormat="false" ht="15" hidden="false" customHeight="false" outlineLevel="0" collapsed="false">
      <c r="A4856" s="294" t="s">
        <v>10469</v>
      </c>
      <c r="B4856" s="295" t="s">
        <v>10470</v>
      </c>
      <c r="C4856" s="296" t="s">
        <v>19</v>
      </c>
      <c r="D4856" s="297" t="n">
        <v>0.0942</v>
      </c>
      <c r="E4856" s="298" t="n">
        <f aca="false">1-D4856</f>
        <v>0.9058</v>
      </c>
      <c r="F4856" s="299" t="n">
        <v>625.44</v>
      </c>
    </row>
    <row r="4857" customFormat="false" ht="15" hidden="false" customHeight="false" outlineLevel="0" collapsed="false">
      <c r="A4857" s="294" t="s">
        <v>10471</v>
      </c>
      <c r="B4857" s="295" t="s">
        <v>10472</v>
      </c>
      <c r="C4857" s="296" t="s">
        <v>19</v>
      </c>
      <c r="D4857" s="297" t="n">
        <v>0.0188</v>
      </c>
      <c r="E4857" s="298" t="n">
        <f aca="false">1-D4857</f>
        <v>0.9812</v>
      </c>
      <c r="F4857" s="299" t="n">
        <v>327.59</v>
      </c>
    </row>
    <row r="4858" customFormat="false" ht="15" hidden="false" customHeight="false" outlineLevel="0" collapsed="false">
      <c r="A4858" s="294" t="s">
        <v>10473</v>
      </c>
      <c r="B4858" s="295" t="s">
        <v>10474</v>
      </c>
      <c r="C4858" s="296" t="s">
        <v>19</v>
      </c>
      <c r="D4858" s="297" t="n">
        <v>0.2538</v>
      </c>
      <c r="E4858" s="298" t="n">
        <f aca="false">1-D4858</f>
        <v>0.7462</v>
      </c>
      <c r="F4858" s="299" t="n">
        <v>91.96</v>
      </c>
    </row>
    <row r="4859" customFormat="false" ht="15" hidden="false" customHeight="false" outlineLevel="0" collapsed="false">
      <c r="A4859" s="294" t="s">
        <v>10475</v>
      </c>
      <c r="B4859" s="295" t="s">
        <v>10476</v>
      </c>
      <c r="C4859" s="296" t="s">
        <v>19</v>
      </c>
      <c r="D4859" s="297" t="n">
        <v>0.2506</v>
      </c>
      <c r="E4859" s="298" t="n">
        <f aca="false">1-D4859</f>
        <v>0.7494</v>
      </c>
      <c r="F4859" s="299" t="n">
        <v>107.4</v>
      </c>
    </row>
    <row r="4860" customFormat="false" ht="15" hidden="false" customHeight="false" outlineLevel="0" collapsed="false">
      <c r="A4860" s="294" t="s">
        <v>10477</v>
      </c>
      <c r="B4860" s="295" t="s">
        <v>10478</v>
      </c>
      <c r="C4860" s="296" t="s">
        <v>19</v>
      </c>
      <c r="D4860" s="297" t="n">
        <v>0.2482</v>
      </c>
      <c r="E4860" s="298" t="n">
        <f aca="false">1-D4860</f>
        <v>0.7518</v>
      </c>
      <c r="F4860" s="299" t="n">
        <v>122.82</v>
      </c>
    </row>
    <row r="4861" customFormat="false" ht="15" hidden="false" customHeight="false" outlineLevel="0" collapsed="false">
      <c r="A4861" s="294" t="s">
        <v>10479</v>
      </c>
      <c r="B4861" s="295" t="s">
        <v>10480</v>
      </c>
      <c r="C4861" s="296" t="s">
        <v>19</v>
      </c>
      <c r="D4861" s="297" t="n">
        <v>0.3084</v>
      </c>
      <c r="E4861" s="298" t="n">
        <f aca="false">1-D4861</f>
        <v>0.6916</v>
      </c>
      <c r="F4861" s="299" t="n">
        <v>38.03</v>
      </c>
    </row>
    <row r="4862" customFormat="false" ht="15" hidden="false" customHeight="false" outlineLevel="0" collapsed="false">
      <c r="A4862" s="294" t="s">
        <v>10481</v>
      </c>
      <c r="B4862" s="295" t="s">
        <v>10482</v>
      </c>
      <c r="C4862" s="296" t="s">
        <v>19</v>
      </c>
      <c r="D4862" s="297" t="n">
        <v>0.3527</v>
      </c>
      <c r="E4862" s="298" t="n">
        <f aca="false">1-D4862</f>
        <v>0.6473</v>
      </c>
      <c r="F4862" s="299" t="n">
        <v>56.91</v>
      </c>
    </row>
    <row r="4863" customFormat="false" ht="15" hidden="false" customHeight="false" outlineLevel="0" collapsed="false">
      <c r="A4863" s="294" t="s">
        <v>10483</v>
      </c>
      <c r="B4863" s="295" t="s">
        <v>10484</v>
      </c>
      <c r="C4863" s="296" t="s">
        <v>19</v>
      </c>
      <c r="D4863" s="297" t="n">
        <v>0.4083</v>
      </c>
      <c r="E4863" s="298" t="n">
        <f aca="false">1-D4863</f>
        <v>0.5917</v>
      </c>
      <c r="F4863" s="299" t="n">
        <v>95.63</v>
      </c>
    </row>
    <row r="4864" customFormat="false" ht="15" hidden="false" customHeight="false" outlineLevel="0" collapsed="false">
      <c r="A4864" s="294" t="s">
        <v>10485</v>
      </c>
      <c r="B4864" s="295" t="s">
        <v>10486</v>
      </c>
      <c r="C4864" s="296" t="s">
        <v>19</v>
      </c>
      <c r="D4864" s="297" t="n">
        <v>0.2462</v>
      </c>
      <c r="E4864" s="298" t="n">
        <f aca="false">1-D4864</f>
        <v>0.7538</v>
      </c>
      <c r="F4864" s="299" t="n">
        <v>62.39</v>
      </c>
    </row>
    <row r="4865" customFormat="false" ht="15" hidden="false" customHeight="false" outlineLevel="0" collapsed="false">
      <c r="A4865" s="294" t="s">
        <v>10487</v>
      </c>
      <c r="B4865" s="295" t="s">
        <v>10488</v>
      </c>
      <c r="C4865" s="296" t="s">
        <v>19</v>
      </c>
      <c r="D4865" s="297" t="n">
        <v>0.2064</v>
      </c>
      <c r="E4865" s="298" t="n">
        <f aca="false">1-D4865</f>
        <v>0.7936</v>
      </c>
      <c r="F4865" s="299" t="n">
        <v>57.5</v>
      </c>
    </row>
    <row r="4866" customFormat="false" ht="15" hidden="false" customHeight="false" outlineLevel="0" collapsed="false">
      <c r="A4866" s="294" t="s">
        <v>10489</v>
      </c>
      <c r="B4866" s="295" t="s">
        <v>10490</v>
      </c>
      <c r="C4866" s="296" t="s">
        <v>19</v>
      </c>
      <c r="D4866" s="297" t="n">
        <v>0.2187</v>
      </c>
      <c r="E4866" s="298" t="n">
        <f aca="false">1-D4866</f>
        <v>0.7813</v>
      </c>
      <c r="F4866" s="299" t="n">
        <v>89.89</v>
      </c>
    </row>
    <row r="4867" customFormat="false" ht="15" hidden="false" customHeight="false" outlineLevel="0" collapsed="false">
      <c r="A4867" s="294" t="s">
        <v>10491</v>
      </c>
      <c r="B4867" s="295" t="s">
        <v>10492</v>
      </c>
      <c r="C4867" s="296" t="s">
        <v>19</v>
      </c>
      <c r="D4867" s="297" t="n">
        <v>0.1662</v>
      </c>
      <c r="E4867" s="298" t="n">
        <f aca="false">1-D4867</f>
        <v>0.8338</v>
      </c>
      <c r="F4867" s="299" t="n">
        <v>81.27</v>
      </c>
    </row>
    <row r="4868" customFormat="false" ht="15" hidden="false" customHeight="false" outlineLevel="0" collapsed="false">
      <c r="A4868" s="294" t="s">
        <v>10493</v>
      </c>
      <c r="B4868" s="295" t="s">
        <v>10494</v>
      </c>
      <c r="C4868" s="296" t="s">
        <v>19</v>
      </c>
      <c r="D4868" s="297" t="n">
        <v>0.1961</v>
      </c>
      <c r="E4868" s="298" t="n">
        <f aca="false">1-D4868</f>
        <v>0.8039</v>
      </c>
      <c r="F4868" s="299" t="n">
        <v>125.27</v>
      </c>
    </row>
    <row r="4869" customFormat="false" ht="15" hidden="false" customHeight="false" outlineLevel="0" collapsed="false">
      <c r="A4869" s="294" t="s">
        <v>10495</v>
      </c>
      <c r="B4869" s="295" t="s">
        <v>10496</v>
      </c>
      <c r="C4869" s="296" t="s">
        <v>19</v>
      </c>
      <c r="D4869" s="297" t="n">
        <v>0.1372</v>
      </c>
      <c r="E4869" s="298" t="n">
        <f aca="false">1-D4869</f>
        <v>0.8628</v>
      </c>
      <c r="F4869" s="299" t="n">
        <v>112.43</v>
      </c>
    </row>
    <row r="4870" customFormat="false" ht="15" hidden="false" customHeight="false" outlineLevel="0" collapsed="false">
      <c r="A4870" s="294" t="s">
        <v>10497</v>
      </c>
      <c r="B4870" s="295" t="s">
        <v>10498</v>
      </c>
      <c r="C4870" s="296" t="s">
        <v>19</v>
      </c>
      <c r="D4870" s="297" t="n">
        <v>0.2585</v>
      </c>
      <c r="E4870" s="298" t="n">
        <f aca="false">1-D4870</f>
        <v>0.7415</v>
      </c>
      <c r="F4870" s="299" t="n">
        <v>202.39</v>
      </c>
    </row>
    <row r="4871" customFormat="false" ht="15" hidden="false" customHeight="false" outlineLevel="0" collapsed="false">
      <c r="A4871" s="294" t="s">
        <v>10499</v>
      </c>
      <c r="B4871" s="295" t="s">
        <v>10500</v>
      </c>
      <c r="C4871" s="296" t="s">
        <v>19</v>
      </c>
      <c r="D4871" s="297" t="n">
        <v>0.1785</v>
      </c>
      <c r="E4871" s="298" t="n">
        <f aca="false">1-D4871</f>
        <v>0.8215</v>
      </c>
      <c r="F4871" s="299" t="n">
        <v>172.12</v>
      </c>
    </row>
    <row r="4872" customFormat="false" ht="15" hidden="false" customHeight="false" outlineLevel="0" collapsed="false">
      <c r="A4872" s="294" t="s">
        <v>10501</v>
      </c>
      <c r="B4872" s="295" t="s">
        <v>10502</v>
      </c>
      <c r="C4872" s="296" t="s">
        <v>19</v>
      </c>
      <c r="D4872" s="297" t="n">
        <v>0.1156</v>
      </c>
      <c r="E4872" s="298" t="n">
        <f aca="false">1-D4872</f>
        <v>0.8844</v>
      </c>
      <c r="F4872" s="299" t="n">
        <v>154.02</v>
      </c>
    </row>
    <row r="4873" customFormat="false" ht="15" hidden="false" customHeight="false" outlineLevel="0" collapsed="false">
      <c r="A4873" s="294" t="s">
        <v>10503</v>
      </c>
      <c r="B4873" s="295" t="s">
        <v>10504</v>
      </c>
      <c r="C4873" s="296" t="s">
        <v>19</v>
      </c>
      <c r="D4873" s="297" t="n">
        <v>0.171</v>
      </c>
      <c r="E4873" s="298" t="n">
        <f aca="false">1-D4873</f>
        <v>0.829</v>
      </c>
      <c r="F4873" s="299" t="n">
        <v>338.59</v>
      </c>
    </row>
    <row r="4874" customFormat="false" ht="15" hidden="false" customHeight="false" outlineLevel="0" collapsed="false">
      <c r="A4874" s="294" t="s">
        <v>10505</v>
      </c>
      <c r="B4874" s="295" t="s">
        <v>10506</v>
      </c>
      <c r="C4874" s="296" t="s">
        <v>19</v>
      </c>
      <c r="D4874" s="297" t="n">
        <v>0.1277</v>
      </c>
      <c r="E4874" s="298" t="n">
        <f aca="false">1-D4874</f>
        <v>0.8723</v>
      </c>
      <c r="F4874" s="299" t="n">
        <v>313.49</v>
      </c>
    </row>
    <row r="4875" customFormat="false" ht="15" hidden="false" customHeight="false" outlineLevel="0" collapsed="false">
      <c r="A4875" s="294" t="s">
        <v>10507</v>
      </c>
      <c r="B4875" s="295" t="s">
        <v>10508</v>
      </c>
      <c r="C4875" s="296" t="s">
        <v>19</v>
      </c>
      <c r="D4875" s="297" t="n">
        <v>0.0743</v>
      </c>
      <c r="E4875" s="298" t="n">
        <f aca="false">1-D4875</f>
        <v>0.9257</v>
      </c>
      <c r="F4875" s="299" t="n">
        <v>287.34</v>
      </c>
    </row>
    <row r="4876" customFormat="false" ht="15" hidden="false" customHeight="false" outlineLevel="0" collapsed="false">
      <c r="A4876" s="294" t="s">
        <v>10509</v>
      </c>
      <c r="B4876" s="295" t="s">
        <v>10510</v>
      </c>
      <c r="C4876" s="296" t="s">
        <v>19</v>
      </c>
      <c r="D4876" s="297" t="n">
        <v>0.0842</v>
      </c>
      <c r="E4876" s="298" t="n">
        <f aca="false">1-D4876</f>
        <v>0.9158</v>
      </c>
      <c r="F4876" s="299" t="n">
        <v>753.92</v>
      </c>
    </row>
    <row r="4877" customFormat="false" ht="15" hidden="false" customHeight="false" outlineLevel="0" collapsed="false">
      <c r="A4877" s="294" t="s">
        <v>10511</v>
      </c>
      <c r="B4877" s="295" t="s">
        <v>10512</v>
      </c>
      <c r="C4877" s="296" t="s">
        <v>19</v>
      </c>
      <c r="D4877" s="297" t="n">
        <v>0.0671</v>
      </c>
      <c r="E4877" s="298" t="n">
        <f aca="false">1-D4877</f>
        <v>0.9329</v>
      </c>
      <c r="F4877" s="299" t="n">
        <v>733.91</v>
      </c>
    </row>
    <row r="4878" customFormat="false" ht="15" hidden="false" customHeight="false" outlineLevel="0" collapsed="false">
      <c r="A4878" s="294" t="s">
        <v>10513</v>
      </c>
      <c r="B4878" s="295" t="s">
        <v>10514</v>
      </c>
      <c r="C4878" s="296" t="s">
        <v>19</v>
      </c>
      <c r="D4878" s="297" t="n">
        <v>0.0356</v>
      </c>
      <c r="E4878" s="298" t="n">
        <f aca="false">1-D4878</f>
        <v>0.9644</v>
      </c>
      <c r="F4878" s="299" t="n">
        <v>699.79</v>
      </c>
    </row>
    <row r="4879" customFormat="false" ht="15" hidden="false" customHeight="false" outlineLevel="0" collapsed="false">
      <c r="A4879" s="294" t="s">
        <v>10515</v>
      </c>
      <c r="B4879" s="295" t="s">
        <v>10516</v>
      </c>
      <c r="C4879" s="296" t="s">
        <v>19</v>
      </c>
      <c r="D4879" s="297" t="n">
        <v>0.2496</v>
      </c>
      <c r="E4879" s="298" t="n">
        <f aca="false">1-D4879</f>
        <v>0.7504</v>
      </c>
      <c r="F4879" s="299" t="n">
        <v>93.5</v>
      </c>
    </row>
    <row r="4880" customFormat="false" ht="15" hidden="false" customHeight="false" outlineLevel="0" collapsed="false">
      <c r="A4880" s="294" t="s">
        <v>10517</v>
      </c>
      <c r="B4880" s="295" t="s">
        <v>10518</v>
      </c>
      <c r="C4880" s="296" t="s">
        <v>19</v>
      </c>
      <c r="D4880" s="297" t="n">
        <v>0.2438</v>
      </c>
      <c r="E4880" s="298" t="n">
        <f aca="false">1-D4880</f>
        <v>0.7562</v>
      </c>
      <c r="F4880" s="299" t="n">
        <v>110.38</v>
      </c>
    </row>
    <row r="4881" customFormat="false" ht="15" hidden="false" customHeight="false" outlineLevel="0" collapsed="false">
      <c r="A4881" s="294" t="s">
        <v>10519</v>
      </c>
      <c r="B4881" s="295" t="s">
        <v>10520</v>
      </c>
      <c r="C4881" s="296" t="s">
        <v>19</v>
      </c>
      <c r="D4881" s="297" t="n">
        <v>0.2419</v>
      </c>
      <c r="E4881" s="298" t="n">
        <f aca="false">1-D4881</f>
        <v>0.7581</v>
      </c>
      <c r="F4881" s="299" t="n">
        <v>126.01</v>
      </c>
    </row>
    <row r="4882" customFormat="false" ht="15" hidden="false" customHeight="false" outlineLevel="0" collapsed="false">
      <c r="A4882" s="294" t="s">
        <v>10521</v>
      </c>
      <c r="B4882" s="295" t="s">
        <v>10522</v>
      </c>
      <c r="C4882" s="296" t="s">
        <v>19</v>
      </c>
      <c r="D4882" s="297" t="n">
        <v>0.3084</v>
      </c>
      <c r="E4882" s="298" t="n">
        <f aca="false">1-D4882</f>
        <v>0.6916</v>
      </c>
      <c r="F4882" s="299" t="n">
        <v>38.03</v>
      </c>
    </row>
    <row r="4883" customFormat="false" ht="15" hidden="false" customHeight="false" outlineLevel="0" collapsed="false">
      <c r="A4883" s="294" t="s">
        <v>10523</v>
      </c>
      <c r="B4883" s="295" t="s">
        <v>10524</v>
      </c>
      <c r="C4883" s="296" t="s">
        <v>19</v>
      </c>
      <c r="D4883" s="297" t="n">
        <v>0.3527</v>
      </c>
      <c r="E4883" s="298" t="n">
        <f aca="false">1-D4883</f>
        <v>0.6473</v>
      </c>
      <c r="F4883" s="299" t="n">
        <v>56.91</v>
      </c>
    </row>
    <row r="4884" customFormat="false" ht="15" hidden="false" customHeight="false" outlineLevel="0" collapsed="false">
      <c r="A4884" s="294" t="s">
        <v>10525</v>
      </c>
      <c r="B4884" s="295" t="s">
        <v>10526</v>
      </c>
      <c r="C4884" s="296" t="s">
        <v>19</v>
      </c>
      <c r="D4884" s="297" t="n">
        <v>0.4083</v>
      </c>
      <c r="E4884" s="298" t="n">
        <f aca="false">1-D4884</f>
        <v>0.5917</v>
      </c>
      <c r="F4884" s="299" t="n">
        <v>95.63</v>
      </c>
    </row>
    <row r="4885" customFormat="false" ht="15" hidden="false" customHeight="false" outlineLevel="0" collapsed="false">
      <c r="A4885" s="294" t="s">
        <v>10527</v>
      </c>
      <c r="B4885" s="295" t="s">
        <v>10528</v>
      </c>
      <c r="C4885" s="296" t="s">
        <v>19</v>
      </c>
      <c r="D4885" s="297" t="n">
        <v>0.2462</v>
      </c>
      <c r="E4885" s="298" t="n">
        <f aca="false">1-D4885</f>
        <v>0.7538</v>
      </c>
      <c r="F4885" s="299" t="n">
        <v>62.39</v>
      </c>
    </row>
    <row r="4886" customFormat="false" ht="15" hidden="false" customHeight="false" outlineLevel="0" collapsed="false">
      <c r="A4886" s="294" t="s">
        <v>10529</v>
      </c>
      <c r="B4886" s="295" t="s">
        <v>10530</v>
      </c>
      <c r="C4886" s="296" t="s">
        <v>19</v>
      </c>
      <c r="D4886" s="297" t="n">
        <v>0.2064</v>
      </c>
      <c r="E4886" s="298" t="n">
        <f aca="false">1-D4886</f>
        <v>0.7936</v>
      </c>
      <c r="F4886" s="299" t="n">
        <v>57.5</v>
      </c>
    </row>
    <row r="4887" customFormat="false" ht="15" hidden="false" customHeight="false" outlineLevel="0" collapsed="false">
      <c r="A4887" s="294" t="s">
        <v>10531</v>
      </c>
      <c r="B4887" s="295" t="s">
        <v>10532</v>
      </c>
      <c r="C4887" s="296" t="s">
        <v>19</v>
      </c>
      <c r="D4887" s="297" t="n">
        <v>0.2187</v>
      </c>
      <c r="E4887" s="298" t="n">
        <f aca="false">1-D4887</f>
        <v>0.7813</v>
      </c>
      <c r="F4887" s="299" t="n">
        <v>89.89</v>
      </c>
    </row>
    <row r="4888" customFormat="false" ht="15" hidden="false" customHeight="false" outlineLevel="0" collapsed="false">
      <c r="A4888" s="294" t="s">
        <v>10533</v>
      </c>
      <c r="B4888" s="295" t="s">
        <v>10534</v>
      </c>
      <c r="C4888" s="296" t="s">
        <v>19</v>
      </c>
      <c r="D4888" s="297" t="n">
        <v>0.1662</v>
      </c>
      <c r="E4888" s="298" t="n">
        <f aca="false">1-D4888</f>
        <v>0.8338</v>
      </c>
      <c r="F4888" s="299" t="n">
        <v>81.27</v>
      </c>
    </row>
    <row r="4889" customFormat="false" ht="15" hidden="false" customHeight="false" outlineLevel="0" collapsed="false">
      <c r="A4889" s="294" t="s">
        <v>10535</v>
      </c>
      <c r="B4889" s="295" t="s">
        <v>10536</v>
      </c>
      <c r="C4889" s="296" t="s">
        <v>19</v>
      </c>
      <c r="D4889" s="297" t="n">
        <v>0.1961</v>
      </c>
      <c r="E4889" s="298" t="n">
        <f aca="false">1-D4889</f>
        <v>0.8039</v>
      </c>
      <c r="F4889" s="299" t="n">
        <v>125.27</v>
      </c>
    </row>
    <row r="4890" customFormat="false" ht="15" hidden="false" customHeight="false" outlineLevel="0" collapsed="false">
      <c r="A4890" s="294" t="s">
        <v>10537</v>
      </c>
      <c r="B4890" s="295" t="s">
        <v>10538</v>
      </c>
      <c r="C4890" s="296" t="s">
        <v>19</v>
      </c>
      <c r="D4890" s="297" t="n">
        <v>0.1372</v>
      </c>
      <c r="E4890" s="298" t="n">
        <f aca="false">1-D4890</f>
        <v>0.8628</v>
      </c>
      <c r="F4890" s="299" t="n">
        <v>112.43</v>
      </c>
    </row>
    <row r="4891" customFormat="false" ht="15" hidden="false" customHeight="false" outlineLevel="0" collapsed="false">
      <c r="A4891" s="294" t="s">
        <v>10539</v>
      </c>
      <c r="B4891" s="295" t="s">
        <v>10540</v>
      </c>
      <c r="C4891" s="296" t="s">
        <v>19</v>
      </c>
      <c r="D4891" s="297" t="n">
        <v>0.2442</v>
      </c>
      <c r="E4891" s="298" t="n">
        <f aca="false">1-D4891</f>
        <v>0.7558</v>
      </c>
      <c r="F4891" s="299" t="n">
        <v>214.22</v>
      </c>
    </row>
    <row r="4892" customFormat="false" ht="15" hidden="false" customHeight="false" outlineLevel="0" collapsed="false">
      <c r="A4892" s="294" t="s">
        <v>10541</v>
      </c>
      <c r="B4892" s="295" t="s">
        <v>10542</v>
      </c>
      <c r="C4892" s="296" t="s">
        <v>19</v>
      </c>
      <c r="D4892" s="297" t="n">
        <v>0.167</v>
      </c>
      <c r="E4892" s="298" t="n">
        <f aca="false">1-D4892</f>
        <v>0.833</v>
      </c>
      <c r="F4892" s="299" t="n">
        <v>183.95</v>
      </c>
    </row>
    <row r="4893" customFormat="false" ht="15" hidden="false" customHeight="false" outlineLevel="0" collapsed="false">
      <c r="A4893" s="294" t="s">
        <v>10543</v>
      </c>
      <c r="B4893" s="295" t="s">
        <v>10544</v>
      </c>
      <c r="C4893" s="296" t="s">
        <v>19</v>
      </c>
      <c r="D4893" s="297" t="n">
        <v>0.1074</v>
      </c>
      <c r="E4893" s="298" t="n">
        <f aca="false">1-D4893</f>
        <v>0.8926</v>
      </c>
      <c r="F4893" s="299" t="n">
        <v>165.85</v>
      </c>
    </row>
    <row r="4894" customFormat="false" ht="15" hidden="false" customHeight="false" outlineLevel="0" collapsed="false">
      <c r="A4894" s="294" t="s">
        <v>10545</v>
      </c>
      <c r="B4894" s="295" t="s">
        <v>10546</v>
      </c>
      <c r="C4894" s="296" t="s">
        <v>19</v>
      </c>
      <c r="D4894" s="297" t="n">
        <v>0.162</v>
      </c>
      <c r="E4894" s="298" t="n">
        <f aca="false">1-D4894</f>
        <v>0.838</v>
      </c>
      <c r="F4894" s="299" t="n">
        <v>357.51</v>
      </c>
    </row>
    <row r="4895" customFormat="false" ht="15" hidden="false" customHeight="false" outlineLevel="0" collapsed="false">
      <c r="A4895" s="294" t="s">
        <v>10547</v>
      </c>
      <c r="B4895" s="295" t="s">
        <v>10548</v>
      </c>
      <c r="C4895" s="296" t="s">
        <v>19</v>
      </c>
      <c r="D4895" s="297" t="n">
        <v>0.1204</v>
      </c>
      <c r="E4895" s="298" t="n">
        <f aca="false">1-D4895</f>
        <v>0.8796</v>
      </c>
      <c r="F4895" s="299" t="n">
        <v>332.41</v>
      </c>
    </row>
    <row r="4896" customFormat="false" ht="15" hidden="false" customHeight="false" outlineLevel="0" collapsed="false">
      <c r="A4896" s="294" t="s">
        <v>10549</v>
      </c>
      <c r="B4896" s="295" t="s">
        <v>10550</v>
      </c>
      <c r="C4896" s="296" t="s">
        <v>19</v>
      </c>
      <c r="D4896" s="297" t="n">
        <v>0.0697</v>
      </c>
      <c r="E4896" s="298" t="n">
        <f aca="false">1-D4896</f>
        <v>0.9303</v>
      </c>
      <c r="F4896" s="299" t="n">
        <v>306.26</v>
      </c>
    </row>
    <row r="4897" customFormat="false" ht="15" hidden="false" customHeight="false" outlineLevel="0" collapsed="false">
      <c r="A4897" s="294" t="s">
        <v>10551</v>
      </c>
      <c r="B4897" s="295" t="s">
        <v>10552</v>
      </c>
      <c r="C4897" s="296" t="s">
        <v>19</v>
      </c>
      <c r="D4897" s="297" t="n">
        <v>0.0949</v>
      </c>
      <c r="E4897" s="298" t="n">
        <f aca="false">1-D4897</f>
        <v>0.9051</v>
      </c>
      <c r="F4897" s="299" t="n">
        <v>669.03</v>
      </c>
    </row>
    <row r="4898" customFormat="false" ht="15" hidden="false" customHeight="false" outlineLevel="0" collapsed="false">
      <c r="A4898" s="294" t="s">
        <v>10553</v>
      </c>
      <c r="B4898" s="295" t="s">
        <v>10554</v>
      </c>
      <c r="C4898" s="296" t="s">
        <v>19</v>
      </c>
      <c r="D4898" s="297" t="n">
        <v>0.0759</v>
      </c>
      <c r="E4898" s="298" t="n">
        <f aca="false">1-D4898</f>
        <v>0.9241</v>
      </c>
      <c r="F4898" s="299" t="n">
        <v>649.02</v>
      </c>
    </row>
    <row r="4899" customFormat="false" ht="15" hidden="false" customHeight="false" outlineLevel="0" collapsed="false">
      <c r="A4899" s="294" t="s">
        <v>10555</v>
      </c>
      <c r="B4899" s="295" t="s">
        <v>10556</v>
      </c>
      <c r="C4899" s="296" t="s">
        <v>19</v>
      </c>
      <c r="D4899" s="297" t="n">
        <v>0.0405</v>
      </c>
      <c r="E4899" s="298" t="n">
        <f aca="false">1-D4899</f>
        <v>0.9595</v>
      </c>
      <c r="F4899" s="299" t="n">
        <v>614.9</v>
      </c>
    </row>
    <row r="4900" customFormat="false" ht="15" hidden="false" customHeight="false" outlineLevel="0" collapsed="false">
      <c r="A4900" s="294" t="s">
        <v>10557</v>
      </c>
      <c r="B4900" s="295" t="s">
        <v>10558</v>
      </c>
      <c r="C4900" s="296" t="s">
        <v>19</v>
      </c>
      <c r="D4900" s="297" t="n">
        <v>0.0312</v>
      </c>
      <c r="E4900" s="298" t="n">
        <f aca="false">1-D4900</f>
        <v>0.9688</v>
      </c>
      <c r="F4900" s="299" t="n">
        <v>638.15</v>
      </c>
    </row>
    <row r="4901" customFormat="false" ht="15" hidden="false" customHeight="false" outlineLevel="0" collapsed="false">
      <c r="A4901" s="294" t="s">
        <v>10559</v>
      </c>
      <c r="B4901" s="295" t="s">
        <v>10560</v>
      </c>
      <c r="C4901" s="296" t="s">
        <v>19</v>
      </c>
      <c r="D4901" s="297" t="n">
        <v>0.0289</v>
      </c>
      <c r="E4901" s="298" t="n">
        <f aca="false">1-D4901</f>
        <v>0.9711</v>
      </c>
      <c r="F4901" s="299" t="n">
        <v>688.92</v>
      </c>
    </row>
    <row r="4902" customFormat="false" ht="15" hidden="false" customHeight="false" outlineLevel="0" collapsed="false">
      <c r="A4902" s="294" t="s">
        <v>10561</v>
      </c>
      <c r="B4902" s="295" t="s">
        <v>10562</v>
      </c>
      <c r="C4902" s="296" t="s">
        <v>19</v>
      </c>
      <c r="D4902" s="297" t="n">
        <v>0.0596</v>
      </c>
      <c r="E4902" s="298" t="n">
        <f aca="false">1-D4902</f>
        <v>0.9404</v>
      </c>
      <c r="F4902" s="299" t="n">
        <v>333.53</v>
      </c>
    </row>
    <row r="4903" customFormat="false" ht="15" hidden="false" customHeight="false" outlineLevel="0" collapsed="false">
      <c r="A4903" s="294" t="s">
        <v>10563</v>
      </c>
      <c r="B4903" s="295" t="s">
        <v>10564</v>
      </c>
      <c r="C4903" s="296" t="s">
        <v>19</v>
      </c>
      <c r="D4903" s="297" t="n">
        <v>0.0924</v>
      </c>
      <c r="E4903" s="298" t="n">
        <f aca="false">1-D4903</f>
        <v>0.9076</v>
      </c>
      <c r="F4903" s="299" t="n">
        <v>215.07</v>
      </c>
    </row>
    <row r="4904" customFormat="false" ht="15" hidden="false" customHeight="false" outlineLevel="0" collapsed="false">
      <c r="A4904" s="294" t="s">
        <v>10565</v>
      </c>
      <c r="B4904" s="295" t="s">
        <v>10566</v>
      </c>
      <c r="C4904" s="296" t="s">
        <v>19</v>
      </c>
      <c r="D4904" s="297" t="n">
        <v>0.0799</v>
      </c>
      <c r="E4904" s="298" t="n">
        <f aca="false">1-D4904</f>
        <v>0.9201</v>
      </c>
      <c r="F4904" s="299" t="n">
        <v>248.92</v>
      </c>
    </row>
    <row r="4905" customFormat="false" ht="15" hidden="false" customHeight="false" outlineLevel="0" collapsed="false">
      <c r="A4905" s="294" t="s">
        <v>10567</v>
      </c>
      <c r="B4905" s="295" t="s">
        <v>10568</v>
      </c>
      <c r="C4905" s="296" t="s">
        <v>19</v>
      </c>
      <c r="D4905" s="297" t="n">
        <v>0.0683</v>
      </c>
      <c r="E4905" s="298" t="n">
        <f aca="false">1-D4905</f>
        <v>0.9317</v>
      </c>
      <c r="F4905" s="299" t="n">
        <v>291.22</v>
      </c>
    </row>
    <row r="4906" customFormat="false" ht="15" hidden="false" customHeight="false" outlineLevel="0" collapsed="false">
      <c r="A4906" s="294" t="s">
        <v>10569</v>
      </c>
      <c r="B4906" s="295" t="s">
        <v>10570</v>
      </c>
      <c r="C4906" s="296" t="s">
        <v>19</v>
      </c>
      <c r="D4906" s="297" t="n">
        <v>0.0898</v>
      </c>
      <c r="E4906" s="298" t="n">
        <f aca="false">1-D4906</f>
        <v>0.9102</v>
      </c>
      <c r="F4906" s="299" t="n">
        <v>221.42</v>
      </c>
    </row>
    <row r="4907" customFormat="false" ht="15" hidden="false" customHeight="false" outlineLevel="0" collapsed="false">
      <c r="A4907" s="294" t="s">
        <v>10571</v>
      </c>
      <c r="B4907" s="295" t="s">
        <v>10572</v>
      </c>
      <c r="C4907" s="296" t="s">
        <v>19</v>
      </c>
      <c r="D4907" s="297" t="n">
        <v>0.0549</v>
      </c>
      <c r="E4907" s="298" t="n">
        <f aca="false">1-D4907</f>
        <v>0.9451</v>
      </c>
      <c r="F4907" s="299" t="n">
        <v>3514.18</v>
      </c>
    </row>
    <row r="4908" customFormat="false" ht="15" hidden="false" customHeight="false" outlineLevel="0" collapsed="false">
      <c r="A4908" s="294" t="s">
        <v>10573</v>
      </c>
      <c r="B4908" s="295" t="s">
        <v>10574</v>
      </c>
      <c r="C4908" s="296" t="s">
        <v>19</v>
      </c>
      <c r="D4908" s="297" t="n">
        <v>0.3412</v>
      </c>
      <c r="E4908" s="298" t="n">
        <f aca="false">1-D4908</f>
        <v>0.6588</v>
      </c>
      <c r="F4908" s="299" t="n">
        <v>9413.89</v>
      </c>
    </row>
    <row r="4909" customFormat="false" ht="15" hidden="false" customHeight="false" outlineLevel="0" collapsed="false">
      <c r="A4909" s="294" t="s">
        <v>10575</v>
      </c>
      <c r="B4909" s="295" t="s">
        <v>10576</v>
      </c>
      <c r="C4909" s="296" t="s">
        <v>19</v>
      </c>
      <c r="D4909" s="297" t="n">
        <v>0.4027</v>
      </c>
      <c r="E4909" s="298" t="n">
        <f aca="false">1-D4909</f>
        <v>0.5973</v>
      </c>
      <c r="F4909" s="299" t="n">
        <v>17246.45</v>
      </c>
    </row>
    <row r="4910" customFormat="false" ht="15" hidden="false" customHeight="false" outlineLevel="0" collapsed="false">
      <c r="A4910" s="294" t="s">
        <v>10577</v>
      </c>
      <c r="B4910" s="295" t="s">
        <v>10578</v>
      </c>
      <c r="C4910" s="296" t="s">
        <v>19</v>
      </c>
      <c r="D4910" s="297" t="n">
        <v>0.4581</v>
      </c>
      <c r="E4910" s="298" t="n">
        <f aca="false">1-D4910</f>
        <v>0.5419</v>
      </c>
      <c r="F4910" s="299" t="n">
        <v>24.56</v>
      </c>
    </row>
    <row r="4911" customFormat="false" ht="15" hidden="false" customHeight="false" outlineLevel="0" collapsed="false">
      <c r="A4911" s="294" t="s">
        <v>10579</v>
      </c>
      <c r="B4911" s="295" t="s">
        <v>10580</v>
      </c>
      <c r="C4911" s="296" t="s">
        <v>19</v>
      </c>
      <c r="D4911" s="297" t="n">
        <v>0.4807</v>
      </c>
      <c r="E4911" s="298" t="n">
        <f aca="false">1-D4911</f>
        <v>0.5193</v>
      </c>
      <c r="F4911" s="299" t="n">
        <v>40.25</v>
      </c>
    </row>
    <row r="4912" customFormat="false" ht="15" hidden="false" customHeight="false" outlineLevel="0" collapsed="false">
      <c r="A4912" s="294" t="s">
        <v>10581</v>
      </c>
      <c r="B4912" s="295" t="s">
        <v>10582</v>
      </c>
      <c r="C4912" s="296" t="s">
        <v>19</v>
      </c>
      <c r="D4912" s="297" t="n">
        <v>0.4987</v>
      </c>
      <c r="E4912" s="298" t="n">
        <f aca="false">1-D4912</f>
        <v>0.5013</v>
      </c>
      <c r="F4912" s="299" t="n">
        <v>63.13</v>
      </c>
    </row>
    <row r="4913" customFormat="false" ht="15" hidden="false" customHeight="false" outlineLevel="0" collapsed="false">
      <c r="A4913" s="294" t="s">
        <v>10583</v>
      </c>
      <c r="B4913" s="295" t="s">
        <v>10584</v>
      </c>
      <c r="C4913" s="296" t="s">
        <v>19</v>
      </c>
      <c r="D4913" s="297" t="n">
        <v>0.4211</v>
      </c>
      <c r="E4913" s="298" t="n">
        <f aca="false">1-D4913</f>
        <v>0.5789</v>
      </c>
      <c r="F4913" s="299" t="n">
        <v>46.54</v>
      </c>
    </row>
    <row r="4914" customFormat="false" ht="15" hidden="false" customHeight="false" outlineLevel="0" collapsed="false">
      <c r="A4914" s="294" t="s">
        <v>10585</v>
      </c>
      <c r="B4914" s="295" t="s">
        <v>10586</v>
      </c>
      <c r="C4914" s="296" t="s">
        <v>19</v>
      </c>
      <c r="D4914" s="297" t="n">
        <v>0.3456</v>
      </c>
      <c r="E4914" s="298" t="n">
        <f aca="false">1-D4914</f>
        <v>0.6544</v>
      </c>
      <c r="F4914" s="299" t="n">
        <v>59.99</v>
      </c>
    </row>
    <row r="4915" customFormat="false" ht="15" hidden="false" customHeight="false" outlineLevel="0" collapsed="false">
      <c r="A4915" s="294" t="s">
        <v>10587</v>
      </c>
      <c r="B4915" s="295" t="s">
        <v>10588</v>
      </c>
      <c r="C4915" s="296" t="s">
        <v>19</v>
      </c>
      <c r="D4915" s="297" t="n">
        <v>0.3207</v>
      </c>
      <c r="E4915" s="298" t="n">
        <f aca="false">1-D4915</f>
        <v>0.6793</v>
      </c>
      <c r="F4915" s="299" t="n">
        <v>68.6</v>
      </c>
    </row>
    <row r="4916" customFormat="false" ht="15" hidden="false" customHeight="false" outlineLevel="0" collapsed="false">
      <c r="A4916" s="294" t="s">
        <v>10589</v>
      </c>
      <c r="B4916" s="295" t="s">
        <v>10590</v>
      </c>
      <c r="C4916" s="296" t="s">
        <v>19</v>
      </c>
      <c r="D4916" s="297" t="n">
        <v>0.2681</v>
      </c>
      <c r="E4916" s="298" t="n">
        <f aca="false">1-D4916</f>
        <v>0.7319</v>
      </c>
      <c r="F4916" s="299" t="n">
        <v>88.07</v>
      </c>
    </row>
    <row r="4917" customFormat="false" ht="15" hidden="false" customHeight="false" outlineLevel="0" collapsed="false">
      <c r="A4917" s="294" t="s">
        <v>10591</v>
      </c>
      <c r="B4917" s="295" t="s">
        <v>10592</v>
      </c>
      <c r="C4917" s="296" t="s">
        <v>19</v>
      </c>
      <c r="D4917" s="297" t="n">
        <v>0.1826</v>
      </c>
      <c r="E4917" s="298" t="n">
        <f aca="false">1-D4917</f>
        <v>0.8174</v>
      </c>
      <c r="F4917" s="299" t="n">
        <v>142.3</v>
      </c>
    </row>
    <row r="4918" customFormat="false" ht="15" hidden="false" customHeight="false" outlineLevel="0" collapsed="false">
      <c r="A4918" s="294" t="s">
        <v>10593</v>
      </c>
      <c r="B4918" s="295" t="s">
        <v>10594</v>
      </c>
      <c r="C4918" s="296" t="s">
        <v>19</v>
      </c>
      <c r="D4918" s="297" t="n">
        <v>0.2347</v>
      </c>
      <c r="E4918" s="298" t="n">
        <f aca="false">1-D4918</f>
        <v>0.7653</v>
      </c>
      <c r="F4918" s="299" t="n">
        <v>230.14</v>
      </c>
    </row>
    <row r="4919" customFormat="false" ht="15" hidden="false" customHeight="false" outlineLevel="0" collapsed="false">
      <c r="A4919" s="294" t="s">
        <v>10595</v>
      </c>
      <c r="B4919" s="295" t="s">
        <v>10596</v>
      </c>
      <c r="C4919" s="296" t="s">
        <v>19</v>
      </c>
      <c r="D4919" s="297" t="n">
        <v>0.1461</v>
      </c>
      <c r="E4919" s="298" t="n">
        <f aca="false">1-D4919</f>
        <v>0.8539</v>
      </c>
      <c r="F4919" s="299" t="n">
        <v>194.36</v>
      </c>
    </row>
    <row r="4920" customFormat="false" ht="15" hidden="false" customHeight="false" outlineLevel="0" collapsed="false">
      <c r="A4920" s="294" t="s">
        <v>10597</v>
      </c>
      <c r="B4920" s="295" t="s">
        <v>10598</v>
      </c>
      <c r="C4920" s="296" t="s">
        <v>19</v>
      </c>
      <c r="D4920" s="297" t="n">
        <v>0.501</v>
      </c>
      <c r="E4920" s="298" t="n">
        <f aca="false">1-D4920</f>
        <v>0.499</v>
      </c>
      <c r="F4920" s="299" t="n">
        <v>63.79</v>
      </c>
    </row>
    <row r="4921" customFormat="false" ht="15" hidden="false" customHeight="false" outlineLevel="0" collapsed="false">
      <c r="A4921" s="294" t="s">
        <v>10599</v>
      </c>
      <c r="B4921" s="295" t="s">
        <v>10600</v>
      </c>
      <c r="C4921" s="296" t="s">
        <v>19</v>
      </c>
      <c r="D4921" s="297" t="n">
        <v>0.4366</v>
      </c>
      <c r="E4921" s="298" t="n">
        <f aca="false">1-D4921</f>
        <v>0.5634</v>
      </c>
      <c r="F4921" s="299" t="n">
        <v>79.55</v>
      </c>
    </row>
    <row r="4922" customFormat="false" ht="15" hidden="false" customHeight="false" outlineLevel="0" collapsed="false">
      <c r="A4922" s="294" t="s">
        <v>10601</v>
      </c>
      <c r="B4922" s="295" t="s">
        <v>10602</v>
      </c>
      <c r="C4922" s="296" t="s">
        <v>19</v>
      </c>
      <c r="D4922" s="297" t="n">
        <v>0.4176</v>
      </c>
      <c r="E4922" s="298" t="n">
        <f aca="false">1-D4922</f>
        <v>0.5824</v>
      </c>
      <c r="F4922" s="299" t="n">
        <v>90.9</v>
      </c>
    </row>
    <row r="4923" customFormat="false" ht="15" hidden="false" customHeight="false" outlineLevel="0" collapsed="false">
      <c r="A4923" s="294" t="s">
        <v>10603</v>
      </c>
      <c r="B4923" s="295" t="s">
        <v>10604</v>
      </c>
      <c r="C4923" s="296" t="s">
        <v>19</v>
      </c>
      <c r="D4923" s="297" t="n">
        <v>0.3693</v>
      </c>
      <c r="E4923" s="298" t="n">
        <f aca="false">1-D4923</f>
        <v>0.6307</v>
      </c>
      <c r="F4923" s="299" t="n">
        <v>113.83</v>
      </c>
    </row>
    <row r="4924" customFormat="false" ht="15" hidden="false" customHeight="false" outlineLevel="0" collapsed="false">
      <c r="A4924" s="294" t="s">
        <v>10605</v>
      </c>
      <c r="B4924" s="295" t="s">
        <v>10606</v>
      </c>
      <c r="C4924" s="296" t="s">
        <v>19</v>
      </c>
      <c r="D4924" s="297" t="n">
        <v>0.369</v>
      </c>
      <c r="E4924" s="298" t="n">
        <f aca="false">1-D4924</f>
        <v>0.631</v>
      </c>
      <c r="F4924" s="299" t="n">
        <v>113.7</v>
      </c>
    </row>
    <row r="4925" customFormat="false" ht="15" hidden="false" customHeight="false" outlineLevel="0" collapsed="false">
      <c r="A4925" s="294" t="s">
        <v>10607</v>
      </c>
      <c r="B4925" s="295" t="s">
        <v>10608</v>
      </c>
      <c r="C4925" s="296" t="s">
        <v>19</v>
      </c>
      <c r="D4925" s="297" t="n">
        <v>0.2693</v>
      </c>
      <c r="E4925" s="298" t="n">
        <f aca="false">1-D4925</f>
        <v>0.7307</v>
      </c>
      <c r="F4925" s="299" t="n">
        <v>169.88</v>
      </c>
    </row>
    <row r="4926" customFormat="false" ht="15" hidden="false" customHeight="false" outlineLevel="0" collapsed="false">
      <c r="A4926" s="294" t="s">
        <v>10609</v>
      </c>
      <c r="B4926" s="295" t="s">
        <v>10610</v>
      </c>
      <c r="C4926" s="296" t="s">
        <v>19</v>
      </c>
      <c r="D4926" s="297" t="n">
        <v>0.2775</v>
      </c>
      <c r="E4926" s="298" t="n">
        <f aca="false">1-D4926</f>
        <v>0.7225</v>
      </c>
      <c r="F4926" s="299" t="n">
        <v>173.04</v>
      </c>
    </row>
    <row r="4927" customFormat="false" ht="15" hidden="false" customHeight="false" outlineLevel="0" collapsed="false">
      <c r="A4927" s="294" t="s">
        <v>10611</v>
      </c>
      <c r="B4927" s="295" t="s">
        <v>10612</v>
      </c>
      <c r="C4927" s="296" t="s">
        <v>19</v>
      </c>
      <c r="D4927" s="297" t="n">
        <v>0.221</v>
      </c>
      <c r="E4927" s="298" t="n">
        <f aca="false">1-D4927</f>
        <v>0.779</v>
      </c>
      <c r="F4927" s="299" t="n">
        <v>223.76</v>
      </c>
    </row>
    <row r="4928" customFormat="false" ht="15" hidden="false" customHeight="false" outlineLevel="0" collapsed="false">
      <c r="A4928" s="294" t="s">
        <v>10613</v>
      </c>
      <c r="B4928" s="295" t="s">
        <v>10614</v>
      </c>
      <c r="C4928" s="296" t="s">
        <v>19</v>
      </c>
      <c r="D4928" s="297" t="n">
        <v>0.4855</v>
      </c>
      <c r="E4928" s="298" t="n">
        <f aca="false">1-D4928</f>
        <v>0.5145</v>
      </c>
      <c r="F4928" s="299" t="n">
        <v>23.17</v>
      </c>
    </row>
    <row r="4929" customFormat="false" ht="15" hidden="false" customHeight="false" outlineLevel="0" collapsed="false">
      <c r="A4929" s="294" t="s">
        <v>10615</v>
      </c>
      <c r="B4929" s="295" t="s">
        <v>10616</v>
      </c>
      <c r="C4929" s="296" t="s">
        <v>19</v>
      </c>
      <c r="D4929" s="297" t="n">
        <v>0.5069</v>
      </c>
      <c r="E4929" s="298" t="n">
        <f aca="false">1-D4929</f>
        <v>0.4931</v>
      </c>
      <c r="F4929" s="299" t="n">
        <v>38.17</v>
      </c>
    </row>
    <row r="4930" customFormat="false" ht="15" hidden="false" customHeight="false" outlineLevel="0" collapsed="false">
      <c r="A4930" s="294" t="s">
        <v>10617</v>
      </c>
      <c r="B4930" s="295" t="s">
        <v>10618</v>
      </c>
      <c r="C4930" s="296" t="s">
        <v>19</v>
      </c>
      <c r="D4930" s="297" t="n">
        <v>0.5196</v>
      </c>
      <c r="E4930" s="298" t="n">
        <f aca="false">1-D4930</f>
        <v>0.4804</v>
      </c>
      <c r="F4930" s="299" t="n">
        <v>60.58</v>
      </c>
    </row>
    <row r="4931" customFormat="false" ht="15" hidden="false" customHeight="false" outlineLevel="0" collapsed="false">
      <c r="A4931" s="294" t="s">
        <v>10619</v>
      </c>
      <c r="B4931" s="295" t="s">
        <v>10620</v>
      </c>
      <c r="C4931" s="296" t="s">
        <v>19</v>
      </c>
      <c r="D4931" s="297" t="n">
        <v>0.4456</v>
      </c>
      <c r="E4931" s="298" t="n">
        <f aca="false">1-D4931</f>
        <v>0.5544</v>
      </c>
      <c r="F4931" s="299" t="n">
        <v>43.99</v>
      </c>
    </row>
    <row r="4932" customFormat="false" ht="15" hidden="false" customHeight="false" outlineLevel="0" collapsed="false">
      <c r="A4932" s="294" t="s">
        <v>10621</v>
      </c>
      <c r="B4932" s="295" t="s">
        <v>10622</v>
      </c>
      <c r="C4932" s="296" t="s">
        <v>19</v>
      </c>
      <c r="D4932" s="297" t="n">
        <v>0.3776</v>
      </c>
      <c r="E4932" s="298" t="n">
        <f aca="false">1-D4932</f>
        <v>0.6224</v>
      </c>
      <c r="F4932" s="299" t="n">
        <v>54.9</v>
      </c>
    </row>
    <row r="4933" customFormat="false" ht="15" hidden="false" customHeight="false" outlineLevel="0" collapsed="false">
      <c r="A4933" s="294" t="s">
        <v>10623</v>
      </c>
      <c r="B4933" s="295" t="s">
        <v>10624</v>
      </c>
      <c r="C4933" s="296" t="s">
        <v>19</v>
      </c>
      <c r="D4933" s="297" t="n">
        <v>0.3379</v>
      </c>
      <c r="E4933" s="298" t="n">
        <f aca="false">1-D4933</f>
        <v>0.6621</v>
      </c>
      <c r="F4933" s="299" t="n">
        <v>65.1</v>
      </c>
    </row>
    <row r="4934" customFormat="false" ht="15" hidden="false" customHeight="false" outlineLevel="0" collapsed="false">
      <c r="A4934" s="294" t="s">
        <v>10625</v>
      </c>
      <c r="B4934" s="295" t="s">
        <v>10626</v>
      </c>
      <c r="C4934" s="296" t="s">
        <v>19</v>
      </c>
      <c r="D4934" s="297" t="n">
        <v>0.2755</v>
      </c>
      <c r="E4934" s="298" t="n">
        <f aca="false">1-D4934</f>
        <v>0.7245</v>
      </c>
      <c r="F4934" s="299" t="n">
        <v>85.69</v>
      </c>
    </row>
    <row r="4935" customFormat="false" ht="15" hidden="false" customHeight="false" outlineLevel="0" collapsed="false">
      <c r="A4935" s="294" t="s">
        <v>10627</v>
      </c>
      <c r="B4935" s="295" t="s">
        <v>10628</v>
      </c>
      <c r="C4935" s="296" t="s">
        <v>19</v>
      </c>
      <c r="D4935" s="297" t="n">
        <v>0.1972</v>
      </c>
      <c r="E4935" s="298" t="n">
        <f aca="false">1-D4935</f>
        <v>0.8028</v>
      </c>
      <c r="F4935" s="299" t="n">
        <v>131.81</v>
      </c>
    </row>
    <row r="4936" customFormat="false" ht="15" hidden="false" customHeight="false" outlineLevel="0" collapsed="false">
      <c r="A4936" s="294" t="s">
        <v>10629</v>
      </c>
      <c r="B4936" s="295" t="s">
        <v>10630</v>
      </c>
      <c r="C4936" s="296" t="s">
        <v>19</v>
      </c>
      <c r="D4936" s="297" t="n">
        <v>0.2573</v>
      </c>
      <c r="E4936" s="298" t="n">
        <f aca="false">1-D4936</f>
        <v>0.7427</v>
      </c>
      <c r="F4936" s="299" t="n">
        <v>209.94</v>
      </c>
    </row>
    <row r="4937" customFormat="false" ht="15" hidden="false" customHeight="false" outlineLevel="0" collapsed="false">
      <c r="A4937" s="294" t="s">
        <v>10631</v>
      </c>
      <c r="B4937" s="295" t="s">
        <v>10632</v>
      </c>
      <c r="C4937" s="296" t="s">
        <v>19</v>
      </c>
      <c r="D4937" s="297" t="n">
        <v>0.163</v>
      </c>
      <c r="E4937" s="298" t="n">
        <f aca="false">1-D4937</f>
        <v>0.837</v>
      </c>
      <c r="F4937" s="299" t="n">
        <v>174.16</v>
      </c>
    </row>
    <row r="4938" customFormat="false" ht="15" hidden="false" customHeight="false" outlineLevel="0" collapsed="false">
      <c r="A4938" s="294" t="s">
        <v>10633</v>
      </c>
      <c r="B4938" s="295" t="s">
        <v>10634</v>
      </c>
      <c r="C4938" s="296" t="s">
        <v>19</v>
      </c>
      <c r="D4938" s="297" t="n">
        <v>0.5219</v>
      </c>
      <c r="E4938" s="298" t="n">
        <f aca="false">1-D4938</f>
        <v>0.4781</v>
      </c>
      <c r="F4938" s="299" t="n">
        <v>61.24</v>
      </c>
    </row>
    <row r="4939" customFormat="false" ht="15" hidden="false" customHeight="false" outlineLevel="0" collapsed="false">
      <c r="A4939" s="294" t="s">
        <v>10635</v>
      </c>
      <c r="B4939" s="295" t="s">
        <v>10636</v>
      </c>
      <c r="C4939" s="296" t="s">
        <v>19</v>
      </c>
      <c r="D4939" s="297" t="n">
        <v>0.4664</v>
      </c>
      <c r="E4939" s="298" t="n">
        <f aca="false">1-D4939</f>
        <v>0.5336</v>
      </c>
      <c r="F4939" s="299" t="n">
        <v>74.46</v>
      </c>
    </row>
    <row r="4940" customFormat="false" ht="15" hidden="false" customHeight="false" outlineLevel="0" collapsed="false">
      <c r="A4940" s="294" t="s">
        <v>10637</v>
      </c>
      <c r="B4940" s="295" t="s">
        <v>10638</v>
      </c>
      <c r="C4940" s="296" t="s">
        <v>19</v>
      </c>
      <c r="D4940" s="297" t="n">
        <v>0.4343</v>
      </c>
      <c r="E4940" s="298" t="n">
        <f aca="false">1-D4940</f>
        <v>0.5657</v>
      </c>
      <c r="F4940" s="299" t="n">
        <v>87.4</v>
      </c>
    </row>
    <row r="4941" customFormat="false" ht="15" hidden="false" customHeight="false" outlineLevel="0" collapsed="false">
      <c r="A4941" s="294" t="s">
        <v>10639</v>
      </c>
      <c r="B4941" s="295" t="s">
        <v>10640</v>
      </c>
      <c r="C4941" s="296" t="s">
        <v>19</v>
      </c>
      <c r="D4941" s="297" t="n">
        <v>0.3772</v>
      </c>
      <c r="E4941" s="298" t="n">
        <f aca="false">1-D4941</f>
        <v>0.6228</v>
      </c>
      <c r="F4941" s="299" t="n">
        <v>111.45</v>
      </c>
    </row>
    <row r="4942" customFormat="false" ht="15" hidden="false" customHeight="false" outlineLevel="0" collapsed="false">
      <c r="A4942" s="294" t="s">
        <v>10641</v>
      </c>
      <c r="B4942" s="295" t="s">
        <v>10642</v>
      </c>
      <c r="C4942" s="296" t="s">
        <v>19</v>
      </c>
      <c r="D4942" s="297" t="n">
        <v>0.3768</v>
      </c>
      <c r="E4942" s="298" t="n">
        <f aca="false">1-D4942</f>
        <v>0.6232</v>
      </c>
      <c r="F4942" s="299" t="n">
        <v>111.32</v>
      </c>
    </row>
    <row r="4943" customFormat="false" ht="15" hidden="false" customHeight="false" outlineLevel="0" collapsed="false">
      <c r="A4943" s="294" t="s">
        <v>10643</v>
      </c>
      <c r="B4943" s="295" t="s">
        <v>10644</v>
      </c>
      <c r="C4943" s="296" t="s">
        <v>19</v>
      </c>
      <c r="D4943" s="297" t="n">
        <v>0.287</v>
      </c>
      <c r="E4943" s="298" t="n">
        <f aca="false">1-D4943</f>
        <v>0.713</v>
      </c>
      <c r="F4943" s="299" t="n">
        <v>159.39</v>
      </c>
    </row>
    <row r="4944" customFormat="false" ht="15" hidden="false" customHeight="false" outlineLevel="0" collapsed="false">
      <c r="A4944" s="294" t="s">
        <v>10645</v>
      </c>
      <c r="B4944" s="295" t="s">
        <v>10646</v>
      </c>
      <c r="C4944" s="296" t="s">
        <v>19</v>
      </c>
      <c r="D4944" s="297" t="n">
        <v>0.2954</v>
      </c>
      <c r="E4944" s="298" t="n">
        <f aca="false">1-D4944</f>
        <v>0.7046</v>
      </c>
      <c r="F4944" s="299" t="n">
        <v>162.55</v>
      </c>
    </row>
    <row r="4945" customFormat="false" ht="15" hidden="false" customHeight="false" outlineLevel="0" collapsed="false">
      <c r="A4945" s="294" t="s">
        <v>10647</v>
      </c>
      <c r="B4945" s="295" t="s">
        <v>10648</v>
      </c>
      <c r="C4945" s="296" t="s">
        <v>19</v>
      </c>
      <c r="D4945" s="297" t="n">
        <v>0.2429</v>
      </c>
      <c r="E4945" s="298" t="n">
        <f aca="false">1-D4945</f>
        <v>0.7571</v>
      </c>
      <c r="F4945" s="299" t="n">
        <v>203.56</v>
      </c>
    </row>
    <row r="4946" customFormat="false" ht="15" hidden="false" customHeight="false" outlineLevel="0" collapsed="false">
      <c r="A4946" s="294" t="s">
        <v>10649</v>
      </c>
      <c r="B4946" s="295" t="s">
        <v>10650</v>
      </c>
      <c r="C4946" s="296" t="s">
        <v>19</v>
      </c>
      <c r="D4946" s="297" t="n">
        <v>0.165</v>
      </c>
      <c r="E4946" s="298" t="n">
        <f aca="false">1-D4946</f>
        <v>0.835</v>
      </c>
      <c r="F4946" s="299" t="n">
        <v>331.61</v>
      </c>
    </row>
    <row r="4947" customFormat="false" ht="15" hidden="false" customHeight="false" outlineLevel="0" collapsed="false">
      <c r="A4947" s="294" t="s">
        <v>10651</v>
      </c>
      <c r="B4947" s="295" t="s">
        <v>10652</v>
      </c>
      <c r="C4947" s="296" t="s">
        <v>19</v>
      </c>
      <c r="D4947" s="297" t="n">
        <v>0.182</v>
      </c>
      <c r="E4947" s="298" t="n">
        <f aca="false">1-D4947</f>
        <v>0.818</v>
      </c>
      <c r="F4947" s="299" t="n">
        <v>342.17</v>
      </c>
    </row>
    <row r="4948" customFormat="false" ht="15" hidden="false" customHeight="false" outlineLevel="0" collapsed="false">
      <c r="A4948" s="294" t="s">
        <v>10653</v>
      </c>
      <c r="B4948" s="295" t="s">
        <v>10654</v>
      </c>
      <c r="C4948" s="296" t="s">
        <v>19</v>
      </c>
      <c r="D4948" s="297" t="n">
        <v>0.419</v>
      </c>
      <c r="E4948" s="298" t="n">
        <f aca="false">1-D4948</f>
        <v>0.581</v>
      </c>
      <c r="F4948" s="299" t="n">
        <v>31.91</v>
      </c>
    </row>
    <row r="4949" customFormat="false" ht="15" hidden="false" customHeight="false" outlineLevel="0" collapsed="false">
      <c r="A4949" s="294" t="s">
        <v>10655</v>
      </c>
      <c r="B4949" s="295" t="s">
        <v>10656</v>
      </c>
      <c r="C4949" s="296" t="s">
        <v>19</v>
      </c>
      <c r="D4949" s="297" t="n">
        <v>0.3122</v>
      </c>
      <c r="E4949" s="298" t="n">
        <f aca="false">1-D4949</f>
        <v>0.6878</v>
      </c>
      <c r="F4949" s="299" t="n">
        <v>32.77</v>
      </c>
    </row>
    <row r="4950" customFormat="false" ht="15" hidden="false" customHeight="false" outlineLevel="0" collapsed="false">
      <c r="A4950" s="294" t="s">
        <v>10657</v>
      </c>
      <c r="B4950" s="295" t="s">
        <v>10658</v>
      </c>
      <c r="C4950" s="296" t="s">
        <v>19</v>
      </c>
      <c r="D4950" s="297" t="n">
        <v>0.4737</v>
      </c>
      <c r="E4950" s="298" t="n">
        <f aca="false">1-D4950</f>
        <v>0.5263</v>
      </c>
      <c r="F4950" s="299" t="n">
        <v>54.91</v>
      </c>
    </row>
    <row r="4951" customFormat="false" ht="15" hidden="false" customHeight="false" outlineLevel="0" collapsed="false">
      <c r="A4951" s="294" t="s">
        <v>10659</v>
      </c>
      <c r="B4951" s="295" t="s">
        <v>10660</v>
      </c>
      <c r="C4951" s="296" t="s">
        <v>19</v>
      </c>
      <c r="D4951" s="297" t="n">
        <v>0.2677</v>
      </c>
      <c r="E4951" s="298" t="n">
        <f aca="false">1-D4951</f>
        <v>0.7323</v>
      </c>
      <c r="F4951" s="299" t="n">
        <v>29.51</v>
      </c>
    </row>
    <row r="4952" customFormat="false" ht="15" hidden="false" customHeight="false" outlineLevel="0" collapsed="false">
      <c r="A4952" s="294" t="s">
        <v>10661</v>
      </c>
      <c r="B4952" s="295" t="s">
        <v>10662</v>
      </c>
      <c r="C4952" s="296" t="s">
        <v>19</v>
      </c>
      <c r="D4952" s="297" t="n">
        <v>0.1989</v>
      </c>
      <c r="E4952" s="298" t="n">
        <f aca="false">1-D4952</f>
        <v>0.8011</v>
      </c>
      <c r="F4952" s="299" t="n">
        <v>65.86</v>
      </c>
    </row>
    <row r="4953" customFormat="false" ht="15" hidden="false" customHeight="false" outlineLevel="0" collapsed="false">
      <c r="A4953" s="294" t="s">
        <v>10663</v>
      </c>
      <c r="B4953" s="295" t="s">
        <v>10664</v>
      </c>
      <c r="C4953" s="296" t="s">
        <v>19</v>
      </c>
      <c r="D4953" s="297" t="n">
        <v>0.1497</v>
      </c>
      <c r="E4953" s="298" t="n">
        <f aca="false">1-D4953</f>
        <v>0.8503</v>
      </c>
      <c r="F4953" s="299" t="n">
        <v>60.12</v>
      </c>
    </row>
    <row r="4954" customFormat="false" ht="15" hidden="false" customHeight="false" outlineLevel="0" collapsed="false">
      <c r="A4954" s="294" t="s">
        <v>10665</v>
      </c>
      <c r="B4954" s="295" t="s">
        <v>10666</v>
      </c>
      <c r="C4954" s="296" t="s">
        <v>19</v>
      </c>
      <c r="D4954" s="297" t="n">
        <v>0.1958</v>
      </c>
      <c r="E4954" s="298" t="n">
        <f aca="false">1-D4954</f>
        <v>0.8042</v>
      </c>
      <c r="F4954" s="299" t="n">
        <v>83.64</v>
      </c>
    </row>
    <row r="4955" customFormat="false" ht="15" hidden="false" customHeight="false" outlineLevel="0" collapsed="false">
      <c r="A4955" s="294" t="s">
        <v>10667</v>
      </c>
      <c r="B4955" s="295" t="s">
        <v>10668</v>
      </c>
      <c r="C4955" s="296" t="s">
        <v>19</v>
      </c>
      <c r="D4955" s="297" t="n">
        <v>0.137</v>
      </c>
      <c r="E4955" s="298" t="n">
        <f aca="false">1-D4955</f>
        <v>0.863</v>
      </c>
      <c r="F4955" s="299" t="n">
        <v>75.13</v>
      </c>
    </row>
    <row r="4956" customFormat="false" ht="15" hidden="false" customHeight="false" outlineLevel="0" collapsed="false">
      <c r="A4956" s="294" t="s">
        <v>10669</v>
      </c>
      <c r="B4956" s="295" t="s">
        <v>10670</v>
      </c>
      <c r="C4956" s="296" t="s">
        <v>19</v>
      </c>
      <c r="D4956" s="297" t="n">
        <v>0.2417</v>
      </c>
      <c r="E4956" s="298" t="n">
        <f aca="false">1-D4956</f>
        <v>0.7583</v>
      </c>
      <c r="F4956" s="299" t="n">
        <v>144.37</v>
      </c>
    </row>
    <row r="4957" customFormat="false" ht="15" hidden="false" customHeight="false" outlineLevel="0" collapsed="false">
      <c r="A4957" s="294" t="s">
        <v>10671</v>
      </c>
      <c r="B4957" s="295" t="s">
        <v>10672</v>
      </c>
      <c r="C4957" s="296" t="s">
        <v>19</v>
      </c>
      <c r="D4957" s="297" t="n">
        <v>0.1649</v>
      </c>
      <c r="E4957" s="298" t="n">
        <f aca="false">1-D4957</f>
        <v>0.8351</v>
      </c>
      <c r="F4957" s="299" t="n">
        <v>124.16</v>
      </c>
    </row>
    <row r="4958" customFormat="false" ht="15" hidden="false" customHeight="false" outlineLevel="0" collapsed="false">
      <c r="A4958" s="294" t="s">
        <v>10673</v>
      </c>
      <c r="B4958" s="295" t="s">
        <v>10674</v>
      </c>
      <c r="C4958" s="296" t="s">
        <v>19</v>
      </c>
      <c r="D4958" s="297" t="n">
        <v>0.1059</v>
      </c>
      <c r="E4958" s="298" t="n">
        <f aca="false">1-D4958</f>
        <v>0.8941</v>
      </c>
      <c r="F4958" s="299" t="n">
        <v>112.09</v>
      </c>
    </row>
    <row r="4959" customFormat="false" ht="15" hidden="false" customHeight="false" outlineLevel="0" collapsed="false">
      <c r="A4959" s="294" t="s">
        <v>10675</v>
      </c>
      <c r="B4959" s="295" t="s">
        <v>10676</v>
      </c>
      <c r="C4959" s="296" t="s">
        <v>19</v>
      </c>
      <c r="D4959" s="297" t="n">
        <v>0.157</v>
      </c>
      <c r="E4959" s="298" t="n">
        <f aca="false">1-D4959</f>
        <v>0.843</v>
      </c>
      <c r="F4959" s="299" t="n">
        <v>245.7</v>
      </c>
    </row>
    <row r="4960" customFormat="false" ht="15" hidden="false" customHeight="false" outlineLevel="0" collapsed="false">
      <c r="A4960" s="294" t="s">
        <v>10677</v>
      </c>
      <c r="B4960" s="295" t="s">
        <v>10678</v>
      </c>
      <c r="C4960" s="296" t="s">
        <v>19</v>
      </c>
      <c r="D4960" s="297" t="n">
        <v>0.1163</v>
      </c>
      <c r="E4960" s="298" t="n">
        <f aca="false">1-D4960</f>
        <v>0.8837</v>
      </c>
      <c r="F4960" s="299" t="n">
        <v>228.94</v>
      </c>
    </row>
    <row r="4961" customFormat="false" ht="15" hidden="false" customHeight="false" outlineLevel="0" collapsed="false">
      <c r="A4961" s="294" t="s">
        <v>10679</v>
      </c>
      <c r="B4961" s="295" t="s">
        <v>10680</v>
      </c>
      <c r="C4961" s="296" t="s">
        <v>19</v>
      </c>
      <c r="D4961" s="297" t="n">
        <v>0.0674</v>
      </c>
      <c r="E4961" s="298" t="n">
        <f aca="false">1-D4961</f>
        <v>0.9326</v>
      </c>
      <c r="F4961" s="299" t="n">
        <v>211.6</v>
      </c>
    </row>
    <row r="4962" customFormat="false" ht="15" hidden="false" customHeight="false" outlineLevel="0" collapsed="false">
      <c r="A4962" s="294" t="s">
        <v>10681</v>
      </c>
      <c r="B4962" s="295" t="s">
        <v>10682</v>
      </c>
      <c r="C4962" s="296" t="s">
        <v>19</v>
      </c>
      <c r="D4962" s="297" t="n">
        <v>0.133</v>
      </c>
      <c r="E4962" s="298" t="n">
        <f aca="false">1-D4962</f>
        <v>0.867</v>
      </c>
      <c r="F4962" s="299" t="n">
        <v>318.41</v>
      </c>
    </row>
    <row r="4963" customFormat="false" ht="15" hidden="false" customHeight="false" outlineLevel="0" collapsed="false">
      <c r="A4963" s="294" t="s">
        <v>10683</v>
      </c>
      <c r="B4963" s="295" t="s">
        <v>10684</v>
      </c>
      <c r="C4963" s="296" t="s">
        <v>19</v>
      </c>
      <c r="D4963" s="297" t="n">
        <v>0.1076</v>
      </c>
      <c r="E4963" s="298" t="n">
        <f aca="false">1-D4963</f>
        <v>0.8924</v>
      </c>
      <c r="F4963" s="299" t="n">
        <v>305.09</v>
      </c>
    </row>
    <row r="4964" customFormat="false" ht="15" hidden="false" customHeight="false" outlineLevel="0" collapsed="false">
      <c r="A4964" s="294" t="s">
        <v>10685</v>
      </c>
      <c r="B4964" s="295" t="s">
        <v>10686</v>
      </c>
      <c r="C4964" s="296" t="s">
        <v>19</v>
      </c>
      <c r="D4964" s="297" t="n">
        <v>0.0588</v>
      </c>
      <c r="E4964" s="298" t="n">
        <f aca="false">1-D4964</f>
        <v>0.9412</v>
      </c>
      <c r="F4964" s="299" t="n">
        <v>282.3</v>
      </c>
    </row>
    <row r="4965" customFormat="false" ht="15" hidden="false" customHeight="false" outlineLevel="0" collapsed="false">
      <c r="A4965" s="294" t="s">
        <v>10687</v>
      </c>
      <c r="B4965" s="295" t="s">
        <v>10688</v>
      </c>
      <c r="C4965" s="296" t="s">
        <v>19</v>
      </c>
      <c r="D4965" s="297" t="n">
        <v>0.4127</v>
      </c>
      <c r="E4965" s="298" t="n">
        <f aca="false">1-D4965</f>
        <v>0.5873</v>
      </c>
      <c r="F4965" s="299" t="n">
        <v>61.3</v>
      </c>
    </row>
    <row r="4966" customFormat="false" ht="15" hidden="false" customHeight="false" outlineLevel="0" collapsed="false">
      <c r="A4966" s="294" t="s">
        <v>10689</v>
      </c>
      <c r="B4966" s="295" t="s">
        <v>10690</v>
      </c>
      <c r="C4966" s="296" t="s">
        <v>19</v>
      </c>
      <c r="D4966" s="297" t="n">
        <v>0.3156</v>
      </c>
      <c r="E4966" s="298" t="n">
        <f aca="false">1-D4966</f>
        <v>0.6844</v>
      </c>
      <c r="F4966" s="299" t="n">
        <v>46.42</v>
      </c>
    </row>
    <row r="4967" customFormat="false" ht="15" hidden="false" customHeight="false" outlineLevel="0" collapsed="false">
      <c r="A4967" s="294" t="s">
        <v>10691</v>
      </c>
      <c r="B4967" s="295" t="s">
        <v>10692</v>
      </c>
      <c r="C4967" s="296" t="s">
        <v>19</v>
      </c>
      <c r="D4967" s="297" t="n">
        <v>0.4127</v>
      </c>
      <c r="E4967" s="298" t="n">
        <f aca="false">1-D4967</f>
        <v>0.5873</v>
      </c>
      <c r="F4967" s="299" t="n">
        <v>61.3</v>
      </c>
    </row>
    <row r="4968" customFormat="false" ht="15" hidden="false" customHeight="false" outlineLevel="0" collapsed="false">
      <c r="A4968" s="294" t="s">
        <v>10693</v>
      </c>
      <c r="B4968" s="295" t="s">
        <v>10694</v>
      </c>
      <c r="C4968" s="296" t="s">
        <v>19</v>
      </c>
      <c r="D4968" s="297" t="n">
        <v>0.3156</v>
      </c>
      <c r="E4968" s="298" t="n">
        <f aca="false">1-D4968</f>
        <v>0.6844</v>
      </c>
      <c r="F4968" s="299" t="n">
        <v>46.42</v>
      </c>
    </row>
    <row r="4969" customFormat="false" ht="15" hidden="false" customHeight="false" outlineLevel="0" collapsed="false">
      <c r="A4969" s="294" t="s">
        <v>10695</v>
      </c>
      <c r="B4969" s="295" t="s">
        <v>10696</v>
      </c>
      <c r="C4969" s="296" t="s">
        <v>19</v>
      </c>
      <c r="D4969" s="297" t="n">
        <v>0.4127</v>
      </c>
      <c r="E4969" s="298" t="n">
        <f aca="false">1-D4969</f>
        <v>0.5873</v>
      </c>
      <c r="F4969" s="299" t="n">
        <v>61.3</v>
      </c>
    </row>
    <row r="4970" customFormat="false" ht="15" hidden="false" customHeight="false" outlineLevel="0" collapsed="false">
      <c r="A4970" s="294" t="s">
        <v>10697</v>
      </c>
      <c r="B4970" s="295" t="s">
        <v>10698</v>
      </c>
      <c r="C4970" s="296" t="s">
        <v>19</v>
      </c>
      <c r="D4970" s="297" t="n">
        <v>0.3156</v>
      </c>
      <c r="E4970" s="298" t="n">
        <f aca="false">1-D4970</f>
        <v>0.6844</v>
      </c>
      <c r="F4970" s="299" t="n">
        <v>46.42</v>
      </c>
    </row>
    <row r="4971" customFormat="false" ht="15" hidden="false" customHeight="false" outlineLevel="0" collapsed="false">
      <c r="A4971" s="294" t="s">
        <v>10699</v>
      </c>
      <c r="B4971" s="295" t="s">
        <v>10700</v>
      </c>
      <c r="C4971" s="296" t="s">
        <v>19</v>
      </c>
      <c r="D4971" s="297" t="n">
        <v>0.4306</v>
      </c>
      <c r="E4971" s="298" t="n">
        <f aca="false">1-D4971</f>
        <v>0.5694</v>
      </c>
      <c r="F4971" s="299" t="n">
        <v>53.81</v>
      </c>
    </row>
    <row r="4972" customFormat="false" ht="15" hidden="false" customHeight="false" outlineLevel="0" collapsed="false">
      <c r="A4972" s="294" t="s">
        <v>10701</v>
      </c>
      <c r="B4972" s="295" t="s">
        <v>10702</v>
      </c>
      <c r="C4972" s="296" t="s">
        <v>19</v>
      </c>
      <c r="D4972" s="297" t="n">
        <v>0.3391</v>
      </c>
      <c r="E4972" s="298" t="n">
        <f aca="false">1-D4972</f>
        <v>0.6609</v>
      </c>
      <c r="F4972" s="299" t="n">
        <v>40.75</v>
      </c>
    </row>
    <row r="4973" customFormat="false" ht="15" hidden="false" customHeight="false" outlineLevel="0" collapsed="false">
      <c r="A4973" s="294" t="s">
        <v>10703</v>
      </c>
      <c r="B4973" s="295" t="s">
        <v>10704</v>
      </c>
      <c r="C4973" s="296" t="s">
        <v>19</v>
      </c>
      <c r="D4973" s="297" t="n">
        <v>0.4307</v>
      </c>
      <c r="E4973" s="298" t="n">
        <f aca="false">1-D4973</f>
        <v>0.5693</v>
      </c>
      <c r="F4973" s="299" t="n">
        <v>53.8</v>
      </c>
    </row>
    <row r="4974" customFormat="false" ht="15" hidden="false" customHeight="false" outlineLevel="0" collapsed="false">
      <c r="A4974" s="294" t="s">
        <v>10705</v>
      </c>
      <c r="B4974" s="295" t="s">
        <v>10706</v>
      </c>
      <c r="C4974" s="296" t="s">
        <v>19</v>
      </c>
      <c r="D4974" s="297" t="n">
        <v>0.3392</v>
      </c>
      <c r="E4974" s="298" t="n">
        <f aca="false">1-D4974</f>
        <v>0.6608</v>
      </c>
      <c r="F4974" s="299" t="n">
        <v>40.74</v>
      </c>
    </row>
    <row r="4975" customFormat="false" ht="15" hidden="false" customHeight="false" outlineLevel="0" collapsed="false">
      <c r="A4975" s="294" t="s">
        <v>10707</v>
      </c>
      <c r="B4975" s="295" t="s">
        <v>10708</v>
      </c>
      <c r="C4975" s="296" t="s">
        <v>19</v>
      </c>
      <c r="D4975" s="297" t="n">
        <v>0.4307</v>
      </c>
      <c r="E4975" s="298" t="n">
        <f aca="false">1-D4975</f>
        <v>0.5693</v>
      </c>
      <c r="F4975" s="299" t="n">
        <v>53.8</v>
      </c>
    </row>
    <row r="4976" customFormat="false" ht="15" hidden="false" customHeight="false" outlineLevel="0" collapsed="false">
      <c r="A4976" s="294" t="s">
        <v>10709</v>
      </c>
      <c r="B4976" s="295" t="s">
        <v>10710</v>
      </c>
      <c r="C4976" s="296" t="s">
        <v>19</v>
      </c>
      <c r="D4976" s="297" t="n">
        <v>0.3392</v>
      </c>
      <c r="E4976" s="298" t="n">
        <f aca="false">1-D4976</f>
        <v>0.6608</v>
      </c>
      <c r="F4976" s="299" t="n">
        <v>40.74</v>
      </c>
    </row>
    <row r="4977" customFormat="false" ht="15" hidden="false" customHeight="false" outlineLevel="0" collapsed="false">
      <c r="A4977" s="294" t="s">
        <v>10711</v>
      </c>
      <c r="B4977" s="295" t="s">
        <v>10712</v>
      </c>
      <c r="C4977" s="296" t="s">
        <v>19</v>
      </c>
      <c r="D4977" s="297" t="n">
        <v>0.4849</v>
      </c>
      <c r="E4977" s="298" t="n">
        <f aca="false">1-D4977</f>
        <v>0.5151</v>
      </c>
      <c r="F4977" s="299" t="n">
        <v>43.93</v>
      </c>
    </row>
    <row r="4978" customFormat="false" ht="15" hidden="false" customHeight="false" outlineLevel="0" collapsed="false">
      <c r="A4978" s="294" t="s">
        <v>10713</v>
      </c>
      <c r="B4978" s="295" t="s">
        <v>10714</v>
      </c>
      <c r="C4978" s="296" t="s">
        <v>19</v>
      </c>
      <c r="D4978" s="297" t="n">
        <v>0.4031</v>
      </c>
      <c r="E4978" s="298" t="n">
        <f aca="false">1-D4978</f>
        <v>0.5969</v>
      </c>
      <c r="F4978" s="299" t="n">
        <v>32.45</v>
      </c>
    </row>
    <row r="4979" customFormat="false" ht="15" hidden="false" customHeight="false" outlineLevel="0" collapsed="false">
      <c r="A4979" s="294" t="s">
        <v>10715</v>
      </c>
      <c r="B4979" s="295" t="s">
        <v>10716</v>
      </c>
      <c r="C4979" s="296" t="s">
        <v>19</v>
      </c>
      <c r="D4979" s="297" t="n">
        <v>0.4819</v>
      </c>
      <c r="E4979" s="298" t="n">
        <f aca="false">1-D4979</f>
        <v>0.5181</v>
      </c>
      <c r="F4979" s="299" t="n">
        <v>44.2</v>
      </c>
    </row>
    <row r="4980" customFormat="false" ht="15" hidden="false" customHeight="false" outlineLevel="0" collapsed="false">
      <c r="A4980" s="294" t="s">
        <v>10717</v>
      </c>
      <c r="B4980" s="295" t="s">
        <v>10718</v>
      </c>
      <c r="C4980" s="296" t="s">
        <v>19</v>
      </c>
      <c r="D4980" s="297" t="n">
        <v>0.3998</v>
      </c>
      <c r="E4980" s="298" t="n">
        <f aca="false">1-D4980</f>
        <v>0.6002</v>
      </c>
      <c r="F4980" s="299" t="n">
        <v>32.72</v>
      </c>
    </row>
    <row r="4981" customFormat="false" ht="15" hidden="false" customHeight="false" outlineLevel="0" collapsed="false">
      <c r="A4981" s="294" t="s">
        <v>10719</v>
      </c>
      <c r="B4981" s="295" t="s">
        <v>10720</v>
      </c>
      <c r="C4981" s="296" t="s">
        <v>19</v>
      </c>
      <c r="D4981" s="297" t="n">
        <v>0.2659</v>
      </c>
      <c r="E4981" s="298" t="n">
        <f aca="false">1-D4981</f>
        <v>0.7341</v>
      </c>
      <c r="F4981" s="299" t="n">
        <v>114.8</v>
      </c>
    </row>
    <row r="4982" customFormat="false" ht="15" hidden="false" customHeight="false" outlineLevel="0" collapsed="false">
      <c r="A4982" s="294" t="s">
        <v>10721</v>
      </c>
      <c r="B4982" s="295" t="s">
        <v>10722</v>
      </c>
      <c r="C4982" s="296" t="s">
        <v>19</v>
      </c>
      <c r="D4982" s="297" t="n">
        <v>0.2738</v>
      </c>
      <c r="E4982" s="298" t="n">
        <f aca="false">1-D4982</f>
        <v>0.7262</v>
      </c>
      <c r="F4982" s="299" t="n">
        <v>116.87</v>
      </c>
    </row>
    <row r="4983" customFormat="false" ht="15" hidden="false" customHeight="false" outlineLevel="0" collapsed="false">
      <c r="A4983" s="294" t="s">
        <v>10723</v>
      </c>
      <c r="B4983" s="295" t="s">
        <v>10724</v>
      </c>
      <c r="C4983" s="296" t="s">
        <v>19</v>
      </c>
      <c r="D4983" s="297" t="n">
        <v>0.1796</v>
      </c>
      <c r="E4983" s="298" t="n">
        <f aca="false">1-D4983</f>
        <v>0.8204</v>
      </c>
      <c r="F4983" s="299" t="n">
        <v>96.34</v>
      </c>
    </row>
    <row r="4984" customFormat="false" ht="15" hidden="false" customHeight="false" outlineLevel="0" collapsed="false">
      <c r="A4984" s="294" t="s">
        <v>10725</v>
      </c>
      <c r="B4984" s="295" t="s">
        <v>10726</v>
      </c>
      <c r="C4984" s="296" t="s">
        <v>19</v>
      </c>
      <c r="D4984" s="297" t="n">
        <v>0.2659</v>
      </c>
      <c r="E4984" s="298" t="n">
        <f aca="false">1-D4984</f>
        <v>0.7341</v>
      </c>
      <c r="F4984" s="299" t="n">
        <v>114.8</v>
      </c>
    </row>
    <row r="4985" customFormat="false" ht="15" hidden="false" customHeight="false" outlineLevel="0" collapsed="false">
      <c r="A4985" s="294" t="s">
        <v>10727</v>
      </c>
      <c r="B4985" s="295" t="s">
        <v>10728</v>
      </c>
      <c r="C4985" s="296" t="s">
        <v>19</v>
      </c>
      <c r="D4985" s="297" t="n">
        <v>0.2738</v>
      </c>
      <c r="E4985" s="298" t="n">
        <f aca="false">1-D4985</f>
        <v>0.7262</v>
      </c>
      <c r="F4985" s="299" t="n">
        <v>116.87</v>
      </c>
    </row>
    <row r="4986" customFormat="false" ht="15" hidden="false" customHeight="false" outlineLevel="0" collapsed="false">
      <c r="A4986" s="294" t="s">
        <v>10729</v>
      </c>
      <c r="B4986" s="295" t="s">
        <v>10730</v>
      </c>
      <c r="C4986" s="296" t="s">
        <v>19</v>
      </c>
      <c r="D4986" s="297" t="n">
        <v>0.1796</v>
      </c>
      <c r="E4986" s="298" t="n">
        <f aca="false">1-D4986</f>
        <v>0.8204</v>
      </c>
      <c r="F4986" s="299" t="n">
        <v>96.34</v>
      </c>
    </row>
    <row r="4987" customFormat="false" ht="15" hidden="false" customHeight="false" outlineLevel="0" collapsed="false">
      <c r="A4987" s="294" t="s">
        <v>10731</v>
      </c>
      <c r="B4987" s="295" t="s">
        <v>10732</v>
      </c>
      <c r="C4987" s="296" t="s">
        <v>19</v>
      </c>
      <c r="D4987" s="297" t="n">
        <v>0.3481</v>
      </c>
      <c r="E4987" s="298" t="n">
        <f aca="false">1-D4987</f>
        <v>0.6519</v>
      </c>
      <c r="F4987" s="299" t="n">
        <v>80.54</v>
      </c>
    </row>
    <row r="4988" customFormat="false" ht="15" hidden="false" customHeight="false" outlineLevel="0" collapsed="false">
      <c r="A4988" s="294" t="s">
        <v>10733</v>
      </c>
      <c r="B4988" s="295" t="s">
        <v>10734</v>
      </c>
      <c r="C4988" s="296" t="s">
        <v>19</v>
      </c>
      <c r="D4988" s="297" t="n">
        <v>0.348</v>
      </c>
      <c r="E4988" s="298" t="n">
        <f aca="false">1-D4988</f>
        <v>0.652</v>
      </c>
      <c r="F4988" s="299" t="n">
        <v>80.47</v>
      </c>
    </row>
    <row r="4989" customFormat="false" ht="15" hidden="false" customHeight="false" outlineLevel="0" collapsed="false">
      <c r="A4989" s="294" t="s">
        <v>10735</v>
      </c>
      <c r="B4989" s="295" t="s">
        <v>10736</v>
      </c>
      <c r="C4989" s="296" t="s">
        <v>19</v>
      </c>
      <c r="D4989" s="297" t="n">
        <v>0.2483</v>
      </c>
      <c r="E4989" s="298" t="n">
        <f aca="false">1-D4989</f>
        <v>0.7517</v>
      </c>
      <c r="F4989" s="299" t="n">
        <v>63.35</v>
      </c>
    </row>
    <row r="4990" customFormat="false" ht="15" hidden="false" customHeight="false" outlineLevel="0" collapsed="false">
      <c r="A4990" s="294" t="s">
        <v>10737</v>
      </c>
      <c r="B4990" s="295" t="s">
        <v>10738</v>
      </c>
      <c r="C4990" s="296" t="s">
        <v>19</v>
      </c>
      <c r="D4990" s="297" t="n">
        <v>0.3481</v>
      </c>
      <c r="E4990" s="298" t="n">
        <f aca="false">1-D4990</f>
        <v>0.6519</v>
      </c>
      <c r="F4990" s="299" t="n">
        <v>80.54</v>
      </c>
    </row>
    <row r="4991" customFormat="false" ht="15" hidden="false" customHeight="false" outlineLevel="0" collapsed="false">
      <c r="A4991" s="294" t="s">
        <v>10739</v>
      </c>
      <c r="B4991" s="295" t="s">
        <v>10740</v>
      </c>
      <c r="C4991" s="296" t="s">
        <v>19</v>
      </c>
      <c r="D4991" s="297" t="n">
        <v>0.348</v>
      </c>
      <c r="E4991" s="298" t="n">
        <f aca="false">1-D4991</f>
        <v>0.652</v>
      </c>
      <c r="F4991" s="299" t="n">
        <v>80.47</v>
      </c>
    </row>
    <row r="4992" customFormat="false" ht="15" hidden="false" customHeight="false" outlineLevel="0" collapsed="false">
      <c r="A4992" s="294" t="s">
        <v>10741</v>
      </c>
      <c r="B4992" s="295" t="s">
        <v>10742</v>
      </c>
      <c r="C4992" s="296" t="s">
        <v>19</v>
      </c>
      <c r="D4992" s="297" t="n">
        <v>0.2483</v>
      </c>
      <c r="E4992" s="298" t="n">
        <f aca="false">1-D4992</f>
        <v>0.7517</v>
      </c>
      <c r="F4992" s="299" t="n">
        <v>63.35</v>
      </c>
    </row>
    <row r="4993" customFormat="false" ht="15" hidden="false" customHeight="false" outlineLevel="0" collapsed="false">
      <c r="A4993" s="294" t="s">
        <v>10743</v>
      </c>
      <c r="B4993" s="295" t="s">
        <v>10744</v>
      </c>
      <c r="C4993" s="296" t="s">
        <v>19</v>
      </c>
      <c r="D4993" s="297" t="n">
        <v>0.3481</v>
      </c>
      <c r="E4993" s="298" t="n">
        <f aca="false">1-D4993</f>
        <v>0.6519</v>
      </c>
      <c r="F4993" s="299" t="n">
        <v>80.54</v>
      </c>
    </row>
    <row r="4994" customFormat="false" ht="15" hidden="false" customHeight="false" outlineLevel="0" collapsed="false">
      <c r="A4994" s="294" t="s">
        <v>10745</v>
      </c>
      <c r="B4994" s="295" t="s">
        <v>10746</v>
      </c>
      <c r="C4994" s="296" t="s">
        <v>19</v>
      </c>
      <c r="D4994" s="297" t="n">
        <v>0.348</v>
      </c>
      <c r="E4994" s="298" t="n">
        <f aca="false">1-D4994</f>
        <v>0.652</v>
      </c>
      <c r="F4994" s="299" t="n">
        <v>80.47</v>
      </c>
    </row>
    <row r="4995" customFormat="false" ht="15" hidden="false" customHeight="false" outlineLevel="0" collapsed="false">
      <c r="A4995" s="294" t="s">
        <v>10747</v>
      </c>
      <c r="B4995" s="295" t="s">
        <v>10748</v>
      </c>
      <c r="C4995" s="296" t="s">
        <v>19</v>
      </c>
      <c r="D4995" s="297" t="n">
        <v>0.2483</v>
      </c>
      <c r="E4995" s="298" t="n">
        <f aca="false">1-D4995</f>
        <v>0.7517</v>
      </c>
      <c r="F4995" s="299" t="n">
        <v>63.35</v>
      </c>
    </row>
    <row r="4996" customFormat="false" ht="15" hidden="false" customHeight="false" outlineLevel="0" collapsed="false">
      <c r="A4996" s="294" t="s">
        <v>10749</v>
      </c>
      <c r="B4996" s="295" t="s">
        <v>10750</v>
      </c>
      <c r="C4996" s="296" t="s">
        <v>19</v>
      </c>
      <c r="D4996" s="297" t="n">
        <v>0.2006</v>
      </c>
      <c r="E4996" s="298" t="n">
        <f aca="false">1-D4996</f>
        <v>0.7994</v>
      </c>
      <c r="F4996" s="299" t="n">
        <v>152.14</v>
      </c>
    </row>
    <row r="4997" customFormat="false" ht="15" hidden="false" customHeight="false" outlineLevel="0" collapsed="false">
      <c r="A4997" s="294" t="s">
        <v>10751</v>
      </c>
      <c r="B4997" s="295" t="s">
        <v>10752</v>
      </c>
      <c r="C4997" s="296" t="s">
        <v>19</v>
      </c>
      <c r="D4997" s="297" t="n">
        <v>0.2116</v>
      </c>
      <c r="E4997" s="298" t="n">
        <f aca="false">1-D4997</f>
        <v>0.7884</v>
      </c>
      <c r="F4997" s="299" t="n">
        <v>155.69</v>
      </c>
    </row>
    <row r="4998" customFormat="false" ht="15" hidden="false" customHeight="false" outlineLevel="0" collapsed="false">
      <c r="A4998" s="294" t="s">
        <v>10753</v>
      </c>
      <c r="B4998" s="295" t="s">
        <v>10754</v>
      </c>
      <c r="C4998" s="296" t="s">
        <v>19</v>
      </c>
      <c r="D4998" s="297" t="n">
        <v>0.2251</v>
      </c>
      <c r="E4998" s="298" t="n">
        <f aca="false">1-D4998</f>
        <v>0.7749</v>
      </c>
      <c r="F4998" s="299" t="n">
        <v>159.94</v>
      </c>
    </row>
    <row r="4999" customFormat="false" ht="15" hidden="false" customHeight="false" outlineLevel="0" collapsed="false">
      <c r="A4999" s="294" t="s">
        <v>10755</v>
      </c>
      <c r="B4999" s="295" t="s">
        <v>10756</v>
      </c>
      <c r="C4999" s="296" t="s">
        <v>19</v>
      </c>
      <c r="D4999" s="297" t="n">
        <v>0.139</v>
      </c>
      <c r="E4999" s="298" t="n">
        <f aca="false">1-D4999</f>
        <v>0.861</v>
      </c>
      <c r="F4999" s="299" t="n">
        <v>136.06</v>
      </c>
    </row>
    <row r="5000" customFormat="false" ht="15" hidden="false" customHeight="false" outlineLevel="0" collapsed="false">
      <c r="A5000" s="294" t="s">
        <v>10757</v>
      </c>
      <c r="B5000" s="295" t="s">
        <v>10758</v>
      </c>
      <c r="C5000" s="296" t="s">
        <v>19</v>
      </c>
      <c r="D5000" s="297" t="n">
        <v>0.2116</v>
      </c>
      <c r="E5000" s="298" t="n">
        <f aca="false">1-D5000</f>
        <v>0.7884</v>
      </c>
      <c r="F5000" s="299" t="n">
        <v>155.69</v>
      </c>
    </row>
    <row r="5001" customFormat="false" ht="15" hidden="false" customHeight="false" outlineLevel="0" collapsed="false">
      <c r="A5001" s="294" t="s">
        <v>10759</v>
      </c>
      <c r="B5001" s="295" t="s">
        <v>10760</v>
      </c>
      <c r="C5001" s="296" t="s">
        <v>19</v>
      </c>
      <c r="D5001" s="297" t="n">
        <v>0.2251</v>
      </c>
      <c r="E5001" s="298" t="n">
        <f aca="false">1-D5001</f>
        <v>0.7749</v>
      </c>
      <c r="F5001" s="299" t="n">
        <v>159.94</v>
      </c>
    </row>
    <row r="5002" customFormat="false" ht="15" hidden="false" customHeight="false" outlineLevel="0" collapsed="false">
      <c r="A5002" s="294" t="s">
        <v>10761</v>
      </c>
      <c r="B5002" s="295" t="s">
        <v>10762</v>
      </c>
      <c r="C5002" s="296" t="s">
        <v>19</v>
      </c>
      <c r="D5002" s="297" t="n">
        <v>0.139</v>
      </c>
      <c r="E5002" s="298" t="n">
        <f aca="false">1-D5002</f>
        <v>0.861</v>
      </c>
      <c r="F5002" s="299" t="n">
        <v>136.06</v>
      </c>
    </row>
    <row r="5003" customFormat="false" ht="15" hidden="false" customHeight="false" outlineLevel="0" collapsed="false">
      <c r="A5003" s="294" t="s">
        <v>10763</v>
      </c>
      <c r="B5003" s="295" t="s">
        <v>10764</v>
      </c>
      <c r="C5003" s="296" t="s">
        <v>19</v>
      </c>
      <c r="D5003" s="297" t="n">
        <v>0.4555</v>
      </c>
      <c r="E5003" s="298" t="n">
        <f aca="false">1-D5003</f>
        <v>0.5445</v>
      </c>
      <c r="F5003" s="299" t="n">
        <v>28.34</v>
      </c>
    </row>
    <row r="5004" customFormat="false" ht="15" hidden="false" customHeight="false" outlineLevel="0" collapsed="false">
      <c r="A5004" s="294" t="s">
        <v>10765</v>
      </c>
      <c r="B5004" s="295" t="s">
        <v>10766</v>
      </c>
      <c r="C5004" s="296" t="s">
        <v>19</v>
      </c>
      <c r="D5004" s="297" t="n">
        <v>0.152</v>
      </c>
      <c r="E5004" s="298" t="n">
        <f aca="false">1-D5004</f>
        <v>0.848</v>
      </c>
      <c r="F5004" s="299" t="n">
        <v>239.86</v>
      </c>
    </row>
    <row r="5005" customFormat="false" ht="15" hidden="false" customHeight="false" outlineLevel="0" collapsed="false">
      <c r="A5005" s="294" t="s">
        <v>10767</v>
      </c>
      <c r="B5005" s="295" t="s">
        <v>10768</v>
      </c>
      <c r="C5005" s="296" t="s">
        <v>19</v>
      </c>
      <c r="D5005" s="297" t="n">
        <v>0.1681</v>
      </c>
      <c r="E5005" s="298" t="n">
        <f aca="false">1-D5005</f>
        <v>0.8319</v>
      </c>
      <c r="F5005" s="299" t="n">
        <v>246.89</v>
      </c>
    </row>
    <row r="5006" customFormat="false" ht="15" hidden="false" customHeight="false" outlineLevel="0" collapsed="false">
      <c r="A5006" s="294" t="s">
        <v>10769</v>
      </c>
      <c r="B5006" s="295" t="s">
        <v>10770</v>
      </c>
      <c r="C5006" s="296" t="s">
        <v>19</v>
      </c>
      <c r="D5006" s="297" t="n">
        <v>0.152</v>
      </c>
      <c r="E5006" s="298" t="n">
        <f aca="false">1-D5006</f>
        <v>0.848</v>
      </c>
      <c r="F5006" s="299" t="n">
        <v>239.86</v>
      </c>
    </row>
    <row r="5007" customFormat="false" ht="15" hidden="false" customHeight="false" outlineLevel="0" collapsed="false">
      <c r="A5007" s="294" t="s">
        <v>10771</v>
      </c>
      <c r="B5007" s="295" t="s">
        <v>10772</v>
      </c>
      <c r="C5007" s="296" t="s">
        <v>19</v>
      </c>
      <c r="D5007" s="297" t="n">
        <v>0.1681</v>
      </c>
      <c r="E5007" s="298" t="n">
        <f aca="false">1-D5007</f>
        <v>0.8319</v>
      </c>
      <c r="F5007" s="299" t="n">
        <v>246.89</v>
      </c>
    </row>
    <row r="5008" customFormat="false" ht="15" hidden="false" customHeight="false" outlineLevel="0" collapsed="false">
      <c r="A5008" s="294" t="s">
        <v>10773</v>
      </c>
      <c r="B5008" s="295" t="s">
        <v>10774</v>
      </c>
      <c r="C5008" s="296" t="s">
        <v>19</v>
      </c>
      <c r="D5008" s="297" t="n">
        <v>0.152</v>
      </c>
      <c r="E5008" s="298" t="n">
        <f aca="false">1-D5008</f>
        <v>0.848</v>
      </c>
      <c r="F5008" s="299" t="n">
        <v>239.86</v>
      </c>
    </row>
    <row r="5009" customFormat="false" ht="15" hidden="false" customHeight="false" outlineLevel="0" collapsed="false">
      <c r="A5009" s="294" t="s">
        <v>10775</v>
      </c>
      <c r="B5009" s="295" t="s">
        <v>10776</v>
      </c>
      <c r="C5009" s="296" t="s">
        <v>19</v>
      </c>
      <c r="D5009" s="297" t="n">
        <v>0.1681</v>
      </c>
      <c r="E5009" s="298" t="n">
        <f aca="false">1-D5009</f>
        <v>0.8319</v>
      </c>
      <c r="F5009" s="299" t="n">
        <v>246.89</v>
      </c>
    </row>
    <row r="5010" customFormat="false" ht="15" hidden="false" customHeight="false" outlineLevel="0" collapsed="false">
      <c r="A5010" s="294" t="s">
        <v>10777</v>
      </c>
      <c r="B5010" s="295" t="s">
        <v>10778</v>
      </c>
      <c r="C5010" s="296" t="s">
        <v>19</v>
      </c>
      <c r="D5010" s="297" t="n">
        <v>0.287</v>
      </c>
      <c r="E5010" s="298" t="n">
        <f aca="false">1-D5010</f>
        <v>0.713</v>
      </c>
      <c r="F5010" s="299" t="n">
        <v>27.07</v>
      </c>
    </row>
    <row r="5011" customFormat="false" ht="15" hidden="false" customHeight="false" outlineLevel="0" collapsed="false">
      <c r="A5011" s="294" t="s">
        <v>10779</v>
      </c>
      <c r="B5011" s="295" t="s">
        <v>10780</v>
      </c>
      <c r="C5011" s="296" t="s">
        <v>19</v>
      </c>
      <c r="D5011" s="297" t="n">
        <v>0.3618</v>
      </c>
      <c r="E5011" s="298" t="n">
        <f aca="false">1-D5011</f>
        <v>0.6382</v>
      </c>
      <c r="F5011" s="299" t="n">
        <v>36.95</v>
      </c>
    </row>
    <row r="5012" customFormat="false" ht="15" hidden="false" customHeight="false" outlineLevel="0" collapsed="false">
      <c r="A5012" s="294" t="s">
        <v>10781</v>
      </c>
      <c r="B5012" s="295" t="s">
        <v>10782</v>
      </c>
      <c r="C5012" s="296" t="s">
        <v>19</v>
      </c>
      <c r="D5012" s="297" t="n">
        <v>0.4265</v>
      </c>
      <c r="E5012" s="298" t="n">
        <f aca="false">1-D5012</f>
        <v>0.5735</v>
      </c>
      <c r="F5012" s="299" t="n">
        <v>60.99</v>
      </c>
    </row>
    <row r="5013" customFormat="false" ht="15" hidden="false" customHeight="false" outlineLevel="0" collapsed="false">
      <c r="A5013" s="294" t="s">
        <v>10783</v>
      </c>
      <c r="B5013" s="295" t="s">
        <v>10784</v>
      </c>
      <c r="C5013" s="296" t="s">
        <v>19</v>
      </c>
      <c r="D5013" s="297" t="n">
        <v>0.2633</v>
      </c>
      <c r="E5013" s="298" t="n">
        <f aca="false">1-D5013</f>
        <v>0.7367</v>
      </c>
      <c r="F5013" s="299" t="n">
        <v>38.85</v>
      </c>
    </row>
    <row r="5014" customFormat="false" ht="15" hidden="false" customHeight="false" outlineLevel="0" collapsed="false">
      <c r="A5014" s="294" t="s">
        <v>10785</v>
      </c>
      <c r="B5014" s="295" t="s">
        <v>10786</v>
      </c>
      <c r="C5014" s="296" t="s">
        <v>19</v>
      </c>
      <c r="D5014" s="297" t="n">
        <v>0.222</v>
      </c>
      <c r="E5014" s="298" t="n">
        <f aca="false">1-D5014</f>
        <v>0.778</v>
      </c>
      <c r="F5014" s="299" t="n">
        <v>35.59</v>
      </c>
    </row>
    <row r="5015" customFormat="false" ht="15" hidden="false" customHeight="false" outlineLevel="0" collapsed="false">
      <c r="A5015" s="294" t="s">
        <v>10787</v>
      </c>
      <c r="B5015" s="295" t="s">
        <v>10788</v>
      </c>
      <c r="C5015" s="296" t="s">
        <v>19</v>
      </c>
      <c r="D5015" s="297" t="n">
        <v>0.2355</v>
      </c>
      <c r="E5015" s="298" t="n">
        <f aca="false">1-D5015</f>
        <v>0.7645</v>
      </c>
      <c r="F5015" s="299" t="n">
        <v>55.62</v>
      </c>
    </row>
    <row r="5016" customFormat="false" ht="15" hidden="false" customHeight="false" outlineLevel="0" collapsed="false">
      <c r="A5016" s="294" t="s">
        <v>10789</v>
      </c>
      <c r="B5016" s="295" t="s">
        <v>10790</v>
      </c>
      <c r="C5016" s="296" t="s">
        <v>19</v>
      </c>
      <c r="D5016" s="297" t="n">
        <v>0.1769</v>
      </c>
      <c r="E5016" s="298" t="n">
        <f aca="false">1-D5016</f>
        <v>0.8231</v>
      </c>
      <c r="F5016" s="299" t="n">
        <v>49.58</v>
      </c>
    </row>
    <row r="5017" customFormat="false" ht="15" hidden="false" customHeight="false" outlineLevel="0" collapsed="false">
      <c r="A5017" s="294" t="s">
        <v>10791</v>
      </c>
      <c r="B5017" s="295" t="s">
        <v>10792</v>
      </c>
      <c r="C5017" s="296" t="s">
        <v>19</v>
      </c>
      <c r="D5017" s="297" t="n">
        <v>0.2322</v>
      </c>
      <c r="E5017" s="298" t="n">
        <f aca="false">1-D5017</f>
        <v>0.7678</v>
      </c>
      <c r="F5017" s="299" t="n">
        <v>70.53</v>
      </c>
    </row>
    <row r="5018" customFormat="false" ht="15" hidden="false" customHeight="false" outlineLevel="0" collapsed="false">
      <c r="A5018" s="294" t="s">
        <v>10793</v>
      </c>
      <c r="B5018" s="295" t="s">
        <v>10794</v>
      </c>
      <c r="C5018" s="296" t="s">
        <v>19</v>
      </c>
      <c r="D5018" s="297" t="n">
        <v>0.1659</v>
      </c>
      <c r="E5018" s="298" t="n">
        <f aca="false">1-D5018</f>
        <v>0.8341</v>
      </c>
      <c r="F5018" s="299" t="n">
        <v>62.02</v>
      </c>
    </row>
    <row r="5019" customFormat="false" ht="15" hidden="false" customHeight="false" outlineLevel="0" collapsed="false">
      <c r="A5019" s="294" t="s">
        <v>10795</v>
      </c>
      <c r="B5019" s="295" t="s">
        <v>10796</v>
      </c>
      <c r="C5019" s="296" t="s">
        <v>19</v>
      </c>
      <c r="D5019" s="297" t="n">
        <v>0.2822</v>
      </c>
      <c r="E5019" s="298" t="n">
        <f aca="false">1-D5019</f>
        <v>0.7178</v>
      </c>
      <c r="F5019" s="299" t="n">
        <v>123.64</v>
      </c>
    </row>
    <row r="5020" customFormat="false" ht="15" hidden="false" customHeight="false" outlineLevel="0" collapsed="false">
      <c r="A5020" s="294" t="s">
        <v>10797</v>
      </c>
      <c r="B5020" s="295" t="s">
        <v>10798</v>
      </c>
      <c r="C5020" s="296" t="s">
        <v>19</v>
      </c>
      <c r="D5020" s="297" t="n">
        <v>0.1979</v>
      </c>
      <c r="E5020" s="298" t="n">
        <f aca="false">1-D5020</f>
        <v>0.8021</v>
      </c>
      <c r="F5020" s="299" t="n">
        <v>103.43</v>
      </c>
    </row>
    <row r="5021" customFormat="false" ht="15" hidden="false" customHeight="false" outlineLevel="0" collapsed="false">
      <c r="A5021" s="294" t="s">
        <v>10799</v>
      </c>
      <c r="B5021" s="295" t="s">
        <v>10800</v>
      </c>
      <c r="C5021" s="296" t="s">
        <v>19</v>
      </c>
      <c r="D5021" s="297" t="n">
        <v>0.1299</v>
      </c>
      <c r="E5021" s="298" t="n">
        <f aca="false">1-D5021</f>
        <v>0.8701</v>
      </c>
      <c r="F5021" s="299" t="n">
        <v>91.36</v>
      </c>
    </row>
    <row r="5022" customFormat="false" ht="15" hidden="false" customHeight="false" outlineLevel="0" collapsed="false">
      <c r="A5022" s="294" t="s">
        <v>10801</v>
      </c>
      <c r="B5022" s="295" t="s">
        <v>10802</v>
      </c>
      <c r="C5022" s="296" t="s">
        <v>19</v>
      </c>
      <c r="D5022" s="297" t="n">
        <v>0.157</v>
      </c>
      <c r="E5022" s="298" t="n">
        <f aca="false">1-D5022</f>
        <v>0.843</v>
      </c>
      <c r="F5022" s="299" t="n">
        <v>245.7</v>
      </c>
    </row>
    <row r="5023" customFormat="false" ht="15" hidden="false" customHeight="false" outlineLevel="0" collapsed="false">
      <c r="A5023" s="294" t="s">
        <v>10803</v>
      </c>
      <c r="B5023" s="295" t="s">
        <v>10804</v>
      </c>
      <c r="C5023" s="296" t="s">
        <v>19</v>
      </c>
      <c r="D5023" s="297" t="n">
        <v>0.1423</v>
      </c>
      <c r="E5023" s="298" t="n">
        <f aca="false">1-D5023</f>
        <v>0.8577</v>
      </c>
      <c r="F5023" s="299" t="n">
        <v>187.04</v>
      </c>
    </row>
    <row r="5024" customFormat="false" ht="15" hidden="false" customHeight="false" outlineLevel="0" collapsed="false">
      <c r="A5024" s="294" t="s">
        <v>10805</v>
      </c>
      <c r="B5024" s="295" t="s">
        <v>10806</v>
      </c>
      <c r="C5024" s="296" t="s">
        <v>19</v>
      </c>
      <c r="D5024" s="297" t="n">
        <v>0.084</v>
      </c>
      <c r="E5024" s="298" t="n">
        <f aca="false">1-D5024</f>
        <v>0.916</v>
      </c>
      <c r="F5024" s="299" t="n">
        <v>169.7</v>
      </c>
    </row>
    <row r="5025" customFormat="false" ht="15" hidden="false" customHeight="false" outlineLevel="0" collapsed="false">
      <c r="A5025" s="294" t="s">
        <v>10807</v>
      </c>
      <c r="B5025" s="295" t="s">
        <v>10808</v>
      </c>
      <c r="C5025" s="296" t="s">
        <v>19</v>
      </c>
      <c r="D5025" s="297" t="n">
        <v>0.1616</v>
      </c>
      <c r="E5025" s="298" t="n">
        <f aca="false">1-D5025</f>
        <v>0.8384</v>
      </c>
      <c r="F5025" s="299" t="n">
        <v>261.97</v>
      </c>
    </row>
    <row r="5026" customFormat="false" ht="15" hidden="false" customHeight="false" outlineLevel="0" collapsed="false">
      <c r="A5026" s="294" t="s">
        <v>10809</v>
      </c>
      <c r="B5026" s="295" t="s">
        <v>10810</v>
      </c>
      <c r="C5026" s="296" t="s">
        <v>19</v>
      </c>
      <c r="D5026" s="297" t="n">
        <v>0.1321</v>
      </c>
      <c r="E5026" s="298" t="n">
        <f aca="false">1-D5026</f>
        <v>0.8679</v>
      </c>
      <c r="F5026" s="299" t="n">
        <v>248.65</v>
      </c>
    </row>
    <row r="5027" customFormat="false" ht="15" hidden="false" customHeight="false" outlineLevel="0" collapsed="false">
      <c r="A5027" s="294" t="s">
        <v>10811</v>
      </c>
      <c r="B5027" s="295" t="s">
        <v>10812</v>
      </c>
      <c r="C5027" s="296" t="s">
        <v>19</v>
      </c>
      <c r="D5027" s="297" t="n">
        <v>0.0735</v>
      </c>
      <c r="E5027" s="298" t="n">
        <f aca="false">1-D5027</f>
        <v>0.9265</v>
      </c>
      <c r="F5027" s="299" t="n">
        <v>225.86</v>
      </c>
    </row>
    <row r="5028" customFormat="false" ht="15" hidden="false" customHeight="false" outlineLevel="0" collapsed="false">
      <c r="A5028" s="294" t="s">
        <v>10813</v>
      </c>
      <c r="B5028" s="295" t="s">
        <v>10814</v>
      </c>
      <c r="C5028" s="296" t="s">
        <v>19</v>
      </c>
      <c r="D5028" s="297" t="n">
        <v>0.1727</v>
      </c>
      <c r="E5028" s="298" t="n">
        <f aca="false">1-D5028</f>
        <v>0.8273</v>
      </c>
      <c r="F5028" s="299" t="n">
        <v>211.13</v>
      </c>
    </row>
    <row r="5029" customFormat="false" ht="15" hidden="false" customHeight="false" outlineLevel="0" collapsed="false">
      <c r="A5029" s="294" t="s">
        <v>10815</v>
      </c>
      <c r="B5029" s="295" t="s">
        <v>10816</v>
      </c>
      <c r="C5029" s="296" t="s">
        <v>19</v>
      </c>
      <c r="D5029" s="297" t="n">
        <v>0.1902</v>
      </c>
      <c r="E5029" s="298" t="n">
        <f aca="false">1-D5029</f>
        <v>0.8098</v>
      </c>
      <c r="F5029" s="299" t="n">
        <v>218.16</v>
      </c>
    </row>
    <row r="5030" customFormat="false" ht="15" hidden="false" customHeight="false" outlineLevel="0" collapsed="false">
      <c r="A5030" s="294" t="s">
        <v>10817</v>
      </c>
      <c r="B5030" s="295" t="s">
        <v>10818</v>
      </c>
      <c r="C5030" s="296" t="s">
        <v>19</v>
      </c>
      <c r="D5030" s="297" t="n">
        <v>0.4416</v>
      </c>
      <c r="E5030" s="298" t="n">
        <f aca="false">1-D5030</f>
        <v>0.5584</v>
      </c>
      <c r="F5030" s="299" t="n">
        <v>17.03</v>
      </c>
    </row>
    <row r="5031" customFormat="false" ht="15" hidden="false" customHeight="false" outlineLevel="0" collapsed="false">
      <c r="A5031" s="294" t="s">
        <v>10819</v>
      </c>
      <c r="B5031" s="295" t="s">
        <v>10820</v>
      </c>
      <c r="C5031" s="296" t="s">
        <v>19</v>
      </c>
      <c r="D5031" s="297" t="n">
        <v>0.479</v>
      </c>
      <c r="E5031" s="298" t="n">
        <f aca="false">1-D5031</f>
        <v>0.521</v>
      </c>
      <c r="F5031" s="299" t="n">
        <v>26.95</v>
      </c>
    </row>
    <row r="5032" customFormat="false" ht="15" hidden="false" customHeight="false" outlineLevel="0" collapsed="false">
      <c r="A5032" s="294" t="s">
        <v>10821</v>
      </c>
      <c r="B5032" s="295" t="s">
        <v>10822</v>
      </c>
      <c r="C5032" s="296" t="s">
        <v>19</v>
      </c>
      <c r="D5032" s="297" t="n">
        <v>0.4806</v>
      </c>
      <c r="E5032" s="298" t="n">
        <f aca="false">1-D5032</f>
        <v>0.5194</v>
      </c>
      <c r="F5032" s="299" t="n">
        <v>43.61</v>
      </c>
    </row>
    <row r="5033" customFormat="false" ht="15" hidden="false" customHeight="false" outlineLevel="0" collapsed="false">
      <c r="A5033" s="294" t="s">
        <v>10823</v>
      </c>
      <c r="B5033" s="295" t="s">
        <v>10824</v>
      </c>
      <c r="C5033" s="296" t="s">
        <v>19</v>
      </c>
      <c r="D5033" s="297" t="n">
        <v>0.4011</v>
      </c>
      <c r="E5033" s="298" t="n">
        <f aca="false">1-D5033</f>
        <v>0.5989</v>
      </c>
      <c r="F5033" s="299" t="n">
        <v>32.61</v>
      </c>
    </row>
    <row r="5034" customFormat="false" ht="15" hidden="false" customHeight="false" outlineLevel="0" collapsed="false">
      <c r="A5034" s="294" t="s">
        <v>10825</v>
      </c>
      <c r="B5034" s="295" t="s">
        <v>10826</v>
      </c>
      <c r="C5034" s="296" t="s">
        <v>19</v>
      </c>
      <c r="D5034" s="297" t="n">
        <v>0.3515</v>
      </c>
      <c r="E5034" s="298" t="n">
        <f aca="false">1-D5034</f>
        <v>0.6485</v>
      </c>
      <c r="F5034" s="299" t="n">
        <v>39.32</v>
      </c>
    </row>
    <row r="5035" customFormat="false" ht="15" hidden="false" customHeight="false" outlineLevel="0" collapsed="false">
      <c r="A5035" s="294" t="s">
        <v>10827</v>
      </c>
      <c r="B5035" s="295" t="s">
        <v>10828</v>
      </c>
      <c r="C5035" s="296" t="s">
        <v>19</v>
      </c>
      <c r="D5035" s="297" t="n">
        <v>0.326</v>
      </c>
      <c r="E5035" s="298" t="n">
        <f aca="false">1-D5035</f>
        <v>0.674</v>
      </c>
      <c r="F5035" s="299" t="n">
        <v>44.94</v>
      </c>
    </row>
    <row r="5036" customFormat="false" ht="15" hidden="false" customHeight="false" outlineLevel="0" collapsed="false">
      <c r="A5036" s="294" t="s">
        <v>10829</v>
      </c>
      <c r="B5036" s="295" t="s">
        <v>10830</v>
      </c>
      <c r="C5036" s="296" t="s">
        <v>19</v>
      </c>
      <c r="D5036" s="297" t="n">
        <v>0.2653</v>
      </c>
      <c r="E5036" s="298" t="n">
        <f aca="false">1-D5036</f>
        <v>0.7347</v>
      </c>
      <c r="F5036" s="299" t="n">
        <v>59.3</v>
      </c>
    </row>
    <row r="5037" customFormat="false" ht="15" hidden="false" customHeight="false" outlineLevel="0" collapsed="false">
      <c r="A5037" s="294" t="s">
        <v>10831</v>
      </c>
      <c r="B5037" s="295" t="s">
        <v>10832</v>
      </c>
      <c r="C5037" s="296" t="s">
        <v>19</v>
      </c>
      <c r="D5037" s="297" t="n">
        <v>0.1884</v>
      </c>
      <c r="E5037" s="298" t="n">
        <f aca="false">1-D5037</f>
        <v>0.8116</v>
      </c>
      <c r="F5037" s="299" t="n">
        <v>91.81</v>
      </c>
    </row>
    <row r="5038" customFormat="false" ht="15" hidden="false" customHeight="false" outlineLevel="0" collapsed="false">
      <c r="A5038" s="294" t="s">
        <v>10833</v>
      </c>
      <c r="B5038" s="295" t="s">
        <v>10834</v>
      </c>
      <c r="C5038" s="296" t="s">
        <v>19</v>
      </c>
      <c r="D5038" s="297" t="n">
        <v>0.1475</v>
      </c>
      <c r="E5038" s="298" t="n">
        <f aca="false">1-D5038</f>
        <v>0.8525</v>
      </c>
      <c r="F5038" s="299" t="n">
        <v>128.16</v>
      </c>
    </row>
    <row r="5039" customFormat="false" ht="15" hidden="false" customHeight="false" outlineLevel="0" collapsed="false">
      <c r="A5039" s="294" t="s">
        <v>10835</v>
      </c>
      <c r="B5039" s="295" t="s">
        <v>10836</v>
      </c>
      <c r="C5039" s="296" t="s">
        <v>19</v>
      </c>
      <c r="D5039" s="297" t="n">
        <v>0.4831</v>
      </c>
      <c r="E5039" s="298" t="n">
        <f aca="false">1-D5039</f>
        <v>0.5169</v>
      </c>
      <c r="F5039" s="299" t="n">
        <v>44.09</v>
      </c>
    </row>
    <row r="5040" customFormat="false" ht="15" hidden="false" customHeight="false" outlineLevel="0" collapsed="false">
      <c r="A5040" s="294" t="s">
        <v>10837</v>
      </c>
      <c r="B5040" s="295" t="s">
        <v>10838</v>
      </c>
      <c r="C5040" s="296" t="s">
        <v>19</v>
      </c>
      <c r="D5040" s="297" t="n">
        <v>0.4423</v>
      </c>
      <c r="E5040" s="298" t="n">
        <f aca="false">1-D5040</f>
        <v>0.5577</v>
      </c>
      <c r="F5040" s="299" t="n">
        <v>52.38</v>
      </c>
    </row>
    <row r="5041" customFormat="false" ht="15" hidden="false" customHeight="false" outlineLevel="0" collapsed="false">
      <c r="A5041" s="294" t="s">
        <v>10839</v>
      </c>
      <c r="B5041" s="295" t="s">
        <v>10840</v>
      </c>
      <c r="C5041" s="296" t="s">
        <v>19</v>
      </c>
      <c r="D5041" s="297" t="n">
        <v>0.4229</v>
      </c>
      <c r="E5041" s="298" t="n">
        <f aca="false">1-D5041</f>
        <v>0.5771</v>
      </c>
      <c r="F5041" s="299" t="n">
        <v>59.82</v>
      </c>
    </row>
    <row r="5042" customFormat="false" ht="15" hidden="false" customHeight="false" outlineLevel="0" collapsed="false">
      <c r="A5042" s="294" t="s">
        <v>10841</v>
      </c>
      <c r="B5042" s="295" t="s">
        <v>10842</v>
      </c>
      <c r="C5042" s="296" t="s">
        <v>19</v>
      </c>
      <c r="D5042" s="297" t="n">
        <v>0.3666</v>
      </c>
      <c r="E5042" s="298" t="n">
        <f aca="false">1-D5042</f>
        <v>0.6334</v>
      </c>
      <c r="F5042" s="299" t="n">
        <v>76.49</v>
      </c>
    </row>
    <row r="5043" customFormat="false" ht="15" hidden="false" customHeight="false" outlineLevel="0" collapsed="false">
      <c r="A5043" s="294" t="s">
        <v>10843</v>
      </c>
      <c r="B5043" s="295" t="s">
        <v>10844</v>
      </c>
      <c r="C5043" s="296" t="s">
        <v>19</v>
      </c>
      <c r="D5043" s="297" t="n">
        <v>0.3664</v>
      </c>
      <c r="E5043" s="298" t="n">
        <f aca="false">1-D5043</f>
        <v>0.6336</v>
      </c>
      <c r="F5043" s="299" t="n">
        <v>76.42</v>
      </c>
    </row>
    <row r="5044" customFormat="false" ht="15" hidden="false" customHeight="false" outlineLevel="0" collapsed="false">
      <c r="A5044" s="294" t="s">
        <v>10845</v>
      </c>
      <c r="B5044" s="295" t="s">
        <v>10846</v>
      </c>
      <c r="C5044" s="296" t="s">
        <v>19</v>
      </c>
      <c r="D5044" s="297" t="n">
        <v>0.2768</v>
      </c>
      <c r="E5044" s="298" t="n">
        <f aca="false">1-D5044</f>
        <v>0.7232</v>
      </c>
      <c r="F5044" s="299" t="n">
        <v>110.27</v>
      </c>
    </row>
    <row r="5045" customFormat="false" ht="15" hidden="false" customHeight="false" outlineLevel="0" collapsed="false">
      <c r="A5045" s="294" t="s">
        <v>10847</v>
      </c>
      <c r="B5045" s="295" t="s">
        <v>10848</v>
      </c>
      <c r="C5045" s="296" t="s">
        <v>19</v>
      </c>
      <c r="D5045" s="297" t="n">
        <v>0.2848</v>
      </c>
      <c r="E5045" s="298" t="n">
        <f aca="false">1-D5045</f>
        <v>0.7152</v>
      </c>
      <c r="F5045" s="299" t="n">
        <v>112.34</v>
      </c>
    </row>
    <row r="5046" customFormat="false" ht="15" hidden="false" customHeight="false" outlineLevel="0" collapsed="false">
      <c r="A5046" s="294" t="s">
        <v>10849</v>
      </c>
      <c r="B5046" s="295" t="s">
        <v>10850</v>
      </c>
      <c r="C5046" s="296" t="s">
        <v>19</v>
      </c>
      <c r="D5046" s="297" t="n">
        <v>0.223</v>
      </c>
      <c r="E5046" s="298" t="n">
        <f aca="false">1-D5046</f>
        <v>0.777</v>
      </c>
      <c r="F5046" s="299" t="n">
        <v>147.79</v>
      </c>
    </row>
    <row r="5047" customFormat="false" ht="15" hidden="false" customHeight="false" outlineLevel="0" collapsed="false">
      <c r="A5047" s="294" t="s">
        <v>10851</v>
      </c>
      <c r="B5047" s="295" t="s">
        <v>10852</v>
      </c>
      <c r="C5047" s="296" t="s">
        <v>19</v>
      </c>
      <c r="D5047" s="297" t="n">
        <v>0.2368</v>
      </c>
      <c r="E5047" s="298" t="n">
        <f aca="false">1-D5047</f>
        <v>0.7632</v>
      </c>
      <c r="F5047" s="299" t="n">
        <v>152.04</v>
      </c>
    </row>
    <row r="5048" customFormat="false" ht="15" hidden="false" customHeight="false" outlineLevel="0" collapsed="false">
      <c r="A5048" s="294" t="s">
        <v>10853</v>
      </c>
      <c r="B5048" s="295" t="s">
        <v>10854</v>
      </c>
      <c r="C5048" s="296" t="s">
        <v>19</v>
      </c>
      <c r="D5048" s="297" t="n">
        <v>0.1996</v>
      </c>
      <c r="E5048" s="298" t="n">
        <f aca="false">1-D5048</f>
        <v>0.8004</v>
      </c>
      <c r="F5048" s="299" t="n">
        <v>183.65</v>
      </c>
    </row>
    <row r="5049" customFormat="false" ht="15" hidden="false" customHeight="false" outlineLevel="0" collapsed="false">
      <c r="A5049" s="294" t="s">
        <v>10855</v>
      </c>
      <c r="B5049" s="295" t="s">
        <v>10856</v>
      </c>
      <c r="C5049" s="296" t="s">
        <v>19</v>
      </c>
      <c r="D5049" s="297" t="n">
        <v>0.1831</v>
      </c>
      <c r="E5049" s="298" t="n">
        <f aca="false">1-D5049</f>
        <v>0.8169</v>
      </c>
      <c r="F5049" s="299" t="n">
        <v>199.1</v>
      </c>
    </row>
    <row r="5050" customFormat="false" ht="15" hidden="false" customHeight="false" outlineLevel="0" collapsed="false">
      <c r="A5050" s="294" t="s">
        <v>10857</v>
      </c>
      <c r="B5050" s="295" t="s">
        <v>10858</v>
      </c>
      <c r="C5050" s="296" t="s">
        <v>19</v>
      </c>
      <c r="D5050" s="297" t="n">
        <v>0.2013</v>
      </c>
      <c r="E5050" s="298" t="n">
        <f aca="false">1-D5050</f>
        <v>0.7987</v>
      </c>
      <c r="F5050" s="299" t="n">
        <v>206.13</v>
      </c>
    </row>
    <row r="5051" customFormat="false" ht="15" hidden="false" customHeight="false" outlineLevel="0" collapsed="false">
      <c r="A5051" s="294" t="s">
        <v>10859</v>
      </c>
      <c r="B5051" s="295" t="s">
        <v>10860</v>
      </c>
      <c r="C5051" s="296" t="s">
        <v>19</v>
      </c>
      <c r="D5051" s="297" t="n">
        <v>0.4527</v>
      </c>
      <c r="E5051" s="298" t="n">
        <f aca="false">1-D5051</f>
        <v>0.5473</v>
      </c>
      <c r="F5051" s="299" t="n">
        <v>16.61</v>
      </c>
    </row>
    <row r="5052" customFormat="false" ht="15" hidden="false" customHeight="false" outlineLevel="0" collapsed="false">
      <c r="A5052" s="294" t="s">
        <v>10861</v>
      </c>
      <c r="B5052" s="295" t="s">
        <v>10862</v>
      </c>
      <c r="C5052" s="296" t="s">
        <v>19</v>
      </c>
      <c r="D5052" s="297" t="n">
        <v>0.4868</v>
      </c>
      <c r="E5052" s="298" t="n">
        <f aca="false">1-D5052</f>
        <v>0.5132</v>
      </c>
      <c r="F5052" s="299" t="n">
        <v>26.52</v>
      </c>
    </row>
    <row r="5053" customFormat="false" ht="15" hidden="false" customHeight="false" outlineLevel="0" collapsed="false">
      <c r="A5053" s="294" t="s">
        <v>10863</v>
      </c>
      <c r="B5053" s="295" t="s">
        <v>10864</v>
      </c>
      <c r="C5053" s="296" t="s">
        <v>19</v>
      </c>
      <c r="D5053" s="297" t="n">
        <v>0.5028</v>
      </c>
      <c r="E5053" s="298" t="n">
        <f aca="false">1-D5053</f>
        <v>0.4972</v>
      </c>
      <c r="F5053" s="299" t="n">
        <v>41.69</v>
      </c>
    </row>
    <row r="5054" customFormat="false" ht="15" hidden="false" customHeight="false" outlineLevel="0" collapsed="false">
      <c r="A5054" s="294" t="s">
        <v>10865</v>
      </c>
      <c r="B5054" s="295" t="s">
        <v>10866</v>
      </c>
      <c r="C5054" s="296" t="s">
        <v>19</v>
      </c>
      <c r="D5054" s="297" t="n">
        <v>0.4262</v>
      </c>
      <c r="E5054" s="298" t="n">
        <f aca="false">1-D5054</f>
        <v>0.5738</v>
      </c>
      <c r="F5054" s="299" t="n">
        <v>30.69</v>
      </c>
    </row>
    <row r="5055" customFormat="false" ht="15" hidden="false" customHeight="false" outlineLevel="0" collapsed="false">
      <c r="A5055" s="294" t="s">
        <v>10867</v>
      </c>
      <c r="B5055" s="295" t="s">
        <v>10868</v>
      </c>
      <c r="C5055" s="296" t="s">
        <v>19</v>
      </c>
      <c r="D5055" s="297" t="n">
        <v>0.3682</v>
      </c>
      <c r="E5055" s="298" t="n">
        <f aca="false">1-D5055</f>
        <v>0.6318</v>
      </c>
      <c r="F5055" s="299" t="n">
        <v>37.53</v>
      </c>
    </row>
    <row r="5056" customFormat="false" ht="15" hidden="false" customHeight="false" outlineLevel="0" collapsed="false">
      <c r="A5056" s="294" t="s">
        <v>10869</v>
      </c>
      <c r="B5056" s="295" t="s">
        <v>10870</v>
      </c>
      <c r="C5056" s="296" t="s">
        <v>19</v>
      </c>
      <c r="D5056" s="297" t="n">
        <v>0.3285</v>
      </c>
      <c r="E5056" s="298" t="n">
        <f aca="false">1-D5056</f>
        <v>0.6715</v>
      </c>
      <c r="F5056" s="299" t="n">
        <v>44.59</v>
      </c>
    </row>
    <row r="5057" customFormat="false" ht="15" hidden="false" customHeight="false" outlineLevel="0" collapsed="false">
      <c r="A5057" s="294" t="s">
        <v>10871</v>
      </c>
      <c r="B5057" s="295" t="s">
        <v>10872</v>
      </c>
      <c r="C5057" s="296" t="s">
        <v>19</v>
      </c>
      <c r="D5057" s="297" t="n">
        <v>0.2651</v>
      </c>
      <c r="E5057" s="298" t="n">
        <f aca="false">1-D5057</f>
        <v>0.7349</v>
      </c>
      <c r="F5057" s="299" t="n">
        <v>59.33</v>
      </c>
    </row>
    <row r="5058" customFormat="false" ht="15" hidden="false" customHeight="false" outlineLevel="0" collapsed="false">
      <c r="A5058" s="294" t="s">
        <v>10873</v>
      </c>
      <c r="B5058" s="295" t="s">
        <v>10874</v>
      </c>
      <c r="C5058" s="296" t="s">
        <v>19</v>
      </c>
      <c r="D5058" s="297" t="n">
        <v>0.2133</v>
      </c>
      <c r="E5058" s="298" t="n">
        <f aca="false">1-D5058</f>
        <v>0.7867</v>
      </c>
      <c r="F5058" s="299" t="n">
        <v>81.1</v>
      </c>
    </row>
    <row r="5059" customFormat="false" ht="15" hidden="false" customHeight="false" outlineLevel="0" collapsed="false">
      <c r="A5059" s="294" t="s">
        <v>10875</v>
      </c>
      <c r="B5059" s="295" t="s">
        <v>10876</v>
      </c>
      <c r="C5059" s="296" t="s">
        <v>19</v>
      </c>
      <c r="D5059" s="297" t="n">
        <v>0.1594</v>
      </c>
      <c r="E5059" s="298" t="n">
        <f aca="false">1-D5059</f>
        <v>0.8406</v>
      </c>
      <c r="F5059" s="299" t="n">
        <v>118.63</v>
      </c>
    </row>
    <row r="5060" customFormat="false" ht="15" hidden="false" customHeight="false" outlineLevel="0" collapsed="false">
      <c r="A5060" s="294" t="s">
        <v>10877</v>
      </c>
      <c r="B5060" s="295" t="s">
        <v>10878</v>
      </c>
      <c r="C5060" s="296" t="s">
        <v>19</v>
      </c>
      <c r="D5060" s="297" t="n">
        <v>0.5051</v>
      </c>
      <c r="E5060" s="298" t="n">
        <f aca="false">1-D5060</f>
        <v>0.4949</v>
      </c>
      <c r="F5060" s="299" t="n">
        <v>42.17</v>
      </c>
    </row>
    <row r="5061" customFormat="false" ht="15" hidden="false" customHeight="false" outlineLevel="0" collapsed="false">
      <c r="A5061" s="294" t="s">
        <v>10879</v>
      </c>
      <c r="B5061" s="295" t="s">
        <v>10880</v>
      </c>
      <c r="C5061" s="296" t="s">
        <v>19</v>
      </c>
      <c r="D5061" s="297" t="n">
        <v>0.458</v>
      </c>
      <c r="E5061" s="298" t="n">
        <f aca="false">1-D5061</f>
        <v>0.542</v>
      </c>
      <c r="F5061" s="299" t="n">
        <v>50.59</v>
      </c>
    </row>
    <row r="5062" customFormat="false" ht="15" hidden="false" customHeight="false" outlineLevel="0" collapsed="false">
      <c r="A5062" s="294" t="s">
        <v>10881</v>
      </c>
      <c r="B5062" s="295" t="s">
        <v>10882</v>
      </c>
      <c r="C5062" s="296" t="s">
        <v>19</v>
      </c>
      <c r="D5062" s="297" t="n">
        <v>0.4254</v>
      </c>
      <c r="E5062" s="298" t="n">
        <f aca="false">1-D5062</f>
        <v>0.5746</v>
      </c>
      <c r="F5062" s="299" t="n">
        <v>59.47</v>
      </c>
    </row>
    <row r="5063" customFormat="false" ht="15" hidden="false" customHeight="false" outlineLevel="0" collapsed="false">
      <c r="A5063" s="294" t="s">
        <v>10883</v>
      </c>
      <c r="B5063" s="295" t="s">
        <v>10884</v>
      </c>
      <c r="C5063" s="296" t="s">
        <v>19</v>
      </c>
      <c r="D5063" s="297" t="n">
        <v>0.3664</v>
      </c>
      <c r="E5063" s="298" t="n">
        <f aca="false">1-D5063</f>
        <v>0.6336</v>
      </c>
      <c r="F5063" s="299" t="n">
        <v>76.52</v>
      </c>
    </row>
    <row r="5064" customFormat="false" ht="15" hidden="false" customHeight="false" outlineLevel="0" collapsed="false">
      <c r="A5064" s="294" t="s">
        <v>10885</v>
      </c>
      <c r="B5064" s="295" t="s">
        <v>10886</v>
      </c>
      <c r="C5064" s="296" t="s">
        <v>19</v>
      </c>
      <c r="D5064" s="297" t="n">
        <v>0.3663</v>
      </c>
      <c r="E5064" s="298" t="n">
        <f aca="false">1-D5064</f>
        <v>0.6337</v>
      </c>
      <c r="F5064" s="299" t="n">
        <v>76.45</v>
      </c>
    </row>
    <row r="5065" customFormat="false" ht="15" hidden="false" customHeight="false" outlineLevel="0" collapsed="false">
      <c r="A5065" s="294" t="s">
        <v>10887</v>
      </c>
      <c r="B5065" s="295" t="s">
        <v>10888</v>
      </c>
      <c r="C5065" s="296" t="s">
        <v>19</v>
      </c>
      <c r="D5065" s="297" t="n">
        <v>0.3065</v>
      </c>
      <c r="E5065" s="298" t="n">
        <f aca="false">1-D5065</f>
        <v>0.6935</v>
      </c>
      <c r="F5065" s="299" t="n">
        <v>99.56</v>
      </c>
    </row>
    <row r="5066" customFormat="false" ht="15" hidden="false" customHeight="false" outlineLevel="0" collapsed="false">
      <c r="A5066" s="294" t="s">
        <v>10889</v>
      </c>
      <c r="B5066" s="295" t="s">
        <v>10890</v>
      </c>
      <c r="C5066" s="296" t="s">
        <v>19</v>
      </c>
      <c r="D5066" s="297" t="n">
        <v>0.3149</v>
      </c>
      <c r="E5066" s="298" t="n">
        <f aca="false">1-D5066</f>
        <v>0.6851</v>
      </c>
      <c r="F5066" s="299" t="n">
        <v>101.63</v>
      </c>
    </row>
    <row r="5067" customFormat="false" ht="15" hidden="false" customHeight="false" outlineLevel="0" collapsed="false">
      <c r="A5067" s="294" t="s">
        <v>10891</v>
      </c>
      <c r="B5067" s="295" t="s">
        <v>10892</v>
      </c>
      <c r="C5067" s="296" t="s">
        <v>19</v>
      </c>
      <c r="D5067" s="297" t="n">
        <v>0.2383</v>
      </c>
      <c r="E5067" s="298" t="n">
        <f aca="false">1-D5067</f>
        <v>0.7617</v>
      </c>
      <c r="F5067" s="299" t="n">
        <v>138.26</v>
      </c>
    </row>
    <row r="5068" customFormat="false" ht="15" hidden="false" customHeight="false" outlineLevel="0" collapsed="false">
      <c r="A5068" s="294" t="s">
        <v>10893</v>
      </c>
      <c r="B5068" s="295" t="s">
        <v>10894</v>
      </c>
      <c r="C5068" s="296" t="s">
        <v>19</v>
      </c>
      <c r="D5068" s="297" t="n">
        <v>0.2526</v>
      </c>
      <c r="E5068" s="298" t="n">
        <f aca="false">1-D5068</f>
        <v>0.7474</v>
      </c>
      <c r="F5068" s="299" t="n">
        <v>142.51</v>
      </c>
    </row>
    <row r="5069" customFormat="false" ht="15" hidden="false" customHeight="false" outlineLevel="0" collapsed="false">
      <c r="A5069" s="294" t="s">
        <v>10895</v>
      </c>
      <c r="B5069" s="295" t="s">
        <v>10896</v>
      </c>
      <c r="C5069" s="296" t="s">
        <v>19</v>
      </c>
      <c r="D5069" s="297" t="n">
        <v>0.041</v>
      </c>
      <c r="E5069" s="298" t="n">
        <f aca="false">1-D5069</f>
        <v>0.959</v>
      </c>
      <c r="F5069" s="299" t="n">
        <v>74.11</v>
      </c>
    </row>
    <row r="5070" customFormat="false" ht="15" hidden="false" customHeight="false" outlineLevel="0" collapsed="false">
      <c r="A5070" s="294" t="s">
        <v>10897</v>
      </c>
      <c r="B5070" s="295" t="s">
        <v>10898</v>
      </c>
      <c r="C5070" s="296" t="s">
        <v>61</v>
      </c>
      <c r="D5070" s="297" t="n">
        <v>0.1235</v>
      </c>
      <c r="E5070" s="298" t="n">
        <f aca="false">1-D5070</f>
        <v>0.8765</v>
      </c>
      <c r="F5070" s="299" t="n">
        <v>93.34</v>
      </c>
    </row>
    <row r="5071" customFormat="false" ht="15" hidden="false" customHeight="false" outlineLevel="0" collapsed="false">
      <c r="A5071" s="294" t="s">
        <v>10899</v>
      </c>
      <c r="B5071" s="295" t="s">
        <v>10900</v>
      </c>
      <c r="C5071" s="296" t="s">
        <v>61</v>
      </c>
      <c r="D5071" s="297" t="n">
        <v>0.1162</v>
      </c>
      <c r="E5071" s="298" t="n">
        <f aca="false">1-D5071</f>
        <v>0.8838</v>
      </c>
      <c r="F5071" s="299" t="n">
        <v>114.41</v>
      </c>
    </row>
    <row r="5072" customFormat="false" ht="15" hidden="false" customHeight="false" outlineLevel="0" collapsed="false">
      <c r="A5072" s="294" t="s">
        <v>10901</v>
      </c>
      <c r="B5072" s="295" t="s">
        <v>10902</v>
      </c>
      <c r="C5072" s="296" t="s">
        <v>61</v>
      </c>
      <c r="D5072" s="297" t="n">
        <v>0.1003</v>
      </c>
      <c r="E5072" s="298" t="n">
        <f aca="false">1-D5072</f>
        <v>0.8997</v>
      </c>
      <c r="F5072" s="299" t="n">
        <v>149.97</v>
      </c>
    </row>
    <row r="5073" customFormat="false" ht="15" hidden="false" customHeight="false" outlineLevel="0" collapsed="false">
      <c r="A5073" s="294" t="s">
        <v>10903</v>
      </c>
      <c r="B5073" s="295" t="s">
        <v>10904</v>
      </c>
      <c r="C5073" s="296" t="s">
        <v>61</v>
      </c>
      <c r="D5073" s="297" t="n">
        <v>0.2508</v>
      </c>
      <c r="E5073" s="298" t="n">
        <f aca="false">1-D5073</f>
        <v>0.7492</v>
      </c>
      <c r="F5073" s="299" t="n">
        <v>29.98</v>
      </c>
    </row>
    <row r="5074" customFormat="false" ht="15" hidden="false" customHeight="false" outlineLevel="0" collapsed="false">
      <c r="A5074" s="294" t="s">
        <v>10905</v>
      </c>
      <c r="B5074" s="295" t="s">
        <v>10906</v>
      </c>
      <c r="C5074" s="296" t="s">
        <v>61</v>
      </c>
      <c r="D5074" s="297" t="n">
        <v>0.3026</v>
      </c>
      <c r="E5074" s="298" t="n">
        <f aca="false">1-D5074</f>
        <v>0.6974</v>
      </c>
      <c r="F5074" s="299" t="n">
        <v>42.66</v>
      </c>
    </row>
    <row r="5075" customFormat="false" ht="15" hidden="false" customHeight="false" outlineLevel="0" collapsed="false">
      <c r="A5075" s="294" t="s">
        <v>10907</v>
      </c>
      <c r="B5075" s="295" t="s">
        <v>10908</v>
      </c>
      <c r="C5075" s="296" t="s">
        <v>61</v>
      </c>
      <c r="D5075" s="297" t="n">
        <v>0.3186</v>
      </c>
      <c r="E5075" s="298" t="n">
        <f aca="false">1-D5075</f>
        <v>0.6814</v>
      </c>
      <c r="F5075" s="299" t="n">
        <v>65.88</v>
      </c>
    </row>
    <row r="5076" customFormat="false" ht="15" hidden="false" customHeight="false" outlineLevel="0" collapsed="false">
      <c r="A5076" s="294" t="s">
        <v>10909</v>
      </c>
      <c r="B5076" s="295" t="s">
        <v>10910</v>
      </c>
      <c r="C5076" s="296" t="s">
        <v>61</v>
      </c>
      <c r="D5076" s="297" t="n">
        <v>0.2159</v>
      </c>
      <c r="E5076" s="298" t="n">
        <f aca="false">1-D5076</f>
        <v>0.7841</v>
      </c>
      <c r="F5076" s="299" t="n">
        <v>52.33</v>
      </c>
    </row>
    <row r="5077" customFormat="false" ht="15" hidden="false" customHeight="false" outlineLevel="0" collapsed="false">
      <c r="A5077" s="294" t="s">
        <v>10911</v>
      </c>
      <c r="B5077" s="295" t="s">
        <v>10912</v>
      </c>
      <c r="C5077" s="296" t="s">
        <v>61</v>
      </c>
      <c r="D5077" s="297" t="n">
        <v>0.1903</v>
      </c>
      <c r="E5077" s="298" t="n">
        <f aca="false">1-D5077</f>
        <v>0.8097</v>
      </c>
      <c r="F5077" s="299" t="n">
        <v>62.79</v>
      </c>
    </row>
    <row r="5078" customFormat="false" ht="15" hidden="false" customHeight="false" outlineLevel="0" collapsed="false">
      <c r="A5078" s="294" t="s">
        <v>10913</v>
      </c>
      <c r="B5078" s="295" t="s">
        <v>10914</v>
      </c>
      <c r="C5078" s="296" t="s">
        <v>61</v>
      </c>
      <c r="D5078" s="297" t="n">
        <v>0.178</v>
      </c>
      <c r="E5078" s="298" t="n">
        <f aca="false">1-D5078</f>
        <v>0.822</v>
      </c>
      <c r="F5078" s="299" t="n">
        <v>71.28</v>
      </c>
    </row>
    <row r="5079" customFormat="false" ht="15" hidden="false" customHeight="false" outlineLevel="0" collapsed="false">
      <c r="A5079" s="294" t="s">
        <v>10915</v>
      </c>
      <c r="B5079" s="295" t="s">
        <v>10916</v>
      </c>
      <c r="C5079" s="296" t="s">
        <v>61</v>
      </c>
      <c r="D5079" s="297" t="n">
        <v>0.1413</v>
      </c>
      <c r="E5079" s="298" t="n">
        <f aca="false">1-D5079</f>
        <v>0.8587</v>
      </c>
      <c r="F5079" s="299" t="n">
        <v>96.23</v>
      </c>
    </row>
    <row r="5080" customFormat="false" ht="15" hidden="false" customHeight="false" outlineLevel="0" collapsed="false">
      <c r="A5080" s="294" t="s">
        <v>10917</v>
      </c>
      <c r="B5080" s="295" t="s">
        <v>10918</v>
      </c>
      <c r="C5080" s="296" t="s">
        <v>61</v>
      </c>
      <c r="D5080" s="297" t="n">
        <v>0.1284</v>
      </c>
      <c r="E5080" s="298" t="n">
        <f aca="false">1-D5080</f>
        <v>0.8716</v>
      </c>
      <c r="F5080" s="299" t="n">
        <v>116.78</v>
      </c>
    </row>
    <row r="5081" customFormat="false" ht="15" hidden="false" customHeight="false" outlineLevel="0" collapsed="false">
      <c r="A5081" s="294" t="s">
        <v>10919</v>
      </c>
      <c r="B5081" s="295" t="s">
        <v>10920</v>
      </c>
      <c r="C5081" s="296" t="s">
        <v>61</v>
      </c>
      <c r="D5081" s="297" t="n">
        <v>0.1077</v>
      </c>
      <c r="E5081" s="298" t="n">
        <f aca="false">1-D5081</f>
        <v>0.8923</v>
      </c>
      <c r="F5081" s="299" t="n">
        <v>151.79</v>
      </c>
    </row>
    <row r="5082" customFormat="false" ht="15" hidden="false" customHeight="false" outlineLevel="0" collapsed="false">
      <c r="A5082" s="294" t="s">
        <v>10921</v>
      </c>
      <c r="B5082" s="295" t="s">
        <v>10922</v>
      </c>
      <c r="C5082" s="296" t="s">
        <v>61</v>
      </c>
      <c r="D5082" s="297" t="n">
        <v>0.1254</v>
      </c>
      <c r="E5082" s="298" t="n">
        <f aca="false">1-D5082</f>
        <v>0.8746</v>
      </c>
      <c r="F5082" s="299" t="n">
        <v>215.35</v>
      </c>
    </row>
    <row r="5083" customFormat="false" ht="15" hidden="false" customHeight="false" outlineLevel="0" collapsed="false">
      <c r="A5083" s="294" t="s">
        <v>10923</v>
      </c>
      <c r="B5083" s="295" t="s">
        <v>10924</v>
      </c>
      <c r="C5083" s="296" t="s">
        <v>61</v>
      </c>
      <c r="D5083" s="297" t="n">
        <v>0.0704</v>
      </c>
      <c r="E5083" s="298" t="n">
        <f aca="false">1-D5083</f>
        <v>0.9296</v>
      </c>
      <c r="F5083" s="299" t="n">
        <v>196.98</v>
      </c>
    </row>
    <row r="5084" customFormat="false" ht="15" hidden="false" customHeight="false" outlineLevel="0" collapsed="false">
      <c r="A5084" s="294" t="s">
        <v>10925</v>
      </c>
      <c r="B5084" s="295" t="s">
        <v>10926</v>
      </c>
      <c r="C5084" s="296" t="s">
        <v>61</v>
      </c>
      <c r="D5084" s="297" t="n">
        <v>0.1524</v>
      </c>
      <c r="E5084" s="298" t="n">
        <f aca="false">1-D5084</f>
        <v>0.8476</v>
      </c>
      <c r="F5084" s="299" t="n">
        <v>46.45</v>
      </c>
    </row>
    <row r="5085" customFormat="false" ht="15" hidden="false" customHeight="false" outlineLevel="0" collapsed="false">
      <c r="A5085" s="294" t="s">
        <v>10927</v>
      </c>
      <c r="B5085" s="295" t="s">
        <v>10928</v>
      </c>
      <c r="C5085" s="296" t="s">
        <v>61</v>
      </c>
      <c r="D5085" s="297" t="n">
        <v>0.1358</v>
      </c>
      <c r="E5085" s="298" t="n">
        <f aca="false">1-D5085</f>
        <v>0.8642</v>
      </c>
      <c r="F5085" s="299" t="n">
        <v>56.91</v>
      </c>
    </row>
    <row r="5086" customFormat="false" ht="15" hidden="false" customHeight="false" outlineLevel="0" collapsed="false">
      <c r="A5086" s="294" t="s">
        <v>10929</v>
      </c>
      <c r="B5086" s="295" t="s">
        <v>10930</v>
      </c>
      <c r="C5086" s="296" t="s">
        <v>61</v>
      </c>
      <c r="D5086" s="297" t="n">
        <v>0.1289</v>
      </c>
      <c r="E5086" s="298" t="n">
        <f aca="false">1-D5086</f>
        <v>0.8711</v>
      </c>
      <c r="F5086" s="299" t="n">
        <v>65.33</v>
      </c>
    </row>
    <row r="5087" customFormat="false" ht="15" hidden="false" customHeight="false" outlineLevel="0" collapsed="false">
      <c r="A5087" s="294" t="s">
        <v>10931</v>
      </c>
      <c r="B5087" s="295" t="s">
        <v>10932</v>
      </c>
      <c r="C5087" s="296" t="s">
        <v>61</v>
      </c>
      <c r="D5087" s="297" t="n">
        <v>0.1956</v>
      </c>
      <c r="E5087" s="298" t="n">
        <f aca="false">1-D5087</f>
        <v>0.8044</v>
      </c>
      <c r="F5087" s="299" t="n">
        <v>106.25</v>
      </c>
    </row>
    <row r="5088" customFormat="false" ht="15" hidden="false" customHeight="false" outlineLevel="0" collapsed="false">
      <c r="A5088" s="294" t="s">
        <v>10933</v>
      </c>
      <c r="B5088" s="295" t="s">
        <v>10934</v>
      </c>
      <c r="C5088" s="296" t="s">
        <v>61</v>
      </c>
      <c r="D5088" s="297" t="n">
        <v>0.1035</v>
      </c>
      <c r="E5088" s="298" t="n">
        <f aca="false">1-D5088</f>
        <v>0.8965</v>
      </c>
      <c r="F5088" s="299" t="n">
        <v>90.28</v>
      </c>
    </row>
    <row r="5089" customFormat="false" ht="15" hidden="false" customHeight="false" outlineLevel="0" collapsed="false">
      <c r="A5089" s="294" t="s">
        <v>10935</v>
      </c>
      <c r="B5089" s="295" t="s">
        <v>10936</v>
      </c>
      <c r="C5089" s="296" t="s">
        <v>61</v>
      </c>
      <c r="D5089" s="297" t="n">
        <v>0.1774</v>
      </c>
      <c r="E5089" s="298" t="n">
        <f aca="false">1-D5089</f>
        <v>0.8226</v>
      </c>
      <c r="F5089" s="299" t="n">
        <v>127.41</v>
      </c>
    </row>
    <row r="5090" customFormat="false" ht="15" hidden="false" customHeight="false" outlineLevel="0" collapsed="false">
      <c r="A5090" s="294" t="s">
        <v>10937</v>
      </c>
      <c r="B5090" s="295" t="s">
        <v>10938</v>
      </c>
      <c r="C5090" s="296" t="s">
        <v>61</v>
      </c>
      <c r="D5090" s="297" t="n">
        <v>0.0962</v>
      </c>
      <c r="E5090" s="298" t="n">
        <f aca="false">1-D5090</f>
        <v>0.9038</v>
      </c>
      <c r="F5090" s="299" t="n">
        <v>110.7</v>
      </c>
    </row>
    <row r="5091" customFormat="false" ht="15" hidden="false" customHeight="false" outlineLevel="0" collapsed="false">
      <c r="A5091" s="294" t="s">
        <v>10939</v>
      </c>
      <c r="B5091" s="295" t="s">
        <v>10940</v>
      </c>
      <c r="C5091" s="296" t="s">
        <v>61</v>
      </c>
      <c r="D5091" s="297" t="n">
        <v>0.1498</v>
      </c>
      <c r="E5091" s="298" t="n">
        <f aca="false">1-D5091</f>
        <v>0.8502</v>
      </c>
      <c r="F5091" s="299" t="n">
        <v>163.09</v>
      </c>
    </row>
    <row r="5092" customFormat="false" ht="15" hidden="false" customHeight="false" outlineLevel="0" collapsed="false">
      <c r="A5092" s="294" t="s">
        <v>10941</v>
      </c>
      <c r="B5092" s="295" t="s">
        <v>10942</v>
      </c>
      <c r="C5092" s="296" t="s">
        <v>61</v>
      </c>
      <c r="D5092" s="297" t="n">
        <v>0.0823</v>
      </c>
      <c r="E5092" s="298" t="n">
        <f aca="false">1-D5092</f>
        <v>0.9177</v>
      </c>
      <c r="F5092" s="299" t="n">
        <v>145.71</v>
      </c>
    </row>
    <row r="5093" customFormat="false" ht="15" hidden="false" customHeight="false" outlineLevel="0" collapsed="false">
      <c r="A5093" s="294" t="s">
        <v>10943</v>
      </c>
      <c r="B5093" s="295" t="s">
        <v>10944</v>
      </c>
      <c r="C5093" s="296" t="s">
        <v>61</v>
      </c>
      <c r="D5093" s="297" t="n">
        <v>0.1434</v>
      </c>
      <c r="E5093" s="298" t="n">
        <f aca="false">1-D5093</f>
        <v>0.8566</v>
      </c>
      <c r="F5093" s="299" t="n">
        <v>54.19</v>
      </c>
    </row>
    <row r="5094" customFormat="false" ht="15" hidden="false" customHeight="false" outlineLevel="0" collapsed="false">
      <c r="A5094" s="294" t="s">
        <v>10945</v>
      </c>
      <c r="B5094" s="295" t="s">
        <v>10946</v>
      </c>
      <c r="C5094" s="296" t="s">
        <v>61</v>
      </c>
      <c r="D5094" s="297" t="n">
        <v>0.1719</v>
      </c>
      <c r="E5094" s="298" t="n">
        <f aca="false">1-D5094</f>
        <v>0.8281</v>
      </c>
      <c r="F5094" s="299" t="n">
        <v>77.8</v>
      </c>
    </row>
    <row r="5095" customFormat="false" ht="15" hidden="false" customHeight="false" outlineLevel="0" collapsed="false">
      <c r="A5095" s="294" t="s">
        <v>10947</v>
      </c>
      <c r="B5095" s="295" t="s">
        <v>10948</v>
      </c>
      <c r="C5095" s="296" t="s">
        <v>61</v>
      </c>
      <c r="D5095" s="297" t="n">
        <v>0.2531</v>
      </c>
      <c r="E5095" s="298" t="n">
        <f aca="false">1-D5095</f>
        <v>0.7469</v>
      </c>
      <c r="F5095" s="299" t="n">
        <v>103.04</v>
      </c>
    </row>
    <row r="5096" customFormat="false" ht="15" hidden="false" customHeight="false" outlineLevel="0" collapsed="false">
      <c r="A5096" s="294" t="s">
        <v>10949</v>
      </c>
      <c r="B5096" s="295" t="s">
        <v>10950</v>
      </c>
      <c r="C5096" s="296" t="s">
        <v>61</v>
      </c>
      <c r="D5096" s="297" t="n">
        <v>0.0479</v>
      </c>
      <c r="E5096" s="298" t="n">
        <f aca="false">1-D5096</f>
        <v>0.9521</v>
      </c>
      <c r="F5096" s="299" t="n">
        <v>71.24</v>
      </c>
    </row>
    <row r="5097" customFormat="false" ht="15" hidden="false" customHeight="false" outlineLevel="0" collapsed="false">
      <c r="A5097" s="294" t="s">
        <v>10951</v>
      </c>
      <c r="B5097" s="295" t="s">
        <v>10952</v>
      </c>
      <c r="C5097" s="296" t="s">
        <v>61</v>
      </c>
      <c r="D5097" s="297" t="n">
        <v>0.0897</v>
      </c>
      <c r="E5097" s="298" t="n">
        <f aca="false">1-D5097</f>
        <v>0.9103</v>
      </c>
      <c r="F5097" s="299" t="n">
        <v>76.02</v>
      </c>
    </row>
    <row r="5098" customFormat="false" ht="15" hidden="false" customHeight="false" outlineLevel="0" collapsed="false">
      <c r="A5098" s="294" t="s">
        <v>10953</v>
      </c>
      <c r="B5098" s="295" t="s">
        <v>10954</v>
      </c>
      <c r="C5098" s="296" t="s">
        <v>61</v>
      </c>
      <c r="D5098" s="297" t="n">
        <v>0.0457</v>
      </c>
      <c r="E5098" s="298" t="n">
        <f aca="false">1-D5098</f>
        <v>0.9543</v>
      </c>
      <c r="F5098" s="299" t="n">
        <v>95.17</v>
      </c>
    </row>
    <row r="5099" customFormat="false" ht="15" hidden="false" customHeight="false" outlineLevel="0" collapsed="false">
      <c r="A5099" s="294" t="s">
        <v>10955</v>
      </c>
      <c r="B5099" s="295" t="s">
        <v>10956</v>
      </c>
      <c r="C5099" s="296" t="s">
        <v>61</v>
      </c>
      <c r="D5099" s="297" t="n">
        <v>0.0777</v>
      </c>
      <c r="E5099" s="298" t="n">
        <f aca="false">1-D5099</f>
        <v>0.9223</v>
      </c>
      <c r="F5099" s="299" t="n">
        <v>99.97</v>
      </c>
    </row>
    <row r="5100" customFormat="false" ht="15" hidden="false" customHeight="false" outlineLevel="0" collapsed="false">
      <c r="A5100" s="294" t="s">
        <v>10957</v>
      </c>
      <c r="B5100" s="295" t="s">
        <v>10958</v>
      </c>
      <c r="C5100" s="296" t="s">
        <v>61</v>
      </c>
      <c r="D5100" s="297" t="n">
        <v>0.0521</v>
      </c>
      <c r="E5100" s="298" t="n">
        <f aca="false">1-D5100</f>
        <v>0.9479</v>
      </c>
      <c r="F5100" s="299" t="n">
        <v>104.7</v>
      </c>
    </row>
    <row r="5101" customFormat="false" ht="15" hidden="false" customHeight="false" outlineLevel="0" collapsed="false">
      <c r="A5101" s="294" t="s">
        <v>10959</v>
      </c>
      <c r="B5101" s="295" t="s">
        <v>10960</v>
      </c>
      <c r="C5101" s="296" t="s">
        <v>61</v>
      </c>
      <c r="D5101" s="297" t="n">
        <v>0.081</v>
      </c>
      <c r="E5101" s="298" t="n">
        <f aca="false">1-D5101</f>
        <v>0.919</v>
      </c>
      <c r="F5101" s="299" t="n">
        <v>109.49</v>
      </c>
    </row>
    <row r="5102" customFormat="false" ht="15" hidden="false" customHeight="false" outlineLevel="0" collapsed="false">
      <c r="A5102" s="294" t="s">
        <v>10961</v>
      </c>
      <c r="B5102" s="295" t="s">
        <v>10962</v>
      </c>
      <c r="C5102" s="296" t="s">
        <v>61</v>
      </c>
      <c r="D5102" s="297" t="n">
        <v>0.1662</v>
      </c>
      <c r="E5102" s="298" t="n">
        <f aca="false">1-D5102</f>
        <v>0.8338</v>
      </c>
      <c r="F5102" s="299" t="n">
        <v>155.3</v>
      </c>
    </row>
    <row r="5103" customFormat="false" ht="15" hidden="false" customHeight="false" outlineLevel="0" collapsed="false">
      <c r="A5103" s="294" t="s">
        <v>10963</v>
      </c>
      <c r="B5103" s="295" t="s">
        <v>10964</v>
      </c>
      <c r="C5103" s="296" t="s">
        <v>61</v>
      </c>
      <c r="D5103" s="297" t="n">
        <v>0.053</v>
      </c>
      <c r="E5103" s="298" t="n">
        <f aca="false">1-D5103</f>
        <v>0.947</v>
      </c>
      <c r="F5103" s="299" t="n">
        <v>128.66</v>
      </c>
    </row>
    <row r="5104" customFormat="false" ht="15" hidden="false" customHeight="false" outlineLevel="0" collapsed="false">
      <c r="A5104" s="294" t="s">
        <v>10965</v>
      </c>
      <c r="B5104" s="295" t="s">
        <v>10966</v>
      </c>
      <c r="C5104" s="296" t="s">
        <v>61</v>
      </c>
      <c r="D5104" s="297" t="n">
        <v>0.0767</v>
      </c>
      <c r="E5104" s="298" t="n">
        <f aca="false">1-D5104</f>
        <v>0.9233</v>
      </c>
      <c r="F5104" s="299" t="n">
        <v>133.45</v>
      </c>
    </row>
    <row r="5105" customFormat="false" ht="15" hidden="false" customHeight="false" outlineLevel="0" collapsed="false">
      <c r="A5105" s="294" t="s">
        <v>10967</v>
      </c>
      <c r="B5105" s="295" t="s">
        <v>10968</v>
      </c>
      <c r="C5105" s="296" t="s">
        <v>61</v>
      </c>
      <c r="D5105" s="297" t="n">
        <v>0.1227</v>
      </c>
      <c r="E5105" s="298" t="n">
        <f aca="false">1-D5105</f>
        <v>0.8773</v>
      </c>
      <c r="F5105" s="299" t="n">
        <v>233.08</v>
      </c>
    </row>
    <row r="5106" customFormat="false" ht="15" hidden="false" customHeight="false" outlineLevel="0" collapsed="false">
      <c r="A5106" s="294" t="s">
        <v>10969</v>
      </c>
      <c r="B5106" s="295" t="s">
        <v>10970</v>
      </c>
      <c r="C5106" s="296" t="s">
        <v>61</v>
      </c>
      <c r="D5106" s="297" t="n">
        <v>0.0432</v>
      </c>
      <c r="E5106" s="298" t="n">
        <f aca="false">1-D5106</f>
        <v>0.9568</v>
      </c>
      <c r="F5106" s="299" t="n">
        <v>205.4</v>
      </c>
    </row>
    <row r="5107" customFormat="false" ht="15" hidden="false" customHeight="false" outlineLevel="0" collapsed="false">
      <c r="A5107" s="294" t="s">
        <v>10971</v>
      </c>
      <c r="B5107" s="295" t="s">
        <v>10972</v>
      </c>
      <c r="C5107" s="296" t="s">
        <v>61</v>
      </c>
      <c r="D5107" s="297" t="n">
        <v>0.0584</v>
      </c>
      <c r="E5107" s="298" t="n">
        <f aca="false">1-D5107</f>
        <v>0.9416</v>
      </c>
      <c r="F5107" s="299" t="n">
        <v>210.18</v>
      </c>
    </row>
    <row r="5108" customFormat="false" ht="15" hidden="false" customHeight="false" outlineLevel="0" collapsed="false">
      <c r="A5108" s="294" t="s">
        <v>10973</v>
      </c>
      <c r="B5108" s="295" t="s">
        <v>10974</v>
      </c>
      <c r="C5108" s="296" t="s">
        <v>19</v>
      </c>
      <c r="D5108" s="297" t="n">
        <v>0.2265</v>
      </c>
      <c r="E5108" s="298" t="n">
        <f aca="false">1-D5108</f>
        <v>0.7735</v>
      </c>
      <c r="F5108" s="299" t="n">
        <v>137.44</v>
      </c>
    </row>
    <row r="5109" customFormat="false" ht="15" hidden="false" customHeight="false" outlineLevel="0" collapsed="false">
      <c r="A5109" s="294" t="s">
        <v>10975</v>
      </c>
      <c r="B5109" s="295" t="s">
        <v>10976</v>
      </c>
      <c r="C5109" s="296" t="s">
        <v>19</v>
      </c>
      <c r="D5109" s="297" t="n">
        <v>0.2184</v>
      </c>
      <c r="E5109" s="298" t="n">
        <f aca="false">1-D5109</f>
        <v>0.7816</v>
      </c>
      <c r="F5109" s="299" t="n">
        <v>164.19</v>
      </c>
    </row>
    <row r="5110" customFormat="false" ht="15" hidden="false" customHeight="false" outlineLevel="0" collapsed="false">
      <c r="A5110" s="294" t="s">
        <v>10977</v>
      </c>
      <c r="B5110" s="295" t="s">
        <v>10978</v>
      </c>
      <c r="C5110" s="296" t="s">
        <v>19</v>
      </c>
      <c r="D5110" s="297" t="n">
        <v>0.2235</v>
      </c>
      <c r="E5110" s="298" t="n">
        <f aca="false">1-D5110</f>
        <v>0.7765</v>
      </c>
      <c r="F5110" s="299" t="n">
        <v>181.68</v>
      </c>
    </row>
    <row r="5111" customFormat="false" ht="15" hidden="false" customHeight="false" outlineLevel="0" collapsed="false">
      <c r="A5111" s="294" t="s">
        <v>10979</v>
      </c>
      <c r="B5111" s="295" t="s">
        <v>10980</v>
      </c>
      <c r="C5111" s="296" t="s">
        <v>19</v>
      </c>
      <c r="D5111" s="297" t="n">
        <v>0.2837</v>
      </c>
      <c r="E5111" s="298" t="n">
        <f aca="false">1-D5111</f>
        <v>0.7163</v>
      </c>
      <c r="F5111" s="299" t="n">
        <v>55.1</v>
      </c>
    </row>
    <row r="5112" customFormat="false" ht="15" hidden="false" customHeight="false" outlineLevel="0" collapsed="false">
      <c r="A5112" s="294" t="s">
        <v>10981</v>
      </c>
      <c r="B5112" s="295" t="s">
        <v>10982</v>
      </c>
      <c r="C5112" s="296" t="s">
        <v>19</v>
      </c>
      <c r="D5112" s="297" t="n">
        <v>0.3334</v>
      </c>
      <c r="E5112" s="298" t="n">
        <f aca="false">1-D5112</f>
        <v>0.6666</v>
      </c>
      <c r="F5112" s="299" t="n">
        <v>80.26</v>
      </c>
    </row>
    <row r="5113" customFormat="false" ht="15" hidden="false" customHeight="false" outlineLevel="0" collapsed="false">
      <c r="A5113" s="294" t="s">
        <v>10983</v>
      </c>
      <c r="B5113" s="295" t="s">
        <v>10984</v>
      </c>
      <c r="C5113" s="296" t="s">
        <v>19</v>
      </c>
      <c r="D5113" s="297" t="n">
        <v>0.3718</v>
      </c>
      <c r="E5113" s="298" t="n">
        <f aca="false">1-D5113</f>
        <v>0.6282</v>
      </c>
      <c r="F5113" s="299" t="n">
        <v>140.16</v>
      </c>
    </row>
    <row r="5114" customFormat="false" ht="15" hidden="false" customHeight="false" outlineLevel="0" collapsed="false">
      <c r="A5114" s="294" t="s">
        <v>10985</v>
      </c>
      <c r="B5114" s="295" t="s">
        <v>10986</v>
      </c>
      <c r="C5114" s="296" t="s">
        <v>19</v>
      </c>
      <c r="D5114" s="297" t="n">
        <v>0.2132</v>
      </c>
      <c r="E5114" s="298" t="n">
        <f aca="false">1-D5114</f>
        <v>0.7868</v>
      </c>
      <c r="F5114" s="299" t="n">
        <v>95.71</v>
      </c>
    </row>
    <row r="5115" customFormat="false" ht="15" hidden="false" customHeight="false" outlineLevel="0" collapsed="false">
      <c r="A5115" s="294" t="s">
        <v>10987</v>
      </c>
      <c r="B5115" s="295" t="s">
        <v>10988</v>
      </c>
      <c r="C5115" s="296" t="s">
        <v>19</v>
      </c>
      <c r="D5115" s="297" t="n">
        <v>0.1773</v>
      </c>
      <c r="E5115" s="298" t="n">
        <f aca="false">1-D5115</f>
        <v>0.8227</v>
      </c>
      <c r="F5115" s="299" t="n">
        <v>89.29</v>
      </c>
    </row>
    <row r="5116" customFormat="false" ht="15" hidden="false" customHeight="false" outlineLevel="0" collapsed="false">
      <c r="A5116" s="294" t="s">
        <v>10989</v>
      </c>
      <c r="B5116" s="295" t="s">
        <v>10990</v>
      </c>
      <c r="C5116" s="296" t="s">
        <v>19</v>
      </c>
      <c r="D5116" s="297" t="n">
        <v>0.1877</v>
      </c>
      <c r="E5116" s="298" t="n">
        <f aca="false">1-D5116</f>
        <v>0.8123</v>
      </c>
      <c r="F5116" s="299" t="n">
        <v>139.66</v>
      </c>
    </row>
    <row r="5117" customFormat="false" ht="15" hidden="false" customHeight="false" outlineLevel="0" collapsed="false">
      <c r="A5117" s="294" t="s">
        <v>10991</v>
      </c>
      <c r="B5117" s="295" t="s">
        <v>10992</v>
      </c>
      <c r="C5117" s="296" t="s">
        <v>19</v>
      </c>
      <c r="D5117" s="297" t="n">
        <v>0.1406</v>
      </c>
      <c r="E5117" s="298" t="n">
        <f aca="false">1-D5117</f>
        <v>0.8594</v>
      </c>
      <c r="F5117" s="299" t="n">
        <v>128.17</v>
      </c>
    </row>
    <row r="5118" customFormat="false" ht="15" hidden="false" customHeight="false" outlineLevel="0" collapsed="false">
      <c r="A5118" s="294" t="s">
        <v>10993</v>
      </c>
      <c r="B5118" s="295" t="s">
        <v>10994</v>
      </c>
      <c r="C5118" s="296" t="s">
        <v>19</v>
      </c>
      <c r="D5118" s="297" t="n">
        <v>0.1822</v>
      </c>
      <c r="E5118" s="298" t="n">
        <f aca="false">1-D5118</f>
        <v>0.8178</v>
      </c>
      <c r="F5118" s="299" t="n">
        <v>179.87</v>
      </c>
    </row>
    <row r="5119" customFormat="false" ht="15" hidden="false" customHeight="false" outlineLevel="0" collapsed="false">
      <c r="A5119" s="294" t="s">
        <v>10995</v>
      </c>
      <c r="B5119" s="295" t="s">
        <v>10996</v>
      </c>
      <c r="C5119" s="296" t="s">
        <v>19</v>
      </c>
      <c r="D5119" s="297" t="n">
        <v>0.1263</v>
      </c>
      <c r="E5119" s="298" t="n">
        <f aca="false">1-D5119</f>
        <v>0.8737</v>
      </c>
      <c r="F5119" s="299" t="n">
        <v>162.73</v>
      </c>
    </row>
    <row r="5120" customFormat="false" ht="15" hidden="false" customHeight="false" outlineLevel="0" collapsed="false">
      <c r="A5120" s="294" t="s">
        <v>10997</v>
      </c>
      <c r="B5120" s="295" t="s">
        <v>10998</v>
      </c>
      <c r="C5120" s="296" t="s">
        <v>19</v>
      </c>
      <c r="D5120" s="297" t="n">
        <v>0.2199</v>
      </c>
      <c r="E5120" s="298" t="n">
        <f aca="false">1-D5120</f>
        <v>0.7801</v>
      </c>
      <c r="F5120" s="299" t="n">
        <v>317.42</v>
      </c>
    </row>
    <row r="5121" customFormat="false" ht="15" hidden="false" customHeight="false" outlineLevel="0" collapsed="false">
      <c r="A5121" s="294" t="s">
        <v>10999</v>
      </c>
      <c r="B5121" s="295" t="s">
        <v>11000</v>
      </c>
      <c r="C5121" s="296" t="s">
        <v>19</v>
      </c>
      <c r="D5121" s="297" t="n">
        <v>0.1479</v>
      </c>
      <c r="E5121" s="298" t="n">
        <f aca="false">1-D5121</f>
        <v>0.8521</v>
      </c>
      <c r="F5121" s="299" t="n">
        <v>276.99</v>
      </c>
    </row>
    <row r="5122" customFormat="false" ht="15" hidden="false" customHeight="false" outlineLevel="0" collapsed="false">
      <c r="A5122" s="294" t="s">
        <v>11001</v>
      </c>
      <c r="B5122" s="295" t="s">
        <v>11002</v>
      </c>
      <c r="C5122" s="296" t="s">
        <v>19</v>
      </c>
      <c r="D5122" s="297" t="n">
        <v>0.094</v>
      </c>
      <c r="E5122" s="298" t="n">
        <f aca="false">1-D5122</f>
        <v>0.906</v>
      </c>
      <c r="F5122" s="299" t="n">
        <v>252.85</v>
      </c>
    </row>
    <row r="5123" customFormat="false" ht="15" hidden="false" customHeight="false" outlineLevel="0" collapsed="false">
      <c r="A5123" s="294" t="s">
        <v>11003</v>
      </c>
      <c r="B5123" s="295" t="s">
        <v>11004</v>
      </c>
      <c r="C5123" s="296" t="s">
        <v>19</v>
      </c>
      <c r="D5123" s="297" t="n">
        <v>0.144</v>
      </c>
      <c r="E5123" s="298" t="n">
        <f aca="false">1-D5123</f>
        <v>0.856</v>
      </c>
      <c r="F5123" s="299" t="n">
        <v>536.47</v>
      </c>
    </row>
    <row r="5124" customFormat="false" ht="15" hidden="false" customHeight="false" outlineLevel="0" collapsed="false">
      <c r="A5124" s="294" t="s">
        <v>11005</v>
      </c>
      <c r="B5124" s="295" t="s">
        <v>11006</v>
      </c>
      <c r="C5124" s="296" t="s">
        <v>19</v>
      </c>
      <c r="D5124" s="297" t="n">
        <v>0.106</v>
      </c>
      <c r="E5124" s="298" t="n">
        <f aca="false">1-D5124</f>
        <v>0.894</v>
      </c>
      <c r="F5124" s="299" t="n">
        <v>502.93</v>
      </c>
    </row>
    <row r="5125" customFormat="false" ht="15" hidden="false" customHeight="false" outlineLevel="0" collapsed="false">
      <c r="A5125" s="294" t="s">
        <v>11007</v>
      </c>
      <c r="B5125" s="295" t="s">
        <v>11008</v>
      </c>
      <c r="C5125" s="296" t="s">
        <v>19</v>
      </c>
      <c r="D5125" s="297" t="n">
        <v>0.068</v>
      </c>
      <c r="E5125" s="298" t="n">
        <f aca="false">1-D5125</f>
        <v>0.932</v>
      </c>
      <c r="F5125" s="299" t="n">
        <v>473.24</v>
      </c>
    </row>
    <row r="5126" customFormat="false" ht="15" hidden="false" customHeight="false" outlineLevel="0" collapsed="false">
      <c r="A5126" s="294" t="s">
        <v>11009</v>
      </c>
      <c r="B5126" s="295" t="s">
        <v>11010</v>
      </c>
      <c r="C5126" s="296" t="s">
        <v>19</v>
      </c>
      <c r="D5126" s="297" t="n">
        <v>0.1035</v>
      </c>
      <c r="E5126" s="298" t="n">
        <f aca="false">1-D5126</f>
        <v>0.8965</v>
      </c>
      <c r="F5126" s="299" t="n">
        <v>818</v>
      </c>
    </row>
    <row r="5127" customFormat="false" ht="15" hidden="false" customHeight="false" outlineLevel="0" collapsed="false">
      <c r="A5127" s="294" t="s">
        <v>11011</v>
      </c>
      <c r="B5127" s="295" t="s">
        <v>11012</v>
      </c>
      <c r="C5127" s="296" t="s">
        <v>19</v>
      </c>
      <c r="D5127" s="297" t="n">
        <v>0.083</v>
      </c>
      <c r="E5127" s="298" t="n">
        <f aca="false">1-D5127</f>
        <v>0.917</v>
      </c>
      <c r="F5127" s="299" t="n">
        <v>791.37</v>
      </c>
    </row>
    <row r="5128" customFormat="false" ht="15" hidden="false" customHeight="false" outlineLevel="0" collapsed="false">
      <c r="A5128" s="294" t="s">
        <v>11013</v>
      </c>
      <c r="B5128" s="295" t="s">
        <v>11014</v>
      </c>
      <c r="C5128" s="296" t="s">
        <v>19</v>
      </c>
      <c r="D5128" s="297" t="n">
        <v>0.0446</v>
      </c>
      <c r="E5128" s="298" t="n">
        <f aca="false">1-D5128</f>
        <v>0.9554</v>
      </c>
      <c r="F5128" s="299" t="n">
        <v>745.87</v>
      </c>
    </row>
    <row r="5129" customFormat="false" ht="15" hidden="false" customHeight="false" outlineLevel="0" collapsed="false">
      <c r="A5129" s="294" t="s">
        <v>11015</v>
      </c>
      <c r="B5129" s="295" t="s">
        <v>11016</v>
      </c>
      <c r="C5129" s="296" t="s">
        <v>19</v>
      </c>
      <c r="D5129" s="297" t="n">
        <v>0.1704</v>
      </c>
      <c r="E5129" s="298" t="n">
        <f aca="false">1-D5129</f>
        <v>0.8296</v>
      </c>
      <c r="F5129" s="299" t="n">
        <v>428.04</v>
      </c>
    </row>
    <row r="5130" customFormat="false" ht="15" hidden="false" customHeight="false" outlineLevel="0" collapsed="false">
      <c r="A5130" s="294" t="s">
        <v>11017</v>
      </c>
      <c r="B5130" s="295" t="s">
        <v>11018</v>
      </c>
      <c r="C5130" s="296" t="s">
        <v>19</v>
      </c>
      <c r="D5130" s="297" t="n">
        <v>0.1878</v>
      </c>
      <c r="E5130" s="298" t="n">
        <f aca="false">1-D5130</f>
        <v>0.8122</v>
      </c>
      <c r="F5130" s="299" t="n">
        <v>442.12</v>
      </c>
    </row>
    <row r="5131" customFormat="false" ht="15" hidden="false" customHeight="false" outlineLevel="0" collapsed="false">
      <c r="A5131" s="294" t="s">
        <v>11019</v>
      </c>
      <c r="B5131" s="295" t="s">
        <v>11020</v>
      </c>
      <c r="C5131" s="296" t="s">
        <v>19</v>
      </c>
      <c r="D5131" s="297" t="n">
        <v>0.4822</v>
      </c>
      <c r="E5131" s="298" t="n">
        <f aca="false">1-D5131</f>
        <v>0.5178</v>
      </c>
      <c r="F5131" s="299" t="n">
        <v>31.19</v>
      </c>
    </row>
    <row r="5132" customFormat="false" ht="15" hidden="false" customHeight="false" outlineLevel="0" collapsed="false">
      <c r="A5132" s="294" t="s">
        <v>11021</v>
      </c>
      <c r="B5132" s="295" t="s">
        <v>11022</v>
      </c>
      <c r="C5132" s="296" t="s">
        <v>19</v>
      </c>
      <c r="D5132" s="297" t="n">
        <v>0.5108</v>
      </c>
      <c r="E5132" s="298" t="n">
        <f aca="false">1-D5132</f>
        <v>0.4892</v>
      </c>
      <c r="F5132" s="299" t="n">
        <v>50.47</v>
      </c>
    </row>
    <row r="5133" customFormat="false" ht="15" hidden="false" customHeight="false" outlineLevel="0" collapsed="false">
      <c r="A5133" s="294" t="s">
        <v>11023</v>
      </c>
      <c r="B5133" s="295" t="s">
        <v>11024</v>
      </c>
      <c r="C5133" s="296" t="s">
        <v>19</v>
      </c>
      <c r="D5133" s="297" t="n">
        <v>0.5134</v>
      </c>
      <c r="E5133" s="298" t="n">
        <f aca="false">1-D5133</f>
        <v>0.4866</v>
      </c>
      <c r="F5133" s="299" t="n">
        <v>81.71</v>
      </c>
    </row>
    <row r="5134" customFormat="false" ht="15" hidden="false" customHeight="false" outlineLevel="0" collapsed="false">
      <c r="A5134" s="294" t="s">
        <v>11025</v>
      </c>
      <c r="B5134" s="295" t="s">
        <v>11026</v>
      </c>
      <c r="C5134" s="296" t="s">
        <v>19</v>
      </c>
      <c r="D5134" s="297" t="n">
        <v>0.5157</v>
      </c>
      <c r="E5134" s="298" t="n">
        <f aca="false">1-D5134</f>
        <v>0.4843</v>
      </c>
      <c r="F5134" s="299" t="n">
        <v>82.63</v>
      </c>
    </row>
    <row r="5135" customFormat="false" ht="15" hidden="false" customHeight="false" outlineLevel="0" collapsed="false">
      <c r="A5135" s="294" t="s">
        <v>11027</v>
      </c>
      <c r="B5135" s="295" t="s">
        <v>11028</v>
      </c>
      <c r="C5135" s="296" t="s">
        <v>19</v>
      </c>
      <c r="D5135" s="297" t="n">
        <v>0.4384</v>
      </c>
      <c r="E5135" s="298" t="n">
        <f aca="false">1-D5135</f>
        <v>0.5616</v>
      </c>
      <c r="F5135" s="299" t="n">
        <v>59.6</v>
      </c>
    </row>
    <row r="5136" customFormat="false" ht="15" hidden="false" customHeight="false" outlineLevel="0" collapsed="false">
      <c r="A5136" s="294" t="s">
        <v>11029</v>
      </c>
      <c r="B5136" s="295" t="s">
        <v>11030</v>
      </c>
      <c r="C5136" s="296" t="s">
        <v>19</v>
      </c>
      <c r="D5136" s="297" t="n">
        <v>0.4638</v>
      </c>
      <c r="E5136" s="298" t="n">
        <f aca="false">1-D5136</f>
        <v>0.5362</v>
      </c>
      <c r="F5136" s="299" t="n">
        <v>99.93</v>
      </c>
    </row>
    <row r="5137" customFormat="false" ht="15" hidden="false" customHeight="false" outlineLevel="0" collapsed="false">
      <c r="A5137" s="294" t="s">
        <v>11031</v>
      </c>
      <c r="B5137" s="295" t="s">
        <v>11032</v>
      </c>
      <c r="C5137" s="296" t="s">
        <v>19</v>
      </c>
      <c r="D5137" s="297" t="n">
        <v>0.3744</v>
      </c>
      <c r="E5137" s="298" t="n">
        <f aca="false">1-D5137</f>
        <v>0.6256</v>
      </c>
      <c r="F5137" s="299" t="n">
        <v>73.75</v>
      </c>
    </row>
    <row r="5138" customFormat="false" ht="15" hidden="false" customHeight="false" outlineLevel="0" collapsed="false">
      <c r="A5138" s="294" t="s">
        <v>11033</v>
      </c>
      <c r="B5138" s="295" t="s">
        <v>11034</v>
      </c>
      <c r="C5138" s="296" t="s">
        <v>19</v>
      </c>
      <c r="D5138" s="297" t="n">
        <v>0.4394</v>
      </c>
      <c r="E5138" s="298" t="n">
        <f aca="false">1-D5138</f>
        <v>0.5606</v>
      </c>
      <c r="F5138" s="299" t="n">
        <v>115.19</v>
      </c>
    </row>
    <row r="5139" customFormat="false" ht="15" hidden="false" customHeight="false" outlineLevel="0" collapsed="false">
      <c r="A5139" s="294" t="s">
        <v>11035</v>
      </c>
      <c r="B5139" s="295" t="s">
        <v>11036</v>
      </c>
      <c r="C5139" s="296" t="s">
        <v>19</v>
      </c>
      <c r="D5139" s="297" t="n">
        <v>0.3433</v>
      </c>
      <c r="E5139" s="298" t="n">
        <f aca="false">1-D5139</f>
        <v>0.6567</v>
      </c>
      <c r="F5139" s="299" t="n">
        <v>85.49</v>
      </c>
    </row>
    <row r="5140" customFormat="false" ht="15" hidden="false" customHeight="false" outlineLevel="0" collapsed="false">
      <c r="A5140" s="294" t="s">
        <v>11037</v>
      </c>
      <c r="B5140" s="295" t="s">
        <v>11038</v>
      </c>
      <c r="C5140" s="296" t="s">
        <v>19</v>
      </c>
      <c r="D5140" s="297" t="n">
        <v>0.3772</v>
      </c>
      <c r="E5140" s="298" t="n">
        <f aca="false">1-D5140</f>
        <v>0.6228</v>
      </c>
      <c r="F5140" s="299" t="n">
        <v>148.37</v>
      </c>
    </row>
    <row r="5141" customFormat="false" ht="15" hidden="false" customHeight="false" outlineLevel="0" collapsed="false">
      <c r="A5141" s="294" t="s">
        <v>11039</v>
      </c>
      <c r="B5141" s="295" t="s">
        <v>11040</v>
      </c>
      <c r="C5141" s="296" t="s">
        <v>19</v>
      </c>
      <c r="D5141" s="297" t="n">
        <v>0.2757</v>
      </c>
      <c r="E5141" s="298" t="n">
        <f aca="false">1-D5141</f>
        <v>0.7243</v>
      </c>
      <c r="F5141" s="299" t="n">
        <v>114.18</v>
      </c>
    </row>
    <row r="5142" customFormat="false" ht="15" hidden="false" customHeight="false" outlineLevel="0" collapsed="false">
      <c r="A5142" s="294" t="s">
        <v>11041</v>
      </c>
      <c r="B5142" s="295" t="s">
        <v>11042</v>
      </c>
      <c r="C5142" s="296" t="s">
        <v>19</v>
      </c>
      <c r="D5142" s="297" t="n">
        <v>0.2882</v>
      </c>
      <c r="E5142" s="298" t="n">
        <f aca="false">1-D5142</f>
        <v>0.7118</v>
      </c>
      <c r="F5142" s="299" t="n">
        <v>221.95</v>
      </c>
    </row>
    <row r="5143" customFormat="false" ht="15" hidden="false" customHeight="false" outlineLevel="0" collapsed="false">
      <c r="A5143" s="294" t="s">
        <v>11043</v>
      </c>
      <c r="B5143" s="295" t="s">
        <v>11044</v>
      </c>
      <c r="C5143" s="296" t="s">
        <v>19</v>
      </c>
      <c r="D5143" s="297" t="n">
        <v>0.1915</v>
      </c>
      <c r="E5143" s="298" t="n">
        <f aca="false">1-D5143</f>
        <v>0.8085</v>
      </c>
      <c r="F5143" s="299" t="n">
        <v>181</v>
      </c>
    </row>
    <row r="5144" customFormat="false" ht="15" hidden="false" customHeight="false" outlineLevel="0" collapsed="false">
      <c r="A5144" s="294" t="s">
        <v>11045</v>
      </c>
      <c r="B5144" s="295" t="s">
        <v>11046</v>
      </c>
      <c r="C5144" s="296" t="s">
        <v>19</v>
      </c>
      <c r="D5144" s="297" t="n">
        <v>0.259</v>
      </c>
      <c r="E5144" s="298" t="n">
        <f aca="false">1-D5144</f>
        <v>0.741</v>
      </c>
      <c r="F5144" s="299" t="n">
        <v>277.99</v>
      </c>
    </row>
    <row r="5145" customFormat="false" ht="15" hidden="false" customHeight="false" outlineLevel="0" collapsed="false">
      <c r="A5145" s="294" t="s">
        <v>11047</v>
      </c>
      <c r="B5145" s="295" t="s">
        <v>11048</v>
      </c>
      <c r="C5145" s="296" t="s">
        <v>19</v>
      </c>
      <c r="D5145" s="297" t="n">
        <v>0.1643</v>
      </c>
      <c r="E5145" s="298" t="n">
        <f aca="false">1-D5145</f>
        <v>0.8357</v>
      </c>
      <c r="F5145" s="299" t="n">
        <v>230.24</v>
      </c>
    </row>
    <row r="5146" customFormat="false" ht="15" hidden="false" customHeight="false" outlineLevel="0" collapsed="false">
      <c r="A5146" s="294" t="s">
        <v>11049</v>
      </c>
      <c r="B5146" s="295" t="s">
        <v>11050</v>
      </c>
      <c r="C5146" s="296" t="s">
        <v>19</v>
      </c>
      <c r="D5146" s="297" t="n">
        <v>0.3776</v>
      </c>
      <c r="E5146" s="298" t="n">
        <f aca="false">1-D5146</f>
        <v>0.6224</v>
      </c>
      <c r="F5146" s="299" t="n">
        <v>148.56</v>
      </c>
    </row>
    <row r="5147" customFormat="false" ht="15" hidden="false" customHeight="false" outlineLevel="0" collapsed="false">
      <c r="A5147" s="294" t="s">
        <v>11051</v>
      </c>
      <c r="B5147" s="295" t="s">
        <v>11052</v>
      </c>
      <c r="C5147" s="296" t="s">
        <v>19</v>
      </c>
      <c r="D5147" s="297" t="n">
        <v>0.2801</v>
      </c>
      <c r="E5147" s="298" t="n">
        <f aca="false">1-D5147</f>
        <v>0.7199</v>
      </c>
      <c r="F5147" s="299" t="n">
        <v>217.82</v>
      </c>
    </row>
    <row r="5148" customFormat="false" ht="15" hidden="false" customHeight="false" outlineLevel="0" collapsed="false">
      <c r="A5148" s="294" t="s">
        <v>11053</v>
      </c>
      <c r="B5148" s="295" t="s">
        <v>11054</v>
      </c>
      <c r="C5148" s="296" t="s">
        <v>19</v>
      </c>
      <c r="D5148" s="297" t="n">
        <v>0.2446</v>
      </c>
      <c r="E5148" s="298" t="n">
        <f aca="false">1-D5148</f>
        <v>0.7554</v>
      </c>
      <c r="F5148" s="299" t="n">
        <v>269.49</v>
      </c>
    </row>
    <row r="5149" customFormat="false" ht="15" hidden="false" customHeight="false" outlineLevel="0" collapsed="false">
      <c r="A5149" s="294" t="s">
        <v>11055</v>
      </c>
      <c r="B5149" s="295" t="s">
        <v>11056</v>
      </c>
      <c r="C5149" s="296" t="s">
        <v>19</v>
      </c>
      <c r="D5149" s="297" t="n">
        <v>0.084</v>
      </c>
      <c r="E5149" s="298" t="n">
        <f aca="false">1-D5149</f>
        <v>0.916</v>
      </c>
      <c r="F5149" s="299" t="n">
        <v>434.27</v>
      </c>
    </row>
    <row r="5150" customFormat="false" ht="15" hidden="false" customHeight="false" outlineLevel="0" collapsed="false">
      <c r="A5150" s="294" t="s">
        <v>11057</v>
      </c>
      <c r="B5150" s="295" t="s">
        <v>11058</v>
      </c>
      <c r="C5150" s="296" t="s">
        <v>19</v>
      </c>
      <c r="D5150" s="297" t="n">
        <v>0.094</v>
      </c>
      <c r="E5150" s="298" t="n">
        <f aca="false">1-D5150</f>
        <v>0.906</v>
      </c>
      <c r="F5150" s="299" t="n">
        <v>441.3</v>
      </c>
    </row>
    <row r="5151" customFormat="false" ht="15" hidden="false" customHeight="false" outlineLevel="0" collapsed="false">
      <c r="A5151" s="294" t="s">
        <v>11059</v>
      </c>
      <c r="B5151" s="295" t="s">
        <v>11060</v>
      </c>
      <c r="C5151" s="296" t="s">
        <v>19</v>
      </c>
      <c r="D5151" s="297" t="n">
        <v>0.2087</v>
      </c>
      <c r="E5151" s="298" t="n">
        <f aca="false">1-D5151</f>
        <v>0.7913</v>
      </c>
      <c r="F5151" s="299" t="n">
        <v>36.03</v>
      </c>
    </row>
    <row r="5152" customFormat="false" ht="15" hidden="false" customHeight="false" outlineLevel="0" collapsed="false">
      <c r="A5152" s="294" t="s">
        <v>11061</v>
      </c>
      <c r="B5152" s="295" t="s">
        <v>11062</v>
      </c>
      <c r="C5152" s="296" t="s">
        <v>19</v>
      </c>
      <c r="D5152" s="297" t="n">
        <v>0.2488</v>
      </c>
      <c r="E5152" s="298" t="n">
        <f aca="false">1-D5152</f>
        <v>0.7512</v>
      </c>
      <c r="F5152" s="299" t="n">
        <v>51.88</v>
      </c>
    </row>
    <row r="5153" customFormat="false" ht="15" hidden="false" customHeight="false" outlineLevel="0" collapsed="false">
      <c r="A5153" s="294" t="s">
        <v>11063</v>
      </c>
      <c r="B5153" s="295" t="s">
        <v>11064</v>
      </c>
      <c r="C5153" s="296" t="s">
        <v>19</v>
      </c>
      <c r="D5153" s="297" t="n">
        <v>0.3259</v>
      </c>
      <c r="E5153" s="298" t="n">
        <f aca="false">1-D5153</f>
        <v>0.6741</v>
      </c>
      <c r="F5153" s="299" t="n">
        <v>64.31</v>
      </c>
    </row>
    <row r="5154" customFormat="false" ht="15" hidden="false" customHeight="false" outlineLevel="0" collapsed="false">
      <c r="A5154" s="294" t="s">
        <v>11065</v>
      </c>
      <c r="B5154" s="295" t="s">
        <v>11066</v>
      </c>
      <c r="C5154" s="296" t="s">
        <v>19</v>
      </c>
      <c r="D5154" s="297" t="n">
        <v>0.2454</v>
      </c>
      <c r="E5154" s="298" t="n">
        <f aca="false">1-D5154</f>
        <v>0.7546</v>
      </c>
      <c r="F5154" s="299" t="n">
        <v>53.31</v>
      </c>
    </row>
    <row r="5155" customFormat="false" ht="15" hidden="false" customHeight="false" outlineLevel="0" collapsed="false">
      <c r="A5155" s="294" t="s">
        <v>11067</v>
      </c>
      <c r="B5155" s="295" t="s">
        <v>11068</v>
      </c>
      <c r="C5155" s="296" t="s">
        <v>19</v>
      </c>
      <c r="D5155" s="297" t="n">
        <v>0.1776</v>
      </c>
      <c r="E5155" s="298" t="n">
        <f aca="false">1-D5155</f>
        <v>0.8224</v>
      </c>
      <c r="F5155" s="299" t="n">
        <v>77.8</v>
      </c>
    </row>
    <row r="5156" customFormat="false" ht="15" hidden="false" customHeight="false" outlineLevel="0" collapsed="false">
      <c r="A5156" s="294" t="s">
        <v>11069</v>
      </c>
      <c r="B5156" s="295" t="s">
        <v>11070</v>
      </c>
      <c r="C5156" s="296" t="s">
        <v>19</v>
      </c>
      <c r="D5156" s="297" t="n">
        <v>0.1571</v>
      </c>
      <c r="E5156" s="298" t="n">
        <f aca="false">1-D5156</f>
        <v>0.8429</v>
      </c>
      <c r="F5156" s="299" t="n">
        <v>93.23</v>
      </c>
    </row>
    <row r="5157" customFormat="false" ht="15" hidden="false" customHeight="false" outlineLevel="0" collapsed="false">
      <c r="A5157" s="294" t="s">
        <v>11071</v>
      </c>
      <c r="B5157" s="295" t="s">
        <v>11072</v>
      </c>
      <c r="C5157" s="296" t="s">
        <v>19</v>
      </c>
      <c r="D5157" s="297" t="n">
        <v>0.1221</v>
      </c>
      <c r="E5157" s="298" t="n">
        <f aca="false">1-D5157</f>
        <v>0.8779</v>
      </c>
      <c r="F5157" s="299" t="n">
        <v>128.86</v>
      </c>
    </row>
    <row r="5158" customFormat="false" ht="15" hidden="false" customHeight="false" outlineLevel="0" collapsed="false">
      <c r="A5158" s="294" t="s">
        <v>11073</v>
      </c>
      <c r="B5158" s="295" t="s">
        <v>11074</v>
      </c>
      <c r="C5158" s="296" t="s">
        <v>19</v>
      </c>
      <c r="D5158" s="297" t="n">
        <v>0.0862</v>
      </c>
      <c r="E5158" s="298" t="n">
        <f aca="false">1-D5158</f>
        <v>0.9138</v>
      </c>
      <c r="F5158" s="299" t="n">
        <v>200.68</v>
      </c>
    </row>
    <row r="5159" customFormat="false" ht="15" hidden="false" customHeight="false" outlineLevel="0" collapsed="false">
      <c r="A5159" s="294" t="s">
        <v>11075</v>
      </c>
      <c r="B5159" s="295" t="s">
        <v>11076</v>
      </c>
      <c r="C5159" s="296" t="s">
        <v>19</v>
      </c>
      <c r="D5159" s="297" t="n">
        <v>0.0631</v>
      </c>
      <c r="E5159" s="298" t="n">
        <f aca="false">1-D5159</f>
        <v>0.9369</v>
      </c>
      <c r="F5159" s="299" t="n">
        <v>299.54</v>
      </c>
    </row>
    <row r="5160" customFormat="false" ht="15" hidden="false" customHeight="false" outlineLevel="0" collapsed="false">
      <c r="A5160" s="294" t="s">
        <v>11077</v>
      </c>
      <c r="B5160" s="295" t="s">
        <v>11078</v>
      </c>
      <c r="C5160" s="296" t="s">
        <v>19</v>
      </c>
      <c r="D5160" s="297" t="n">
        <v>0.3288</v>
      </c>
      <c r="E5160" s="298" t="n">
        <f aca="false">1-D5160</f>
        <v>0.6712</v>
      </c>
      <c r="F5160" s="299" t="n">
        <v>64.79</v>
      </c>
    </row>
    <row r="5161" customFormat="false" ht="15" hidden="false" customHeight="false" outlineLevel="0" collapsed="false">
      <c r="A5161" s="294" t="s">
        <v>11079</v>
      </c>
      <c r="B5161" s="295" t="s">
        <v>11080</v>
      </c>
      <c r="C5161" s="296" t="s">
        <v>19</v>
      </c>
      <c r="D5161" s="297" t="n">
        <v>0.255</v>
      </c>
      <c r="E5161" s="298" t="n">
        <f aca="false">1-D5161</f>
        <v>0.745</v>
      </c>
      <c r="F5161" s="299" t="n">
        <v>90.86</v>
      </c>
    </row>
    <row r="5162" customFormat="false" ht="15" hidden="false" customHeight="false" outlineLevel="0" collapsed="false">
      <c r="A5162" s="294" t="s">
        <v>11081</v>
      </c>
      <c r="B5162" s="295" t="s">
        <v>11082</v>
      </c>
      <c r="C5162" s="296" t="s">
        <v>19</v>
      </c>
      <c r="D5162" s="297" t="n">
        <v>0.234</v>
      </c>
      <c r="E5162" s="298" t="n">
        <f aca="false">1-D5162</f>
        <v>0.766</v>
      </c>
      <c r="F5162" s="299" t="n">
        <v>108.11</v>
      </c>
    </row>
    <row r="5163" customFormat="false" ht="15" hidden="false" customHeight="false" outlineLevel="0" collapsed="false">
      <c r="A5163" s="294" t="s">
        <v>11083</v>
      </c>
      <c r="B5163" s="295" t="s">
        <v>11084</v>
      </c>
      <c r="C5163" s="296" t="s">
        <v>19</v>
      </c>
      <c r="D5163" s="297" t="n">
        <v>0.192</v>
      </c>
      <c r="E5163" s="298" t="n">
        <f aca="false">1-D5163</f>
        <v>0.808</v>
      </c>
      <c r="F5163" s="299" t="n">
        <v>146.05</v>
      </c>
    </row>
    <row r="5164" customFormat="false" ht="15" hidden="false" customHeight="false" outlineLevel="0" collapsed="false">
      <c r="A5164" s="294" t="s">
        <v>11085</v>
      </c>
      <c r="B5164" s="295" t="s">
        <v>11086</v>
      </c>
      <c r="C5164" s="296" t="s">
        <v>19</v>
      </c>
      <c r="D5164" s="297" t="n">
        <v>0.1918</v>
      </c>
      <c r="E5164" s="298" t="n">
        <f aca="false">1-D5164</f>
        <v>0.8082</v>
      </c>
      <c r="F5164" s="299" t="n">
        <v>145.98</v>
      </c>
    </row>
    <row r="5165" customFormat="false" ht="15" hidden="false" customHeight="false" outlineLevel="0" collapsed="false">
      <c r="A5165" s="294" t="s">
        <v>11087</v>
      </c>
      <c r="B5165" s="295" t="s">
        <v>11088</v>
      </c>
      <c r="C5165" s="296" t="s">
        <v>19</v>
      </c>
      <c r="D5165" s="297" t="n">
        <v>0.1393</v>
      </c>
      <c r="E5165" s="298" t="n">
        <f aca="false">1-D5165</f>
        <v>0.8607</v>
      </c>
      <c r="F5165" s="299" t="n">
        <v>219.14</v>
      </c>
    </row>
    <row r="5166" customFormat="false" ht="15" hidden="false" customHeight="false" outlineLevel="0" collapsed="false">
      <c r="A5166" s="294" t="s">
        <v>11089</v>
      </c>
      <c r="B5166" s="295" t="s">
        <v>11090</v>
      </c>
      <c r="C5166" s="296" t="s">
        <v>19</v>
      </c>
      <c r="D5166" s="297" t="n">
        <v>0.1447</v>
      </c>
      <c r="E5166" s="298" t="n">
        <f aca="false">1-D5166</f>
        <v>0.8553</v>
      </c>
      <c r="F5166" s="299" t="n">
        <v>221.21</v>
      </c>
    </row>
    <row r="5167" customFormat="false" ht="15" hidden="false" customHeight="false" outlineLevel="0" collapsed="false">
      <c r="A5167" s="294" t="s">
        <v>11091</v>
      </c>
      <c r="B5167" s="295" t="s">
        <v>11092</v>
      </c>
      <c r="C5167" s="296" t="s">
        <v>19</v>
      </c>
      <c r="D5167" s="297" t="n">
        <v>0.1032</v>
      </c>
      <c r="E5167" s="298" t="n">
        <f aca="false">1-D5167</f>
        <v>0.8968</v>
      </c>
      <c r="F5167" s="299" t="n">
        <v>319.17</v>
      </c>
    </row>
    <row r="5168" customFormat="false" ht="15" hidden="false" customHeight="false" outlineLevel="0" collapsed="false">
      <c r="A5168" s="294" t="s">
        <v>11093</v>
      </c>
      <c r="B5168" s="295" t="s">
        <v>11094</v>
      </c>
      <c r="C5168" s="296" t="s">
        <v>19</v>
      </c>
      <c r="D5168" s="297" t="n">
        <v>0.1113</v>
      </c>
      <c r="E5168" s="298" t="n">
        <f aca="false">1-D5168</f>
        <v>0.8887</v>
      </c>
      <c r="F5168" s="299" t="n">
        <v>323.42</v>
      </c>
    </row>
    <row r="5169" customFormat="false" ht="15" hidden="false" customHeight="false" outlineLevel="0" collapsed="false">
      <c r="A5169" s="294" t="s">
        <v>11095</v>
      </c>
      <c r="B5169" s="295" t="s">
        <v>11096</v>
      </c>
      <c r="C5169" s="296" t="s">
        <v>19</v>
      </c>
      <c r="D5169" s="297" t="n">
        <v>0.2038</v>
      </c>
      <c r="E5169" s="298" t="n">
        <f aca="false">1-D5169</f>
        <v>0.7962</v>
      </c>
      <c r="F5169" s="299" t="n">
        <v>808.82</v>
      </c>
    </row>
    <row r="5170" customFormat="false" ht="15" hidden="false" customHeight="false" outlineLevel="0" collapsed="false">
      <c r="A5170" s="294" t="s">
        <v>11097</v>
      </c>
      <c r="B5170" s="295" t="s">
        <v>11098</v>
      </c>
      <c r="C5170" s="296" t="s">
        <v>61</v>
      </c>
      <c r="D5170" s="297" t="n">
        <v>0.3851</v>
      </c>
      <c r="E5170" s="298" t="n">
        <f aca="false">1-D5170</f>
        <v>0.6149</v>
      </c>
      <c r="F5170" s="299" t="n">
        <v>19.06</v>
      </c>
    </row>
    <row r="5171" customFormat="false" ht="15" hidden="false" customHeight="false" outlineLevel="0" collapsed="false">
      <c r="A5171" s="294" t="s">
        <v>11099</v>
      </c>
      <c r="B5171" s="295" t="s">
        <v>11100</v>
      </c>
      <c r="C5171" s="296" t="s">
        <v>61</v>
      </c>
      <c r="D5171" s="297" t="n">
        <v>0.4774</v>
      </c>
      <c r="E5171" s="298" t="n">
        <f aca="false">1-D5171</f>
        <v>0.5226</v>
      </c>
      <c r="F5171" s="299" t="n">
        <v>26.06</v>
      </c>
    </row>
    <row r="5172" customFormat="false" ht="15" hidden="false" customHeight="false" outlineLevel="0" collapsed="false">
      <c r="A5172" s="294" t="s">
        <v>11101</v>
      </c>
      <c r="B5172" s="295" t="s">
        <v>11102</v>
      </c>
      <c r="C5172" s="296" t="s">
        <v>61</v>
      </c>
      <c r="D5172" s="297" t="n">
        <v>0.3244</v>
      </c>
      <c r="E5172" s="298" t="n">
        <f aca="false">1-D5172</f>
        <v>0.6756</v>
      </c>
      <c r="F5172" s="299" t="n">
        <v>26.57</v>
      </c>
    </row>
    <row r="5173" customFormat="false" ht="15" hidden="false" customHeight="false" outlineLevel="0" collapsed="false">
      <c r="A5173" s="294" t="s">
        <v>11103</v>
      </c>
      <c r="B5173" s="295" t="s">
        <v>11104</v>
      </c>
      <c r="C5173" s="296" t="s">
        <v>61</v>
      </c>
      <c r="D5173" s="297" t="n">
        <v>0.4208</v>
      </c>
      <c r="E5173" s="298" t="n">
        <f aca="false">1-D5173</f>
        <v>0.5792</v>
      </c>
      <c r="F5173" s="299" t="n">
        <v>34.89</v>
      </c>
    </row>
    <row r="5174" customFormat="false" ht="15" hidden="false" customHeight="false" outlineLevel="0" collapsed="false">
      <c r="A5174" s="294" t="s">
        <v>11105</v>
      </c>
      <c r="B5174" s="295" t="s">
        <v>11106</v>
      </c>
      <c r="C5174" s="296" t="s">
        <v>61</v>
      </c>
      <c r="D5174" s="297" t="n">
        <v>0.2969</v>
      </c>
      <c r="E5174" s="298" t="n">
        <f aca="false">1-D5174</f>
        <v>0.7031</v>
      </c>
      <c r="F5174" s="299" t="n">
        <v>34.46</v>
      </c>
    </row>
    <row r="5175" customFormat="false" ht="15" hidden="false" customHeight="false" outlineLevel="0" collapsed="false">
      <c r="A5175" s="294" t="s">
        <v>11107</v>
      </c>
      <c r="B5175" s="295" t="s">
        <v>11108</v>
      </c>
      <c r="C5175" s="296" t="s">
        <v>61</v>
      </c>
      <c r="D5175" s="297" t="n">
        <v>0.3937</v>
      </c>
      <c r="E5175" s="298" t="n">
        <f aca="false">1-D5175</f>
        <v>0.6063</v>
      </c>
      <c r="F5175" s="299" t="n">
        <v>44.4</v>
      </c>
    </row>
    <row r="5176" customFormat="false" ht="15" hidden="false" customHeight="false" outlineLevel="0" collapsed="false">
      <c r="A5176" s="294" t="s">
        <v>11109</v>
      </c>
      <c r="B5176" s="295" t="s">
        <v>11110</v>
      </c>
      <c r="C5176" s="296" t="s">
        <v>61</v>
      </c>
      <c r="D5176" s="297" t="n">
        <v>0.2737</v>
      </c>
      <c r="E5176" s="298" t="n">
        <f aca="false">1-D5176</f>
        <v>0.7263</v>
      </c>
      <c r="F5176" s="299" t="n">
        <v>45.6</v>
      </c>
    </row>
    <row r="5177" customFormat="false" ht="15" hidden="false" customHeight="false" outlineLevel="0" collapsed="false">
      <c r="A5177" s="294" t="s">
        <v>11111</v>
      </c>
      <c r="B5177" s="295" t="s">
        <v>11112</v>
      </c>
      <c r="C5177" s="296" t="s">
        <v>61</v>
      </c>
      <c r="D5177" s="297" t="n">
        <v>0.3701</v>
      </c>
      <c r="E5177" s="298" t="n">
        <f aca="false">1-D5177</f>
        <v>0.6299</v>
      </c>
      <c r="F5177" s="299" t="n">
        <v>57.83</v>
      </c>
    </row>
    <row r="5178" customFormat="false" ht="15" hidden="false" customHeight="false" outlineLevel="0" collapsed="false">
      <c r="A5178" s="294" t="s">
        <v>11113</v>
      </c>
      <c r="B5178" s="295" t="s">
        <v>11114</v>
      </c>
      <c r="C5178" s="296" t="s">
        <v>61</v>
      </c>
      <c r="D5178" s="297" t="n">
        <v>0.3738</v>
      </c>
      <c r="E5178" s="298" t="n">
        <f aca="false">1-D5178</f>
        <v>0.6262</v>
      </c>
      <c r="F5178" s="299" t="n">
        <v>18.46</v>
      </c>
    </row>
    <row r="5179" customFormat="false" ht="15" hidden="false" customHeight="false" outlineLevel="0" collapsed="false">
      <c r="A5179" s="294" t="s">
        <v>11115</v>
      </c>
      <c r="B5179" s="295" t="s">
        <v>11116</v>
      </c>
      <c r="C5179" s="296" t="s">
        <v>61</v>
      </c>
      <c r="D5179" s="297" t="n">
        <v>0.3482</v>
      </c>
      <c r="E5179" s="298" t="n">
        <f aca="false">1-D5179</f>
        <v>0.6518</v>
      </c>
      <c r="F5179" s="299" t="n">
        <v>17.23</v>
      </c>
    </row>
    <row r="5180" customFormat="false" ht="15" hidden="false" customHeight="false" outlineLevel="0" collapsed="false">
      <c r="A5180" s="294" t="s">
        <v>11117</v>
      </c>
      <c r="B5180" s="295" t="s">
        <v>11118</v>
      </c>
      <c r="C5180" s="296" t="s">
        <v>61</v>
      </c>
      <c r="D5180" s="297" t="n">
        <v>0.3152</v>
      </c>
      <c r="E5180" s="298" t="n">
        <f aca="false">1-D5180</f>
        <v>0.6848</v>
      </c>
      <c r="F5180" s="299" t="n">
        <v>25.98</v>
      </c>
    </row>
    <row r="5181" customFormat="false" ht="15" hidden="false" customHeight="false" outlineLevel="0" collapsed="false">
      <c r="A5181" s="294" t="s">
        <v>11119</v>
      </c>
      <c r="B5181" s="295" t="s">
        <v>11120</v>
      </c>
      <c r="C5181" s="296" t="s">
        <v>61</v>
      </c>
      <c r="D5181" s="297" t="n">
        <v>0.2904</v>
      </c>
      <c r="E5181" s="298" t="n">
        <f aca="false">1-D5181</f>
        <v>0.7096</v>
      </c>
      <c r="F5181" s="299" t="n">
        <v>24.52</v>
      </c>
    </row>
    <row r="5182" customFormat="false" ht="15" hidden="false" customHeight="false" outlineLevel="0" collapsed="false">
      <c r="A5182" s="294" t="s">
        <v>11121</v>
      </c>
      <c r="B5182" s="295" t="s">
        <v>11122</v>
      </c>
      <c r="C5182" s="296" t="s">
        <v>61</v>
      </c>
      <c r="D5182" s="297" t="n">
        <v>0.2891</v>
      </c>
      <c r="E5182" s="298" t="n">
        <f aca="false">1-D5182</f>
        <v>0.7109</v>
      </c>
      <c r="F5182" s="299" t="n">
        <v>33.86</v>
      </c>
    </row>
    <row r="5183" customFormat="false" ht="15" hidden="false" customHeight="false" outlineLevel="0" collapsed="false">
      <c r="A5183" s="294" t="s">
        <v>11123</v>
      </c>
      <c r="B5183" s="295" t="s">
        <v>11124</v>
      </c>
      <c r="C5183" s="296" t="s">
        <v>61</v>
      </c>
      <c r="D5183" s="297" t="n">
        <v>0.2653</v>
      </c>
      <c r="E5183" s="298" t="n">
        <f aca="false">1-D5183</f>
        <v>0.7347</v>
      </c>
      <c r="F5183" s="299" t="n">
        <v>32.11</v>
      </c>
    </row>
    <row r="5184" customFormat="false" ht="15" hidden="false" customHeight="false" outlineLevel="0" collapsed="false">
      <c r="A5184" s="294" t="s">
        <v>11125</v>
      </c>
      <c r="B5184" s="295" t="s">
        <v>11126</v>
      </c>
      <c r="C5184" s="296" t="s">
        <v>61</v>
      </c>
      <c r="D5184" s="297" t="n">
        <v>0.2676</v>
      </c>
      <c r="E5184" s="298" t="n">
        <f aca="false">1-D5184</f>
        <v>0.7324</v>
      </c>
      <c r="F5184" s="299" t="n">
        <v>45</v>
      </c>
    </row>
    <row r="5185" customFormat="false" ht="15" hidden="false" customHeight="false" outlineLevel="0" collapsed="false">
      <c r="A5185" s="294" t="s">
        <v>11127</v>
      </c>
      <c r="B5185" s="295" t="s">
        <v>11128</v>
      </c>
      <c r="C5185" s="296" t="s">
        <v>61</v>
      </c>
      <c r="D5185" s="297" t="n">
        <v>0.2443</v>
      </c>
      <c r="E5185" s="298" t="n">
        <f aca="false">1-D5185</f>
        <v>0.7557</v>
      </c>
      <c r="F5185" s="299" t="n">
        <v>42.86</v>
      </c>
    </row>
    <row r="5186" customFormat="false" ht="15" hidden="false" customHeight="false" outlineLevel="0" collapsed="false">
      <c r="A5186" s="294" t="s">
        <v>11129</v>
      </c>
      <c r="B5186" s="295" t="s">
        <v>11130</v>
      </c>
      <c r="C5186" s="296" t="s">
        <v>19</v>
      </c>
      <c r="D5186" s="297" t="n">
        <v>0.0355</v>
      </c>
      <c r="E5186" s="298" t="n">
        <f aca="false">1-D5186</f>
        <v>0.9645</v>
      </c>
      <c r="F5186" s="299" t="n">
        <v>3025.03</v>
      </c>
    </row>
    <row r="5187" customFormat="false" ht="15" hidden="false" customHeight="false" outlineLevel="0" collapsed="false">
      <c r="A5187" s="294" t="s">
        <v>11131</v>
      </c>
      <c r="B5187" s="295" t="s">
        <v>11132</v>
      </c>
      <c r="C5187" s="296" t="s">
        <v>19</v>
      </c>
      <c r="D5187" s="297" t="n">
        <v>0.0264</v>
      </c>
      <c r="E5187" s="298" t="n">
        <f aca="false">1-D5187</f>
        <v>0.9736</v>
      </c>
      <c r="F5187" s="299" t="n">
        <v>4398.66</v>
      </c>
    </row>
    <row r="5188" customFormat="false" ht="15" hidden="false" customHeight="false" outlineLevel="0" collapsed="false">
      <c r="A5188" s="294" t="s">
        <v>11133</v>
      </c>
      <c r="B5188" s="295" t="s">
        <v>11134</v>
      </c>
      <c r="C5188" s="296" t="s">
        <v>19</v>
      </c>
      <c r="D5188" s="297" t="n">
        <v>0.0202</v>
      </c>
      <c r="E5188" s="298" t="n">
        <f aca="false">1-D5188</f>
        <v>0.9798</v>
      </c>
      <c r="F5188" s="299" t="n">
        <v>5999.56</v>
      </c>
    </row>
    <row r="5189" customFormat="false" ht="15" hidden="false" customHeight="false" outlineLevel="0" collapsed="false">
      <c r="A5189" s="294" t="s">
        <v>11135</v>
      </c>
      <c r="B5189" s="295" t="s">
        <v>11136</v>
      </c>
      <c r="C5189" s="296" t="s">
        <v>19</v>
      </c>
      <c r="D5189" s="297" t="n">
        <v>0.0394</v>
      </c>
      <c r="E5189" s="298" t="n">
        <f aca="false">1-D5189</f>
        <v>0.9606</v>
      </c>
      <c r="F5189" s="299" t="n">
        <v>2724.63</v>
      </c>
    </row>
    <row r="5190" customFormat="false" ht="15" hidden="false" customHeight="false" outlineLevel="0" collapsed="false">
      <c r="A5190" s="294" t="s">
        <v>11137</v>
      </c>
      <c r="B5190" s="295" t="s">
        <v>11138</v>
      </c>
      <c r="C5190" s="296" t="s">
        <v>19</v>
      </c>
      <c r="D5190" s="297" t="n">
        <v>0.016</v>
      </c>
      <c r="E5190" s="298" t="n">
        <f aca="false">1-D5190</f>
        <v>0.984</v>
      </c>
      <c r="F5190" s="299" t="n">
        <v>11148.31</v>
      </c>
    </row>
    <row r="5191" customFormat="false" ht="15" hidden="false" customHeight="false" outlineLevel="0" collapsed="false">
      <c r="A5191" s="294" t="s">
        <v>11139</v>
      </c>
      <c r="B5191" s="295" t="s">
        <v>11140</v>
      </c>
      <c r="C5191" s="296" t="s">
        <v>19</v>
      </c>
      <c r="D5191" s="297" t="n">
        <v>0.0147</v>
      </c>
      <c r="E5191" s="298" t="n">
        <f aca="false">1-D5191</f>
        <v>0.9853</v>
      </c>
      <c r="F5191" s="299" t="n">
        <v>12464.72</v>
      </c>
    </row>
    <row r="5192" customFormat="false" ht="15" hidden="false" customHeight="false" outlineLevel="0" collapsed="false">
      <c r="A5192" s="294" t="s">
        <v>11141</v>
      </c>
      <c r="B5192" s="295" t="s">
        <v>11142</v>
      </c>
      <c r="C5192" s="296" t="s">
        <v>19</v>
      </c>
      <c r="D5192" s="297" t="n">
        <v>0.0265</v>
      </c>
      <c r="E5192" s="298" t="n">
        <f aca="false">1-D5192</f>
        <v>0.9735</v>
      </c>
      <c r="F5192" s="299" t="n">
        <v>6896.61</v>
      </c>
    </row>
    <row r="5193" customFormat="false" ht="15" hidden="false" customHeight="false" outlineLevel="0" collapsed="false">
      <c r="A5193" s="294" t="s">
        <v>11143</v>
      </c>
      <c r="B5193" s="295" t="s">
        <v>11144</v>
      </c>
      <c r="C5193" s="296" t="s">
        <v>19</v>
      </c>
      <c r="D5193" s="297" t="n">
        <v>0.0143</v>
      </c>
      <c r="E5193" s="298" t="n">
        <f aca="false">1-D5193</f>
        <v>0.9857</v>
      </c>
      <c r="F5193" s="299" t="n">
        <v>14063.79</v>
      </c>
    </row>
    <row r="5194" customFormat="false" ht="15" hidden="false" customHeight="false" outlineLevel="0" collapsed="false">
      <c r="A5194" s="294" t="s">
        <v>11145</v>
      </c>
      <c r="B5194" s="295" t="s">
        <v>11146</v>
      </c>
      <c r="C5194" s="296" t="s">
        <v>19</v>
      </c>
      <c r="D5194" s="297" t="n">
        <v>0.0137</v>
      </c>
      <c r="E5194" s="298" t="n">
        <f aca="false">1-D5194</f>
        <v>0.9863</v>
      </c>
      <c r="F5194" s="299" t="n">
        <v>19520.59</v>
      </c>
    </row>
    <row r="5195" customFormat="false" ht="15" hidden="false" customHeight="false" outlineLevel="0" collapsed="false">
      <c r="A5195" s="294" t="s">
        <v>11147</v>
      </c>
      <c r="B5195" s="295" t="s">
        <v>11148</v>
      </c>
      <c r="C5195" s="296" t="s">
        <v>19</v>
      </c>
      <c r="D5195" s="297" t="n">
        <v>0.0113</v>
      </c>
      <c r="E5195" s="298" t="n">
        <f aca="false">1-D5195</f>
        <v>0.9887</v>
      </c>
      <c r="F5195" s="299" t="n">
        <v>23536.48</v>
      </c>
    </row>
    <row r="5196" customFormat="false" ht="15" hidden="false" customHeight="false" outlineLevel="0" collapsed="false">
      <c r="A5196" s="294" t="s">
        <v>11149</v>
      </c>
      <c r="B5196" s="295" t="s">
        <v>11150</v>
      </c>
      <c r="C5196" s="296" t="s">
        <v>19</v>
      </c>
      <c r="D5196" s="297" t="n">
        <v>0.0221</v>
      </c>
      <c r="E5196" s="298" t="n">
        <f aca="false">1-D5196</f>
        <v>0.9779</v>
      </c>
      <c r="F5196" s="299" t="n">
        <v>8268.63</v>
      </c>
    </row>
    <row r="5197" customFormat="false" ht="15" hidden="false" customHeight="false" outlineLevel="0" collapsed="false">
      <c r="A5197" s="294" t="s">
        <v>11151</v>
      </c>
      <c r="B5197" s="295" t="s">
        <v>11152</v>
      </c>
      <c r="C5197" s="296" t="s">
        <v>19</v>
      </c>
      <c r="D5197" s="297" t="n">
        <v>0.0214</v>
      </c>
      <c r="E5197" s="298" t="n">
        <f aca="false">1-D5197</f>
        <v>0.9786</v>
      </c>
      <c r="F5197" s="299" t="n">
        <v>8887.99</v>
      </c>
    </row>
    <row r="5198" customFormat="false" ht="15" hidden="false" customHeight="false" outlineLevel="0" collapsed="false">
      <c r="A5198" s="294" t="s">
        <v>11153</v>
      </c>
      <c r="B5198" s="295" t="s">
        <v>11154</v>
      </c>
      <c r="C5198" s="296" t="s">
        <v>19</v>
      </c>
      <c r="D5198" s="297" t="n">
        <v>0.0168</v>
      </c>
      <c r="E5198" s="298" t="n">
        <f aca="false">1-D5198</f>
        <v>0.9832</v>
      </c>
      <c r="F5198" s="299" t="n">
        <v>13010.4</v>
      </c>
    </row>
    <row r="5199" customFormat="false" ht="15" hidden="false" customHeight="false" outlineLevel="0" collapsed="false">
      <c r="A5199" s="294" t="s">
        <v>11155</v>
      </c>
      <c r="B5199" s="295" t="s">
        <v>11156</v>
      </c>
      <c r="C5199" s="296" t="s">
        <v>19</v>
      </c>
      <c r="D5199" s="297" t="n">
        <v>0.0187</v>
      </c>
      <c r="E5199" s="298" t="n">
        <f aca="false">1-D5199</f>
        <v>0.9813</v>
      </c>
      <c r="F5199" s="299" t="n">
        <v>15320.94</v>
      </c>
    </row>
    <row r="5200" customFormat="false" ht="15" hidden="false" customHeight="false" outlineLevel="0" collapsed="false">
      <c r="A5200" s="294" t="s">
        <v>11157</v>
      </c>
      <c r="B5200" s="295" t="s">
        <v>11158</v>
      </c>
      <c r="C5200" s="296" t="s">
        <v>19</v>
      </c>
      <c r="D5200" s="297" t="n">
        <v>0.0179</v>
      </c>
      <c r="E5200" s="298" t="n">
        <f aca="false">1-D5200</f>
        <v>0.9821</v>
      </c>
      <c r="F5200" s="299" t="n">
        <v>15994.71</v>
      </c>
    </row>
    <row r="5201" customFormat="false" ht="15" hidden="false" customHeight="false" outlineLevel="0" collapsed="false">
      <c r="A5201" s="294" t="s">
        <v>11159</v>
      </c>
      <c r="B5201" s="295" t="s">
        <v>11160</v>
      </c>
      <c r="C5201" s="296" t="s">
        <v>19</v>
      </c>
      <c r="D5201" s="297" t="n">
        <v>0.0262</v>
      </c>
      <c r="E5201" s="298" t="n">
        <f aca="false">1-D5201</f>
        <v>0.9738</v>
      </c>
      <c r="F5201" s="299" t="n">
        <v>6965.08</v>
      </c>
    </row>
    <row r="5202" customFormat="false" ht="15" hidden="false" customHeight="false" outlineLevel="0" collapsed="false">
      <c r="A5202" s="294" t="s">
        <v>11161</v>
      </c>
      <c r="B5202" s="295" t="s">
        <v>11162</v>
      </c>
      <c r="C5202" s="296" t="s">
        <v>19</v>
      </c>
      <c r="D5202" s="297" t="n">
        <v>0.0222</v>
      </c>
      <c r="E5202" s="298" t="n">
        <f aca="false">1-D5202</f>
        <v>0.9778</v>
      </c>
      <c r="F5202" s="299" t="n">
        <v>8562.34</v>
      </c>
    </row>
    <row r="5203" customFormat="false" ht="15" hidden="false" customHeight="false" outlineLevel="0" collapsed="false">
      <c r="A5203" s="294" t="s">
        <v>11163</v>
      </c>
      <c r="B5203" s="295" t="s">
        <v>11164</v>
      </c>
      <c r="C5203" s="296" t="s">
        <v>19</v>
      </c>
      <c r="D5203" s="297" t="n">
        <v>0.0174</v>
      </c>
      <c r="E5203" s="298" t="n">
        <f aca="false">1-D5203</f>
        <v>0.9826</v>
      </c>
      <c r="F5203" s="299" t="n">
        <v>12596.29</v>
      </c>
    </row>
    <row r="5204" customFormat="false" ht="15" hidden="false" customHeight="false" outlineLevel="0" collapsed="false">
      <c r="A5204" s="294" t="s">
        <v>11165</v>
      </c>
      <c r="B5204" s="295" t="s">
        <v>11166</v>
      </c>
      <c r="C5204" s="296" t="s">
        <v>19</v>
      </c>
      <c r="D5204" s="297" t="n">
        <v>0.0214</v>
      </c>
      <c r="E5204" s="298" t="n">
        <f aca="false">1-D5204</f>
        <v>0.9786</v>
      </c>
      <c r="F5204" s="299" t="n">
        <v>13373.3</v>
      </c>
    </row>
    <row r="5205" customFormat="false" ht="15" hidden="false" customHeight="false" outlineLevel="0" collapsed="false">
      <c r="A5205" s="294" t="s">
        <v>11167</v>
      </c>
      <c r="B5205" s="295" t="s">
        <v>11168</v>
      </c>
      <c r="C5205" s="296" t="s">
        <v>19</v>
      </c>
      <c r="D5205" s="297" t="n">
        <v>0.0188</v>
      </c>
      <c r="E5205" s="298" t="n">
        <f aca="false">1-D5205</f>
        <v>0.9812</v>
      </c>
      <c r="F5205" s="299" t="n">
        <v>15241.43</v>
      </c>
    </row>
    <row r="5206" customFormat="false" ht="15" hidden="false" customHeight="false" outlineLevel="0" collapsed="false">
      <c r="A5206" s="294" t="s">
        <v>11169</v>
      </c>
      <c r="B5206" s="295" t="s">
        <v>11170</v>
      </c>
      <c r="C5206" s="296" t="s">
        <v>19</v>
      </c>
      <c r="D5206" s="297" t="n">
        <v>0.0435</v>
      </c>
      <c r="E5206" s="298" t="n">
        <f aca="false">1-D5206</f>
        <v>0.9565</v>
      </c>
      <c r="F5206" s="299" t="n">
        <v>2470.29</v>
      </c>
    </row>
    <row r="5207" customFormat="false" ht="15" hidden="false" customHeight="false" outlineLevel="0" collapsed="false">
      <c r="A5207" s="294" t="s">
        <v>11171</v>
      </c>
      <c r="B5207" s="295" t="s">
        <v>11172</v>
      </c>
      <c r="C5207" s="296" t="s">
        <v>19</v>
      </c>
      <c r="D5207" s="297" t="n">
        <v>0.0404</v>
      </c>
      <c r="E5207" s="298" t="n">
        <f aca="false">1-D5207</f>
        <v>0.9596</v>
      </c>
      <c r="F5207" s="299" t="n">
        <v>2654.62</v>
      </c>
    </row>
    <row r="5208" customFormat="false" ht="15" hidden="false" customHeight="false" outlineLevel="0" collapsed="false">
      <c r="A5208" s="294" t="s">
        <v>11173</v>
      </c>
      <c r="B5208" s="295" t="s">
        <v>11174</v>
      </c>
      <c r="C5208" s="296" t="s">
        <v>19</v>
      </c>
      <c r="D5208" s="297" t="n">
        <v>0.0334</v>
      </c>
      <c r="E5208" s="298" t="n">
        <f aca="false">1-D5208</f>
        <v>0.9666</v>
      </c>
      <c r="F5208" s="299" t="n">
        <v>3472.16</v>
      </c>
    </row>
    <row r="5209" customFormat="false" ht="15" hidden="false" customHeight="false" outlineLevel="0" collapsed="false">
      <c r="A5209" s="294" t="s">
        <v>11175</v>
      </c>
      <c r="B5209" s="295" t="s">
        <v>11176</v>
      </c>
      <c r="C5209" s="296" t="s">
        <v>19</v>
      </c>
      <c r="D5209" s="297" t="n">
        <v>0.0302</v>
      </c>
      <c r="E5209" s="298" t="n">
        <f aca="false">1-D5209</f>
        <v>0.9698</v>
      </c>
      <c r="F5209" s="299" t="n">
        <v>3845.79</v>
      </c>
    </row>
    <row r="5210" customFormat="false" ht="15" hidden="false" customHeight="false" outlineLevel="0" collapsed="false">
      <c r="A5210" s="294" t="s">
        <v>11177</v>
      </c>
      <c r="B5210" s="295" t="s">
        <v>11178</v>
      </c>
      <c r="C5210" s="296" t="s">
        <v>19</v>
      </c>
      <c r="D5210" s="297" t="n">
        <v>0.027</v>
      </c>
      <c r="E5210" s="298" t="n">
        <f aca="false">1-D5210</f>
        <v>0.973</v>
      </c>
      <c r="F5210" s="299" t="n">
        <v>4484.83</v>
      </c>
    </row>
    <row r="5211" customFormat="false" ht="15" hidden="false" customHeight="false" outlineLevel="0" collapsed="false">
      <c r="A5211" s="294" t="s">
        <v>11179</v>
      </c>
      <c r="B5211" s="295" t="s">
        <v>11180</v>
      </c>
      <c r="C5211" s="296" t="s">
        <v>19</v>
      </c>
      <c r="D5211" s="297" t="n">
        <v>0.0241</v>
      </c>
      <c r="E5211" s="298" t="n">
        <f aca="false">1-D5211</f>
        <v>0.9759</v>
      </c>
      <c r="F5211" s="299" t="n">
        <v>5019.27</v>
      </c>
    </row>
    <row r="5212" customFormat="false" ht="15" hidden="false" customHeight="false" outlineLevel="0" collapsed="false">
      <c r="A5212" s="294" t="s">
        <v>11181</v>
      </c>
      <c r="B5212" s="295" t="s">
        <v>11182</v>
      </c>
      <c r="C5212" s="296" t="s">
        <v>19</v>
      </c>
      <c r="D5212" s="297" t="n">
        <v>0.05</v>
      </c>
      <c r="E5212" s="298" t="n">
        <f aca="false">1-D5212</f>
        <v>0.95</v>
      </c>
      <c r="F5212" s="299" t="n">
        <v>2147.09</v>
      </c>
    </row>
    <row r="5213" customFormat="false" ht="15" hidden="false" customHeight="false" outlineLevel="0" collapsed="false">
      <c r="A5213" s="294" t="s">
        <v>11183</v>
      </c>
      <c r="B5213" s="295" t="s">
        <v>11184</v>
      </c>
      <c r="C5213" s="296" t="s">
        <v>19</v>
      </c>
      <c r="D5213" s="297" t="n">
        <v>0.0458</v>
      </c>
      <c r="E5213" s="298" t="n">
        <f aca="false">1-D5213</f>
        <v>0.9542</v>
      </c>
      <c r="F5213" s="299" t="n">
        <v>2342.4</v>
      </c>
    </row>
    <row r="5214" customFormat="false" ht="15" hidden="false" customHeight="false" outlineLevel="0" collapsed="false">
      <c r="A5214" s="294" t="s">
        <v>11185</v>
      </c>
      <c r="B5214" s="295" t="s">
        <v>11186</v>
      </c>
      <c r="C5214" s="296" t="s">
        <v>19</v>
      </c>
      <c r="D5214" s="297" t="n">
        <v>0.028</v>
      </c>
      <c r="E5214" s="298" t="n">
        <f aca="false">1-D5214</f>
        <v>0.972</v>
      </c>
      <c r="F5214" s="299" t="n">
        <v>6368.98</v>
      </c>
    </row>
    <row r="5215" customFormat="false" ht="15" hidden="false" customHeight="false" outlineLevel="0" collapsed="false">
      <c r="A5215" s="294" t="s">
        <v>11187</v>
      </c>
      <c r="B5215" s="295" t="s">
        <v>11188</v>
      </c>
      <c r="C5215" s="296" t="s">
        <v>19</v>
      </c>
      <c r="D5215" s="297" t="n">
        <v>0.0272</v>
      </c>
      <c r="E5215" s="298" t="n">
        <f aca="false">1-D5215</f>
        <v>0.9728</v>
      </c>
      <c r="F5215" s="299" t="n">
        <v>6713.59</v>
      </c>
    </row>
    <row r="5216" customFormat="false" ht="15" hidden="false" customHeight="false" outlineLevel="0" collapsed="false">
      <c r="A5216" s="294" t="s">
        <v>11189</v>
      </c>
      <c r="B5216" s="295" t="s">
        <v>11190</v>
      </c>
      <c r="C5216" s="296" t="s">
        <v>19</v>
      </c>
      <c r="D5216" s="297" t="n">
        <v>0.0227</v>
      </c>
      <c r="E5216" s="298" t="n">
        <f aca="false">1-D5216</f>
        <v>0.9773</v>
      </c>
      <c r="F5216" s="299" t="n">
        <v>8823.74</v>
      </c>
    </row>
    <row r="5217" customFormat="false" ht="15" hidden="false" customHeight="false" outlineLevel="0" collapsed="false">
      <c r="A5217" s="294" t="s">
        <v>11191</v>
      </c>
      <c r="B5217" s="295" t="s">
        <v>11192</v>
      </c>
      <c r="C5217" s="296" t="s">
        <v>19</v>
      </c>
      <c r="D5217" s="297" t="n">
        <v>0.0244</v>
      </c>
      <c r="E5217" s="298" t="n">
        <f aca="false">1-D5217</f>
        <v>0.9756</v>
      </c>
      <c r="F5217" s="299" t="n">
        <v>10941.11</v>
      </c>
    </row>
    <row r="5218" customFormat="false" ht="15" hidden="false" customHeight="false" outlineLevel="0" collapsed="false">
      <c r="A5218" s="294" t="s">
        <v>11193</v>
      </c>
      <c r="B5218" s="295" t="s">
        <v>11194</v>
      </c>
      <c r="C5218" s="296" t="s">
        <v>19</v>
      </c>
      <c r="D5218" s="297" t="n">
        <v>0.0218</v>
      </c>
      <c r="E5218" s="298" t="n">
        <f aca="false">1-D5218</f>
        <v>0.9782</v>
      </c>
      <c r="F5218" s="299" t="n">
        <v>12220.87</v>
      </c>
    </row>
    <row r="5219" customFormat="false" ht="15" hidden="false" customHeight="false" outlineLevel="0" collapsed="false">
      <c r="A5219" s="294" t="s">
        <v>11195</v>
      </c>
      <c r="B5219" s="295" t="s">
        <v>11196</v>
      </c>
      <c r="C5219" s="296" t="s">
        <v>19</v>
      </c>
      <c r="D5219" s="297" t="n">
        <v>0.0122</v>
      </c>
      <c r="E5219" s="298" t="n">
        <f aca="false">1-D5219</f>
        <v>0.9878</v>
      </c>
      <c r="F5219" s="299" t="n">
        <v>29523.27</v>
      </c>
    </row>
    <row r="5220" customFormat="false" ht="15" hidden="false" customHeight="false" outlineLevel="0" collapsed="false">
      <c r="A5220" s="294" t="s">
        <v>11197</v>
      </c>
      <c r="B5220" s="295" t="s">
        <v>11198</v>
      </c>
      <c r="C5220" s="296" t="s">
        <v>19</v>
      </c>
      <c r="D5220" s="297" t="n">
        <v>0.0098</v>
      </c>
      <c r="E5220" s="298" t="n">
        <f aca="false">1-D5220</f>
        <v>0.9902</v>
      </c>
      <c r="F5220" s="299" t="n">
        <v>37799.8</v>
      </c>
    </row>
    <row r="5221" customFormat="false" ht="15" hidden="false" customHeight="false" outlineLevel="0" collapsed="false">
      <c r="A5221" s="294" t="s">
        <v>11199</v>
      </c>
      <c r="B5221" s="295" t="s">
        <v>11200</v>
      </c>
      <c r="C5221" s="296" t="s">
        <v>19</v>
      </c>
      <c r="D5221" s="297" t="n">
        <v>0.6648</v>
      </c>
      <c r="E5221" s="298" t="n">
        <f aca="false">1-D5221</f>
        <v>0.3352</v>
      </c>
      <c r="F5221" s="299" t="n">
        <v>17.9</v>
      </c>
    </row>
    <row r="5222" customFormat="false" ht="15" hidden="false" customHeight="false" outlineLevel="0" collapsed="false">
      <c r="A5222" s="294" t="s">
        <v>11201</v>
      </c>
      <c r="B5222" s="295" t="s">
        <v>11202</v>
      </c>
      <c r="C5222" s="296" t="s">
        <v>61</v>
      </c>
      <c r="D5222" s="297" t="n">
        <v>0.0746</v>
      </c>
      <c r="E5222" s="298" t="n">
        <f aca="false">1-D5222</f>
        <v>0.9254</v>
      </c>
      <c r="F5222" s="299" t="n">
        <v>63.17</v>
      </c>
    </row>
    <row r="5223" customFormat="false" ht="15" hidden="false" customHeight="false" outlineLevel="0" collapsed="false">
      <c r="A5223" s="294" t="s">
        <v>11203</v>
      </c>
      <c r="B5223" s="295" t="s">
        <v>11204</v>
      </c>
      <c r="C5223" s="296" t="s">
        <v>61</v>
      </c>
      <c r="D5223" s="297" t="n">
        <v>0.1279</v>
      </c>
      <c r="E5223" s="298" t="n">
        <f aca="false">1-D5223</f>
        <v>0.8721</v>
      </c>
      <c r="F5223" s="299" t="n">
        <v>32.84</v>
      </c>
    </row>
    <row r="5224" customFormat="false" ht="15" hidden="false" customHeight="false" outlineLevel="0" collapsed="false">
      <c r="A5224" s="294" t="s">
        <v>11205</v>
      </c>
      <c r="B5224" s="295" t="s">
        <v>11206</v>
      </c>
      <c r="C5224" s="296" t="s">
        <v>61</v>
      </c>
      <c r="D5224" s="297" t="n">
        <v>0.0887</v>
      </c>
      <c r="E5224" s="298" t="n">
        <f aca="false">1-D5224</f>
        <v>0.9113</v>
      </c>
      <c r="F5224" s="299" t="n">
        <v>50.3</v>
      </c>
    </row>
    <row r="5225" customFormat="false" ht="15" hidden="false" customHeight="false" outlineLevel="0" collapsed="false">
      <c r="A5225" s="294" t="s">
        <v>11207</v>
      </c>
      <c r="B5225" s="295" t="s">
        <v>11208</v>
      </c>
      <c r="C5225" s="296" t="s">
        <v>61</v>
      </c>
      <c r="D5225" s="297" t="n">
        <v>0.0642</v>
      </c>
      <c r="E5225" s="298" t="n">
        <f aca="false">1-D5225</f>
        <v>0.9358</v>
      </c>
      <c r="F5225" s="299" t="n">
        <v>76.18</v>
      </c>
    </row>
    <row r="5226" customFormat="false" ht="15" hidden="false" customHeight="false" outlineLevel="0" collapsed="false">
      <c r="A5226" s="294" t="s">
        <v>11209</v>
      </c>
      <c r="B5226" s="295" t="s">
        <v>11210</v>
      </c>
      <c r="C5226" s="296" t="s">
        <v>61</v>
      </c>
      <c r="D5226" s="297" t="n">
        <v>0.0522</v>
      </c>
      <c r="E5226" s="298" t="n">
        <f aca="false">1-D5226</f>
        <v>0.9478</v>
      </c>
      <c r="F5226" s="299" t="n">
        <v>58.76</v>
      </c>
    </row>
    <row r="5227" customFormat="false" ht="15" hidden="false" customHeight="false" outlineLevel="0" collapsed="false">
      <c r="A5227" s="294" t="s">
        <v>11211</v>
      </c>
      <c r="B5227" s="295" t="s">
        <v>11212</v>
      </c>
      <c r="C5227" s="296" t="s">
        <v>61</v>
      </c>
      <c r="D5227" s="297" t="n">
        <v>0.0456</v>
      </c>
      <c r="E5227" s="298" t="n">
        <f aca="false">1-D5227</f>
        <v>0.9544</v>
      </c>
      <c r="F5227" s="299" t="n">
        <v>58.14</v>
      </c>
    </row>
    <row r="5228" customFormat="false" ht="15" hidden="false" customHeight="false" outlineLevel="0" collapsed="false">
      <c r="A5228" s="294" t="s">
        <v>11213</v>
      </c>
      <c r="B5228" s="295" t="s">
        <v>11214</v>
      </c>
      <c r="C5228" s="296" t="s">
        <v>61</v>
      </c>
      <c r="D5228" s="297" t="n">
        <v>0.09</v>
      </c>
      <c r="E5228" s="298" t="n">
        <f aca="false">1-D5228</f>
        <v>0.91</v>
      </c>
      <c r="F5228" s="299" t="n">
        <v>28.43</v>
      </c>
    </row>
    <row r="5229" customFormat="false" ht="15" hidden="false" customHeight="false" outlineLevel="0" collapsed="false">
      <c r="A5229" s="294" t="s">
        <v>11215</v>
      </c>
      <c r="B5229" s="295" t="s">
        <v>11216</v>
      </c>
      <c r="C5229" s="296" t="s">
        <v>61</v>
      </c>
      <c r="D5229" s="297" t="n">
        <v>0.0807</v>
      </c>
      <c r="E5229" s="298" t="n">
        <f aca="false">1-D5229</f>
        <v>0.9193</v>
      </c>
      <c r="F5229" s="299" t="n">
        <v>27.99</v>
      </c>
    </row>
    <row r="5230" customFormat="false" ht="15" hidden="false" customHeight="false" outlineLevel="0" collapsed="false">
      <c r="A5230" s="294" t="s">
        <v>11217</v>
      </c>
      <c r="B5230" s="295" t="s">
        <v>11218</v>
      </c>
      <c r="C5230" s="296" t="s">
        <v>61</v>
      </c>
      <c r="D5230" s="297" t="n">
        <v>0.0615</v>
      </c>
      <c r="E5230" s="298" t="n">
        <f aca="false">1-D5230</f>
        <v>0.9385</v>
      </c>
      <c r="F5230" s="299" t="n">
        <v>45.89</v>
      </c>
    </row>
    <row r="5231" customFormat="false" ht="15" hidden="false" customHeight="false" outlineLevel="0" collapsed="false">
      <c r="A5231" s="294" t="s">
        <v>11219</v>
      </c>
      <c r="B5231" s="295" t="s">
        <v>11220</v>
      </c>
      <c r="C5231" s="296" t="s">
        <v>61</v>
      </c>
      <c r="D5231" s="297" t="n">
        <v>0.0544</v>
      </c>
      <c r="E5231" s="298" t="n">
        <f aca="false">1-D5231</f>
        <v>0.9456</v>
      </c>
      <c r="F5231" s="299" t="n">
        <v>45.4</v>
      </c>
    </row>
    <row r="5232" customFormat="false" ht="15" hidden="false" customHeight="false" outlineLevel="0" collapsed="false">
      <c r="A5232" s="294" t="s">
        <v>11221</v>
      </c>
      <c r="B5232" s="295" t="s">
        <v>11222</v>
      </c>
      <c r="C5232" s="296" t="s">
        <v>61</v>
      </c>
      <c r="D5232" s="297" t="n">
        <v>0.0453</v>
      </c>
      <c r="E5232" s="298" t="n">
        <f aca="false">1-D5232</f>
        <v>0.9547</v>
      </c>
      <c r="F5232" s="299" t="n">
        <v>71.77</v>
      </c>
    </row>
    <row r="5233" customFormat="false" ht="15" hidden="false" customHeight="false" outlineLevel="0" collapsed="false">
      <c r="A5233" s="294" t="s">
        <v>11223</v>
      </c>
      <c r="B5233" s="295" t="s">
        <v>11224</v>
      </c>
      <c r="C5233" s="296" t="s">
        <v>61</v>
      </c>
      <c r="D5233" s="297" t="n">
        <v>0.039</v>
      </c>
      <c r="E5233" s="298" t="n">
        <f aca="false">1-D5233</f>
        <v>0.961</v>
      </c>
      <c r="F5233" s="299" t="n">
        <v>71.09</v>
      </c>
    </row>
    <row r="5234" customFormat="false" ht="15" hidden="false" customHeight="false" outlineLevel="0" collapsed="false">
      <c r="A5234" s="294" t="s">
        <v>11225</v>
      </c>
      <c r="B5234" s="295" t="s">
        <v>11226</v>
      </c>
      <c r="C5234" s="296" t="s">
        <v>19</v>
      </c>
      <c r="D5234" s="297" t="n">
        <v>0.402</v>
      </c>
      <c r="E5234" s="298" t="n">
        <f aca="false">1-D5234</f>
        <v>0.598</v>
      </c>
      <c r="F5234" s="299" t="n">
        <v>17.39</v>
      </c>
    </row>
    <row r="5235" customFormat="false" ht="15" hidden="false" customHeight="false" outlineLevel="0" collapsed="false">
      <c r="A5235" s="294" t="s">
        <v>11227</v>
      </c>
      <c r="B5235" s="295" t="s">
        <v>11228</v>
      </c>
      <c r="C5235" s="296" t="s">
        <v>19</v>
      </c>
      <c r="D5235" s="297" t="n">
        <v>0.4162</v>
      </c>
      <c r="E5235" s="298" t="n">
        <f aca="false">1-D5235</f>
        <v>0.5838</v>
      </c>
      <c r="F5235" s="299" t="n">
        <v>18.62</v>
      </c>
    </row>
    <row r="5236" customFormat="false" ht="15" hidden="false" customHeight="false" outlineLevel="0" collapsed="false">
      <c r="A5236" s="294" t="s">
        <v>11229</v>
      </c>
      <c r="B5236" s="295" t="s">
        <v>11230</v>
      </c>
      <c r="C5236" s="296" t="s">
        <v>19</v>
      </c>
      <c r="D5236" s="297" t="n">
        <v>0.4535</v>
      </c>
      <c r="E5236" s="298" t="n">
        <f aca="false">1-D5236</f>
        <v>0.5465</v>
      </c>
      <c r="F5236" s="299" t="n">
        <v>21.06</v>
      </c>
    </row>
    <row r="5237" customFormat="false" ht="15" hidden="false" customHeight="false" outlineLevel="0" collapsed="false">
      <c r="A5237" s="294" t="s">
        <v>11231</v>
      </c>
      <c r="B5237" s="295" t="s">
        <v>11232</v>
      </c>
      <c r="C5237" s="296" t="s">
        <v>19</v>
      </c>
      <c r="D5237" s="297" t="n">
        <v>0.4157</v>
      </c>
      <c r="E5237" s="298" t="n">
        <f aca="false">1-D5237</f>
        <v>0.5843</v>
      </c>
      <c r="F5237" s="299" t="n">
        <v>18.57</v>
      </c>
    </row>
    <row r="5238" customFormat="false" ht="15" hidden="false" customHeight="false" outlineLevel="0" collapsed="false">
      <c r="A5238" s="294" t="s">
        <v>11233</v>
      </c>
      <c r="B5238" s="295" t="s">
        <v>11234</v>
      </c>
      <c r="C5238" s="296" t="s">
        <v>19</v>
      </c>
      <c r="D5238" s="297" t="n">
        <v>0.3628</v>
      </c>
      <c r="E5238" s="298" t="n">
        <f aca="false">1-D5238</f>
        <v>0.6372</v>
      </c>
      <c r="F5238" s="299" t="n">
        <v>15.49</v>
      </c>
    </row>
    <row r="5239" customFormat="false" ht="15" hidden="false" customHeight="false" outlineLevel="0" collapsed="false">
      <c r="A5239" s="294" t="s">
        <v>11235</v>
      </c>
      <c r="B5239" s="295" t="s">
        <v>11236</v>
      </c>
      <c r="C5239" s="296" t="s">
        <v>19</v>
      </c>
      <c r="D5239" s="297" t="n">
        <v>0.2818</v>
      </c>
      <c r="E5239" s="298" t="n">
        <f aca="false">1-D5239</f>
        <v>0.7182</v>
      </c>
      <c r="F5239" s="299" t="n">
        <v>18.74</v>
      </c>
    </row>
    <row r="5240" customFormat="false" ht="15" hidden="false" customHeight="false" outlineLevel="0" collapsed="false">
      <c r="A5240" s="294" t="s">
        <v>11237</v>
      </c>
      <c r="B5240" s="295" t="s">
        <v>11238</v>
      </c>
      <c r="C5240" s="296" t="s">
        <v>19</v>
      </c>
      <c r="D5240" s="297" t="n">
        <v>0.3745</v>
      </c>
      <c r="E5240" s="298" t="n">
        <f aca="false">1-D5240</f>
        <v>0.6255</v>
      </c>
      <c r="F5240" s="299" t="n">
        <v>23.87</v>
      </c>
    </row>
    <row r="5241" customFormat="false" ht="15" hidden="false" customHeight="false" outlineLevel="0" collapsed="false">
      <c r="A5241" s="294" t="s">
        <v>11239</v>
      </c>
      <c r="B5241" s="295" t="s">
        <v>11240</v>
      </c>
      <c r="C5241" s="296" t="s">
        <v>19</v>
      </c>
      <c r="D5241" s="297" t="n">
        <v>0.4521</v>
      </c>
      <c r="E5241" s="298" t="n">
        <f aca="false">1-D5241</f>
        <v>0.5479</v>
      </c>
      <c r="F5241" s="299" t="n">
        <v>31.43</v>
      </c>
    </row>
    <row r="5242" customFormat="false" ht="15" hidden="false" customHeight="false" outlineLevel="0" collapsed="false">
      <c r="A5242" s="294" t="s">
        <v>11241</v>
      </c>
      <c r="B5242" s="295" t="s">
        <v>11242</v>
      </c>
      <c r="C5242" s="296" t="s">
        <v>19</v>
      </c>
      <c r="D5242" s="297" t="n">
        <v>0.387</v>
      </c>
      <c r="E5242" s="298" t="n">
        <f aca="false">1-D5242</f>
        <v>0.613</v>
      </c>
      <c r="F5242" s="299" t="n">
        <v>25.22</v>
      </c>
    </row>
    <row r="5243" customFormat="false" ht="15" hidden="false" customHeight="false" outlineLevel="0" collapsed="false">
      <c r="A5243" s="294" t="s">
        <v>11243</v>
      </c>
      <c r="B5243" s="295" t="s">
        <v>11244</v>
      </c>
      <c r="C5243" s="296" t="s">
        <v>19</v>
      </c>
      <c r="D5243" s="297" t="n">
        <v>0.3483</v>
      </c>
      <c r="E5243" s="298" t="n">
        <f aca="false">1-D5243</f>
        <v>0.6517</v>
      </c>
      <c r="F5243" s="299" t="n">
        <v>22.25</v>
      </c>
    </row>
    <row r="5244" customFormat="false" ht="15" hidden="false" customHeight="false" outlineLevel="0" collapsed="false">
      <c r="A5244" s="294" t="s">
        <v>11245</v>
      </c>
      <c r="B5244" s="295" t="s">
        <v>11246</v>
      </c>
      <c r="C5244" s="296" t="s">
        <v>19</v>
      </c>
      <c r="D5244" s="297" t="n">
        <v>0.1911</v>
      </c>
      <c r="E5244" s="298" t="n">
        <f aca="false">1-D5244</f>
        <v>0.8089</v>
      </c>
      <c r="F5244" s="299" t="n">
        <v>15.44</v>
      </c>
    </row>
    <row r="5245" customFormat="false" ht="15" hidden="false" customHeight="false" outlineLevel="0" collapsed="false">
      <c r="A5245" s="294" t="s">
        <v>11247</v>
      </c>
      <c r="B5245" s="295" t="s">
        <v>11248</v>
      </c>
      <c r="C5245" s="296" t="s">
        <v>19</v>
      </c>
      <c r="D5245" s="297" t="n">
        <v>0.1281</v>
      </c>
      <c r="E5245" s="298" t="n">
        <f aca="false">1-D5245</f>
        <v>0.8719</v>
      </c>
      <c r="F5245" s="299" t="n">
        <v>29.36</v>
      </c>
    </row>
    <row r="5246" customFormat="false" ht="15" hidden="false" customHeight="false" outlineLevel="0" collapsed="false">
      <c r="A5246" s="294" t="s">
        <v>11249</v>
      </c>
      <c r="B5246" s="295" t="s">
        <v>11250</v>
      </c>
      <c r="C5246" s="296" t="s">
        <v>19</v>
      </c>
      <c r="D5246" s="297" t="n">
        <v>0.097</v>
      </c>
      <c r="E5246" s="298" t="n">
        <f aca="false">1-D5246</f>
        <v>0.903</v>
      </c>
      <c r="F5246" s="299" t="n">
        <v>47.72</v>
      </c>
    </row>
    <row r="5247" customFormat="false" ht="15" hidden="false" customHeight="false" outlineLevel="0" collapsed="false">
      <c r="A5247" s="294" t="s">
        <v>11251</v>
      </c>
      <c r="B5247" s="295" t="s">
        <v>11252</v>
      </c>
      <c r="C5247" s="296" t="s">
        <v>19</v>
      </c>
      <c r="D5247" s="297" t="n">
        <v>0.0867</v>
      </c>
      <c r="E5247" s="298" t="n">
        <f aca="false">1-D5247</f>
        <v>0.9133</v>
      </c>
      <c r="F5247" s="299" t="n">
        <v>67.05</v>
      </c>
    </row>
    <row r="5248" customFormat="false" ht="15" hidden="false" customHeight="false" outlineLevel="0" collapsed="false">
      <c r="A5248" s="294" t="s">
        <v>11253</v>
      </c>
      <c r="B5248" s="295" t="s">
        <v>11254</v>
      </c>
      <c r="C5248" s="296" t="s">
        <v>19</v>
      </c>
      <c r="D5248" s="297" t="n">
        <v>0.0403</v>
      </c>
      <c r="E5248" s="298" t="n">
        <f aca="false">1-D5248</f>
        <v>0.9597</v>
      </c>
      <c r="F5248" s="299" t="n">
        <v>181.41</v>
      </c>
    </row>
    <row r="5249" customFormat="false" ht="15" hidden="false" customHeight="false" outlineLevel="0" collapsed="false">
      <c r="A5249" s="294" t="s">
        <v>11255</v>
      </c>
      <c r="B5249" s="295" t="s">
        <v>11256</v>
      </c>
      <c r="C5249" s="296" t="s">
        <v>19</v>
      </c>
      <c r="D5249" s="297" t="n">
        <v>0.1816</v>
      </c>
      <c r="E5249" s="298" t="n">
        <f aca="false">1-D5249</f>
        <v>0.8184</v>
      </c>
      <c r="F5249" s="299" t="n">
        <v>20.49</v>
      </c>
    </row>
    <row r="5250" customFormat="false" ht="15" hidden="false" customHeight="false" outlineLevel="0" collapsed="false">
      <c r="A5250" s="294" t="s">
        <v>11257</v>
      </c>
      <c r="B5250" s="295" t="s">
        <v>11258</v>
      </c>
      <c r="C5250" s="296" t="s">
        <v>19</v>
      </c>
      <c r="D5250" s="297" t="n">
        <v>0.2273</v>
      </c>
      <c r="E5250" s="298" t="n">
        <f aca="false">1-D5250</f>
        <v>0.7727</v>
      </c>
      <c r="F5250" s="299" t="n">
        <v>22.44</v>
      </c>
    </row>
    <row r="5251" customFormat="false" ht="15" hidden="false" customHeight="false" outlineLevel="0" collapsed="false">
      <c r="A5251" s="294" t="s">
        <v>11259</v>
      </c>
      <c r="B5251" s="295" t="s">
        <v>11260</v>
      </c>
      <c r="C5251" s="296" t="s">
        <v>19</v>
      </c>
      <c r="D5251" s="297" t="n">
        <v>0.2262</v>
      </c>
      <c r="E5251" s="298" t="n">
        <f aca="false">1-D5251</f>
        <v>0.7738</v>
      </c>
      <c r="F5251" s="299" t="n">
        <v>22.41</v>
      </c>
    </row>
    <row r="5252" customFormat="false" ht="15" hidden="false" customHeight="false" outlineLevel="0" collapsed="false">
      <c r="A5252" s="294" t="s">
        <v>11261</v>
      </c>
      <c r="B5252" s="295" t="s">
        <v>11262</v>
      </c>
      <c r="C5252" s="296" t="s">
        <v>19</v>
      </c>
      <c r="D5252" s="297" t="n">
        <v>0.2201</v>
      </c>
      <c r="E5252" s="298" t="n">
        <f aca="false">1-D5252</f>
        <v>0.7799</v>
      </c>
      <c r="F5252" s="299" t="n">
        <v>22.13</v>
      </c>
    </row>
    <row r="5253" customFormat="false" ht="15" hidden="false" customHeight="false" outlineLevel="0" collapsed="false">
      <c r="A5253" s="294" t="s">
        <v>11263</v>
      </c>
      <c r="B5253" s="295" t="s">
        <v>11264</v>
      </c>
      <c r="C5253" s="296" t="s">
        <v>19</v>
      </c>
      <c r="D5253" s="297" t="n">
        <v>0.1844</v>
      </c>
      <c r="E5253" s="298" t="n">
        <f aca="false">1-D5253</f>
        <v>0.8156</v>
      </c>
      <c r="F5253" s="299" t="n">
        <v>20.61</v>
      </c>
    </row>
    <row r="5254" customFormat="false" ht="15" hidden="false" customHeight="false" outlineLevel="0" collapsed="false">
      <c r="A5254" s="294" t="s">
        <v>11265</v>
      </c>
      <c r="B5254" s="295" t="s">
        <v>11266</v>
      </c>
      <c r="C5254" s="296" t="s">
        <v>19</v>
      </c>
      <c r="D5254" s="297" t="n">
        <v>0.1434</v>
      </c>
      <c r="E5254" s="298" t="n">
        <f aca="false">1-D5254</f>
        <v>0.8566</v>
      </c>
      <c r="F5254" s="299" t="n">
        <v>19.8</v>
      </c>
    </row>
    <row r="5255" customFormat="false" ht="15" hidden="false" customHeight="false" outlineLevel="0" collapsed="false">
      <c r="A5255" s="294" t="s">
        <v>11267</v>
      </c>
      <c r="B5255" s="295" t="s">
        <v>11268</v>
      </c>
      <c r="C5255" s="296" t="s">
        <v>19</v>
      </c>
      <c r="D5255" s="297" t="n">
        <v>0.1888</v>
      </c>
      <c r="E5255" s="298" t="n">
        <f aca="false">1-D5255</f>
        <v>0.8112</v>
      </c>
      <c r="F5255" s="299" t="n">
        <v>21.5</v>
      </c>
    </row>
    <row r="5256" customFormat="false" ht="15" hidden="false" customHeight="false" outlineLevel="0" collapsed="false">
      <c r="A5256" s="294" t="s">
        <v>11269</v>
      </c>
      <c r="B5256" s="295" t="s">
        <v>11270</v>
      </c>
      <c r="C5256" s="296" t="s">
        <v>19</v>
      </c>
      <c r="D5256" s="297" t="n">
        <v>0.2407</v>
      </c>
      <c r="E5256" s="298" t="n">
        <f aca="false">1-D5256</f>
        <v>0.7593</v>
      </c>
      <c r="F5256" s="299" t="n">
        <v>23.89</v>
      </c>
    </row>
    <row r="5257" customFormat="false" ht="15" hidden="false" customHeight="false" outlineLevel="0" collapsed="false">
      <c r="A5257" s="294" t="s">
        <v>11271</v>
      </c>
      <c r="B5257" s="295" t="s">
        <v>11272</v>
      </c>
      <c r="C5257" s="296" t="s">
        <v>19</v>
      </c>
      <c r="D5257" s="297" t="n">
        <v>0.2861</v>
      </c>
      <c r="E5257" s="298" t="n">
        <f aca="false">1-D5257</f>
        <v>0.7139</v>
      </c>
      <c r="F5257" s="299" t="n">
        <v>26.53</v>
      </c>
    </row>
    <row r="5258" customFormat="false" ht="15" hidden="false" customHeight="false" outlineLevel="0" collapsed="false">
      <c r="A5258" s="294" t="s">
        <v>11273</v>
      </c>
      <c r="B5258" s="295" t="s">
        <v>11274</v>
      </c>
      <c r="C5258" s="296" t="s">
        <v>19</v>
      </c>
      <c r="D5258" s="297" t="n">
        <v>0.2465</v>
      </c>
      <c r="E5258" s="298" t="n">
        <f aca="false">1-D5258</f>
        <v>0.7535</v>
      </c>
      <c r="F5258" s="299" t="n">
        <v>24.22</v>
      </c>
    </row>
    <row r="5259" customFormat="false" ht="15" hidden="false" customHeight="false" outlineLevel="0" collapsed="false">
      <c r="A5259" s="294" t="s">
        <v>11275</v>
      </c>
      <c r="B5259" s="295" t="s">
        <v>11276</v>
      </c>
      <c r="C5259" s="296" t="s">
        <v>19</v>
      </c>
      <c r="D5259" s="297" t="n">
        <v>0.217</v>
      </c>
      <c r="E5259" s="298" t="n">
        <f aca="false">1-D5259</f>
        <v>0.783</v>
      </c>
      <c r="F5259" s="299" t="n">
        <v>22.77</v>
      </c>
    </row>
    <row r="5260" customFormat="false" ht="15" hidden="false" customHeight="false" outlineLevel="0" collapsed="false">
      <c r="A5260" s="294" t="s">
        <v>11277</v>
      </c>
      <c r="B5260" s="295" t="s">
        <v>11278</v>
      </c>
      <c r="C5260" s="296" t="s">
        <v>19</v>
      </c>
      <c r="D5260" s="297" t="n">
        <v>0.1492</v>
      </c>
      <c r="E5260" s="298" t="n">
        <f aca="false">1-D5260</f>
        <v>0.8508</v>
      </c>
      <c r="F5260" s="299" t="n">
        <v>24.59</v>
      </c>
    </row>
    <row r="5261" customFormat="false" ht="15" hidden="false" customHeight="false" outlineLevel="0" collapsed="false">
      <c r="A5261" s="294" t="s">
        <v>11279</v>
      </c>
      <c r="B5261" s="295" t="s">
        <v>11280</v>
      </c>
      <c r="C5261" s="296" t="s">
        <v>19</v>
      </c>
      <c r="D5261" s="297" t="n">
        <v>0.1837</v>
      </c>
      <c r="E5261" s="298" t="n">
        <f aca="false">1-D5261</f>
        <v>0.8163</v>
      </c>
      <c r="F5261" s="299" t="n">
        <v>26.62</v>
      </c>
    </row>
    <row r="5262" customFormat="false" ht="15" hidden="false" customHeight="false" outlineLevel="0" collapsed="false">
      <c r="A5262" s="294" t="s">
        <v>11281</v>
      </c>
      <c r="B5262" s="295" t="s">
        <v>11282</v>
      </c>
      <c r="C5262" s="296" t="s">
        <v>19</v>
      </c>
      <c r="D5262" s="297" t="n">
        <v>0.2298</v>
      </c>
      <c r="E5262" s="298" t="n">
        <f aca="false">1-D5262</f>
        <v>0.7702</v>
      </c>
      <c r="F5262" s="299" t="n">
        <v>28.68</v>
      </c>
    </row>
    <row r="5263" customFormat="false" ht="15" hidden="false" customHeight="false" outlineLevel="0" collapsed="false">
      <c r="A5263" s="294" t="s">
        <v>11283</v>
      </c>
      <c r="B5263" s="295" t="s">
        <v>11284</v>
      </c>
      <c r="C5263" s="296" t="s">
        <v>19</v>
      </c>
      <c r="D5263" s="297" t="n">
        <v>0.2689</v>
      </c>
      <c r="E5263" s="298" t="n">
        <f aca="false">1-D5263</f>
        <v>0.7311</v>
      </c>
      <c r="F5263" s="299" t="n">
        <v>31.31</v>
      </c>
    </row>
    <row r="5264" customFormat="false" ht="15" hidden="false" customHeight="false" outlineLevel="0" collapsed="false">
      <c r="A5264" s="294" t="s">
        <v>11285</v>
      </c>
      <c r="B5264" s="295" t="s">
        <v>11286</v>
      </c>
      <c r="C5264" s="296" t="s">
        <v>19</v>
      </c>
      <c r="D5264" s="297" t="n">
        <v>0.2344</v>
      </c>
      <c r="E5264" s="298" t="n">
        <f aca="false">1-D5264</f>
        <v>0.7656</v>
      </c>
      <c r="F5264" s="299" t="n">
        <v>29.01</v>
      </c>
    </row>
    <row r="5265" customFormat="false" ht="15" hidden="false" customHeight="false" outlineLevel="0" collapsed="false">
      <c r="A5265" s="294" t="s">
        <v>11287</v>
      </c>
      <c r="B5265" s="295" t="s">
        <v>11288</v>
      </c>
      <c r="C5265" s="296" t="s">
        <v>19</v>
      </c>
      <c r="D5265" s="297" t="n">
        <v>0.2098</v>
      </c>
      <c r="E5265" s="298" t="n">
        <f aca="false">1-D5265</f>
        <v>0.7902</v>
      </c>
      <c r="F5265" s="299" t="n">
        <v>27.55</v>
      </c>
    </row>
    <row r="5266" customFormat="false" ht="15" hidden="false" customHeight="false" outlineLevel="0" collapsed="false">
      <c r="A5266" s="294" t="s">
        <v>11289</v>
      </c>
      <c r="B5266" s="295" t="s">
        <v>11290</v>
      </c>
      <c r="C5266" s="296" t="s">
        <v>19</v>
      </c>
      <c r="D5266" s="297" t="n">
        <v>0.101</v>
      </c>
      <c r="E5266" s="298" t="n">
        <f aca="false">1-D5266</f>
        <v>0.899</v>
      </c>
      <c r="F5266" s="299" t="n">
        <v>31.77</v>
      </c>
    </row>
    <row r="5267" customFormat="false" ht="15" hidden="false" customHeight="false" outlineLevel="0" collapsed="false">
      <c r="A5267" s="294" t="s">
        <v>11291</v>
      </c>
      <c r="B5267" s="295" t="s">
        <v>11292</v>
      </c>
      <c r="C5267" s="296" t="s">
        <v>19</v>
      </c>
      <c r="D5267" s="297" t="n">
        <v>0.1301</v>
      </c>
      <c r="E5267" s="298" t="n">
        <f aca="false">1-D5267</f>
        <v>0.8699</v>
      </c>
      <c r="F5267" s="299" t="n">
        <v>33.35</v>
      </c>
    </row>
    <row r="5268" customFormat="false" ht="15" hidden="false" customHeight="false" outlineLevel="0" collapsed="false">
      <c r="A5268" s="294" t="s">
        <v>11293</v>
      </c>
      <c r="B5268" s="295" t="s">
        <v>11294</v>
      </c>
      <c r="C5268" s="296" t="s">
        <v>19</v>
      </c>
      <c r="D5268" s="297" t="n">
        <v>0.1745</v>
      </c>
      <c r="E5268" s="298" t="n">
        <f aca="false">1-D5268</f>
        <v>0.8255</v>
      </c>
      <c r="F5268" s="299" t="n">
        <v>36.11</v>
      </c>
    </row>
    <row r="5269" customFormat="false" ht="15" hidden="false" customHeight="false" outlineLevel="0" collapsed="false">
      <c r="A5269" s="294" t="s">
        <v>11295</v>
      </c>
      <c r="B5269" s="295" t="s">
        <v>11296</v>
      </c>
      <c r="C5269" s="296" t="s">
        <v>19</v>
      </c>
      <c r="D5269" s="297" t="n">
        <v>0.2391</v>
      </c>
      <c r="E5269" s="298" t="n">
        <f aca="false">1-D5269</f>
        <v>0.7609</v>
      </c>
      <c r="F5269" s="299" t="n">
        <v>40.78</v>
      </c>
    </row>
    <row r="5270" customFormat="false" ht="15" hidden="false" customHeight="false" outlineLevel="0" collapsed="false">
      <c r="A5270" s="294" t="s">
        <v>11297</v>
      </c>
      <c r="B5270" s="295" t="s">
        <v>11298</v>
      </c>
      <c r="C5270" s="296" t="s">
        <v>19</v>
      </c>
      <c r="D5270" s="297" t="n">
        <v>0.187</v>
      </c>
      <c r="E5270" s="298" t="n">
        <f aca="false">1-D5270</f>
        <v>0.813</v>
      </c>
      <c r="F5270" s="299" t="n">
        <v>37.01</v>
      </c>
    </row>
    <row r="5271" customFormat="false" ht="15" hidden="false" customHeight="false" outlineLevel="0" collapsed="false">
      <c r="A5271" s="294" t="s">
        <v>11299</v>
      </c>
      <c r="B5271" s="295" t="s">
        <v>11300</v>
      </c>
      <c r="C5271" s="296" t="s">
        <v>19</v>
      </c>
      <c r="D5271" s="297" t="n">
        <v>0.1665</v>
      </c>
      <c r="E5271" s="298" t="n">
        <f aca="false">1-D5271</f>
        <v>0.8335</v>
      </c>
      <c r="F5271" s="299" t="n">
        <v>35.61</v>
      </c>
    </row>
    <row r="5272" customFormat="false" ht="15" hidden="false" customHeight="false" outlineLevel="0" collapsed="false">
      <c r="A5272" s="294" t="s">
        <v>11301</v>
      </c>
      <c r="B5272" s="295" t="s">
        <v>11302</v>
      </c>
      <c r="C5272" s="296" t="s">
        <v>19</v>
      </c>
      <c r="D5272" s="297" t="n">
        <v>0.2191</v>
      </c>
      <c r="E5272" s="298" t="n">
        <f aca="false">1-D5272</f>
        <v>0.7809</v>
      </c>
      <c r="F5272" s="299" t="n">
        <v>21.91</v>
      </c>
    </row>
    <row r="5273" customFormat="false" ht="15" hidden="false" customHeight="false" outlineLevel="0" collapsed="false">
      <c r="A5273" s="294" t="s">
        <v>11303</v>
      </c>
      <c r="B5273" s="295" t="s">
        <v>11304</v>
      </c>
      <c r="C5273" s="296" t="s">
        <v>19</v>
      </c>
      <c r="D5273" s="297" t="n">
        <v>0.2776</v>
      </c>
      <c r="E5273" s="298" t="n">
        <f aca="false">1-D5273</f>
        <v>0.7224</v>
      </c>
      <c r="F5273" s="299" t="n">
        <v>24.82</v>
      </c>
    </row>
    <row r="5274" customFormat="false" ht="15" hidden="false" customHeight="false" outlineLevel="0" collapsed="false">
      <c r="A5274" s="294" t="s">
        <v>11305</v>
      </c>
      <c r="B5274" s="295" t="s">
        <v>11306</v>
      </c>
      <c r="C5274" s="296" t="s">
        <v>19</v>
      </c>
      <c r="D5274" s="297" t="n">
        <v>0.2757</v>
      </c>
      <c r="E5274" s="298" t="n">
        <f aca="false">1-D5274</f>
        <v>0.7243</v>
      </c>
      <c r="F5274" s="299" t="n">
        <v>24.77</v>
      </c>
    </row>
    <row r="5275" customFormat="false" ht="15" hidden="false" customHeight="false" outlineLevel="0" collapsed="false">
      <c r="A5275" s="294" t="s">
        <v>11307</v>
      </c>
      <c r="B5275" s="295" t="s">
        <v>11308</v>
      </c>
      <c r="C5275" s="296" t="s">
        <v>19</v>
      </c>
      <c r="D5275" s="297" t="n">
        <v>0.2683</v>
      </c>
      <c r="E5275" s="298" t="n">
        <f aca="false">1-D5275</f>
        <v>0.7317</v>
      </c>
      <c r="F5275" s="299" t="n">
        <v>24.34</v>
      </c>
    </row>
    <row r="5276" customFormat="false" ht="15" hidden="false" customHeight="false" outlineLevel="0" collapsed="false">
      <c r="A5276" s="294" t="s">
        <v>11309</v>
      </c>
      <c r="B5276" s="295" t="s">
        <v>11310</v>
      </c>
      <c r="C5276" s="296" t="s">
        <v>19</v>
      </c>
      <c r="D5276" s="297" t="n">
        <v>0.2229</v>
      </c>
      <c r="E5276" s="298" t="n">
        <f aca="false">1-D5276</f>
        <v>0.7771</v>
      </c>
      <c r="F5276" s="299" t="n">
        <v>22.07</v>
      </c>
    </row>
    <row r="5277" customFormat="false" ht="15" hidden="false" customHeight="false" outlineLevel="0" collapsed="false">
      <c r="A5277" s="294" t="s">
        <v>11311</v>
      </c>
      <c r="B5277" s="295" t="s">
        <v>11312</v>
      </c>
      <c r="C5277" s="296" t="s">
        <v>19</v>
      </c>
      <c r="D5277" s="297" t="n">
        <v>0.124</v>
      </c>
      <c r="E5277" s="298" t="n">
        <f aca="false">1-D5277</f>
        <v>0.876</v>
      </c>
      <c r="F5277" s="299" t="n">
        <v>28.14</v>
      </c>
    </row>
    <row r="5278" customFormat="false" ht="15" hidden="false" customHeight="false" outlineLevel="0" collapsed="false">
      <c r="A5278" s="294" t="s">
        <v>11313</v>
      </c>
      <c r="B5278" s="295" t="s">
        <v>11314</v>
      </c>
      <c r="C5278" s="296" t="s">
        <v>19</v>
      </c>
      <c r="D5278" s="297" t="n">
        <v>0.1727</v>
      </c>
      <c r="E5278" s="298" t="n">
        <f aca="false">1-D5278</f>
        <v>0.8273</v>
      </c>
      <c r="F5278" s="299" t="n">
        <v>30.69</v>
      </c>
    </row>
    <row r="5279" customFormat="false" ht="15" hidden="false" customHeight="false" outlineLevel="0" collapsed="false">
      <c r="A5279" s="294" t="s">
        <v>11315</v>
      </c>
      <c r="B5279" s="295" t="s">
        <v>11316</v>
      </c>
      <c r="C5279" s="296" t="s">
        <v>19</v>
      </c>
      <c r="D5279" s="297" t="n">
        <v>0.2291</v>
      </c>
      <c r="E5279" s="298" t="n">
        <f aca="false">1-D5279</f>
        <v>0.7709</v>
      </c>
      <c r="F5279" s="299" t="n">
        <v>34.27</v>
      </c>
    </row>
    <row r="5280" customFormat="false" ht="15" hidden="false" customHeight="false" outlineLevel="0" collapsed="false">
      <c r="A5280" s="294" t="s">
        <v>11317</v>
      </c>
      <c r="B5280" s="295" t="s">
        <v>11318</v>
      </c>
      <c r="C5280" s="296" t="s">
        <v>19</v>
      </c>
      <c r="D5280" s="297" t="n">
        <v>0.2779</v>
      </c>
      <c r="E5280" s="298" t="n">
        <f aca="false">1-D5280</f>
        <v>0.7221</v>
      </c>
      <c r="F5280" s="299" t="n">
        <v>38.18</v>
      </c>
    </row>
    <row r="5281" customFormat="false" ht="15" hidden="false" customHeight="false" outlineLevel="0" collapsed="false">
      <c r="A5281" s="294" t="s">
        <v>11319</v>
      </c>
      <c r="B5281" s="295" t="s">
        <v>11320</v>
      </c>
      <c r="C5281" s="296" t="s">
        <v>19</v>
      </c>
      <c r="D5281" s="297" t="n">
        <v>0.2354</v>
      </c>
      <c r="E5281" s="298" t="n">
        <f aca="false">1-D5281</f>
        <v>0.7646</v>
      </c>
      <c r="F5281" s="299" t="n">
        <v>34.75</v>
      </c>
    </row>
    <row r="5282" customFormat="false" ht="15" hidden="false" customHeight="false" outlineLevel="0" collapsed="false">
      <c r="A5282" s="294" t="s">
        <v>11321</v>
      </c>
      <c r="B5282" s="295" t="s">
        <v>11322</v>
      </c>
      <c r="C5282" s="296" t="s">
        <v>19</v>
      </c>
      <c r="D5282" s="297" t="n">
        <v>0.2038</v>
      </c>
      <c r="E5282" s="298" t="n">
        <f aca="false">1-D5282</f>
        <v>0.7962</v>
      </c>
      <c r="F5282" s="299" t="n">
        <v>32.58</v>
      </c>
    </row>
    <row r="5283" customFormat="false" ht="15" hidden="false" customHeight="false" outlineLevel="0" collapsed="false">
      <c r="A5283" s="294" t="s">
        <v>11323</v>
      </c>
      <c r="B5283" s="295" t="s">
        <v>11324</v>
      </c>
      <c r="C5283" s="296" t="s">
        <v>19</v>
      </c>
      <c r="D5283" s="297" t="n">
        <v>0.1349</v>
      </c>
      <c r="E5283" s="298" t="n">
        <f aca="false">1-D5283</f>
        <v>0.8651</v>
      </c>
      <c r="F5283" s="299" t="n">
        <v>32.02</v>
      </c>
    </row>
    <row r="5284" customFormat="false" ht="15" hidden="false" customHeight="false" outlineLevel="0" collapsed="false">
      <c r="A5284" s="294" t="s">
        <v>11325</v>
      </c>
      <c r="B5284" s="295" t="s">
        <v>11326</v>
      </c>
      <c r="C5284" s="296" t="s">
        <v>19</v>
      </c>
      <c r="D5284" s="297" t="n">
        <v>0.1776</v>
      </c>
      <c r="E5284" s="298" t="n">
        <f aca="false">1-D5284</f>
        <v>0.8224</v>
      </c>
      <c r="F5284" s="299" t="n">
        <v>34.57</v>
      </c>
    </row>
    <row r="5285" customFormat="false" ht="15" hidden="false" customHeight="false" outlineLevel="0" collapsed="false">
      <c r="A5285" s="294" t="s">
        <v>11327</v>
      </c>
      <c r="B5285" s="295" t="s">
        <v>11328</v>
      </c>
      <c r="C5285" s="296" t="s">
        <v>19</v>
      </c>
      <c r="D5285" s="297" t="n">
        <v>0.2278</v>
      </c>
      <c r="E5285" s="298" t="n">
        <f aca="false">1-D5285</f>
        <v>0.7722</v>
      </c>
      <c r="F5285" s="299" t="n">
        <v>38.14</v>
      </c>
    </row>
    <row r="5286" customFormat="false" ht="15" hidden="false" customHeight="false" outlineLevel="0" collapsed="false">
      <c r="A5286" s="294" t="s">
        <v>11329</v>
      </c>
      <c r="B5286" s="295" t="s">
        <v>11330</v>
      </c>
      <c r="C5286" s="296" t="s">
        <v>19</v>
      </c>
      <c r="D5286" s="297" t="n">
        <v>0.272</v>
      </c>
      <c r="E5286" s="298" t="n">
        <f aca="false">1-D5286</f>
        <v>0.728</v>
      </c>
      <c r="F5286" s="299" t="n">
        <v>42.06</v>
      </c>
    </row>
    <row r="5287" customFormat="false" ht="15" hidden="false" customHeight="false" outlineLevel="0" collapsed="false">
      <c r="A5287" s="294" t="s">
        <v>11331</v>
      </c>
      <c r="B5287" s="295" t="s">
        <v>11332</v>
      </c>
      <c r="C5287" s="296" t="s">
        <v>19</v>
      </c>
      <c r="D5287" s="297" t="n">
        <v>0.2332</v>
      </c>
      <c r="E5287" s="298" t="n">
        <f aca="false">1-D5287</f>
        <v>0.7668</v>
      </c>
      <c r="F5287" s="299" t="n">
        <v>38.63</v>
      </c>
    </row>
    <row r="5288" customFormat="false" ht="15" hidden="false" customHeight="false" outlineLevel="0" collapsed="false">
      <c r="A5288" s="294" t="s">
        <v>11333</v>
      </c>
      <c r="B5288" s="295" t="s">
        <v>11334</v>
      </c>
      <c r="C5288" s="296" t="s">
        <v>19</v>
      </c>
      <c r="D5288" s="297" t="n">
        <v>0.2048</v>
      </c>
      <c r="E5288" s="298" t="n">
        <f aca="false">1-D5288</f>
        <v>0.7952</v>
      </c>
      <c r="F5288" s="299" t="n">
        <v>36.47</v>
      </c>
    </row>
    <row r="5289" customFormat="false" ht="15" hidden="false" customHeight="false" outlineLevel="0" collapsed="false">
      <c r="A5289" s="294" t="s">
        <v>11335</v>
      </c>
      <c r="B5289" s="295" t="s">
        <v>11336</v>
      </c>
      <c r="C5289" s="296" t="s">
        <v>19</v>
      </c>
      <c r="D5289" s="297" t="n">
        <v>0.398</v>
      </c>
      <c r="E5289" s="298" t="n">
        <f aca="false">1-D5289</f>
        <v>0.602</v>
      </c>
      <c r="F5289" s="299" t="n">
        <v>14.95</v>
      </c>
    </row>
    <row r="5290" customFormat="false" ht="15" hidden="false" customHeight="false" outlineLevel="0" collapsed="false">
      <c r="A5290" s="294" t="s">
        <v>11337</v>
      </c>
      <c r="B5290" s="295" t="s">
        <v>11338</v>
      </c>
      <c r="C5290" s="296" t="s">
        <v>19</v>
      </c>
      <c r="D5290" s="297" t="n">
        <v>0.4986</v>
      </c>
      <c r="E5290" s="298" t="n">
        <f aca="false">1-D5290</f>
        <v>0.5014</v>
      </c>
      <c r="F5290" s="299" t="n">
        <v>21.36</v>
      </c>
    </row>
    <row r="5291" customFormat="false" ht="15" hidden="false" customHeight="false" outlineLevel="0" collapsed="false">
      <c r="A5291" s="294" t="s">
        <v>11339</v>
      </c>
      <c r="B5291" s="295" t="s">
        <v>11340</v>
      </c>
      <c r="C5291" s="296" t="s">
        <v>19</v>
      </c>
      <c r="D5291" s="297" t="n">
        <v>0.4962</v>
      </c>
      <c r="E5291" s="298" t="n">
        <f aca="false">1-D5291</f>
        <v>0.5038</v>
      </c>
      <c r="F5291" s="299" t="n">
        <v>21.26</v>
      </c>
    </row>
    <row r="5292" customFormat="false" ht="15" hidden="false" customHeight="false" outlineLevel="0" collapsed="false">
      <c r="A5292" s="294" t="s">
        <v>11341</v>
      </c>
      <c r="B5292" s="295" t="s">
        <v>11342</v>
      </c>
      <c r="C5292" s="296" t="s">
        <v>19</v>
      </c>
      <c r="D5292" s="297" t="n">
        <v>0.4873</v>
      </c>
      <c r="E5292" s="298" t="n">
        <f aca="false">1-D5292</f>
        <v>0.5127</v>
      </c>
      <c r="F5292" s="299" t="n">
        <v>20.4</v>
      </c>
    </row>
    <row r="5293" customFormat="false" ht="15" hidden="false" customHeight="false" outlineLevel="0" collapsed="false">
      <c r="A5293" s="294" t="s">
        <v>11343</v>
      </c>
      <c r="B5293" s="295" t="s">
        <v>11344</v>
      </c>
      <c r="C5293" s="296" t="s">
        <v>19</v>
      </c>
      <c r="D5293" s="297" t="n">
        <v>0.424</v>
      </c>
      <c r="E5293" s="298" t="n">
        <f aca="false">1-D5293</f>
        <v>0.576</v>
      </c>
      <c r="F5293" s="299" t="n">
        <v>15.85</v>
      </c>
    </row>
    <row r="5294" customFormat="false" ht="15" hidden="false" customHeight="false" outlineLevel="0" collapsed="false">
      <c r="A5294" s="294" t="s">
        <v>11345</v>
      </c>
      <c r="B5294" s="295" t="s">
        <v>11346</v>
      </c>
      <c r="C5294" s="296" t="s">
        <v>19</v>
      </c>
      <c r="D5294" s="297" t="n">
        <v>0.1992</v>
      </c>
      <c r="E5294" s="298" t="n">
        <f aca="false">1-D5294</f>
        <v>0.8008</v>
      </c>
      <c r="F5294" s="299" t="n">
        <v>19.38</v>
      </c>
    </row>
    <row r="5295" customFormat="false" ht="15" hidden="false" customHeight="false" outlineLevel="0" collapsed="false">
      <c r="A5295" s="294" t="s">
        <v>11347</v>
      </c>
      <c r="B5295" s="295" t="s">
        <v>11348</v>
      </c>
      <c r="C5295" s="296" t="s">
        <v>19</v>
      </c>
      <c r="D5295" s="297" t="n">
        <v>0.306</v>
      </c>
      <c r="E5295" s="298" t="n">
        <f aca="false">1-D5295</f>
        <v>0.694</v>
      </c>
      <c r="F5295" s="299" t="n">
        <v>24.48</v>
      </c>
    </row>
    <row r="5296" customFormat="false" ht="15" hidden="false" customHeight="false" outlineLevel="0" collapsed="false">
      <c r="A5296" s="294" t="s">
        <v>11349</v>
      </c>
      <c r="B5296" s="295" t="s">
        <v>11350</v>
      </c>
      <c r="C5296" s="296" t="s">
        <v>19</v>
      </c>
      <c r="D5296" s="297" t="n">
        <v>0.3982</v>
      </c>
      <c r="E5296" s="298" t="n">
        <f aca="false">1-D5296</f>
        <v>0.6018</v>
      </c>
      <c r="F5296" s="299" t="n">
        <v>31.62</v>
      </c>
    </row>
    <row r="5297" customFormat="false" ht="15" hidden="false" customHeight="false" outlineLevel="0" collapsed="false">
      <c r="A5297" s="294" t="s">
        <v>11351</v>
      </c>
      <c r="B5297" s="295" t="s">
        <v>11352</v>
      </c>
      <c r="C5297" s="296" t="s">
        <v>19</v>
      </c>
      <c r="D5297" s="297" t="n">
        <v>0.4587</v>
      </c>
      <c r="E5297" s="298" t="n">
        <f aca="false">1-D5297</f>
        <v>0.5413</v>
      </c>
      <c r="F5297" s="299" t="n">
        <v>39.46</v>
      </c>
    </row>
    <row r="5298" customFormat="false" ht="15" hidden="false" customHeight="false" outlineLevel="0" collapsed="false">
      <c r="A5298" s="294" t="s">
        <v>11353</v>
      </c>
      <c r="B5298" s="295" t="s">
        <v>11354</v>
      </c>
      <c r="C5298" s="296" t="s">
        <v>19</v>
      </c>
      <c r="D5298" s="297" t="n">
        <v>0.4061</v>
      </c>
      <c r="E5298" s="298" t="n">
        <f aca="false">1-D5298</f>
        <v>0.5939</v>
      </c>
      <c r="F5298" s="299" t="n">
        <v>32.6</v>
      </c>
    </row>
    <row r="5299" customFormat="false" ht="15" hidden="false" customHeight="false" outlineLevel="0" collapsed="false">
      <c r="A5299" s="294" t="s">
        <v>11355</v>
      </c>
      <c r="B5299" s="295" t="s">
        <v>11356</v>
      </c>
      <c r="C5299" s="296" t="s">
        <v>19</v>
      </c>
      <c r="D5299" s="297" t="n">
        <v>0.36</v>
      </c>
      <c r="E5299" s="298" t="n">
        <f aca="false">1-D5299</f>
        <v>0.64</v>
      </c>
      <c r="F5299" s="299" t="n">
        <v>28.25</v>
      </c>
    </row>
    <row r="5300" customFormat="false" ht="15" hidden="false" customHeight="false" outlineLevel="0" collapsed="false">
      <c r="A5300" s="294" t="s">
        <v>11357</v>
      </c>
      <c r="B5300" s="295" t="s">
        <v>11358</v>
      </c>
      <c r="C5300" s="296" t="s">
        <v>19</v>
      </c>
      <c r="D5300" s="297" t="n">
        <v>0.164</v>
      </c>
      <c r="E5300" s="298" t="n">
        <f aca="false">1-D5300</f>
        <v>0.836</v>
      </c>
      <c r="F5300" s="299" t="n">
        <v>30.37</v>
      </c>
    </row>
    <row r="5301" customFormat="false" ht="15" hidden="false" customHeight="false" outlineLevel="0" collapsed="false">
      <c r="A5301" s="294" t="s">
        <v>11359</v>
      </c>
      <c r="B5301" s="295" t="s">
        <v>11360</v>
      </c>
      <c r="C5301" s="296" t="s">
        <v>19</v>
      </c>
      <c r="D5301" s="297" t="n">
        <v>0.238</v>
      </c>
      <c r="E5301" s="298" t="n">
        <f aca="false">1-D5301</f>
        <v>0.762</v>
      </c>
      <c r="F5301" s="299" t="n">
        <v>35.09</v>
      </c>
    </row>
    <row r="5302" customFormat="false" ht="15" hidden="false" customHeight="false" outlineLevel="0" collapsed="false">
      <c r="A5302" s="294" t="s">
        <v>11361</v>
      </c>
      <c r="B5302" s="295" t="s">
        <v>11362</v>
      </c>
      <c r="C5302" s="296" t="s">
        <v>19</v>
      </c>
      <c r="D5302" s="297" t="n">
        <v>0.3288</v>
      </c>
      <c r="E5302" s="298" t="n">
        <f aca="false">1-D5302</f>
        <v>0.6712</v>
      </c>
      <c r="F5302" s="299" t="n">
        <v>43.34</v>
      </c>
    </row>
    <row r="5303" customFormat="false" ht="15" hidden="false" customHeight="false" outlineLevel="0" collapsed="false">
      <c r="A5303" s="294" t="s">
        <v>11363</v>
      </c>
      <c r="B5303" s="295" t="s">
        <v>11364</v>
      </c>
      <c r="C5303" s="296" t="s">
        <v>19</v>
      </c>
      <c r="D5303" s="297" t="n">
        <v>0.4236</v>
      </c>
      <c r="E5303" s="298" t="n">
        <f aca="false">1-D5303</f>
        <v>0.5764</v>
      </c>
      <c r="F5303" s="299" t="n">
        <v>57.98</v>
      </c>
    </row>
    <row r="5304" customFormat="false" ht="15" hidden="false" customHeight="false" outlineLevel="0" collapsed="false">
      <c r="A5304" s="294" t="s">
        <v>11365</v>
      </c>
      <c r="B5304" s="295" t="s">
        <v>11366</v>
      </c>
      <c r="C5304" s="296" t="s">
        <v>19</v>
      </c>
      <c r="D5304" s="297" t="n">
        <v>0.3493</v>
      </c>
      <c r="E5304" s="298" t="n">
        <f aca="false">1-D5304</f>
        <v>0.6507</v>
      </c>
      <c r="F5304" s="299" t="n">
        <v>46</v>
      </c>
    </row>
    <row r="5305" customFormat="false" ht="15" hidden="false" customHeight="false" outlineLevel="0" collapsed="false">
      <c r="A5305" s="294" t="s">
        <v>11367</v>
      </c>
      <c r="B5305" s="295" t="s">
        <v>11368</v>
      </c>
      <c r="C5305" s="296" t="s">
        <v>19</v>
      </c>
      <c r="D5305" s="297" t="n">
        <v>0.3137</v>
      </c>
      <c r="E5305" s="298" t="n">
        <f aca="false">1-D5305</f>
        <v>0.6863</v>
      </c>
      <c r="F5305" s="299" t="n">
        <v>41.82</v>
      </c>
    </row>
    <row r="5306" customFormat="false" ht="15" hidden="false" customHeight="false" outlineLevel="0" collapsed="false">
      <c r="A5306" s="294" t="s">
        <v>11369</v>
      </c>
      <c r="B5306" s="295" t="s">
        <v>11370</v>
      </c>
      <c r="C5306" s="296" t="s">
        <v>19</v>
      </c>
      <c r="D5306" s="297" t="n">
        <v>0.1178</v>
      </c>
      <c r="E5306" s="298" t="n">
        <f aca="false">1-D5306</f>
        <v>0.8822</v>
      </c>
      <c r="F5306" s="299" t="n">
        <v>53.39</v>
      </c>
    </row>
    <row r="5307" customFormat="false" ht="15" hidden="false" customHeight="false" outlineLevel="0" collapsed="false">
      <c r="A5307" s="294" t="s">
        <v>11371</v>
      </c>
      <c r="B5307" s="295" t="s">
        <v>11372</v>
      </c>
      <c r="C5307" s="296" t="s">
        <v>19</v>
      </c>
      <c r="D5307" s="297" t="n">
        <v>0.0942</v>
      </c>
      <c r="E5307" s="298" t="n">
        <f aca="false">1-D5307</f>
        <v>0.9058</v>
      </c>
      <c r="F5307" s="299" t="n">
        <v>80.55</v>
      </c>
    </row>
    <row r="5308" customFormat="false" ht="15" hidden="false" customHeight="false" outlineLevel="0" collapsed="false">
      <c r="A5308" s="294" t="s">
        <v>11373</v>
      </c>
      <c r="B5308" s="295" t="s">
        <v>11374</v>
      </c>
      <c r="C5308" s="296" t="s">
        <v>19</v>
      </c>
      <c r="D5308" s="297" t="n">
        <v>0.0791</v>
      </c>
      <c r="E5308" s="298" t="n">
        <f aca="false">1-D5308</f>
        <v>0.9209</v>
      </c>
      <c r="F5308" s="299" t="n">
        <v>124.47</v>
      </c>
    </row>
    <row r="5309" customFormat="false" ht="15" hidden="false" customHeight="false" outlineLevel="0" collapsed="false">
      <c r="A5309" s="294" t="s">
        <v>11375</v>
      </c>
      <c r="B5309" s="295" t="s">
        <v>11376</v>
      </c>
      <c r="C5309" s="296" t="s">
        <v>19</v>
      </c>
      <c r="D5309" s="297" t="n">
        <v>0.0316</v>
      </c>
      <c r="E5309" s="298" t="n">
        <f aca="false">1-D5309</f>
        <v>0.9684</v>
      </c>
      <c r="F5309" s="299" t="n">
        <v>382.47</v>
      </c>
    </row>
    <row r="5310" customFormat="false" ht="15" hidden="false" customHeight="false" outlineLevel="0" collapsed="false">
      <c r="A5310" s="294" t="s">
        <v>11377</v>
      </c>
      <c r="B5310" s="295" t="s">
        <v>11378</v>
      </c>
      <c r="C5310" s="296" t="s">
        <v>19</v>
      </c>
      <c r="D5310" s="297" t="n">
        <v>0.1636</v>
      </c>
      <c r="E5310" s="298" t="n">
        <f aca="false">1-D5310</f>
        <v>0.8364</v>
      </c>
      <c r="F5310" s="299" t="n">
        <v>26.41</v>
      </c>
    </row>
    <row r="5311" customFormat="false" ht="15" hidden="false" customHeight="false" outlineLevel="0" collapsed="false">
      <c r="A5311" s="294" t="s">
        <v>11379</v>
      </c>
      <c r="B5311" s="295" t="s">
        <v>11380</v>
      </c>
      <c r="C5311" s="296" t="s">
        <v>19</v>
      </c>
      <c r="D5311" s="297" t="n">
        <v>0.2343</v>
      </c>
      <c r="E5311" s="298" t="n">
        <f aca="false">1-D5311</f>
        <v>0.7657</v>
      </c>
      <c r="F5311" s="299" t="n">
        <v>30.3</v>
      </c>
    </row>
    <row r="5312" customFormat="false" ht="15" hidden="false" customHeight="false" outlineLevel="0" collapsed="false">
      <c r="A5312" s="294" t="s">
        <v>11381</v>
      </c>
      <c r="B5312" s="295" t="s">
        <v>11382</v>
      </c>
      <c r="C5312" s="296" t="s">
        <v>19</v>
      </c>
      <c r="D5312" s="297" t="n">
        <v>0.2323</v>
      </c>
      <c r="E5312" s="298" t="n">
        <f aca="false">1-D5312</f>
        <v>0.7677</v>
      </c>
      <c r="F5312" s="299" t="n">
        <v>30.26</v>
      </c>
    </row>
    <row r="5313" customFormat="false" ht="15" hidden="false" customHeight="false" outlineLevel="0" collapsed="false">
      <c r="A5313" s="294" t="s">
        <v>11383</v>
      </c>
      <c r="B5313" s="295" t="s">
        <v>11384</v>
      </c>
      <c r="C5313" s="296" t="s">
        <v>19</v>
      </c>
      <c r="D5313" s="297" t="n">
        <v>0.2231</v>
      </c>
      <c r="E5313" s="298" t="n">
        <f aca="false">1-D5313</f>
        <v>0.7769</v>
      </c>
      <c r="F5313" s="299" t="n">
        <v>29.67</v>
      </c>
    </row>
    <row r="5314" customFormat="false" ht="15" hidden="false" customHeight="false" outlineLevel="0" collapsed="false">
      <c r="A5314" s="294" t="s">
        <v>11385</v>
      </c>
      <c r="B5314" s="295" t="s">
        <v>11386</v>
      </c>
      <c r="C5314" s="296" t="s">
        <v>19</v>
      </c>
      <c r="D5314" s="297" t="n">
        <v>0.1679</v>
      </c>
      <c r="E5314" s="298" t="n">
        <f aca="false">1-D5314</f>
        <v>0.8321</v>
      </c>
      <c r="F5314" s="299" t="n">
        <v>26.63</v>
      </c>
    </row>
    <row r="5315" customFormat="false" ht="15" hidden="false" customHeight="false" outlineLevel="0" collapsed="false">
      <c r="A5315" s="294" t="s">
        <v>11387</v>
      </c>
      <c r="B5315" s="295" t="s">
        <v>11388</v>
      </c>
      <c r="C5315" s="296" t="s">
        <v>19</v>
      </c>
      <c r="D5315" s="297" t="n">
        <v>0.0532</v>
      </c>
      <c r="E5315" s="298" t="n">
        <f aca="false">1-D5315</f>
        <v>0.9468</v>
      </c>
      <c r="F5315" s="299" t="n">
        <v>48.31</v>
      </c>
    </row>
    <row r="5316" customFormat="false" ht="15" hidden="false" customHeight="false" outlineLevel="0" collapsed="false">
      <c r="A5316" s="294" t="s">
        <v>11389</v>
      </c>
      <c r="B5316" s="295" t="s">
        <v>11390</v>
      </c>
      <c r="C5316" s="296" t="s">
        <v>19</v>
      </c>
      <c r="D5316" s="297" t="n">
        <v>0.0963</v>
      </c>
      <c r="E5316" s="298" t="n">
        <f aca="false">1-D5316</f>
        <v>0.9037</v>
      </c>
      <c r="F5316" s="299" t="n">
        <v>51.72</v>
      </c>
    </row>
    <row r="5317" customFormat="false" ht="15" hidden="false" customHeight="false" outlineLevel="0" collapsed="false">
      <c r="A5317" s="294" t="s">
        <v>11391</v>
      </c>
      <c r="B5317" s="295" t="s">
        <v>11392</v>
      </c>
      <c r="C5317" s="296" t="s">
        <v>19</v>
      </c>
      <c r="D5317" s="297" t="n">
        <v>0.1485</v>
      </c>
      <c r="E5317" s="298" t="n">
        <f aca="false">1-D5317</f>
        <v>0.8515</v>
      </c>
      <c r="F5317" s="299" t="n">
        <v>56.48</v>
      </c>
    </row>
    <row r="5318" customFormat="false" ht="15" hidden="false" customHeight="false" outlineLevel="0" collapsed="false">
      <c r="A5318" s="294" t="s">
        <v>11393</v>
      </c>
      <c r="B5318" s="295" t="s">
        <v>11394</v>
      </c>
      <c r="C5318" s="296" t="s">
        <v>19</v>
      </c>
      <c r="D5318" s="297" t="n">
        <v>0.1953</v>
      </c>
      <c r="E5318" s="298" t="n">
        <f aca="false">1-D5318</f>
        <v>0.8047</v>
      </c>
      <c r="F5318" s="299" t="n">
        <v>61.75</v>
      </c>
    </row>
    <row r="5319" customFormat="false" ht="15" hidden="false" customHeight="false" outlineLevel="0" collapsed="false">
      <c r="A5319" s="294" t="s">
        <v>11395</v>
      </c>
      <c r="B5319" s="295" t="s">
        <v>11396</v>
      </c>
      <c r="C5319" s="296" t="s">
        <v>19</v>
      </c>
      <c r="D5319" s="297" t="n">
        <v>0.1545</v>
      </c>
      <c r="E5319" s="298" t="n">
        <f aca="false">1-D5319</f>
        <v>0.8455</v>
      </c>
      <c r="F5319" s="299" t="n">
        <v>57.16</v>
      </c>
    </row>
    <row r="5320" customFormat="false" ht="15" hidden="false" customHeight="false" outlineLevel="0" collapsed="false">
      <c r="A5320" s="294" t="s">
        <v>11397</v>
      </c>
      <c r="B5320" s="295" t="s">
        <v>11398</v>
      </c>
      <c r="C5320" s="296" t="s">
        <v>19</v>
      </c>
      <c r="D5320" s="297" t="n">
        <v>0.1248</v>
      </c>
      <c r="E5320" s="298" t="n">
        <f aca="false">1-D5320</f>
        <v>0.8752</v>
      </c>
      <c r="F5320" s="299" t="n">
        <v>54.25</v>
      </c>
    </row>
    <row r="5321" customFormat="false" ht="15" hidden="false" customHeight="false" outlineLevel="0" collapsed="false">
      <c r="A5321" s="294" t="s">
        <v>11399</v>
      </c>
      <c r="B5321" s="295" t="s">
        <v>11400</v>
      </c>
      <c r="C5321" s="296" t="s">
        <v>19</v>
      </c>
      <c r="D5321" s="297" t="n">
        <v>0.0393</v>
      </c>
      <c r="E5321" s="298" t="n">
        <f aca="false">1-D5321</f>
        <v>0.9607</v>
      </c>
      <c r="F5321" s="299" t="n">
        <v>84.44</v>
      </c>
    </row>
    <row r="5322" customFormat="false" ht="15" hidden="false" customHeight="false" outlineLevel="0" collapsed="false">
      <c r="A5322" s="294" t="s">
        <v>11401</v>
      </c>
      <c r="B5322" s="295" t="s">
        <v>11402</v>
      </c>
      <c r="C5322" s="296" t="s">
        <v>19</v>
      </c>
      <c r="D5322" s="297" t="n">
        <v>0.0635</v>
      </c>
      <c r="E5322" s="298" t="n">
        <f aca="false">1-D5322</f>
        <v>0.9365</v>
      </c>
      <c r="F5322" s="299" t="n">
        <v>87.6</v>
      </c>
    </row>
    <row r="5323" customFormat="false" ht="15" hidden="false" customHeight="false" outlineLevel="0" collapsed="false">
      <c r="A5323" s="294" t="s">
        <v>11403</v>
      </c>
      <c r="B5323" s="295" t="s">
        <v>11404</v>
      </c>
      <c r="C5323" s="296" t="s">
        <v>19</v>
      </c>
      <c r="D5323" s="297" t="n">
        <v>0.1018</v>
      </c>
      <c r="E5323" s="298" t="n">
        <f aca="false">1-D5323</f>
        <v>0.8982</v>
      </c>
      <c r="F5323" s="299" t="n">
        <v>93.1</v>
      </c>
    </row>
    <row r="5324" customFormat="false" ht="15" hidden="false" customHeight="false" outlineLevel="0" collapsed="false">
      <c r="A5324" s="294" t="s">
        <v>11405</v>
      </c>
      <c r="B5324" s="295" t="s">
        <v>11406</v>
      </c>
      <c r="C5324" s="296" t="s">
        <v>19</v>
      </c>
      <c r="D5324" s="297" t="n">
        <v>0.1598</v>
      </c>
      <c r="E5324" s="298" t="n">
        <f aca="false">1-D5324</f>
        <v>0.8402</v>
      </c>
      <c r="F5324" s="299" t="n">
        <v>102.42</v>
      </c>
    </row>
    <row r="5325" customFormat="false" ht="15" hidden="false" customHeight="false" outlineLevel="0" collapsed="false">
      <c r="A5325" s="294" t="s">
        <v>11407</v>
      </c>
      <c r="B5325" s="295" t="s">
        <v>11408</v>
      </c>
      <c r="C5325" s="296" t="s">
        <v>19</v>
      </c>
      <c r="D5325" s="297" t="n">
        <v>0.1129</v>
      </c>
      <c r="E5325" s="298" t="n">
        <f aca="false">1-D5325</f>
        <v>0.8871</v>
      </c>
      <c r="F5325" s="299" t="n">
        <v>94.9</v>
      </c>
    </row>
    <row r="5326" customFormat="false" ht="15" hidden="false" customHeight="false" outlineLevel="0" collapsed="false">
      <c r="A5326" s="294" t="s">
        <v>11409</v>
      </c>
      <c r="B5326" s="295" t="s">
        <v>11410</v>
      </c>
      <c r="C5326" s="296" t="s">
        <v>19</v>
      </c>
      <c r="D5326" s="297" t="n">
        <v>0.0949</v>
      </c>
      <c r="E5326" s="298" t="n">
        <f aca="false">1-D5326</f>
        <v>0.9051</v>
      </c>
      <c r="F5326" s="299" t="n">
        <v>92.11</v>
      </c>
    </row>
    <row r="5327" customFormat="false" ht="15" hidden="false" customHeight="false" outlineLevel="0" collapsed="false">
      <c r="A5327" s="294" t="s">
        <v>11411</v>
      </c>
      <c r="B5327" s="295" t="s">
        <v>11412</v>
      </c>
      <c r="C5327" s="296" t="s">
        <v>19</v>
      </c>
      <c r="D5327" s="297" t="n">
        <v>0.4187</v>
      </c>
      <c r="E5327" s="298" t="n">
        <f aca="false">1-D5327</f>
        <v>0.5813</v>
      </c>
      <c r="F5327" s="299" t="n">
        <v>15.5</v>
      </c>
    </row>
    <row r="5328" customFormat="false" ht="15" hidden="false" customHeight="false" outlineLevel="0" collapsed="false">
      <c r="A5328" s="294" t="s">
        <v>11413</v>
      </c>
      <c r="B5328" s="295" t="s">
        <v>11414</v>
      </c>
      <c r="C5328" s="296" t="s">
        <v>19</v>
      </c>
      <c r="D5328" s="297" t="n">
        <v>0.4993</v>
      </c>
      <c r="E5328" s="298" t="n">
        <f aca="false">1-D5328</f>
        <v>0.5007</v>
      </c>
      <c r="F5328" s="299" t="n">
        <v>21.33</v>
      </c>
    </row>
    <row r="5329" customFormat="false" ht="15" hidden="false" customHeight="false" outlineLevel="0" collapsed="false">
      <c r="A5329" s="294" t="s">
        <v>11415</v>
      </c>
      <c r="B5329" s="295" t="s">
        <v>11416</v>
      </c>
      <c r="C5329" s="296" t="s">
        <v>19</v>
      </c>
      <c r="D5329" s="297" t="n">
        <v>0.4969</v>
      </c>
      <c r="E5329" s="298" t="n">
        <f aca="false">1-D5329</f>
        <v>0.5031</v>
      </c>
      <c r="F5329" s="299" t="n">
        <v>21.23</v>
      </c>
    </row>
    <row r="5330" customFormat="false" ht="15" hidden="false" customHeight="false" outlineLevel="0" collapsed="false">
      <c r="A5330" s="294" t="s">
        <v>11417</v>
      </c>
      <c r="B5330" s="295" t="s">
        <v>11418</v>
      </c>
      <c r="C5330" s="296" t="s">
        <v>19</v>
      </c>
      <c r="D5330" s="297" t="n">
        <v>0.488</v>
      </c>
      <c r="E5330" s="298" t="n">
        <f aca="false">1-D5330</f>
        <v>0.512</v>
      </c>
      <c r="F5330" s="299" t="n">
        <v>20.37</v>
      </c>
    </row>
    <row r="5331" customFormat="false" ht="15" hidden="false" customHeight="false" outlineLevel="0" collapsed="false">
      <c r="A5331" s="294" t="s">
        <v>11419</v>
      </c>
      <c r="B5331" s="295" t="s">
        <v>11420</v>
      </c>
      <c r="C5331" s="296" t="s">
        <v>19</v>
      </c>
      <c r="D5331" s="297" t="n">
        <v>0.4245</v>
      </c>
      <c r="E5331" s="298" t="n">
        <f aca="false">1-D5331</f>
        <v>0.5755</v>
      </c>
      <c r="F5331" s="299" t="n">
        <v>15.83</v>
      </c>
    </row>
    <row r="5332" customFormat="false" ht="15" hidden="false" customHeight="false" outlineLevel="0" collapsed="false">
      <c r="A5332" s="294" t="s">
        <v>11421</v>
      </c>
      <c r="B5332" s="295" t="s">
        <v>11422</v>
      </c>
      <c r="C5332" s="296" t="s">
        <v>19</v>
      </c>
      <c r="D5332" s="297" t="n">
        <v>0.2024</v>
      </c>
      <c r="E5332" s="298" t="n">
        <f aca="false">1-D5332</f>
        <v>0.7976</v>
      </c>
      <c r="F5332" s="299" t="n">
        <v>19.07</v>
      </c>
    </row>
    <row r="5333" customFormat="false" ht="15" hidden="false" customHeight="false" outlineLevel="0" collapsed="false">
      <c r="A5333" s="294" t="s">
        <v>11423</v>
      </c>
      <c r="B5333" s="295" t="s">
        <v>11424</v>
      </c>
      <c r="C5333" s="296" t="s">
        <v>19</v>
      </c>
      <c r="D5333" s="297" t="n">
        <v>0.3099</v>
      </c>
      <c r="E5333" s="298" t="n">
        <f aca="false">1-D5333</f>
        <v>0.6901</v>
      </c>
      <c r="F5333" s="299" t="n">
        <v>24.17</v>
      </c>
    </row>
    <row r="5334" customFormat="false" ht="15" hidden="false" customHeight="false" outlineLevel="0" collapsed="false">
      <c r="A5334" s="294" t="s">
        <v>11425</v>
      </c>
      <c r="B5334" s="295" t="s">
        <v>11426</v>
      </c>
      <c r="C5334" s="296" t="s">
        <v>19</v>
      </c>
      <c r="D5334" s="297" t="n">
        <v>0.4021</v>
      </c>
      <c r="E5334" s="298" t="n">
        <f aca="false">1-D5334</f>
        <v>0.5979</v>
      </c>
      <c r="F5334" s="299" t="n">
        <v>31.31</v>
      </c>
    </row>
    <row r="5335" customFormat="false" ht="15" hidden="false" customHeight="false" outlineLevel="0" collapsed="false">
      <c r="A5335" s="294" t="s">
        <v>11427</v>
      </c>
      <c r="B5335" s="295" t="s">
        <v>11428</v>
      </c>
      <c r="C5335" s="296" t="s">
        <v>19</v>
      </c>
      <c r="D5335" s="297" t="n">
        <v>0.4623</v>
      </c>
      <c r="E5335" s="298" t="n">
        <f aca="false">1-D5335</f>
        <v>0.5377</v>
      </c>
      <c r="F5335" s="299" t="n">
        <v>39.15</v>
      </c>
    </row>
    <row r="5336" customFormat="false" ht="15" hidden="false" customHeight="false" outlineLevel="0" collapsed="false">
      <c r="A5336" s="294" t="s">
        <v>11429</v>
      </c>
      <c r="B5336" s="295" t="s">
        <v>11430</v>
      </c>
      <c r="C5336" s="296" t="s">
        <v>19</v>
      </c>
      <c r="D5336" s="297" t="n">
        <v>0.41</v>
      </c>
      <c r="E5336" s="298" t="n">
        <f aca="false">1-D5336</f>
        <v>0.59</v>
      </c>
      <c r="F5336" s="299" t="n">
        <v>32.29</v>
      </c>
    </row>
    <row r="5337" customFormat="false" ht="15" hidden="false" customHeight="false" outlineLevel="0" collapsed="false">
      <c r="A5337" s="294" t="s">
        <v>11431</v>
      </c>
      <c r="B5337" s="295" t="s">
        <v>11432</v>
      </c>
      <c r="C5337" s="296" t="s">
        <v>19</v>
      </c>
      <c r="D5337" s="297" t="n">
        <v>0.364</v>
      </c>
      <c r="E5337" s="298" t="n">
        <f aca="false">1-D5337</f>
        <v>0.636</v>
      </c>
      <c r="F5337" s="299" t="n">
        <v>27.94</v>
      </c>
    </row>
    <row r="5338" customFormat="false" ht="15" hidden="false" customHeight="false" outlineLevel="0" collapsed="false">
      <c r="A5338" s="294" t="s">
        <v>11433</v>
      </c>
      <c r="B5338" s="295" t="s">
        <v>11434</v>
      </c>
      <c r="C5338" s="296" t="s">
        <v>19</v>
      </c>
      <c r="D5338" s="297" t="n">
        <v>0.1748</v>
      </c>
      <c r="E5338" s="298" t="n">
        <f aca="false">1-D5338</f>
        <v>0.8252</v>
      </c>
      <c r="F5338" s="299" t="n">
        <v>28.49</v>
      </c>
    </row>
    <row r="5339" customFormat="false" ht="15" hidden="false" customHeight="false" outlineLevel="0" collapsed="false">
      <c r="A5339" s="294" t="s">
        <v>11435</v>
      </c>
      <c r="B5339" s="295" t="s">
        <v>11436</v>
      </c>
      <c r="C5339" s="296" t="s">
        <v>19</v>
      </c>
      <c r="D5339" s="297" t="n">
        <v>0.2514</v>
      </c>
      <c r="E5339" s="298" t="n">
        <f aca="false">1-D5339</f>
        <v>0.7486</v>
      </c>
      <c r="F5339" s="299" t="n">
        <v>33.21</v>
      </c>
    </row>
    <row r="5340" customFormat="false" ht="15" hidden="false" customHeight="false" outlineLevel="0" collapsed="false">
      <c r="A5340" s="294" t="s">
        <v>11437</v>
      </c>
      <c r="B5340" s="295" t="s">
        <v>11438</v>
      </c>
      <c r="C5340" s="296" t="s">
        <v>19</v>
      </c>
      <c r="D5340" s="297" t="n">
        <v>0.3437</v>
      </c>
      <c r="E5340" s="298" t="n">
        <f aca="false">1-D5340</f>
        <v>0.6563</v>
      </c>
      <c r="F5340" s="299" t="n">
        <v>41.46</v>
      </c>
    </row>
    <row r="5341" customFormat="false" ht="15" hidden="false" customHeight="false" outlineLevel="0" collapsed="false">
      <c r="A5341" s="294" t="s">
        <v>11439</v>
      </c>
      <c r="B5341" s="295" t="s">
        <v>11440</v>
      </c>
      <c r="C5341" s="296" t="s">
        <v>19</v>
      </c>
      <c r="D5341" s="297" t="n">
        <v>0.4378</v>
      </c>
      <c r="E5341" s="298" t="n">
        <f aca="false">1-D5341</f>
        <v>0.5622</v>
      </c>
      <c r="F5341" s="299" t="n">
        <v>56.1</v>
      </c>
    </row>
    <row r="5342" customFormat="false" ht="15" hidden="false" customHeight="false" outlineLevel="0" collapsed="false">
      <c r="A5342" s="294" t="s">
        <v>11441</v>
      </c>
      <c r="B5342" s="295" t="s">
        <v>11442</v>
      </c>
      <c r="C5342" s="296" t="s">
        <v>19</v>
      </c>
      <c r="D5342" s="297" t="n">
        <v>0.3642</v>
      </c>
      <c r="E5342" s="298" t="n">
        <f aca="false">1-D5342</f>
        <v>0.6358</v>
      </c>
      <c r="F5342" s="299" t="n">
        <v>44.12</v>
      </c>
    </row>
    <row r="5343" customFormat="false" ht="15" hidden="false" customHeight="false" outlineLevel="0" collapsed="false">
      <c r="A5343" s="294" t="s">
        <v>11443</v>
      </c>
      <c r="B5343" s="295" t="s">
        <v>11444</v>
      </c>
      <c r="C5343" s="296" t="s">
        <v>19</v>
      </c>
      <c r="D5343" s="297" t="n">
        <v>0.3285</v>
      </c>
      <c r="E5343" s="298" t="n">
        <f aca="false">1-D5343</f>
        <v>0.6715</v>
      </c>
      <c r="F5343" s="299" t="n">
        <v>39.94</v>
      </c>
    </row>
    <row r="5344" customFormat="false" ht="15" hidden="false" customHeight="false" outlineLevel="0" collapsed="false">
      <c r="A5344" s="294" t="s">
        <v>11445</v>
      </c>
      <c r="B5344" s="295" t="s">
        <v>11446</v>
      </c>
      <c r="C5344" s="296" t="s">
        <v>19</v>
      </c>
      <c r="D5344" s="297" t="n">
        <v>0.1004</v>
      </c>
      <c r="E5344" s="298" t="n">
        <f aca="false">1-D5344</f>
        <v>0.8996</v>
      </c>
      <c r="F5344" s="299" t="n">
        <v>62.63</v>
      </c>
    </row>
    <row r="5345" customFormat="false" ht="15" hidden="false" customHeight="false" outlineLevel="0" collapsed="false">
      <c r="A5345" s="294" t="s">
        <v>11447</v>
      </c>
      <c r="B5345" s="295" t="s">
        <v>11448</v>
      </c>
      <c r="C5345" s="296" t="s">
        <v>19</v>
      </c>
      <c r="D5345" s="297" t="n">
        <v>0.0775</v>
      </c>
      <c r="E5345" s="298" t="n">
        <f aca="false">1-D5345</f>
        <v>0.9225</v>
      </c>
      <c r="F5345" s="299" t="n">
        <v>97.9</v>
      </c>
    </row>
    <row r="5346" customFormat="false" ht="15" hidden="false" customHeight="false" outlineLevel="0" collapsed="false">
      <c r="A5346" s="294" t="s">
        <v>11449</v>
      </c>
      <c r="B5346" s="295" t="s">
        <v>11450</v>
      </c>
      <c r="C5346" s="296" t="s">
        <v>19</v>
      </c>
      <c r="D5346" s="297" t="n">
        <v>0.0685</v>
      </c>
      <c r="E5346" s="298" t="n">
        <f aca="false">1-D5346</f>
        <v>0.9315</v>
      </c>
      <c r="F5346" s="299" t="n">
        <v>143.69</v>
      </c>
    </row>
    <row r="5347" customFormat="false" ht="15" hidden="false" customHeight="false" outlineLevel="0" collapsed="false">
      <c r="A5347" s="294" t="s">
        <v>11451</v>
      </c>
      <c r="B5347" s="295" t="s">
        <v>11452</v>
      </c>
      <c r="C5347" s="296" t="s">
        <v>19</v>
      </c>
      <c r="D5347" s="297" t="n">
        <v>0.0383</v>
      </c>
      <c r="E5347" s="298" t="n">
        <f aca="false">1-D5347</f>
        <v>0.9617</v>
      </c>
      <c r="F5347" s="299" t="n">
        <v>315.64</v>
      </c>
    </row>
    <row r="5348" customFormat="false" ht="15" hidden="false" customHeight="false" outlineLevel="0" collapsed="false">
      <c r="A5348" s="294" t="s">
        <v>11453</v>
      </c>
      <c r="B5348" s="295" t="s">
        <v>11454</v>
      </c>
      <c r="C5348" s="296" t="s">
        <v>19</v>
      </c>
      <c r="D5348" s="297" t="n">
        <v>0.006</v>
      </c>
      <c r="E5348" s="298" t="n">
        <f aca="false">1-D5348</f>
        <v>0.994</v>
      </c>
      <c r="F5348" s="299" t="n">
        <v>698.01</v>
      </c>
    </row>
    <row r="5349" customFormat="false" ht="15" hidden="false" customHeight="false" outlineLevel="0" collapsed="false">
      <c r="A5349" s="294" t="s">
        <v>11455</v>
      </c>
      <c r="B5349" s="295" t="s">
        <v>11456</v>
      </c>
      <c r="C5349" s="296" t="s">
        <v>19</v>
      </c>
      <c r="D5349" s="297" t="n">
        <v>0.0058</v>
      </c>
      <c r="E5349" s="298" t="n">
        <f aca="false">1-D5349</f>
        <v>0.9942</v>
      </c>
      <c r="F5349" s="299" t="n">
        <v>875.93</v>
      </c>
    </row>
    <row r="5350" customFormat="false" ht="15" hidden="false" customHeight="false" outlineLevel="0" collapsed="false">
      <c r="A5350" s="294" t="s">
        <v>11457</v>
      </c>
      <c r="B5350" s="295" t="s">
        <v>11458</v>
      </c>
      <c r="C5350" s="296" t="s">
        <v>19</v>
      </c>
      <c r="D5350" s="297" t="n">
        <v>0.0054</v>
      </c>
      <c r="E5350" s="298" t="n">
        <f aca="false">1-D5350</f>
        <v>0.9946</v>
      </c>
      <c r="F5350" s="299" t="n">
        <v>1214.09</v>
      </c>
    </row>
    <row r="5351" customFormat="false" ht="15" hidden="false" customHeight="false" outlineLevel="0" collapsed="false">
      <c r="A5351" s="294" t="s">
        <v>11459</v>
      </c>
      <c r="B5351" s="295" t="s">
        <v>11460</v>
      </c>
      <c r="C5351" s="296" t="s">
        <v>19</v>
      </c>
      <c r="D5351" s="297" t="n">
        <v>0.005</v>
      </c>
      <c r="E5351" s="298" t="n">
        <f aca="false">1-D5351</f>
        <v>0.995</v>
      </c>
      <c r="F5351" s="299" t="n">
        <v>1602.16</v>
      </c>
    </row>
    <row r="5352" customFormat="false" ht="15" hidden="false" customHeight="false" outlineLevel="0" collapsed="false">
      <c r="A5352" s="294" t="s">
        <v>11461</v>
      </c>
      <c r="B5352" s="295" t="s">
        <v>11462</v>
      </c>
      <c r="C5352" s="296" t="s">
        <v>19</v>
      </c>
      <c r="D5352" s="297" t="n">
        <v>0.009</v>
      </c>
      <c r="E5352" s="298" t="n">
        <f aca="false">1-D5352</f>
        <v>0.991</v>
      </c>
      <c r="F5352" s="299" t="n">
        <v>479.74</v>
      </c>
    </row>
    <row r="5353" customFormat="false" ht="15" hidden="false" customHeight="false" outlineLevel="0" collapsed="false">
      <c r="A5353" s="294" t="s">
        <v>11463</v>
      </c>
      <c r="B5353" s="295" t="s">
        <v>11464</v>
      </c>
      <c r="C5353" s="296" t="s">
        <v>19</v>
      </c>
      <c r="D5353" s="297" t="n">
        <v>0.0147</v>
      </c>
      <c r="E5353" s="298" t="n">
        <f aca="false">1-D5353</f>
        <v>0.9853</v>
      </c>
      <c r="F5353" s="299" t="n">
        <v>483.63</v>
      </c>
    </row>
    <row r="5354" customFormat="false" ht="15" hidden="false" customHeight="false" outlineLevel="0" collapsed="false">
      <c r="A5354" s="294" t="s">
        <v>11465</v>
      </c>
      <c r="B5354" s="295" t="s">
        <v>11466</v>
      </c>
      <c r="C5354" s="296" t="s">
        <v>19</v>
      </c>
      <c r="D5354" s="297" t="n">
        <v>0.0145</v>
      </c>
      <c r="E5354" s="298" t="n">
        <f aca="false">1-D5354</f>
        <v>0.9855</v>
      </c>
      <c r="F5354" s="299" t="n">
        <v>483.59</v>
      </c>
    </row>
    <row r="5355" customFormat="false" ht="15" hidden="false" customHeight="false" outlineLevel="0" collapsed="false">
      <c r="A5355" s="294" t="s">
        <v>11467</v>
      </c>
      <c r="B5355" s="295" t="s">
        <v>11468</v>
      </c>
      <c r="C5355" s="296" t="s">
        <v>19</v>
      </c>
      <c r="D5355" s="297" t="n">
        <v>0.0137</v>
      </c>
      <c r="E5355" s="298" t="n">
        <f aca="false">1-D5355</f>
        <v>0.9863</v>
      </c>
      <c r="F5355" s="299" t="n">
        <v>483</v>
      </c>
    </row>
    <row r="5356" customFormat="false" ht="15" hidden="false" customHeight="false" outlineLevel="0" collapsed="false">
      <c r="A5356" s="294" t="s">
        <v>11469</v>
      </c>
      <c r="B5356" s="295" t="s">
        <v>11470</v>
      </c>
      <c r="C5356" s="296" t="s">
        <v>19</v>
      </c>
      <c r="D5356" s="297" t="n">
        <v>0.0093</v>
      </c>
      <c r="E5356" s="298" t="n">
        <f aca="false">1-D5356</f>
        <v>0.9907</v>
      </c>
      <c r="F5356" s="299" t="n">
        <v>479.96</v>
      </c>
    </row>
    <row r="5357" customFormat="false" ht="15" hidden="false" customHeight="false" outlineLevel="0" collapsed="false">
      <c r="A5357" s="294" t="s">
        <v>11471</v>
      </c>
      <c r="B5357" s="295" t="s">
        <v>11472</v>
      </c>
      <c r="C5357" s="296" t="s">
        <v>19</v>
      </c>
      <c r="D5357" s="297" t="n">
        <v>0.0046</v>
      </c>
      <c r="E5357" s="298" t="n">
        <f aca="false">1-D5357</f>
        <v>0.9954</v>
      </c>
      <c r="F5357" s="299" t="n">
        <v>553.54</v>
      </c>
    </row>
    <row r="5358" customFormat="false" ht="15" hidden="false" customHeight="false" outlineLevel="0" collapsed="false">
      <c r="A5358" s="294" t="s">
        <v>11473</v>
      </c>
      <c r="B5358" s="295" t="s">
        <v>11474</v>
      </c>
      <c r="C5358" s="296" t="s">
        <v>19</v>
      </c>
      <c r="D5358" s="297" t="n">
        <v>0.0089</v>
      </c>
      <c r="E5358" s="298" t="n">
        <f aca="false">1-D5358</f>
        <v>0.9911</v>
      </c>
      <c r="F5358" s="299" t="n">
        <v>556.95</v>
      </c>
    </row>
    <row r="5359" customFormat="false" ht="15" hidden="false" customHeight="false" outlineLevel="0" collapsed="false">
      <c r="A5359" s="294" t="s">
        <v>11475</v>
      </c>
      <c r="B5359" s="295" t="s">
        <v>11476</v>
      </c>
      <c r="C5359" s="296" t="s">
        <v>19</v>
      </c>
      <c r="D5359" s="297" t="n">
        <v>0.0149</v>
      </c>
      <c r="E5359" s="298" t="n">
        <f aca="false">1-D5359</f>
        <v>0.9851</v>
      </c>
      <c r="F5359" s="299" t="n">
        <v>561.71</v>
      </c>
    </row>
    <row r="5360" customFormat="false" ht="15" hidden="false" customHeight="false" outlineLevel="0" collapsed="false">
      <c r="A5360" s="294" t="s">
        <v>11477</v>
      </c>
      <c r="B5360" s="295" t="s">
        <v>11478</v>
      </c>
      <c r="C5360" s="296" t="s">
        <v>19</v>
      </c>
      <c r="D5360" s="297" t="n">
        <v>0.0213</v>
      </c>
      <c r="E5360" s="298" t="n">
        <f aca="false">1-D5360</f>
        <v>0.9787</v>
      </c>
      <c r="F5360" s="299" t="n">
        <v>566.98</v>
      </c>
    </row>
    <row r="5361" customFormat="false" ht="15" hidden="false" customHeight="false" outlineLevel="0" collapsed="false">
      <c r="A5361" s="294" t="s">
        <v>11479</v>
      </c>
      <c r="B5361" s="295" t="s">
        <v>11480</v>
      </c>
      <c r="C5361" s="296" t="s">
        <v>19</v>
      </c>
      <c r="D5361" s="297" t="n">
        <v>0.0157</v>
      </c>
      <c r="E5361" s="298" t="n">
        <f aca="false">1-D5361</f>
        <v>0.9843</v>
      </c>
      <c r="F5361" s="299" t="n">
        <v>562.39</v>
      </c>
    </row>
    <row r="5362" customFormat="false" ht="15" hidden="false" customHeight="false" outlineLevel="0" collapsed="false">
      <c r="A5362" s="294" t="s">
        <v>11481</v>
      </c>
      <c r="B5362" s="295" t="s">
        <v>11482</v>
      </c>
      <c r="C5362" s="296" t="s">
        <v>19</v>
      </c>
      <c r="D5362" s="297" t="n">
        <v>0.0121</v>
      </c>
      <c r="E5362" s="298" t="n">
        <f aca="false">1-D5362</f>
        <v>0.9879</v>
      </c>
      <c r="F5362" s="299" t="n">
        <v>559.48</v>
      </c>
    </row>
    <row r="5363" customFormat="false" ht="15" hidden="false" customHeight="false" outlineLevel="0" collapsed="false">
      <c r="A5363" s="294" t="s">
        <v>11483</v>
      </c>
      <c r="B5363" s="295" t="s">
        <v>11484</v>
      </c>
      <c r="C5363" s="296" t="s">
        <v>19</v>
      </c>
      <c r="D5363" s="297" t="n">
        <v>0.0055</v>
      </c>
      <c r="E5363" s="298" t="n">
        <f aca="false">1-D5363</f>
        <v>0.9945</v>
      </c>
      <c r="F5363" s="299" t="n">
        <v>609.07</v>
      </c>
    </row>
    <row r="5364" customFormat="false" ht="15" hidden="false" customHeight="false" outlineLevel="0" collapsed="false">
      <c r="A5364" s="294" t="s">
        <v>11485</v>
      </c>
      <c r="B5364" s="295" t="s">
        <v>11486</v>
      </c>
      <c r="C5364" s="296" t="s">
        <v>19</v>
      </c>
      <c r="D5364" s="297" t="n">
        <v>0.0091</v>
      </c>
      <c r="E5364" s="298" t="n">
        <f aca="false">1-D5364</f>
        <v>0.9909</v>
      </c>
      <c r="F5364" s="299" t="n">
        <v>612.23</v>
      </c>
    </row>
    <row r="5365" customFormat="false" ht="15" hidden="false" customHeight="false" outlineLevel="0" collapsed="false">
      <c r="A5365" s="294" t="s">
        <v>11487</v>
      </c>
      <c r="B5365" s="295" t="s">
        <v>11488</v>
      </c>
      <c r="C5365" s="296" t="s">
        <v>19</v>
      </c>
      <c r="D5365" s="297" t="n">
        <v>0.0153</v>
      </c>
      <c r="E5365" s="298" t="n">
        <f aca="false">1-D5365</f>
        <v>0.9847</v>
      </c>
      <c r="F5365" s="299" t="n">
        <v>617.73</v>
      </c>
    </row>
    <row r="5366" customFormat="false" ht="15" hidden="false" customHeight="false" outlineLevel="0" collapsed="false">
      <c r="A5366" s="294" t="s">
        <v>11489</v>
      </c>
      <c r="B5366" s="295" t="s">
        <v>11490</v>
      </c>
      <c r="C5366" s="296" t="s">
        <v>19</v>
      </c>
      <c r="D5366" s="297" t="n">
        <v>0.0261</v>
      </c>
      <c r="E5366" s="298" t="n">
        <f aca="false">1-D5366</f>
        <v>0.9739</v>
      </c>
      <c r="F5366" s="299" t="n">
        <v>627.05</v>
      </c>
    </row>
    <row r="5367" customFormat="false" ht="15" hidden="false" customHeight="false" outlineLevel="0" collapsed="false">
      <c r="A5367" s="294" t="s">
        <v>11491</v>
      </c>
      <c r="B5367" s="295" t="s">
        <v>11492</v>
      </c>
      <c r="C5367" s="296" t="s">
        <v>19</v>
      </c>
      <c r="D5367" s="297" t="n">
        <v>0.0173</v>
      </c>
      <c r="E5367" s="298" t="n">
        <f aca="false">1-D5367</f>
        <v>0.9827</v>
      </c>
      <c r="F5367" s="299" t="n">
        <v>619.53</v>
      </c>
    </row>
    <row r="5368" customFormat="false" ht="15" hidden="false" customHeight="false" outlineLevel="0" collapsed="false">
      <c r="A5368" s="294" t="s">
        <v>11493</v>
      </c>
      <c r="B5368" s="295" t="s">
        <v>11494</v>
      </c>
      <c r="C5368" s="296" t="s">
        <v>19</v>
      </c>
      <c r="D5368" s="297" t="n">
        <v>0.0142</v>
      </c>
      <c r="E5368" s="298" t="n">
        <f aca="false">1-D5368</f>
        <v>0.9858</v>
      </c>
      <c r="F5368" s="299" t="n">
        <v>616.74</v>
      </c>
    </row>
    <row r="5369" customFormat="false" ht="15" hidden="false" customHeight="false" outlineLevel="0" collapsed="false">
      <c r="A5369" s="294" t="s">
        <v>11495</v>
      </c>
      <c r="B5369" s="295" t="s">
        <v>11496</v>
      </c>
      <c r="C5369" s="296" t="s">
        <v>19</v>
      </c>
      <c r="D5369" s="297" t="n">
        <v>0.429</v>
      </c>
      <c r="E5369" s="298" t="n">
        <f aca="false">1-D5369</f>
        <v>0.571</v>
      </c>
      <c r="F5369" s="299" t="n">
        <v>10.07</v>
      </c>
    </row>
    <row r="5370" customFormat="false" ht="15" hidden="false" customHeight="false" outlineLevel="0" collapsed="false">
      <c r="A5370" s="294" t="s">
        <v>11497</v>
      </c>
      <c r="B5370" s="295" t="s">
        <v>11498</v>
      </c>
      <c r="C5370" s="296" t="s">
        <v>19</v>
      </c>
      <c r="D5370" s="297" t="n">
        <v>0.5086</v>
      </c>
      <c r="E5370" s="298" t="n">
        <f aca="false">1-D5370</f>
        <v>0.4914</v>
      </c>
      <c r="F5370" s="299" t="n">
        <v>13.96</v>
      </c>
    </row>
    <row r="5371" customFormat="false" ht="15" hidden="false" customHeight="false" outlineLevel="0" collapsed="false">
      <c r="A5371" s="294" t="s">
        <v>11499</v>
      </c>
      <c r="B5371" s="295" t="s">
        <v>11500</v>
      </c>
      <c r="C5371" s="296" t="s">
        <v>19</v>
      </c>
      <c r="D5371" s="297" t="n">
        <v>0.505</v>
      </c>
      <c r="E5371" s="298" t="n">
        <f aca="false">1-D5371</f>
        <v>0.495</v>
      </c>
      <c r="F5371" s="299" t="n">
        <v>13.92</v>
      </c>
    </row>
    <row r="5372" customFormat="false" ht="15" hidden="false" customHeight="false" outlineLevel="0" collapsed="false">
      <c r="A5372" s="294" t="s">
        <v>11501</v>
      </c>
      <c r="B5372" s="295" t="s">
        <v>11502</v>
      </c>
      <c r="C5372" s="296" t="s">
        <v>19</v>
      </c>
      <c r="D5372" s="297" t="n">
        <v>0.4966</v>
      </c>
      <c r="E5372" s="298" t="n">
        <f aca="false">1-D5372</f>
        <v>0.5034</v>
      </c>
      <c r="F5372" s="299" t="n">
        <v>13.33</v>
      </c>
    </row>
    <row r="5373" customFormat="false" ht="15" hidden="false" customHeight="false" outlineLevel="0" collapsed="false">
      <c r="A5373" s="294" t="s">
        <v>11503</v>
      </c>
      <c r="B5373" s="295" t="s">
        <v>11504</v>
      </c>
      <c r="C5373" s="296" t="s">
        <v>19</v>
      </c>
      <c r="D5373" s="297" t="n">
        <v>0.4344</v>
      </c>
      <c r="E5373" s="298" t="n">
        <f aca="false">1-D5373</f>
        <v>0.5656</v>
      </c>
      <c r="F5373" s="299" t="n">
        <v>10.29</v>
      </c>
    </row>
    <row r="5374" customFormat="false" ht="15" hidden="false" customHeight="false" outlineLevel="0" collapsed="false">
      <c r="A5374" s="294" t="s">
        <v>11505</v>
      </c>
      <c r="B5374" s="295" t="s">
        <v>11506</v>
      </c>
      <c r="C5374" s="296" t="s">
        <v>19</v>
      </c>
      <c r="D5374" s="297" t="n">
        <v>0.2322</v>
      </c>
      <c r="E5374" s="298" t="n">
        <f aca="false">1-D5374</f>
        <v>0.7678</v>
      </c>
      <c r="F5374" s="299" t="n">
        <v>11.07</v>
      </c>
    </row>
    <row r="5375" customFormat="false" ht="15" hidden="false" customHeight="false" outlineLevel="0" collapsed="false">
      <c r="A5375" s="294" t="s">
        <v>11507</v>
      </c>
      <c r="B5375" s="295" t="s">
        <v>11508</v>
      </c>
      <c r="C5375" s="296" t="s">
        <v>19</v>
      </c>
      <c r="D5375" s="297" t="n">
        <v>0.3439</v>
      </c>
      <c r="E5375" s="298" t="n">
        <f aca="false">1-D5375</f>
        <v>0.6561</v>
      </c>
      <c r="F5375" s="299" t="n">
        <v>14.48</v>
      </c>
    </row>
    <row r="5376" customFormat="false" ht="15" hidden="false" customHeight="false" outlineLevel="0" collapsed="false">
      <c r="A5376" s="294" t="s">
        <v>11509</v>
      </c>
      <c r="B5376" s="295" t="s">
        <v>11510</v>
      </c>
      <c r="C5376" s="296" t="s">
        <v>19</v>
      </c>
      <c r="D5376" s="297" t="n">
        <v>0.4361</v>
      </c>
      <c r="E5376" s="298" t="n">
        <f aca="false">1-D5376</f>
        <v>0.5639</v>
      </c>
      <c r="F5376" s="299" t="n">
        <v>19.24</v>
      </c>
    </row>
    <row r="5377" customFormat="false" ht="15" hidden="false" customHeight="false" outlineLevel="0" collapsed="false">
      <c r="A5377" s="294" t="s">
        <v>11511</v>
      </c>
      <c r="B5377" s="295" t="s">
        <v>11512</v>
      </c>
      <c r="C5377" s="296" t="s">
        <v>19</v>
      </c>
      <c r="D5377" s="297" t="n">
        <v>0.492</v>
      </c>
      <c r="E5377" s="298" t="n">
        <f aca="false">1-D5377</f>
        <v>0.508</v>
      </c>
      <c r="F5377" s="299" t="n">
        <v>24.51</v>
      </c>
    </row>
    <row r="5378" customFormat="false" ht="15" hidden="false" customHeight="false" outlineLevel="0" collapsed="false">
      <c r="A5378" s="294" t="s">
        <v>11513</v>
      </c>
      <c r="B5378" s="295" t="s">
        <v>11514</v>
      </c>
      <c r="C5378" s="296" t="s">
        <v>19</v>
      </c>
      <c r="D5378" s="297" t="n">
        <v>0.4433</v>
      </c>
      <c r="E5378" s="298" t="n">
        <f aca="false">1-D5378</f>
        <v>0.5567</v>
      </c>
      <c r="F5378" s="299" t="n">
        <v>19.92</v>
      </c>
    </row>
    <row r="5379" customFormat="false" ht="15" hidden="false" customHeight="false" outlineLevel="0" collapsed="false">
      <c r="A5379" s="294" t="s">
        <v>11515</v>
      </c>
      <c r="B5379" s="295" t="s">
        <v>11516</v>
      </c>
      <c r="C5379" s="296" t="s">
        <v>19</v>
      </c>
      <c r="D5379" s="297" t="n">
        <v>0.398</v>
      </c>
      <c r="E5379" s="298" t="n">
        <f aca="false">1-D5379</f>
        <v>0.602</v>
      </c>
      <c r="F5379" s="299" t="n">
        <v>17.01</v>
      </c>
    </row>
    <row r="5380" customFormat="false" ht="15" hidden="false" customHeight="false" outlineLevel="0" collapsed="false">
      <c r="A5380" s="294" t="s">
        <v>11517</v>
      </c>
      <c r="B5380" s="295" t="s">
        <v>11518</v>
      </c>
      <c r="C5380" s="296" t="s">
        <v>19</v>
      </c>
      <c r="D5380" s="297" t="n">
        <v>0.1789</v>
      </c>
      <c r="E5380" s="298" t="n">
        <f aca="false">1-D5380</f>
        <v>0.8211</v>
      </c>
      <c r="F5380" s="299" t="n">
        <v>18.56</v>
      </c>
    </row>
    <row r="5381" customFormat="false" ht="15" hidden="false" customHeight="false" outlineLevel="0" collapsed="false">
      <c r="A5381" s="294" t="s">
        <v>11519</v>
      </c>
      <c r="B5381" s="295" t="s">
        <v>11520</v>
      </c>
      <c r="C5381" s="296" t="s">
        <v>19</v>
      </c>
      <c r="D5381" s="297" t="n">
        <v>0.256</v>
      </c>
      <c r="E5381" s="298" t="n">
        <f aca="false">1-D5381</f>
        <v>0.744</v>
      </c>
      <c r="F5381" s="299" t="n">
        <v>21.72</v>
      </c>
    </row>
    <row r="5382" customFormat="false" ht="15" hidden="false" customHeight="false" outlineLevel="0" collapsed="false">
      <c r="A5382" s="294" t="s">
        <v>11521</v>
      </c>
      <c r="B5382" s="295" t="s">
        <v>11522</v>
      </c>
      <c r="C5382" s="296" t="s">
        <v>19</v>
      </c>
      <c r="D5382" s="297" t="n">
        <v>0.3483</v>
      </c>
      <c r="E5382" s="298" t="n">
        <f aca="false">1-D5382</f>
        <v>0.6517</v>
      </c>
      <c r="F5382" s="299" t="n">
        <v>27.22</v>
      </c>
    </row>
    <row r="5383" customFormat="false" ht="15" hidden="false" customHeight="false" outlineLevel="0" collapsed="false">
      <c r="A5383" s="294" t="s">
        <v>11523</v>
      </c>
      <c r="B5383" s="295" t="s">
        <v>11524</v>
      </c>
      <c r="C5383" s="296" t="s">
        <v>19</v>
      </c>
      <c r="D5383" s="297" t="n">
        <v>0.448</v>
      </c>
      <c r="E5383" s="298" t="n">
        <f aca="false">1-D5383</f>
        <v>0.552</v>
      </c>
      <c r="F5383" s="299" t="n">
        <v>36.54</v>
      </c>
    </row>
    <row r="5384" customFormat="false" ht="15" hidden="false" customHeight="false" outlineLevel="0" collapsed="false">
      <c r="A5384" s="294" t="s">
        <v>11525</v>
      </c>
      <c r="B5384" s="295" t="s">
        <v>11526</v>
      </c>
      <c r="C5384" s="296" t="s">
        <v>19</v>
      </c>
      <c r="D5384" s="297" t="n">
        <v>0.3691</v>
      </c>
      <c r="E5384" s="298" t="n">
        <f aca="false">1-D5384</f>
        <v>0.6309</v>
      </c>
      <c r="F5384" s="299" t="n">
        <v>29.02</v>
      </c>
    </row>
    <row r="5385" customFormat="false" ht="15" hidden="false" customHeight="false" outlineLevel="0" collapsed="false">
      <c r="A5385" s="294" t="s">
        <v>11527</v>
      </c>
      <c r="B5385" s="295" t="s">
        <v>11528</v>
      </c>
      <c r="C5385" s="296" t="s">
        <v>19</v>
      </c>
      <c r="D5385" s="297" t="n">
        <v>0.3332</v>
      </c>
      <c r="E5385" s="298" t="n">
        <f aca="false">1-D5385</f>
        <v>0.6668</v>
      </c>
      <c r="F5385" s="299" t="n">
        <v>26.23</v>
      </c>
    </row>
    <row r="5386" customFormat="false" ht="15" hidden="false" customHeight="false" outlineLevel="0" collapsed="false">
      <c r="A5386" s="294" t="s">
        <v>11529</v>
      </c>
      <c r="B5386" s="295" t="s">
        <v>11530</v>
      </c>
      <c r="C5386" s="296" t="s">
        <v>19</v>
      </c>
      <c r="D5386" s="297" t="n">
        <v>0.121</v>
      </c>
      <c r="E5386" s="298" t="n">
        <f aca="false">1-D5386</f>
        <v>0.879</v>
      </c>
      <c r="F5386" s="299" t="n">
        <v>34.63</v>
      </c>
    </row>
    <row r="5387" customFormat="false" ht="15" hidden="false" customHeight="false" outlineLevel="0" collapsed="false">
      <c r="A5387" s="294" t="s">
        <v>11531</v>
      </c>
      <c r="B5387" s="295" t="s">
        <v>11532</v>
      </c>
      <c r="C5387" s="296" t="s">
        <v>19</v>
      </c>
      <c r="D5387" s="297" t="n">
        <v>0.1105</v>
      </c>
      <c r="E5387" s="298" t="n">
        <f aca="false">1-D5387</f>
        <v>0.8895</v>
      </c>
      <c r="F5387" s="299" t="n">
        <v>45.8</v>
      </c>
    </row>
    <row r="5388" customFormat="false" ht="15" hidden="false" customHeight="false" outlineLevel="0" collapsed="false">
      <c r="A5388" s="294" t="s">
        <v>11533</v>
      </c>
      <c r="B5388" s="295" t="s">
        <v>11534</v>
      </c>
      <c r="C5388" s="296" t="s">
        <v>19</v>
      </c>
      <c r="D5388" s="297" t="n">
        <v>0.0924</v>
      </c>
      <c r="E5388" s="298" t="n">
        <f aca="false">1-D5388</f>
        <v>0.9076</v>
      </c>
      <c r="F5388" s="299" t="n">
        <v>70.85</v>
      </c>
    </row>
    <row r="5389" customFormat="false" ht="15" hidden="false" customHeight="false" outlineLevel="0" collapsed="false">
      <c r="A5389" s="294" t="s">
        <v>11535</v>
      </c>
      <c r="B5389" s="295" t="s">
        <v>11536</v>
      </c>
      <c r="C5389" s="296" t="s">
        <v>19</v>
      </c>
      <c r="D5389" s="297" t="n">
        <v>0.0408</v>
      </c>
      <c r="E5389" s="298" t="n">
        <f aca="false">1-D5389</f>
        <v>0.9592</v>
      </c>
      <c r="F5389" s="299" t="n">
        <v>197.33</v>
      </c>
    </row>
    <row r="5390" customFormat="false" ht="15" hidden="false" customHeight="false" outlineLevel="0" collapsed="false">
      <c r="A5390" s="294" t="s">
        <v>11537</v>
      </c>
      <c r="B5390" s="295" t="s">
        <v>11538</v>
      </c>
      <c r="C5390" s="296" t="s">
        <v>19</v>
      </c>
      <c r="D5390" s="297" t="n">
        <v>0.4277</v>
      </c>
      <c r="E5390" s="298" t="n">
        <f aca="false">1-D5390</f>
        <v>0.5723</v>
      </c>
      <c r="F5390" s="299" t="n">
        <v>10.1</v>
      </c>
    </row>
    <row r="5391" customFormat="false" ht="15" hidden="false" customHeight="false" outlineLevel="0" collapsed="false">
      <c r="A5391" s="294" t="s">
        <v>11539</v>
      </c>
      <c r="B5391" s="295" t="s">
        <v>11540</v>
      </c>
      <c r="C5391" s="296" t="s">
        <v>19</v>
      </c>
      <c r="D5391" s="297" t="n">
        <v>0.5075</v>
      </c>
      <c r="E5391" s="298" t="n">
        <f aca="false">1-D5391</f>
        <v>0.4925</v>
      </c>
      <c r="F5391" s="299" t="n">
        <v>13.99</v>
      </c>
    </row>
    <row r="5392" customFormat="false" ht="15" hidden="false" customHeight="false" outlineLevel="0" collapsed="false">
      <c r="A5392" s="294" t="s">
        <v>11541</v>
      </c>
      <c r="B5392" s="295" t="s">
        <v>11542</v>
      </c>
      <c r="C5392" s="296" t="s">
        <v>19</v>
      </c>
      <c r="D5392" s="297" t="n">
        <v>0.5039</v>
      </c>
      <c r="E5392" s="298" t="n">
        <f aca="false">1-D5392</f>
        <v>0.4961</v>
      </c>
      <c r="F5392" s="299" t="n">
        <v>13.95</v>
      </c>
    </row>
    <row r="5393" customFormat="false" ht="15" hidden="false" customHeight="false" outlineLevel="0" collapsed="false">
      <c r="A5393" s="294" t="s">
        <v>11543</v>
      </c>
      <c r="B5393" s="295" t="s">
        <v>11544</v>
      </c>
      <c r="C5393" s="296" t="s">
        <v>19</v>
      </c>
      <c r="D5393" s="297" t="n">
        <v>0.4955</v>
      </c>
      <c r="E5393" s="298" t="n">
        <f aca="false">1-D5393</f>
        <v>0.5045</v>
      </c>
      <c r="F5393" s="299" t="n">
        <v>13.36</v>
      </c>
    </row>
    <row r="5394" customFormat="false" ht="15" hidden="false" customHeight="false" outlineLevel="0" collapsed="false">
      <c r="A5394" s="294" t="s">
        <v>11545</v>
      </c>
      <c r="B5394" s="295" t="s">
        <v>11546</v>
      </c>
      <c r="C5394" s="296" t="s">
        <v>19</v>
      </c>
      <c r="D5394" s="297" t="n">
        <v>0.4331</v>
      </c>
      <c r="E5394" s="298" t="n">
        <f aca="false">1-D5394</f>
        <v>0.5669</v>
      </c>
      <c r="F5394" s="299" t="n">
        <v>10.32</v>
      </c>
    </row>
    <row r="5395" customFormat="false" ht="15" hidden="false" customHeight="false" outlineLevel="0" collapsed="false">
      <c r="A5395" s="294" t="s">
        <v>11547</v>
      </c>
      <c r="B5395" s="295" t="s">
        <v>11548</v>
      </c>
      <c r="C5395" s="296" t="s">
        <v>19</v>
      </c>
      <c r="D5395" s="297" t="n">
        <v>0.2061</v>
      </c>
      <c r="E5395" s="298" t="n">
        <f aca="false">1-D5395</f>
        <v>0.7939</v>
      </c>
      <c r="F5395" s="299" t="n">
        <v>12.47</v>
      </c>
    </row>
    <row r="5396" customFormat="false" ht="15" hidden="false" customHeight="false" outlineLevel="0" collapsed="false">
      <c r="A5396" s="294" t="s">
        <v>11549</v>
      </c>
      <c r="B5396" s="295" t="s">
        <v>11550</v>
      </c>
      <c r="C5396" s="296" t="s">
        <v>19</v>
      </c>
      <c r="D5396" s="297" t="n">
        <v>0.3136</v>
      </c>
      <c r="E5396" s="298" t="n">
        <f aca="false">1-D5396</f>
        <v>0.6864</v>
      </c>
      <c r="F5396" s="299" t="n">
        <v>15.88</v>
      </c>
    </row>
    <row r="5397" customFormat="false" ht="15" hidden="false" customHeight="false" outlineLevel="0" collapsed="false">
      <c r="A5397" s="294" t="s">
        <v>11551</v>
      </c>
      <c r="B5397" s="295" t="s">
        <v>11552</v>
      </c>
      <c r="C5397" s="296" t="s">
        <v>19</v>
      </c>
      <c r="D5397" s="297" t="n">
        <v>0.4065</v>
      </c>
      <c r="E5397" s="298" t="n">
        <f aca="false">1-D5397</f>
        <v>0.5935</v>
      </c>
      <c r="F5397" s="299" t="n">
        <v>20.64</v>
      </c>
    </row>
    <row r="5398" customFormat="false" ht="15" hidden="false" customHeight="false" outlineLevel="0" collapsed="false">
      <c r="A5398" s="294" t="s">
        <v>11553</v>
      </c>
      <c r="B5398" s="295" t="s">
        <v>11554</v>
      </c>
      <c r="C5398" s="296" t="s">
        <v>19</v>
      </c>
      <c r="D5398" s="297" t="n">
        <v>0.4655</v>
      </c>
      <c r="E5398" s="298" t="n">
        <f aca="false">1-D5398</f>
        <v>0.5345</v>
      </c>
      <c r="F5398" s="299" t="n">
        <v>25.91</v>
      </c>
    </row>
    <row r="5399" customFormat="false" ht="15" hidden="false" customHeight="false" outlineLevel="0" collapsed="false">
      <c r="A5399" s="294" t="s">
        <v>11555</v>
      </c>
      <c r="B5399" s="295" t="s">
        <v>11556</v>
      </c>
      <c r="C5399" s="296" t="s">
        <v>19</v>
      </c>
      <c r="D5399" s="297" t="n">
        <v>0.4142</v>
      </c>
      <c r="E5399" s="298" t="n">
        <f aca="false">1-D5399</f>
        <v>0.5858</v>
      </c>
      <c r="F5399" s="299" t="n">
        <v>21.32</v>
      </c>
    </row>
    <row r="5400" customFormat="false" ht="15" hidden="false" customHeight="false" outlineLevel="0" collapsed="false">
      <c r="A5400" s="294" t="s">
        <v>11557</v>
      </c>
      <c r="B5400" s="295" t="s">
        <v>11558</v>
      </c>
      <c r="C5400" s="296" t="s">
        <v>19</v>
      </c>
      <c r="D5400" s="297" t="n">
        <v>0.3677</v>
      </c>
      <c r="E5400" s="298" t="n">
        <f aca="false">1-D5400</f>
        <v>0.6323</v>
      </c>
      <c r="F5400" s="299" t="n">
        <v>18.41</v>
      </c>
    </row>
    <row r="5401" customFormat="false" ht="15" hidden="false" customHeight="false" outlineLevel="0" collapsed="false">
      <c r="A5401" s="294" t="s">
        <v>11559</v>
      </c>
      <c r="B5401" s="295" t="s">
        <v>11560</v>
      </c>
      <c r="C5401" s="296" t="s">
        <v>19</v>
      </c>
      <c r="D5401" s="297" t="n">
        <v>0.1789</v>
      </c>
      <c r="E5401" s="298" t="n">
        <f aca="false">1-D5401</f>
        <v>0.8211</v>
      </c>
      <c r="F5401" s="299" t="n">
        <v>18.56</v>
      </c>
    </row>
    <row r="5402" customFormat="false" ht="15" hidden="false" customHeight="false" outlineLevel="0" collapsed="false">
      <c r="A5402" s="294" t="s">
        <v>11561</v>
      </c>
      <c r="B5402" s="295" t="s">
        <v>11562</v>
      </c>
      <c r="C5402" s="296" t="s">
        <v>19</v>
      </c>
      <c r="D5402" s="297" t="n">
        <v>0.256</v>
      </c>
      <c r="E5402" s="298" t="n">
        <f aca="false">1-D5402</f>
        <v>0.744</v>
      </c>
      <c r="F5402" s="299" t="n">
        <v>21.72</v>
      </c>
    </row>
    <row r="5403" customFormat="false" ht="15" hidden="false" customHeight="false" outlineLevel="0" collapsed="false">
      <c r="A5403" s="294" t="s">
        <v>11563</v>
      </c>
      <c r="B5403" s="295" t="s">
        <v>11564</v>
      </c>
      <c r="C5403" s="296" t="s">
        <v>19</v>
      </c>
      <c r="D5403" s="297" t="n">
        <v>0.3483</v>
      </c>
      <c r="E5403" s="298" t="n">
        <f aca="false">1-D5403</f>
        <v>0.6517</v>
      </c>
      <c r="F5403" s="299" t="n">
        <v>27.22</v>
      </c>
    </row>
    <row r="5404" customFormat="false" ht="15" hidden="false" customHeight="false" outlineLevel="0" collapsed="false">
      <c r="A5404" s="294" t="s">
        <v>11565</v>
      </c>
      <c r="B5404" s="295" t="s">
        <v>11566</v>
      </c>
      <c r="C5404" s="296" t="s">
        <v>19</v>
      </c>
      <c r="D5404" s="297" t="n">
        <v>0.448</v>
      </c>
      <c r="E5404" s="298" t="n">
        <f aca="false">1-D5404</f>
        <v>0.552</v>
      </c>
      <c r="F5404" s="299" t="n">
        <v>36.54</v>
      </c>
    </row>
    <row r="5405" customFormat="false" ht="15" hidden="false" customHeight="false" outlineLevel="0" collapsed="false">
      <c r="A5405" s="294" t="s">
        <v>11567</v>
      </c>
      <c r="B5405" s="295" t="s">
        <v>11568</v>
      </c>
      <c r="C5405" s="296" t="s">
        <v>19</v>
      </c>
      <c r="D5405" s="297" t="n">
        <v>0.3691</v>
      </c>
      <c r="E5405" s="298" t="n">
        <f aca="false">1-D5405</f>
        <v>0.6309</v>
      </c>
      <c r="F5405" s="299" t="n">
        <v>29.02</v>
      </c>
    </row>
    <row r="5406" customFormat="false" ht="15" hidden="false" customHeight="false" outlineLevel="0" collapsed="false">
      <c r="A5406" s="294" t="s">
        <v>11569</v>
      </c>
      <c r="B5406" s="295" t="s">
        <v>11570</v>
      </c>
      <c r="C5406" s="296" t="s">
        <v>19</v>
      </c>
      <c r="D5406" s="297" t="n">
        <v>0.3332</v>
      </c>
      <c r="E5406" s="298" t="n">
        <f aca="false">1-D5406</f>
        <v>0.6668</v>
      </c>
      <c r="F5406" s="299" t="n">
        <v>26.23</v>
      </c>
    </row>
    <row r="5407" customFormat="false" ht="15" hidden="false" customHeight="false" outlineLevel="0" collapsed="false">
      <c r="A5407" s="294" t="s">
        <v>11571</v>
      </c>
      <c r="B5407" s="295" t="s">
        <v>11572</v>
      </c>
      <c r="C5407" s="296" t="s">
        <v>19</v>
      </c>
      <c r="D5407" s="297" t="n">
        <v>0.1205</v>
      </c>
      <c r="E5407" s="298" t="n">
        <f aca="false">1-D5407</f>
        <v>0.8795</v>
      </c>
      <c r="F5407" s="299" t="n">
        <v>34.77</v>
      </c>
    </row>
    <row r="5408" customFormat="false" ht="15" hidden="false" customHeight="false" outlineLevel="0" collapsed="false">
      <c r="A5408" s="294" t="s">
        <v>11573</v>
      </c>
      <c r="B5408" s="295" t="s">
        <v>11574</v>
      </c>
      <c r="C5408" s="296" t="s">
        <v>19</v>
      </c>
      <c r="D5408" s="297" t="n">
        <v>0.0953</v>
      </c>
      <c r="E5408" s="298" t="n">
        <f aca="false">1-D5408</f>
        <v>0.9047</v>
      </c>
      <c r="F5408" s="299" t="n">
        <v>53.11</v>
      </c>
    </row>
    <row r="5409" customFormat="false" ht="15" hidden="false" customHeight="false" outlineLevel="0" collapsed="false">
      <c r="A5409" s="294" t="s">
        <v>11575</v>
      </c>
      <c r="B5409" s="295" t="s">
        <v>11576</v>
      </c>
      <c r="C5409" s="296" t="s">
        <v>19</v>
      </c>
      <c r="D5409" s="297" t="n">
        <v>0.0831</v>
      </c>
      <c r="E5409" s="298" t="n">
        <f aca="false">1-D5409</f>
        <v>0.9169</v>
      </c>
      <c r="F5409" s="299" t="n">
        <v>78.81</v>
      </c>
    </row>
    <row r="5410" customFormat="false" ht="15" hidden="false" customHeight="false" outlineLevel="0" collapsed="false">
      <c r="A5410" s="294" t="s">
        <v>11577</v>
      </c>
      <c r="B5410" s="295" t="s">
        <v>11578</v>
      </c>
      <c r="C5410" s="296" t="s">
        <v>19</v>
      </c>
      <c r="D5410" s="297" t="n">
        <v>0.0408</v>
      </c>
      <c r="E5410" s="298" t="n">
        <f aca="false">1-D5410</f>
        <v>0.9592</v>
      </c>
      <c r="F5410" s="299" t="n">
        <v>197.33</v>
      </c>
    </row>
    <row r="5411" customFormat="false" ht="15" hidden="false" customHeight="false" outlineLevel="0" collapsed="false">
      <c r="A5411" s="294" t="s">
        <v>11579</v>
      </c>
      <c r="B5411" s="295" t="s">
        <v>11580</v>
      </c>
      <c r="C5411" s="296" t="s">
        <v>19</v>
      </c>
      <c r="D5411" s="297" t="n">
        <v>0.097</v>
      </c>
      <c r="E5411" s="298" t="n">
        <f aca="false">1-D5411</f>
        <v>0.903</v>
      </c>
      <c r="F5411" s="299" t="n">
        <v>63.01</v>
      </c>
    </row>
    <row r="5412" customFormat="false" ht="15" hidden="false" customHeight="false" outlineLevel="0" collapsed="false">
      <c r="A5412" s="294" t="s">
        <v>11581</v>
      </c>
      <c r="B5412" s="295" t="s">
        <v>11582</v>
      </c>
      <c r="C5412" s="296" t="s">
        <v>19</v>
      </c>
      <c r="D5412" s="297" t="n">
        <v>0.1001</v>
      </c>
      <c r="E5412" s="298" t="n">
        <f aca="false">1-D5412</f>
        <v>0.8999</v>
      </c>
      <c r="F5412" s="299" t="n">
        <v>92.92</v>
      </c>
    </row>
    <row r="5413" customFormat="false" ht="15" hidden="false" customHeight="false" outlineLevel="0" collapsed="false">
      <c r="A5413" s="294" t="s">
        <v>11583</v>
      </c>
      <c r="B5413" s="295" t="s">
        <v>11584</v>
      </c>
      <c r="C5413" s="296" t="s">
        <v>19</v>
      </c>
      <c r="D5413" s="297" t="n">
        <v>0.4113</v>
      </c>
      <c r="E5413" s="298" t="n">
        <f aca="false">1-D5413</f>
        <v>0.5887</v>
      </c>
      <c r="F5413" s="299" t="n">
        <v>21.03</v>
      </c>
    </row>
    <row r="5414" customFormat="false" ht="15" hidden="false" customHeight="false" outlineLevel="0" collapsed="false">
      <c r="A5414" s="294" t="s">
        <v>11585</v>
      </c>
      <c r="B5414" s="295" t="s">
        <v>11586</v>
      </c>
      <c r="C5414" s="296" t="s">
        <v>19</v>
      </c>
      <c r="D5414" s="297" t="n">
        <v>0.4171</v>
      </c>
      <c r="E5414" s="298" t="n">
        <f aca="false">1-D5414</f>
        <v>0.5829</v>
      </c>
      <c r="F5414" s="299" t="n">
        <v>21.46</v>
      </c>
    </row>
    <row r="5415" customFormat="false" ht="15" hidden="false" customHeight="false" outlineLevel="0" collapsed="false">
      <c r="A5415" s="294" t="s">
        <v>11587</v>
      </c>
      <c r="B5415" s="295" t="s">
        <v>11588</v>
      </c>
      <c r="C5415" s="296" t="s">
        <v>19</v>
      </c>
      <c r="D5415" s="297" t="n">
        <v>0.2018</v>
      </c>
      <c r="E5415" s="298" t="n">
        <f aca="false">1-D5415</f>
        <v>0.7982</v>
      </c>
      <c r="F5415" s="299" t="n">
        <v>25.52</v>
      </c>
    </row>
    <row r="5416" customFormat="false" ht="15" hidden="false" customHeight="false" outlineLevel="0" collapsed="false">
      <c r="A5416" s="294" t="s">
        <v>11589</v>
      </c>
      <c r="B5416" s="295" t="s">
        <v>11590</v>
      </c>
      <c r="C5416" s="296" t="s">
        <v>19</v>
      </c>
      <c r="D5416" s="297" t="n">
        <v>0.309</v>
      </c>
      <c r="E5416" s="298" t="n">
        <f aca="false">1-D5416</f>
        <v>0.691</v>
      </c>
      <c r="F5416" s="299" t="n">
        <v>32.33</v>
      </c>
    </row>
    <row r="5417" customFormat="false" ht="15" hidden="false" customHeight="false" outlineLevel="0" collapsed="false">
      <c r="A5417" s="294" t="s">
        <v>11591</v>
      </c>
      <c r="B5417" s="295" t="s">
        <v>11592</v>
      </c>
      <c r="C5417" s="296" t="s">
        <v>19</v>
      </c>
      <c r="D5417" s="297" t="n">
        <v>0.461</v>
      </c>
      <c r="E5417" s="298" t="n">
        <f aca="false">1-D5417</f>
        <v>0.539</v>
      </c>
      <c r="F5417" s="299" t="n">
        <v>52.32</v>
      </c>
    </row>
    <row r="5418" customFormat="false" ht="15" hidden="false" customHeight="false" outlineLevel="0" collapsed="false">
      <c r="A5418" s="294" t="s">
        <v>11593</v>
      </c>
      <c r="B5418" s="295" t="s">
        <v>11594</v>
      </c>
      <c r="C5418" s="296" t="s">
        <v>19</v>
      </c>
      <c r="D5418" s="297" t="n">
        <v>0.3625</v>
      </c>
      <c r="E5418" s="298" t="n">
        <f aca="false">1-D5418</f>
        <v>0.6375</v>
      </c>
      <c r="F5418" s="299" t="n">
        <v>37.38</v>
      </c>
    </row>
    <row r="5419" customFormat="false" ht="15" hidden="false" customHeight="false" outlineLevel="0" collapsed="false">
      <c r="A5419" s="294" t="s">
        <v>11595</v>
      </c>
      <c r="B5419" s="295" t="s">
        <v>11596</v>
      </c>
      <c r="C5419" s="296" t="s">
        <v>19</v>
      </c>
      <c r="D5419" s="297" t="n">
        <v>0.1718</v>
      </c>
      <c r="E5419" s="298" t="n">
        <f aca="false">1-D5419</f>
        <v>0.8282</v>
      </c>
      <c r="F5419" s="299" t="n">
        <v>38.66</v>
      </c>
    </row>
    <row r="5420" customFormat="false" ht="15" hidden="false" customHeight="false" outlineLevel="0" collapsed="false">
      <c r="A5420" s="294" t="s">
        <v>11597</v>
      </c>
      <c r="B5420" s="295" t="s">
        <v>11598</v>
      </c>
      <c r="C5420" s="296" t="s">
        <v>19</v>
      </c>
      <c r="D5420" s="297" t="n">
        <v>0.2476</v>
      </c>
      <c r="E5420" s="298" t="n">
        <f aca="false">1-D5420</f>
        <v>0.7524</v>
      </c>
      <c r="F5420" s="299" t="n">
        <v>44.96</v>
      </c>
    </row>
    <row r="5421" customFormat="false" ht="15" hidden="false" customHeight="false" outlineLevel="0" collapsed="false">
      <c r="A5421" s="294" t="s">
        <v>11599</v>
      </c>
      <c r="B5421" s="295" t="s">
        <v>11600</v>
      </c>
      <c r="C5421" s="296" t="s">
        <v>19</v>
      </c>
      <c r="D5421" s="297" t="n">
        <v>0.324</v>
      </c>
      <c r="E5421" s="298" t="n">
        <f aca="false">1-D5421</f>
        <v>0.676</v>
      </c>
      <c r="F5421" s="299" t="n">
        <v>53.95</v>
      </c>
    </row>
    <row r="5422" customFormat="false" ht="15" hidden="false" customHeight="false" outlineLevel="0" collapsed="false">
      <c r="A5422" s="294" t="s">
        <v>11601</v>
      </c>
      <c r="B5422" s="295" t="s">
        <v>11602</v>
      </c>
      <c r="C5422" s="296" t="s">
        <v>19</v>
      </c>
      <c r="D5422" s="297" t="n">
        <v>0.1108</v>
      </c>
      <c r="E5422" s="298" t="n">
        <f aca="false">1-D5422</f>
        <v>0.8892</v>
      </c>
      <c r="F5422" s="299" t="n">
        <v>75.72</v>
      </c>
    </row>
    <row r="5423" customFormat="false" ht="15" hidden="false" customHeight="false" outlineLevel="0" collapsed="false">
      <c r="A5423" s="294" t="s">
        <v>11603</v>
      </c>
      <c r="B5423" s="295" t="s">
        <v>11604</v>
      </c>
      <c r="C5423" s="296" t="s">
        <v>19</v>
      </c>
      <c r="D5423" s="297" t="n">
        <v>0.1014</v>
      </c>
      <c r="E5423" s="298" t="n">
        <f aca="false">1-D5423</f>
        <v>0.8986</v>
      </c>
      <c r="F5423" s="299" t="n">
        <v>99.88</v>
      </c>
    </row>
    <row r="5424" customFormat="false" ht="15" hidden="false" customHeight="false" outlineLevel="0" collapsed="false">
      <c r="A5424" s="294" t="s">
        <v>11605</v>
      </c>
      <c r="B5424" s="295" t="s">
        <v>11606</v>
      </c>
      <c r="C5424" s="296" t="s">
        <v>19</v>
      </c>
      <c r="D5424" s="297" t="n">
        <v>0.0719</v>
      </c>
      <c r="E5424" s="298" t="n">
        <f aca="false">1-D5424</f>
        <v>0.9281</v>
      </c>
      <c r="F5424" s="299" t="n">
        <v>182.4</v>
      </c>
    </row>
    <row r="5425" customFormat="false" ht="15" hidden="false" customHeight="false" outlineLevel="0" collapsed="false">
      <c r="A5425" s="294" t="s">
        <v>11607</v>
      </c>
      <c r="B5425" s="295" t="s">
        <v>11608</v>
      </c>
      <c r="C5425" s="296" t="s">
        <v>19</v>
      </c>
      <c r="D5425" s="297" t="n">
        <v>0.0343</v>
      </c>
      <c r="E5425" s="298" t="n">
        <f aca="false">1-D5425</f>
        <v>0.9657</v>
      </c>
      <c r="F5425" s="299" t="n">
        <v>470.5</v>
      </c>
    </row>
    <row r="5426" customFormat="false" ht="15" hidden="false" customHeight="false" outlineLevel="0" collapsed="false">
      <c r="A5426" s="294" t="s">
        <v>11609</v>
      </c>
      <c r="B5426" s="295" t="s">
        <v>11610</v>
      </c>
      <c r="C5426" s="296" t="s">
        <v>61</v>
      </c>
      <c r="D5426" s="297" t="n">
        <v>0.1823</v>
      </c>
      <c r="E5426" s="298" t="n">
        <f aca="false">1-D5426</f>
        <v>0.8177</v>
      </c>
      <c r="F5426" s="299" t="n">
        <v>69.32</v>
      </c>
    </row>
    <row r="5427" customFormat="false" ht="15" hidden="false" customHeight="false" outlineLevel="0" collapsed="false">
      <c r="A5427" s="294" t="s">
        <v>11611</v>
      </c>
      <c r="B5427" s="295" t="s">
        <v>11612</v>
      </c>
      <c r="C5427" s="296" t="s">
        <v>61</v>
      </c>
      <c r="D5427" s="297" t="n">
        <v>0.1627</v>
      </c>
      <c r="E5427" s="298" t="n">
        <f aca="false">1-D5427</f>
        <v>0.8373</v>
      </c>
      <c r="F5427" s="299" t="n">
        <v>56.85</v>
      </c>
    </row>
    <row r="5428" customFormat="false" ht="15" hidden="false" customHeight="false" outlineLevel="0" collapsed="false">
      <c r="A5428" s="294" t="s">
        <v>11613</v>
      </c>
      <c r="B5428" s="295" t="s">
        <v>11614</v>
      </c>
      <c r="C5428" s="296" t="s">
        <v>61</v>
      </c>
      <c r="D5428" s="297" t="n">
        <v>0.2545</v>
      </c>
      <c r="E5428" s="298" t="n">
        <f aca="false">1-D5428</f>
        <v>0.7455</v>
      </c>
      <c r="F5428" s="299" t="n">
        <v>68.18</v>
      </c>
    </row>
    <row r="5429" customFormat="false" ht="15" hidden="false" customHeight="false" outlineLevel="0" collapsed="false">
      <c r="A5429" s="294" t="s">
        <v>11615</v>
      </c>
      <c r="B5429" s="295" t="s">
        <v>11616</v>
      </c>
      <c r="C5429" s="296" t="s">
        <v>61</v>
      </c>
      <c r="D5429" s="297" t="n">
        <v>0.2501</v>
      </c>
      <c r="E5429" s="298" t="n">
        <f aca="false">1-D5429</f>
        <v>0.7499</v>
      </c>
      <c r="F5429" s="299" t="n">
        <v>67.56</v>
      </c>
    </row>
    <row r="5430" customFormat="false" ht="15" hidden="false" customHeight="false" outlineLevel="0" collapsed="false">
      <c r="A5430" s="294" t="s">
        <v>11617</v>
      </c>
      <c r="B5430" s="295" t="s">
        <v>11618</v>
      </c>
      <c r="C5430" s="296" t="s">
        <v>61</v>
      </c>
      <c r="D5430" s="297" t="n">
        <v>0.1418</v>
      </c>
      <c r="E5430" s="298" t="n">
        <f aca="false">1-D5430</f>
        <v>0.8582</v>
      </c>
      <c r="F5430" s="299" t="n">
        <v>41.62</v>
      </c>
    </row>
    <row r="5431" customFormat="false" ht="15" hidden="false" customHeight="false" outlineLevel="0" collapsed="false">
      <c r="A5431" s="294" t="s">
        <v>11619</v>
      </c>
      <c r="B5431" s="295" t="s">
        <v>11620</v>
      </c>
      <c r="C5431" s="296" t="s">
        <v>61</v>
      </c>
      <c r="D5431" s="297" t="n">
        <v>0.2928</v>
      </c>
      <c r="E5431" s="298" t="n">
        <f aca="false">1-D5431</f>
        <v>0.7072</v>
      </c>
      <c r="F5431" s="299" t="n">
        <v>56.46</v>
      </c>
    </row>
    <row r="5432" customFormat="false" ht="15" hidden="false" customHeight="false" outlineLevel="0" collapsed="false">
      <c r="A5432" s="294" t="s">
        <v>11621</v>
      </c>
      <c r="B5432" s="295" t="s">
        <v>11622</v>
      </c>
      <c r="C5432" s="296" t="s">
        <v>61</v>
      </c>
      <c r="D5432" s="297" t="n">
        <v>0.1769</v>
      </c>
      <c r="E5432" s="298" t="n">
        <f aca="false">1-D5432</f>
        <v>0.8231</v>
      </c>
      <c r="F5432" s="299" t="n">
        <v>44.31</v>
      </c>
    </row>
    <row r="5433" customFormat="false" ht="15" hidden="false" customHeight="false" outlineLevel="0" collapsed="false">
      <c r="A5433" s="294" t="s">
        <v>11623</v>
      </c>
      <c r="B5433" s="295" t="s">
        <v>11624</v>
      </c>
      <c r="C5433" s="296" t="s">
        <v>61</v>
      </c>
      <c r="D5433" s="297" t="n">
        <v>0.2869</v>
      </c>
      <c r="E5433" s="298" t="n">
        <f aca="false">1-D5433</f>
        <v>0.7131</v>
      </c>
      <c r="F5433" s="299" t="n">
        <v>55.69</v>
      </c>
    </row>
    <row r="5434" customFormat="false" ht="15" hidden="false" customHeight="false" outlineLevel="0" collapsed="false">
      <c r="A5434" s="294" t="s">
        <v>11625</v>
      </c>
      <c r="B5434" s="295" t="s">
        <v>11626</v>
      </c>
      <c r="C5434" s="296" t="s">
        <v>61</v>
      </c>
      <c r="D5434" s="297" t="n">
        <v>0.022</v>
      </c>
      <c r="E5434" s="298" t="n">
        <f aca="false">1-D5434</f>
        <v>0.978</v>
      </c>
      <c r="F5434" s="299" t="n">
        <v>86.26</v>
      </c>
    </row>
    <row r="5435" customFormat="false" ht="15" hidden="false" customHeight="false" outlineLevel="0" collapsed="false">
      <c r="A5435" s="294" t="s">
        <v>11627</v>
      </c>
      <c r="B5435" s="295" t="s">
        <v>11628</v>
      </c>
      <c r="C5435" s="296" t="s">
        <v>61</v>
      </c>
      <c r="D5435" s="297" t="n">
        <v>0.1573</v>
      </c>
      <c r="E5435" s="298" t="n">
        <f aca="false">1-D5435</f>
        <v>0.8427</v>
      </c>
      <c r="F5435" s="299" t="n">
        <v>107.14</v>
      </c>
    </row>
    <row r="5436" customFormat="false" ht="15" hidden="false" customHeight="false" outlineLevel="0" collapsed="false">
      <c r="A5436" s="294" t="s">
        <v>11629</v>
      </c>
      <c r="B5436" s="295" t="s">
        <v>11630</v>
      </c>
      <c r="C5436" s="296" t="s">
        <v>61</v>
      </c>
      <c r="D5436" s="297" t="n">
        <v>0.0248</v>
      </c>
      <c r="E5436" s="298" t="n">
        <f aca="false">1-D5436</f>
        <v>0.9752</v>
      </c>
      <c r="F5436" s="299" t="n">
        <v>113.52</v>
      </c>
    </row>
    <row r="5437" customFormat="false" ht="15" hidden="false" customHeight="false" outlineLevel="0" collapsed="false">
      <c r="A5437" s="294" t="s">
        <v>11631</v>
      </c>
      <c r="B5437" s="295" t="s">
        <v>11632</v>
      </c>
      <c r="C5437" s="296" t="s">
        <v>61</v>
      </c>
      <c r="D5437" s="297" t="n">
        <v>0.082</v>
      </c>
      <c r="E5437" s="298" t="n">
        <f aca="false">1-D5437</f>
        <v>0.918</v>
      </c>
      <c r="F5437" s="299" t="n">
        <v>123.79</v>
      </c>
    </row>
    <row r="5438" customFormat="false" ht="15" hidden="false" customHeight="false" outlineLevel="0" collapsed="false">
      <c r="A5438" s="294" t="s">
        <v>11633</v>
      </c>
      <c r="B5438" s="295" t="s">
        <v>11634</v>
      </c>
      <c r="C5438" s="296" t="s">
        <v>61</v>
      </c>
      <c r="D5438" s="297" t="n">
        <v>0.1474</v>
      </c>
      <c r="E5438" s="298" t="n">
        <f aca="false">1-D5438</f>
        <v>0.8526</v>
      </c>
      <c r="F5438" s="299" t="n">
        <v>138.02</v>
      </c>
    </row>
    <row r="5439" customFormat="false" ht="15" hidden="false" customHeight="false" outlineLevel="0" collapsed="false">
      <c r="A5439" s="294" t="s">
        <v>11635</v>
      </c>
      <c r="B5439" s="295" t="s">
        <v>11636</v>
      </c>
      <c r="C5439" s="296" t="s">
        <v>61</v>
      </c>
      <c r="D5439" s="297" t="n">
        <v>0.1735</v>
      </c>
      <c r="E5439" s="298" t="n">
        <f aca="false">1-D5439</f>
        <v>0.8265</v>
      </c>
      <c r="F5439" s="299" t="n">
        <v>144.65</v>
      </c>
    </row>
    <row r="5440" customFormat="false" ht="15" hidden="false" customHeight="false" outlineLevel="0" collapsed="false">
      <c r="A5440" s="294" t="s">
        <v>11637</v>
      </c>
      <c r="B5440" s="295" t="s">
        <v>11638</v>
      </c>
      <c r="C5440" s="296" t="s">
        <v>61</v>
      </c>
      <c r="D5440" s="297" t="n">
        <v>0.0316</v>
      </c>
      <c r="E5440" s="298" t="n">
        <f aca="false">1-D5440</f>
        <v>0.9684</v>
      </c>
      <c r="F5440" s="299" t="n">
        <v>60.07</v>
      </c>
    </row>
    <row r="5441" customFormat="false" ht="15" hidden="false" customHeight="false" outlineLevel="0" collapsed="false">
      <c r="A5441" s="294" t="s">
        <v>11639</v>
      </c>
      <c r="B5441" s="295" t="s">
        <v>11640</v>
      </c>
      <c r="C5441" s="296" t="s">
        <v>61</v>
      </c>
      <c r="D5441" s="297" t="n">
        <v>0.1016</v>
      </c>
      <c r="E5441" s="298" t="n">
        <f aca="false">1-D5441</f>
        <v>0.8984</v>
      </c>
      <c r="F5441" s="299" t="n">
        <v>66.92</v>
      </c>
    </row>
    <row r="5442" customFormat="false" ht="15" hidden="false" customHeight="false" outlineLevel="0" collapsed="false">
      <c r="A5442" s="294" t="s">
        <v>11641</v>
      </c>
      <c r="B5442" s="295" t="s">
        <v>11642</v>
      </c>
      <c r="C5442" s="296" t="s">
        <v>61</v>
      </c>
      <c r="D5442" s="297" t="n">
        <v>0.2304</v>
      </c>
      <c r="E5442" s="298" t="n">
        <f aca="false">1-D5442</f>
        <v>0.7696</v>
      </c>
      <c r="F5442" s="299" t="n">
        <v>84.68</v>
      </c>
    </row>
    <row r="5443" customFormat="false" ht="15" hidden="false" customHeight="false" outlineLevel="0" collapsed="false">
      <c r="A5443" s="294" t="s">
        <v>11643</v>
      </c>
      <c r="B5443" s="295" t="s">
        <v>11644</v>
      </c>
      <c r="C5443" s="296" t="s">
        <v>61</v>
      </c>
      <c r="D5443" s="297" t="n">
        <v>0.1763</v>
      </c>
      <c r="E5443" s="298" t="n">
        <f aca="false">1-D5443</f>
        <v>0.8237</v>
      </c>
      <c r="F5443" s="299" t="n">
        <v>76.17</v>
      </c>
    </row>
    <row r="5444" customFormat="false" ht="15" hidden="false" customHeight="false" outlineLevel="0" collapsed="false">
      <c r="A5444" s="294" t="s">
        <v>11645</v>
      </c>
      <c r="B5444" s="295" t="s">
        <v>11646</v>
      </c>
      <c r="C5444" s="296" t="s">
        <v>61</v>
      </c>
      <c r="D5444" s="297" t="n">
        <v>0.2651</v>
      </c>
      <c r="E5444" s="298" t="n">
        <f aca="false">1-D5444</f>
        <v>0.7349</v>
      </c>
      <c r="F5444" s="299" t="n">
        <v>91.17</v>
      </c>
    </row>
    <row r="5445" customFormat="false" ht="15" hidden="false" customHeight="false" outlineLevel="0" collapsed="false">
      <c r="A5445" s="294" t="s">
        <v>11647</v>
      </c>
      <c r="B5445" s="295" t="s">
        <v>11648</v>
      </c>
      <c r="C5445" s="296" t="s">
        <v>61</v>
      </c>
      <c r="D5445" s="297" t="n">
        <v>0.0223</v>
      </c>
      <c r="E5445" s="298" t="n">
        <f aca="false">1-D5445</f>
        <v>0.9777</v>
      </c>
      <c r="F5445" s="299" t="n">
        <v>109.79</v>
      </c>
    </row>
    <row r="5446" customFormat="false" ht="15" hidden="false" customHeight="false" outlineLevel="0" collapsed="false">
      <c r="A5446" s="294" t="s">
        <v>11649</v>
      </c>
      <c r="B5446" s="295" t="s">
        <v>11650</v>
      </c>
      <c r="C5446" s="296" t="s">
        <v>61</v>
      </c>
      <c r="D5446" s="297" t="n">
        <v>0.1516</v>
      </c>
      <c r="E5446" s="298" t="n">
        <f aca="false">1-D5446</f>
        <v>0.8484</v>
      </c>
      <c r="F5446" s="299" t="n">
        <v>134.94</v>
      </c>
    </row>
    <row r="5447" customFormat="false" ht="15" hidden="false" customHeight="false" outlineLevel="0" collapsed="false">
      <c r="A5447" s="294" t="s">
        <v>11651</v>
      </c>
      <c r="B5447" s="295" t="s">
        <v>11652</v>
      </c>
      <c r="C5447" s="296" t="s">
        <v>61</v>
      </c>
      <c r="D5447" s="297" t="n">
        <v>0.0254</v>
      </c>
      <c r="E5447" s="298" t="n">
        <f aca="false">1-D5447</f>
        <v>0.9746</v>
      </c>
      <c r="F5447" s="299" t="n">
        <v>131.9</v>
      </c>
    </row>
    <row r="5448" customFormat="false" ht="15" hidden="false" customHeight="false" outlineLevel="0" collapsed="false">
      <c r="A5448" s="294" t="s">
        <v>11653</v>
      </c>
      <c r="B5448" s="295" t="s">
        <v>11654</v>
      </c>
      <c r="C5448" s="296" t="s">
        <v>61</v>
      </c>
      <c r="D5448" s="297" t="n">
        <v>0.0767</v>
      </c>
      <c r="E5448" s="298" t="n">
        <f aca="false">1-D5448</f>
        <v>0.9233</v>
      </c>
      <c r="F5448" s="299" t="n">
        <v>142.48</v>
      </c>
    </row>
    <row r="5449" customFormat="false" ht="15" hidden="false" customHeight="false" outlineLevel="0" collapsed="false">
      <c r="A5449" s="294" t="s">
        <v>11655</v>
      </c>
      <c r="B5449" s="295" t="s">
        <v>11656</v>
      </c>
      <c r="C5449" s="296" t="s">
        <v>61</v>
      </c>
      <c r="D5449" s="297" t="n">
        <v>0.1439</v>
      </c>
      <c r="E5449" s="298" t="n">
        <f aca="false">1-D5449</f>
        <v>0.8561</v>
      </c>
      <c r="F5449" s="299" t="n">
        <v>159.21</v>
      </c>
    </row>
    <row r="5450" customFormat="false" ht="15" hidden="false" customHeight="false" outlineLevel="0" collapsed="false">
      <c r="A5450" s="294" t="s">
        <v>11657</v>
      </c>
      <c r="B5450" s="295" t="s">
        <v>11658</v>
      </c>
      <c r="C5450" s="296" t="s">
        <v>61</v>
      </c>
      <c r="D5450" s="297" t="n">
        <v>0.1866</v>
      </c>
      <c r="E5450" s="298" t="n">
        <f aca="false">1-D5450</f>
        <v>0.8134</v>
      </c>
      <c r="F5450" s="299" t="n">
        <v>172.07</v>
      </c>
    </row>
    <row r="5451" customFormat="false" ht="15" hidden="false" customHeight="false" outlineLevel="0" collapsed="false">
      <c r="A5451" s="294" t="s">
        <v>11659</v>
      </c>
      <c r="B5451" s="295" t="s">
        <v>11660</v>
      </c>
      <c r="C5451" s="296" t="s">
        <v>61</v>
      </c>
      <c r="D5451" s="297" t="n">
        <v>0.0321</v>
      </c>
      <c r="E5451" s="298" t="n">
        <f aca="false">1-D5451</f>
        <v>0.9679</v>
      </c>
      <c r="F5451" s="299" t="n">
        <v>76.29</v>
      </c>
    </row>
    <row r="5452" customFormat="false" ht="15" hidden="false" customHeight="false" outlineLevel="0" collapsed="false">
      <c r="A5452" s="294" t="s">
        <v>11661</v>
      </c>
      <c r="B5452" s="295" t="s">
        <v>11662</v>
      </c>
      <c r="C5452" s="296" t="s">
        <v>61</v>
      </c>
      <c r="D5452" s="297" t="n">
        <v>0.091</v>
      </c>
      <c r="E5452" s="298" t="n">
        <f aca="false">1-D5452</f>
        <v>0.909</v>
      </c>
      <c r="F5452" s="299" t="n">
        <v>83.45</v>
      </c>
    </row>
    <row r="5453" customFormat="false" ht="15" hidden="false" customHeight="false" outlineLevel="0" collapsed="false">
      <c r="A5453" s="294" t="s">
        <v>11663</v>
      </c>
      <c r="B5453" s="295" t="s">
        <v>11664</v>
      </c>
      <c r="C5453" s="296" t="s">
        <v>61</v>
      </c>
      <c r="D5453" s="297" t="n">
        <v>0.213</v>
      </c>
      <c r="E5453" s="298" t="n">
        <f aca="false">1-D5453</f>
        <v>0.787</v>
      </c>
      <c r="F5453" s="299" t="n">
        <v>103.71</v>
      </c>
    </row>
    <row r="5454" customFormat="false" ht="15" hidden="false" customHeight="false" outlineLevel="0" collapsed="false">
      <c r="A5454" s="294" t="s">
        <v>11665</v>
      </c>
      <c r="B5454" s="295" t="s">
        <v>11666</v>
      </c>
      <c r="C5454" s="296" t="s">
        <v>61</v>
      </c>
      <c r="D5454" s="297" t="n">
        <v>0.1466</v>
      </c>
      <c r="E5454" s="298" t="n">
        <f aca="false">1-D5454</f>
        <v>0.8534</v>
      </c>
      <c r="F5454" s="299" t="n">
        <v>91.62</v>
      </c>
    </row>
    <row r="5455" customFormat="false" ht="15" hidden="false" customHeight="false" outlineLevel="0" collapsed="false">
      <c r="A5455" s="294" t="s">
        <v>11667</v>
      </c>
      <c r="B5455" s="295" t="s">
        <v>11668</v>
      </c>
      <c r="C5455" s="296" t="s">
        <v>61</v>
      </c>
      <c r="D5455" s="297" t="n">
        <v>0.2678</v>
      </c>
      <c r="E5455" s="298" t="n">
        <f aca="false">1-D5455</f>
        <v>0.7322</v>
      </c>
      <c r="F5455" s="299" t="n">
        <v>116.42</v>
      </c>
    </row>
    <row r="5456" customFormat="false" ht="15" hidden="false" customHeight="false" outlineLevel="0" collapsed="false">
      <c r="A5456" s="294" t="s">
        <v>11669</v>
      </c>
      <c r="B5456" s="295" t="s">
        <v>11670</v>
      </c>
      <c r="C5456" s="296" t="s">
        <v>61</v>
      </c>
      <c r="D5456" s="297" t="n">
        <v>0.0188</v>
      </c>
      <c r="E5456" s="298" t="n">
        <f aca="false">1-D5456</f>
        <v>0.9812</v>
      </c>
      <c r="F5456" s="299" t="n">
        <v>164.97</v>
      </c>
    </row>
    <row r="5457" customFormat="false" ht="15" hidden="false" customHeight="false" outlineLevel="0" collapsed="false">
      <c r="A5457" s="294" t="s">
        <v>11671</v>
      </c>
      <c r="B5457" s="295" t="s">
        <v>11672</v>
      </c>
      <c r="C5457" s="296" t="s">
        <v>61</v>
      </c>
      <c r="D5457" s="297" t="n">
        <v>0.0222</v>
      </c>
      <c r="E5457" s="298" t="n">
        <f aca="false">1-D5457</f>
        <v>0.9778</v>
      </c>
      <c r="F5457" s="299" t="n">
        <v>180.26</v>
      </c>
    </row>
    <row r="5458" customFormat="false" ht="15" hidden="false" customHeight="false" outlineLevel="0" collapsed="false">
      <c r="A5458" s="294" t="s">
        <v>11673</v>
      </c>
      <c r="B5458" s="295" t="s">
        <v>11674</v>
      </c>
      <c r="C5458" s="296" t="s">
        <v>61</v>
      </c>
      <c r="D5458" s="297" t="n">
        <v>0.0281</v>
      </c>
      <c r="E5458" s="298" t="n">
        <f aca="false">1-D5458</f>
        <v>0.9719</v>
      </c>
      <c r="F5458" s="299" t="n">
        <v>110.13</v>
      </c>
    </row>
    <row r="5459" customFormat="false" ht="15" hidden="false" customHeight="false" outlineLevel="0" collapsed="false">
      <c r="A5459" s="294" t="s">
        <v>11675</v>
      </c>
      <c r="B5459" s="295" t="s">
        <v>11676</v>
      </c>
      <c r="C5459" s="296" t="s">
        <v>61</v>
      </c>
      <c r="D5459" s="297" t="n">
        <v>0.0188</v>
      </c>
      <c r="E5459" s="298" t="n">
        <f aca="false">1-D5459</f>
        <v>0.9812</v>
      </c>
      <c r="F5459" s="299" t="n">
        <v>198.51</v>
      </c>
    </row>
    <row r="5460" customFormat="false" ht="15" hidden="false" customHeight="false" outlineLevel="0" collapsed="false">
      <c r="A5460" s="294" t="s">
        <v>11677</v>
      </c>
      <c r="B5460" s="295" t="s">
        <v>11678</v>
      </c>
      <c r="C5460" s="296" t="s">
        <v>61</v>
      </c>
      <c r="D5460" s="297" t="n">
        <v>0.0204</v>
      </c>
      <c r="E5460" s="298" t="n">
        <f aca="false">1-D5460</f>
        <v>0.9796</v>
      </c>
      <c r="F5460" s="299" t="n">
        <v>227.97</v>
      </c>
    </row>
    <row r="5461" customFormat="false" ht="15" hidden="false" customHeight="false" outlineLevel="0" collapsed="false">
      <c r="A5461" s="294" t="s">
        <v>11679</v>
      </c>
      <c r="B5461" s="295" t="s">
        <v>11680</v>
      </c>
      <c r="C5461" s="296" t="s">
        <v>61</v>
      </c>
      <c r="D5461" s="297" t="n">
        <v>0.0252</v>
      </c>
      <c r="E5461" s="298" t="n">
        <f aca="false">1-D5461</f>
        <v>0.9748</v>
      </c>
      <c r="F5461" s="299" t="n">
        <v>148.12</v>
      </c>
    </row>
    <row r="5462" customFormat="false" ht="15" hidden="false" customHeight="false" outlineLevel="0" collapsed="false">
      <c r="A5462" s="294" t="s">
        <v>11681</v>
      </c>
      <c r="B5462" s="295" t="s">
        <v>11682</v>
      </c>
      <c r="C5462" s="296" t="s">
        <v>61</v>
      </c>
      <c r="D5462" s="297" t="n">
        <v>0.0227</v>
      </c>
      <c r="E5462" s="298" t="n">
        <f aca="false">1-D5462</f>
        <v>0.9773</v>
      </c>
      <c r="F5462" s="299" t="n">
        <v>213.99</v>
      </c>
    </row>
    <row r="5463" customFormat="false" ht="15" hidden="false" customHeight="false" outlineLevel="0" collapsed="false">
      <c r="A5463" s="294" t="s">
        <v>11683</v>
      </c>
      <c r="B5463" s="295" t="s">
        <v>11684</v>
      </c>
      <c r="C5463" s="296" t="s">
        <v>61</v>
      </c>
      <c r="D5463" s="297" t="n">
        <v>0.0186</v>
      </c>
      <c r="E5463" s="298" t="n">
        <f aca="false">1-D5463</f>
        <v>0.9814</v>
      </c>
      <c r="F5463" s="299" t="n">
        <v>309.31</v>
      </c>
    </row>
    <row r="5464" customFormat="false" ht="15" hidden="false" customHeight="false" outlineLevel="0" collapsed="false">
      <c r="A5464" s="294" t="s">
        <v>11685</v>
      </c>
      <c r="B5464" s="295" t="s">
        <v>11686</v>
      </c>
      <c r="C5464" s="296" t="s">
        <v>61</v>
      </c>
      <c r="D5464" s="297" t="n">
        <v>0.0227</v>
      </c>
      <c r="E5464" s="298" t="n">
        <f aca="false">1-D5464</f>
        <v>0.9773</v>
      </c>
      <c r="F5464" s="299" t="n">
        <v>213.99</v>
      </c>
    </row>
    <row r="5465" customFormat="false" ht="15" hidden="false" customHeight="false" outlineLevel="0" collapsed="false">
      <c r="A5465" s="294" t="s">
        <v>11687</v>
      </c>
      <c r="B5465" s="295" t="s">
        <v>11688</v>
      </c>
      <c r="C5465" s="296" t="s">
        <v>61</v>
      </c>
      <c r="D5465" s="297" t="n">
        <v>0.0277</v>
      </c>
      <c r="E5465" s="298" t="n">
        <f aca="false">1-D5465</f>
        <v>0.9723</v>
      </c>
      <c r="F5465" s="299" t="n">
        <v>215.54</v>
      </c>
    </row>
    <row r="5466" customFormat="false" ht="15" hidden="false" customHeight="false" outlineLevel="0" collapsed="false">
      <c r="A5466" s="294" t="s">
        <v>11689</v>
      </c>
      <c r="B5466" s="295" t="s">
        <v>11690</v>
      </c>
      <c r="C5466" s="296" t="s">
        <v>61</v>
      </c>
      <c r="D5466" s="297" t="n">
        <v>0.0173</v>
      </c>
      <c r="E5466" s="298" t="n">
        <f aca="false">1-D5466</f>
        <v>0.9827</v>
      </c>
      <c r="F5466" s="299" t="n">
        <v>396.9</v>
      </c>
    </row>
    <row r="5467" customFormat="false" ht="15" hidden="false" customHeight="false" outlineLevel="0" collapsed="false">
      <c r="A5467" s="294" t="s">
        <v>11691</v>
      </c>
      <c r="B5467" s="295" t="s">
        <v>11692</v>
      </c>
      <c r="C5467" s="296" t="s">
        <v>61</v>
      </c>
      <c r="D5467" s="297" t="n">
        <v>0.0199</v>
      </c>
      <c r="E5467" s="298" t="n">
        <f aca="false">1-D5467</f>
        <v>0.9801</v>
      </c>
      <c r="F5467" s="299" t="n">
        <v>300.25</v>
      </c>
    </row>
    <row r="5468" customFormat="false" ht="15" hidden="false" customHeight="false" outlineLevel="0" collapsed="false">
      <c r="A5468" s="294" t="s">
        <v>11693</v>
      </c>
      <c r="B5468" s="295" t="s">
        <v>11694</v>
      </c>
      <c r="C5468" s="296" t="s">
        <v>19</v>
      </c>
      <c r="D5468" s="297" t="n">
        <v>0.4932</v>
      </c>
      <c r="E5468" s="298" t="n">
        <f aca="false">1-D5468</f>
        <v>0.5068</v>
      </c>
      <c r="F5468" s="299" t="n">
        <v>28.81</v>
      </c>
    </row>
    <row r="5469" customFormat="false" ht="15" hidden="false" customHeight="false" outlineLevel="0" collapsed="false">
      <c r="A5469" s="294" t="s">
        <v>11695</v>
      </c>
      <c r="B5469" s="295" t="s">
        <v>11696</v>
      </c>
      <c r="C5469" s="296" t="s">
        <v>19</v>
      </c>
      <c r="D5469" s="297" t="n">
        <v>0.4904</v>
      </c>
      <c r="E5469" s="298" t="n">
        <f aca="false">1-D5469</f>
        <v>0.5096</v>
      </c>
      <c r="F5469" s="299" t="n">
        <v>28.69</v>
      </c>
    </row>
    <row r="5470" customFormat="false" ht="15" hidden="false" customHeight="false" outlineLevel="0" collapsed="false">
      <c r="A5470" s="294" t="s">
        <v>11697</v>
      </c>
      <c r="B5470" s="295" t="s">
        <v>11698</v>
      </c>
      <c r="C5470" s="296" t="s">
        <v>19</v>
      </c>
      <c r="D5470" s="297" t="n">
        <v>0.4811</v>
      </c>
      <c r="E5470" s="298" t="n">
        <f aca="false">1-D5470</f>
        <v>0.5189</v>
      </c>
      <c r="F5470" s="299" t="n">
        <v>27.52</v>
      </c>
    </row>
    <row r="5471" customFormat="false" ht="15" hidden="false" customHeight="false" outlineLevel="0" collapsed="false">
      <c r="A5471" s="294" t="s">
        <v>11699</v>
      </c>
      <c r="B5471" s="295" t="s">
        <v>11700</v>
      </c>
      <c r="C5471" s="296" t="s">
        <v>19</v>
      </c>
      <c r="D5471" s="297" t="n">
        <v>0.401</v>
      </c>
      <c r="E5471" s="298" t="n">
        <f aca="false">1-D5471</f>
        <v>0.599</v>
      </c>
      <c r="F5471" s="299" t="n">
        <v>41.85</v>
      </c>
    </row>
    <row r="5472" customFormat="false" ht="15" hidden="false" customHeight="false" outlineLevel="0" collapsed="false">
      <c r="A5472" s="294" t="s">
        <v>11701</v>
      </c>
      <c r="B5472" s="295" t="s">
        <v>11702</v>
      </c>
      <c r="C5472" s="296" t="s">
        <v>19</v>
      </c>
      <c r="D5472" s="297" t="n">
        <v>0.4088</v>
      </c>
      <c r="E5472" s="298" t="n">
        <f aca="false">1-D5472</f>
        <v>0.5912</v>
      </c>
      <c r="F5472" s="299" t="n">
        <v>43.17</v>
      </c>
    </row>
    <row r="5473" customFormat="false" ht="15" hidden="false" customHeight="false" outlineLevel="0" collapsed="false">
      <c r="A5473" s="294" t="s">
        <v>11703</v>
      </c>
      <c r="B5473" s="295" t="s">
        <v>11704</v>
      </c>
      <c r="C5473" s="296" t="s">
        <v>19</v>
      </c>
      <c r="D5473" s="297" t="n">
        <v>0.3392</v>
      </c>
      <c r="E5473" s="298" t="n">
        <f aca="false">1-D5473</f>
        <v>0.6608</v>
      </c>
      <c r="F5473" s="299" t="n">
        <v>55.98</v>
      </c>
    </row>
    <row r="5474" customFormat="false" ht="15" hidden="false" customHeight="false" outlineLevel="0" collapsed="false">
      <c r="A5474" s="294" t="s">
        <v>11705</v>
      </c>
      <c r="B5474" s="295" t="s">
        <v>11706</v>
      </c>
      <c r="C5474" s="296" t="s">
        <v>19</v>
      </c>
      <c r="D5474" s="297" t="n">
        <v>0.4336</v>
      </c>
      <c r="E5474" s="298" t="n">
        <f aca="false">1-D5474</f>
        <v>0.5664</v>
      </c>
      <c r="F5474" s="299" t="n">
        <v>75.53</v>
      </c>
    </row>
    <row r="5475" customFormat="false" ht="15" hidden="false" customHeight="false" outlineLevel="0" collapsed="false">
      <c r="A5475" s="294" t="s">
        <v>11707</v>
      </c>
      <c r="B5475" s="295" t="s">
        <v>11708</v>
      </c>
      <c r="C5475" s="296" t="s">
        <v>19</v>
      </c>
      <c r="D5475" s="297" t="n">
        <v>0.36</v>
      </c>
      <c r="E5475" s="298" t="n">
        <f aca="false">1-D5475</f>
        <v>0.64</v>
      </c>
      <c r="F5475" s="299" t="n">
        <v>59.53</v>
      </c>
    </row>
    <row r="5476" customFormat="false" ht="15" hidden="false" customHeight="false" outlineLevel="0" collapsed="false">
      <c r="A5476" s="294" t="s">
        <v>11709</v>
      </c>
      <c r="B5476" s="295" t="s">
        <v>11710</v>
      </c>
      <c r="C5476" s="296" t="s">
        <v>19</v>
      </c>
      <c r="D5476" s="297" t="n">
        <v>0.2124</v>
      </c>
      <c r="E5476" s="298" t="n">
        <f aca="false">1-D5476</f>
        <v>0.7876</v>
      </c>
      <c r="F5476" s="299" t="n">
        <v>8514.67</v>
      </c>
    </row>
    <row r="5477" customFormat="false" ht="15" hidden="false" customHeight="false" outlineLevel="0" collapsed="false">
      <c r="A5477" s="294" t="s">
        <v>11711</v>
      </c>
      <c r="B5477" s="295" t="s">
        <v>11712</v>
      </c>
      <c r="C5477" s="296" t="s">
        <v>19</v>
      </c>
      <c r="D5477" s="297" t="n">
        <v>0.2112</v>
      </c>
      <c r="E5477" s="298" t="n">
        <f aca="false">1-D5477</f>
        <v>0.7888</v>
      </c>
      <c r="F5477" s="299" t="n">
        <v>6439.94</v>
      </c>
    </row>
    <row r="5478" customFormat="false" ht="15" hidden="false" customHeight="false" outlineLevel="0" collapsed="false">
      <c r="A5478" s="294" t="s">
        <v>11713</v>
      </c>
      <c r="B5478" s="295" t="s">
        <v>11714</v>
      </c>
      <c r="C5478" s="296" t="s">
        <v>19</v>
      </c>
      <c r="D5478" s="297" t="n">
        <v>0.2139</v>
      </c>
      <c r="E5478" s="298" t="n">
        <f aca="false">1-D5478</f>
        <v>0.7861</v>
      </c>
      <c r="F5478" s="299" t="n">
        <v>11039.63</v>
      </c>
    </row>
    <row r="5479" customFormat="false" ht="15" hidden="false" customHeight="false" outlineLevel="0" collapsed="false">
      <c r="A5479" s="294" t="s">
        <v>11715</v>
      </c>
      <c r="B5479" s="295" t="s">
        <v>11716</v>
      </c>
      <c r="C5479" s="296" t="s">
        <v>61</v>
      </c>
      <c r="D5479" s="297" t="n">
        <v>0.5025</v>
      </c>
      <c r="E5479" s="298" t="n">
        <f aca="false">1-D5479</f>
        <v>0.4975</v>
      </c>
      <c r="F5479" s="299" t="n">
        <v>30.47</v>
      </c>
    </row>
    <row r="5480" customFormat="false" ht="15" hidden="false" customHeight="false" outlineLevel="0" collapsed="false">
      <c r="A5480" s="294" t="s">
        <v>11717</v>
      </c>
      <c r="B5480" s="295" t="s">
        <v>11718</v>
      </c>
      <c r="C5480" s="296" t="s">
        <v>72</v>
      </c>
      <c r="D5480" s="297" t="n">
        <v>0.4591</v>
      </c>
      <c r="E5480" s="298" t="n">
        <f aca="false">1-D5480</f>
        <v>0.5409</v>
      </c>
      <c r="F5480" s="299" t="n">
        <v>1901.53</v>
      </c>
    </row>
    <row r="5481" customFormat="false" ht="15" hidden="false" customHeight="false" outlineLevel="0" collapsed="false">
      <c r="A5481" s="294" t="s">
        <v>11719</v>
      </c>
      <c r="B5481" s="295" t="s">
        <v>11720</v>
      </c>
      <c r="C5481" s="296" t="s">
        <v>61</v>
      </c>
      <c r="D5481" s="297" t="n">
        <v>0.105</v>
      </c>
      <c r="E5481" s="298" t="n">
        <f aca="false">1-D5481</f>
        <v>0.895</v>
      </c>
      <c r="F5481" s="299" t="n">
        <v>34.19</v>
      </c>
    </row>
    <row r="5482" customFormat="false" ht="15" hidden="false" customHeight="false" outlineLevel="0" collapsed="false">
      <c r="A5482" s="294" t="s">
        <v>11721</v>
      </c>
      <c r="B5482" s="295" t="s">
        <v>11722</v>
      </c>
      <c r="C5482" s="296" t="s">
        <v>61</v>
      </c>
      <c r="D5482" s="297" t="n">
        <v>0.1801</v>
      </c>
      <c r="E5482" s="298" t="n">
        <f aca="false">1-D5482</f>
        <v>0.8199</v>
      </c>
      <c r="F5482" s="299" t="n">
        <v>112.08</v>
      </c>
    </row>
    <row r="5483" customFormat="false" ht="15" hidden="false" customHeight="false" outlineLevel="0" collapsed="false">
      <c r="A5483" s="294" t="s">
        <v>11723</v>
      </c>
      <c r="B5483" s="295" t="s">
        <v>11724</v>
      </c>
      <c r="C5483" s="296" t="s">
        <v>61</v>
      </c>
      <c r="D5483" s="297" t="n">
        <v>0.1144</v>
      </c>
      <c r="E5483" s="298" t="n">
        <f aca="false">1-D5483</f>
        <v>0.8856</v>
      </c>
      <c r="F5483" s="299" t="n">
        <v>38.04</v>
      </c>
    </row>
    <row r="5484" customFormat="false" ht="15" hidden="false" customHeight="false" outlineLevel="0" collapsed="false">
      <c r="A5484" s="294" t="s">
        <v>11725</v>
      </c>
      <c r="B5484" s="295" t="s">
        <v>11726</v>
      </c>
      <c r="C5484" s="296" t="s">
        <v>19</v>
      </c>
      <c r="D5484" s="297" t="n">
        <v>0.7104</v>
      </c>
      <c r="E5484" s="298" t="n">
        <f aca="false">1-D5484</f>
        <v>0.2896</v>
      </c>
      <c r="F5484" s="299" t="n">
        <v>14.02</v>
      </c>
    </row>
    <row r="5485" customFormat="false" ht="15" hidden="false" customHeight="false" outlineLevel="0" collapsed="false">
      <c r="A5485" s="294" t="s">
        <v>47</v>
      </c>
      <c r="B5485" s="295" t="s">
        <v>48</v>
      </c>
      <c r="C5485" s="296" t="s">
        <v>19</v>
      </c>
      <c r="D5485" s="297" t="n">
        <v>0.4188</v>
      </c>
      <c r="E5485" s="298" t="n">
        <f aca="false">1-D5485</f>
        <v>0.5812</v>
      </c>
      <c r="F5485" s="299" t="n">
        <v>138.89</v>
      </c>
    </row>
    <row r="5486" customFormat="false" ht="15" hidden="false" customHeight="false" outlineLevel="0" collapsed="false">
      <c r="A5486" s="294" t="s">
        <v>11727</v>
      </c>
      <c r="B5486" s="295" t="s">
        <v>11728</v>
      </c>
      <c r="C5486" s="296" t="s">
        <v>39</v>
      </c>
      <c r="D5486" s="297" t="n">
        <v>0.3304</v>
      </c>
      <c r="E5486" s="298" t="n">
        <f aca="false">1-D5486</f>
        <v>0.6696</v>
      </c>
      <c r="F5486" s="299" t="n">
        <v>146.81</v>
      </c>
    </row>
    <row r="5487" customFormat="false" ht="15" hidden="false" customHeight="false" outlineLevel="0" collapsed="false">
      <c r="A5487" s="294" t="s">
        <v>11729</v>
      </c>
      <c r="B5487" s="295" t="s">
        <v>11730</v>
      </c>
      <c r="C5487" s="296" t="s">
        <v>39</v>
      </c>
      <c r="D5487" s="297" t="n">
        <v>0.3862</v>
      </c>
      <c r="E5487" s="298" t="n">
        <f aca="false">1-D5487</f>
        <v>0.6138</v>
      </c>
      <c r="F5487" s="299" t="n">
        <v>188.93</v>
      </c>
    </row>
    <row r="5488" customFormat="false" ht="15" hidden="false" customHeight="false" outlineLevel="0" collapsed="false">
      <c r="A5488" s="294" t="s">
        <v>11731</v>
      </c>
      <c r="B5488" s="295" t="s">
        <v>11732</v>
      </c>
      <c r="C5488" s="296" t="s">
        <v>39</v>
      </c>
      <c r="D5488" s="297" t="n">
        <v>0.2943</v>
      </c>
      <c r="E5488" s="298" t="n">
        <f aca="false">1-D5488</f>
        <v>0.7057</v>
      </c>
      <c r="F5488" s="299" t="n">
        <v>124.75</v>
      </c>
    </row>
    <row r="5489" customFormat="false" ht="15" hidden="false" customHeight="false" outlineLevel="0" collapsed="false">
      <c r="A5489" s="294" t="s">
        <v>11733</v>
      </c>
      <c r="B5489" s="295" t="s">
        <v>11734</v>
      </c>
      <c r="C5489" s="296" t="s">
        <v>39</v>
      </c>
      <c r="D5489" s="297" t="n">
        <v>0.2398</v>
      </c>
      <c r="E5489" s="298" t="n">
        <f aca="false">1-D5489</f>
        <v>0.7602</v>
      </c>
      <c r="F5489" s="299" t="n">
        <v>114.88</v>
      </c>
    </row>
    <row r="5490" customFormat="false" ht="15" hidden="false" customHeight="false" outlineLevel="0" collapsed="false">
      <c r="A5490" s="294" t="s">
        <v>11735</v>
      </c>
      <c r="B5490" s="295" t="s">
        <v>11736</v>
      </c>
      <c r="C5490" s="296" t="s">
        <v>39</v>
      </c>
      <c r="D5490" s="297" t="n">
        <v>0.312</v>
      </c>
      <c r="E5490" s="298" t="n">
        <f aca="false">1-D5490</f>
        <v>0.688</v>
      </c>
      <c r="F5490" s="299" t="n">
        <v>150.15</v>
      </c>
    </row>
    <row r="5491" customFormat="false" ht="15" hidden="false" customHeight="false" outlineLevel="0" collapsed="false">
      <c r="A5491" s="294" t="s">
        <v>11737</v>
      </c>
      <c r="B5491" s="295" t="s">
        <v>11738</v>
      </c>
      <c r="C5491" s="296" t="s">
        <v>39</v>
      </c>
      <c r="D5491" s="297" t="n">
        <v>0.1956</v>
      </c>
      <c r="E5491" s="298" t="n">
        <f aca="false">1-D5491</f>
        <v>0.8044</v>
      </c>
      <c r="F5491" s="299" t="n">
        <v>97.75</v>
      </c>
    </row>
    <row r="5492" customFormat="false" ht="15" hidden="false" customHeight="false" outlineLevel="0" collapsed="false">
      <c r="A5492" s="294" t="s">
        <v>11739</v>
      </c>
      <c r="B5492" s="295" t="s">
        <v>11740</v>
      </c>
      <c r="C5492" s="296" t="s">
        <v>39</v>
      </c>
      <c r="D5492" s="297" t="n">
        <v>0.3791</v>
      </c>
      <c r="E5492" s="298" t="n">
        <f aca="false">1-D5492</f>
        <v>0.6209</v>
      </c>
      <c r="F5492" s="299" t="n">
        <v>109.31</v>
      </c>
    </row>
    <row r="5493" customFormat="false" ht="15" hidden="false" customHeight="false" outlineLevel="0" collapsed="false">
      <c r="A5493" s="294" t="s">
        <v>11741</v>
      </c>
      <c r="B5493" s="295" t="s">
        <v>11742</v>
      </c>
      <c r="C5493" s="296" t="s">
        <v>39</v>
      </c>
      <c r="D5493" s="297" t="n">
        <v>0.4189</v>
      </c>
      <c r="E5493" s="298" t="n">
        <f aca="false">1-D5493</f>
        <v>0.5811</v>
      </c>
      <c r="F5493" s="299" t="n">
        <v>142.37</v>
      </c>
    </row>
    <row r="5494" customFormat="false" ht="15" hidden="false" customHeight="false" outlineLevel="0" collapsed="false">
      <c r="A5494" s="294" t="s">
        <v>11743</v>
      </c>
      <c r="B5494" s="295" t="s">
        <v>11744</v>
      </c>
      <c r="C5494" s="296" t="s">
        <v>39</v>
      </c>
      <c r="D5494" s="297" t="n">
        <v>0.3572</v>
      </c>
      <c r="E5494" s="298" t="n">
        <f aca="false">1-D5494</f>
        <v>0.6428</v>
      </c>
      <c r="F5494" s="299" t="n">
        <v>91.97</v>
      </c>
    </row>
    <row r="5495" customFormat="false" ht="15" hidden="false" customHeight="false" outlineLevel="0" collapsed="false">
      <c r="A5495" s="294" t="s">
        <v>11745</v>
      </c>
      <c r="B5495" s="295" t="s">
        <v>11746</v>
      </c>
      <c r="C5495" s="296" t="s">
        <v>39</v>
      </c>
      <c r="D5495" s="297" t="n">
        <v>0.2884</v>
      </c>
      <c r="E5495" s="298" t="n">
        <f aca="false">1-D5495</f>
        <v>0.7116</v>
      </c>
      <c r="F5495" s="299" t="n">
        <v>81.69</v>
      </c>
    </row>
    <row r="5496" customFormat="false" ht="15" hidden="false" customHeight="false" outlineLevel="0" collapsed="false">
      <c r="A5496" s="294" t="s">
        <v>11747</v>
      </c>
      <c r="B5496" s="295" t="s">
        <v>11748</v>
      </c>
      <c r="C5496" s="296" t="s">
        <v>39</v>
      </c>
      <c r="D5496" s="297" t="n">
        <v>0.3383</v>
      </c>
      <c r="E5496" s="298" t="n">
        <f aca="false">1-D5496</f>
        <v>0.6617</v>
      </c>
      <c r="F5496" s="299" t="n">
        <v>107.4</v>
      </c>
    </row>
    <row r="5497" customFormat="false" ht="15" hidden="false" customHeight="false" outlineLevel="0" collapsed="false">
      <c r="A5497" s="294" t="s">
        <v>11749</v>
      </c>
      <c r="B5497" s="295" t="s">
        <v>11750</v>
      </c>
      <c r="C5497" s="296" t="s">
        <v>39</v>
      </c>
      <c r="D5497" s="297" t="n">
        <v>0.2579</v>
      </c>
      <c r="E5497" s="298" t="n">
        <f aca="false">1-D5497</f>
        <v>0.7421</v>
      </c>
      <c r="F5497" s="299" t="n">
        <v>68.29</v>
      </c>
    </row>
    <row r="5498" customFormat="false" ht="15" hidden="false" customHeight="false" outlineLevel="0" collapsed="false">
      <c r="A5498" s="294" t="s">
        <v>11751</v>
      </c>
      <c r="B5498" s="295" t="s">
        <v>11752</v>
      </c>
      <c r="C5498" s="296" t="s">
        <v>39</v>
      </c>
      <c r="D5498" s="297" t="n">
        <v>0.3022</v>
      </c>
      <c r="E5498" s="298" t="n">
        <f aca="false">1-D5498</f>
        <v>0.6978</v>
      </c>
      <c r="F5498" s="299" t="n">
        <v>64.85</v>
      </c>
    </row>
    <row r="5499" customFormat="false" ht="15" hidden="false" customHeight="false" outlineLevel="0" collapsed="false">
      <c r="A5499" s="294" t="s">
        <v>11753</v>
      </c>
      <c r="B5499" s="295" t="s">
        <v>11754</v>
      </c>
      <c r="C5499" s="296" t="s">
        <v>39</v>
      </c>
      <c r="D5499" s="297" t="n">
        <v>0.3348</v>
      </c>
      <c r="E5499" s="298" t="n">
        <f aca="false">1-D5499</f>
        <v>0.6652</v>
      </c>
      <c r="F5499" s="299" t="n">
        <v>91.72</v>
      </c>
    </row>
    <row r="5500" customFormat="false" ht="15" hidden="false" customHeight="false" outlineLevel="0" collapsed="false">
      <c r="A5500" s="294" t="s">
        <v>11755</v>
      </c>
      <c r="B5500" s="295" t="s">
        <v>11756</v>
      </c>
      <c r="C5500" s="296" t="s">
        <v>39</v>
      </c>
      <c r="D5500" s="297" t="n">
        <v>0.3131</v>
      </c>
      <c r="E5500" s="298" t="n">
        <f aca="false">1-D5500</f>
        <v>0.6869</v>
      </c>
      <c r="F5500" s="299" t="n">
        <v>91.55</v>
      </c>
    </row>
    <row r="5501" customFormat="false" ht="15" hidden="false" customHeight="false" outlineLevel="0" collapsed="false">
      <c r="A5501" s="294" t="s">
        <v>11757</v>
      </c>
      <c r="B5501" s="295" t="s">
        <v>11758</v>
      </c>
      <c r="C5501" s="296" t="s">
        <v>39</v>
      </c>
      <c r="D5501" s="297" t="n">
        <v>0.167</v>
      </c>
      <c r="E5501" s="298" t="n">
        <f aca="false">1-D5501</f>
        <v>0.833</v>
      </c>
      <c r="F5501" s="299" t="n">
        <v>176.97</v>
      </c>
    </row>
    <row r="5502" customFormat="false" ht="15" hidden="false" customHeight="false" outlineLevel="0" collapsed="false">
      <c r="A5502" s="294" t="s">
        <v>11759</v>
      </c>
      <c r="B5502" s="295" t="s">
        <v>11760</v>
      </c>
      <c r="C5502" s="296" t="s">
        <v>39</v>
      </c>
      <c r="D5502" s="297" t="n">
        <v>0.1656</v>
      </c>
      <c r="E5502" s="298" t="n">
        <f aca="false">1-D5502</f>
        <v>0.8344</v>
      </c>
      <c r="F5502" s="299" t="n">
        <v>188.88</v>
      </c>
    </row>
    <row r="5503" customFormat="false" ht="15" hidden="false" customHeight="false" outlineLevel="0" collapsed="false">
      <c r="A5503" s="294" t="s">
        <v>11761</v>
      </c>
      <c r="B5503" s="295" t="s">
        <v>11762</v>
      </c>
      <c r="C5503" s="296" t="s">
        <v>72</v>
      </c>
      <c r="D5503" s="297" t="n">
        <v>0.2355</v>
      </c>
      <c r="E5503" s="298" t="n">
        <f aca="false">1-D5503</f>
        <v>0.7645</v>
      </c>
      <c r="F5503" s="299" t="n">
        <v>212.62</v>
      </c>
    </row>
    <row r="5504" customFormat="false" ht="15" hidden="false" customHeight="false" outlineLevel="0" collapsed="false">
      <c r="A5504" s="294" t="s">
        <v>11763</v>
      </c>
      <c r="B5504" s="295" t="s">
        <v>11764</v>
      </c>
      <c r="C5504" s="296" t="s">
        <v>72</v>
      </c>
      <c r="D5504" s="297" t="n">
        <v>0.3413</v>
      </c>
      <c r="E5504" s="298" t="n">
        <f aca="false">1-D5504</f>
        <v>0.6587</v>
      </c>
      <c r="F5504" s="299" t="n">
        <v>146.7</v>
      </c>
    </row>
    <row r="5505" customFormat="false" ht="15" hidden="false" customHeight="false" outlineLevel="0" collapsed="false">
      <c r="A5505" s="294" t="s">
        <v>138</v>
      </c>
      <c r="B5505" s="295" t="s">
        <v>11765</v>
      </c>
      <c r="C5505" s="296" t="s">
        <v>72</v>
      </c>
      <c r="D5505" s="297" t="n">
        <v>0.3408</v>
      </c>
      <c r="E5505" s="298" t="n">
        <f aca="false">1-D5505</f>
        <v>0.6592</v>
      </c>
      <c r="F5505" s="299" t="n">
        <v>146.91</v>
      </c>
    </row>
    <row r="5506" customFormat="false" ht="15" hidden="false" customHeight="false" outlineLevel="0" collapsed="false">
      <c r="A5506" s="294" t="s">
        <v>11766</v>
      </c>
      <c r="B5506" s="295" t="s">
        <v>11767</v>
      </c>
      <c r="C5506" s="296" t="s">
        <v>72</v>
      </c>
      <c r="D5506" s="297" t="n">
        <v>0.3518</v>
      </c>
      <c r="E5506" s="298" t="n">
        <f aca="false">1-D5506</f>
        <v>0.6482</v>
      </c>
      <c r="F5506" s="299" t="n">
        <v>142.32</v>
      </c>
    </row>
    <row r="5507" customFormat="false" ht="15" hidden="false" customHeight="false" outlineLevel="0" collapsed="false">
      <c r="A5507" s="294" t="s">
        <v>11768</v>
      </c>
      <c r="B5507" s="295" t="s">
        <v>11769</v>
      </c>
      <c r="C5507" s="296" t="s">
        <v>72</v>
      </c>
      <c r="D5507" s="297" t="n">
        <v>0.3781</v>
      </c>
      <c r="E5507" s="298" t="n">
        <f aca="false">1-D5507</f>
        <v>0.6219</v>
      </c>
      <c r="F5507" s="299" t="n">
        <v>164.63</v>
      </c>
    </row>
    <row r="5508" customFormat="false" ht="15" hidden="false" customHeight="false" outlineLevel="0" collapsed="false">
      <c r="A5508" s="294" t="s">
        <v>11770</v>
      </c>
      <c r="B5508" s="295" t="s">
        <v>11771</v>
      </c>
      <c r="C5508" s="296" t="s">
        <v>72</v>
      </c>
      <c r="D5508" s="297" t="n">
        <v>0.3507</v>
      </c>
      <c r="E5508" s="298" t="n">
        <f aca="false">1-D5508</f>
        <v>0.6493</v>
      </c>
      <c r="F5508" s="299" t="n">
        <v>174.86</v>
      </c>
    </row>
    <row r="5509" customFormat="false" ht="15" hidden="false" customHeight="false" outlineLevel="0" collapsed="false">
      <c r="A5509" s="294" t="s">
        <v>11772</v>
      </c>
      <c r="B5509" s="295" t="s">
        <v>11773</v>
      </c>
      <c r="C5509" s="296" t="s">
        <v>72</v>
      </c>
      <c r="D5509" s="297" t="n">
        <v>0.3817</v>
      </c>
      <c r="E5509" s="298" t="n">
        <f aca="false">1-D5509</f>
        <v>0.6183</v>
      </c>
      <c r="F5509" s="299" t="n">
        <v>192.6</v>
      </c>
    </row>
    <row r="5510" customFormat="false" ht="15" hidden="false" customHeight="false" outlineLevel="0" collapsed="false">
      <c r="A5510" s="294" t="s">
        <v>11774</v>
      </c>
      <c r="B5510" s="295" t="s">
        <v>11775</v>
      </c>
      <c r="C5510" s="296" t="s">
        <v>39</v>
      </c>
      <c r="D5510" s="297" t="n">
        <v>0.3722</v>
      </c>
      <c r="E5510" s="298" t="n">
        <f aca="false">1-D5510</f>
        <v>0.6278</v>
      </c>
      <c r="F5510" s="299" t="n">
        <v>20.77</v>
      </c>
    </row>
    <row r="5511" customFormat="false" ht="15" hidden="false" customHeight="false" outlineLevel="0" collapsed="false">
      <c r="A5511" s="294" t="s">
        <v>11776</v>
      </c>
      <c r="B5511" s="295" t="s">
        <v>11777</v>
      </c>
      <c r="C5511" s="296" t="s">
        <v>39</v>
      </c>
      <c r="D5511" s="297" t="n">
        <v>0.3642</v>
      </c>
      <c r="E5511" s="298" t="n">
        <f aca="false">1-D5511</f>
        <v>0.6358</v>
      </c>
      <c r="F5511" s="299" t="n">
        <v>41.43</v>
      </c>
    </row>
    <row r="5512" customFormat="false" ht="15" hidden="false" customHeight="false" outlineLevel="0" collapsed="false">
      <c r="A5512" s="294" t="s">
        <v>11778</v>
      </c>
      <c r="B5512" s="295" t="s">
        <v>11779</v>
      </c>
      <c r="C5512" s="296" t="s">
        <v>72</v>
      </c>
      <c r="D5512" s="297" t="n">
        <v>0.3644</v>
      </c>
      <c r="E5512" s="298" t="n">
        <f aca="false">1-D5512</f>
        <v>0.6356</v>
      </c>
      <c r="F5512" s="299" t="n">
        <v>829.01</v>
      </c>
    </row>
    <row r="5513" customFormat="false" ht="15" hidden="false" customHeight="false" outlineLevel="0" collapsed="false">
      <c r="A5513" s="294" t="s">
        <v>11780</v>
      </c>
      <c r="B5513" s="295" t="s">
        <v>11781</v>
      </c>
      <c r="C5513" s="296" t="s">
        <v>39</v>
      </c>
      <c r="D5513" s="297" t="n">
        <v>0.3559</v>
      </c>
      <c r="E5513" s="298" t="n">
        <f aca="false">1-D5513</f>
        <v>0.6441</v>
      </c>
      <c r="F5513" s="299" t="n">
        <v>19.81</v>
      </c>
    </row>
    <row r="5514" customFormat="false" ht="15" hidden="false" customHeight="false" outlineLevel="0" collapsed="false">
      <c r="A5514" s="294" t="s">
        <v>11782</v>
      </c>
      <c r="B5514" s="295" t="s">
        <v>11783</v>
      </c>
      <c r="C5514" s="296" t="s">
        <v>39</v>
      </c>
      <c r="D5514" s="297" t="n">
        <v>0.3303</v>
      </c>
      <c r="E5514" s="298" t="n">
        <f aca="false">1-D5514</f>
        <v>0.6697</v>
      </c>
      <c r="F5514" s="299" t="n">
        <v>37.72</v>
      </c>
    </row>
    <row r="5515" customFormat="false" ht="15" hidden="false" customHeight="false" outlineLevel="0" collapsed="false">
      <c r="A5515" s="294" t="s">
        <v>11784</v>
      </c>
      <c r="B5515" s="295" t="s">
        <v>11785</v>
      </c>
      <c r="C5515" s="296" t="s">
        <v>72</v>
      </c>
      <c r="D5515" s="297" t="n">
        <v>0.3304</v>
      </c>
      <c r="E5515" s="298" t="n">
        <f aca="false">1-D5515</f>
        <v>0.6696</v>
      </c>
      <c r="F5515" s="299" t="n">
        <v>754.91</v>
      </c>
    </row>
    <row r="5516" customFormat="false" ht="15" hidden="false" customHeight="false" outlineLevel="0" collapsed="false">
      <c r="A5516" s="294" t="s">
        <v>11786</v>
      </c>
      <c r="B5516" s="295" t="s">
        <v>11787</v>
      </c>
      <c r="C5516" s="296" t="s">
        <v>19</v>
      </c>
      <c r="D5516" s="297" t="n">
        <v>0.3031</v>
      </c>
      <c r="E5516" s="298" t="n">
        <f aca="false">1-D5516</f>
        <v>0.6969</v>
      </c>
      <c r="F5516" s="299" t="n">
        <v>7.95</v>
      </c>
    </row>
    <row r="5517" customFormat="false" ht="15" hidden="false" customHeight="false" outlineLevel="0" collapsed="false">
      <c r="A5517" s="294" t="s">
        <v>11788</v>
      </c>
      <c r="B5517" s="295" t="s">
        <v>11789</v>
      </c>
      <c r="C5517" s="296" t="s">
        <v>19</v>
      </c>
      <c r="D5517" s="297" t="n">
        <v>0.3377</v>
      </c>
      <c r="E5517" s="298" t="n">
        <f aca="false">1-D5517</f>
        <v>0.6623</v>
      </c>
      <c r="F5517" s="299" t="n">
        <v>8.47</v>
      </c>
    </row>
    <row r="5518" customFormat="false" ht="15" hidden="false" customHeight="false" outlineLevel="0" collapsed="false">
      <c r="A5518" s="294" t="s">
        <v>11790</v>
      </c>
      <c r="B5518" s="295" t="s">
        <v>11791</v>
      </c>
      <c r="C5518" s="296" t="s">
        <v>19</v>
      </c>
      <c r="D5518" s="297" t="n">
        <v>0.2481</v>
      </c>
      <c r="E5518" s="298" t="n">
        <f aca="false">1-D5518</f>
        <v>0.7519</v>
      </c>
      <c r="F5518" s="299" t="n">
        <v>13.26</v>
      </c>
    </row>
    <row r="5519" customFormat="false" ht="15" hidden="false" customHeight="false" outlineLevel="0" collapsed="false">
      <c r="A5519" s="294" t="s">
        <v>11792</v>
      </c>
      <c r="B5519" s="295" t="s">
        <v>11793</v>
      </c>
      <c r="C5519" s="296" t="s">
        <v>19</v>
      </c>
      <c r="D5519" s="297" t="n">
        <v>0.5</v>
      </c>
      <c r="E5519" s="298" t="n">
        <f aca="false">1-D5519</f>
        <v>0.5</v>
      </c>
      <c r="F5519" s="299" t="n">
        <v>5.52</v>
      </c>
    </row>
    <row r="5520" customFormat="false" ht="15" hidden="false" customHeight="false" outlineLevel="0" collapsed="false">
      <c r="A5520" s="294" t="s">
        <v>11794</v>
      </c>
      <c r="B5520" s="295" t="s">
        <v>11795</v>
      </c>
      <c r="C5520" s="296" t="s">
        <v>19</v>
      </c>
      <c r="D5520" s="297" t="n">
        <v>0.4525</v>
      </c>
      <c r="E5520" s="298" t="n">
        <f aca="false">1-D5520</f>
        <v>0.5475</v>
      </c>
      <c r="F5520" s="299" t="n">
        <v>8.31</v>
      </c>
    </row>
    <row r="5521" customFormat="false" ht="15" hidden="false" customHeight="false" outlineLevel="0" collapsed="false">
      <c r="A5521" s="294" t="s">
        <v>11796</v>
      </c>
      <c r="B5521" s="295" t="s">
        <v>11797</v>
      </c>
      <c r="C5521" s="296" t="s">
        <v>19</v>
      </c>
      <c r="D5521" s="297" t="n">
        <v>0.0307</v>
      </c>
      <c r="E5521" s="298" t="n">
        <f aca="false">1-D5521</f>
        <v>0.9693</v>
      </c>
      <c r="F5521" s="299" t="n">
        <v>78.26</v>
      </c>
    </row>
    <row r="5522" customFormat="false" ht="15" hidden="false" customHeight="false" outlineLevel="0" collapsed="false">
      <c r="A5522" s="294" t="s">
        <v>11798</v>
      </c>
      <c r="B5522" s="295" t="s">
        <v>11799</v>
      </c>
      <c r="C5522" s="296" t="s">
        <v>19</v>
      </c>
      <c r="D5522" s="297" t="n">
        <v>0.3455</v>
      </c>
      <c r="E5522" s="298" t="n">
        <f aca="false">1-D5522</f>
        <v>0.6545</v>
      </c>
      <c r="F5522" s="299" t="n">
        <v>35.77</v>
      </c>
    </row>
    <row r="5523" customFormat="false" ht="15" hidden="false" customHeight="false" outlineLevel="0" collapsed="false">
      <c r="A5523" s="294" t="s">
        <v>11800</v>
      </c>
      <c r="B5523" s="295" t="s">
        <v>11801</v>
      </c>
      <c r="C5523" s="296" t="s">
        <v>19</v>
      </c>
      <c r="D5523" s="297" t="n">
        <v>0.3472</v>
      </c>
      <c r="E5523" s="298" t="n">
        <f aca="false">1-D5523</f>
        <v>0.6528</v>
      </c>
      <c r="F5523" s="299" t="n">
        <v>36.9</v>
      </c>
    </row>
    <row r="5524" customFormat="false" ht="15" hidden="false" customHeight="false" outlineLevel="0" collapsed="false">
      <c r="A5524" s="294" t="s">
        <v>11802</v>
      </c>
      <c r="B5524" s="295" t="s">
        <v>11803</v>
      </c>
      <c r="C5524" s="296" t="s">
        <v>19</v>
      </c>
      <c r="D5524" s="297" t="n">
        <v>0.1933</v>
      </c>
      <c r="E5524" s="298" t="n">
        <f aca="false">1-D5524</f>
        <v>0.8067</v>
      </c>
      <c r="F5524" s="299" t="n">
        <v>30.53</v>
      </c>
    </row>
    <row r="5525" customFormat="false" ht="15" hidden="false" customHeight="false" outlineLevel="0" collapsed="false">
      <c r="A5525" s="294" t="s">
        <v>11804</v>
      </c>
      <c r="B5525" s="295" t="s">
        <v>11805</v>
      </c>
      <c r="C5525" s="296" t="s">
        <v>19</v>
      </c>
      <c r="D5525" s="297" t="n">
        <v>0.278</v>
      </c>
      <c r="E5525" s="298" t="n">
        <f aca="false">1-D5525</f>
        <v>0.722</v>
      </c>
      <c r="F5525" s="299" t="n">
        <v>20</v>
      </c>
    </row>
    <row r="5526" customFormat="false" ht="15" hidden="false" customHeight="false" outlineLevel="0" collapsed="false">
      <c r="A5526" s="294" t="s">
        <v>11806</v>
      </c>
      <c r="B5526" s="295" t="s">
        <v>11807</v>
      </c>
      <c r="C5526" s="296" t="s">
        <v>19</v>
      </c>
      <c r="D5526" s="297" t="n">
        <v>0.2233</v>
      </c>
      <c r="E5526" s="298" t="n">
        <f aca="false">1-D5526</f>
        <v>0.7767</v>
      </c>
      <c r="F5526" s="299" t="n">
        <v>25.48</v>
      </c>
    </row>
    <row r="5527" customFormat="false" ht="15" hidden="false" customHeight="false" outlineLevel="0" collapsed="false">
      <c r="A5527" s="294" t="s">
        <v>11808</v>
      </c>
      <c r="B5527" s="295" t="s">
        <v>11809</v>
      </c>
      <c r="C5527" s="296" t="s">
        <v>19</v>
      </c>
      <c r="D5527" s="297" t="n">
        <v>0.2489</v>
      </c>
      <c r="E5527" s="298" t="n">
        <f aca="false">1-D5527</f>
        <v>0.7511</v>
      </c>
      <c r="F5527" s="299" t="n">
        <v>23.1</v>
      </c>
    </row>
    <row r="5528" customFormat="false" ht="15" hidden="false" customHeight="false" outlineLevel="0" collapsed="false">
      <c r="A5528" s="294" t="s">
        <v>11810</v>
      </c>
      <c r="B5528" s="295" t="s">
        <v>11811</v>
      </c>
      <c r="C5528" s="296" t="s">
        <v>19</v>
      </c>
      <c r="D5528" s="297" t="n">
        <v>0.322</v>
      </c>
      <c r="E5528" s="298" t="n">
        <f aca="false">1-D5528</f>
        <v>0.678</v>
      </c>
      <c r="F5528" s="299" t="n">
        <v>7.08</v>
      </c>
    </row>
    <row r="5529" customFormat="false" ht="15" hidden="false" customHeight="false" outlineLevel="0" collapsed="false">
      <c r="A5529" s="294" t="s">
        <v>11812</v>
      </c>
      <c r="B5529" s="295" t="s">
        <v>11813</v>
      </c>
      <c r="C5529" s="296" t="s">
        <v>19</v>
      </c>
      <c r="D5529" s="297" t="n">
        <v>0.3148</v>
      </c>
      <c r="E5529" s="298" t="n">
        <f aca="false">1-D5529</f>
        <v>0.6852</v>
      </c>
      <c r="F5529" s="299" t="n">
        <v>9.91</v>
      </c>
    </row>
    <row r="5530" customFormat="false" ht="15" hidden="false" customHeight="false" outlineLevel="0" collapsed="false">
      <c r="A5530" s="294" t="s">
        <v>11814</v>
      </c>
      <c r="B5530" s="295" t="s">
        <v>11815</v>
      </c>
      <c r="C5530" s="296" t="s">
        <v>19</v>
      </c>
      <c r="D5530" s="297" t="n">
        <v>0.3175</v>
      </c>
      <c r="E5530" s="298" t="n">
        <f aca="false">1-D5530</f>
        <v>0.6825</v>
      </c>
      <c r="F5530" s="299" t="n">
        <v>7.59</v>
      </c>
    </row>
    <row r="5531" customFormat="false" ht="15" hidden="false" customHeight="false" outlineLevel="0" collapsed="false">
      <c r="A5531" s="294" t="s">
        <v>11816</v>
      </c>
      <c r="B5531" s="295" t="s">
        <v>11817</v>
      </c>
      <c r="C5531" s="296" t="s">
        <v>19</v>
      </c>
      <c r="D5531" s="297" t="n">
        <v>0.3239</v>
      </c>
      <c r="E5531" s="298" t="n">
        <f aca="false">1-D5531</f>
        <v>0.6761</v>
      </c>
      <c r="F5531" s="299" t="n">
        <v>8.83</v>
      </c>
    </row>
    <row r="5532" customFormat="false" ht="15" hidden="false" customHeight="false" outlineLevel="0" collapsed="false">
      <c r="A5532" s="294" t="s">
        <v>11818</v>
      </c>
      <c r="B5532" s="295" t="s">
        <v>11819</v>
      </c>
      <c r="C5532" s="296" t="s">
        <v>19</v>
      </c>
      <c r="D5532" s="297" t="n">
        <v>0.2543</v>
      </c>
      <c r="E5532" s="298" t="n">
        <f aca="false">1-D5532</f>
        <v>0.7457</v>
      </c>
      <c r="F5532" s="299" t="n">
        <v>12.94</v>
      </c>
    </row>
    <row r="5533" customFormat="false" ht="15" hidden="false" customHeight="false" outlineLevel="0" collapsed="false">
      <c r="A5533" s="294" t="s">
        <v>11820</v>
      </c>
      <c r="B5533" s="295" t="s">
        <v>11821</v>
      </c>
      <c r="C5533" s="296" t="s">
        <v>19</v>
      </c>
      <c r="D5533" s="297" t="n">
        <v>0.0705</v>
      </c>
      <c r="E5533" s="298" t="n">
        <f aca="false">1-D5533</f>
        <v>0.9295</v>
      </c>
      <c r="F5533" s="299" t="n">
        <v>65.56</v>
      </c>
    </row>
    <row r="5534" customFormat="false" ht="15" hidden="false" customHeight="false" outlineLevel="0" collapsed="false">
      <c r="A5534" s="294" t="s">
        <v>11822</v>
      </c>
      <c r="B5534" s="295" t="s">
        <v>11823</v>
      </c>
      <c r="C5534" s="296" t="s">
        <v>19</v>
      </c>
      <c r="D5534" s="297" t="n">
        <v>0.034</v>
      </c>
      <c r="E5534" s="298" t="n">
        <f aca="false">1-D5534</f>
        <v>0.966</v>
      </c>
      <c r="F5534" s="299" t="n">
        <v>141.91</v>
      </c>
    </row>
    <row r="5535" customFormat="false" ht="15" hidden="false" customHeight="false" outlineLevel="0" collapsed="false">
      <c r="A5535" s="294" t="s">
        <v>11824</v>
      </c>
      <c r="B5535" s="295" t="s">
        <v>11825</v>
      </c>
      <c r="C5535" s="296" t="s">
        <v>19</v>
      </c>
      <c r="D5535" s="297" t="n">
        <v>0.067</v>
      </c>
      <c r="E5535" s="298" t="n">
        <f aca="false">1-D5535</f>
        <v>0.933</v>
      </c>
      <c r="F5535" s="299" t="n">
        <v>68.96</v>
      </c>
    </row>
    <row r="5536" customFormat="false" ht="15" hidden="false" customHeight="false" outlineLevel="0" collapsed="false">
      <c r="A5536" s="294" t="s">
        <v>11826</v>
      </c>
      <c r="B5536" s="295" t="s">
        <v>11827</v>
      </c>
      <c r="C5536" s="296" t="s">
        <v>19</v>
      </c>
      <c r="D5536" s="297" t="n">
        <v>0.0288</v>
      </c>
      <c r="E5536" s="298" t="n">
        <f aca="false">1-D5536</f>
        <v>0.9712</v>
      </c>
      <c r="F5536" s="299" t="n">
        <v>167.47</v>
      </c>
    </row>
    <row r="5537" customFormat="false" ht="15" hidden="false" customHeight="false" outlineLevel="0" collapsed="false">
      <c r="A5537" s="294" t="s">
        <v>11828</v>
      </c>
      <c r="B5537" s="295" t="s">
        <v>11829</v>
      </c>
      <c r="C5537" s="296" t="s">
        <v>19</v>
      </c>
      <c r="D5537" s="297" t="n">
        <v>0.3419</v>
      </c>
      <c r="E5537" s="298" t="n">
        <f aca="false">1-D5537</f>
        <v>0.6581</v>
      </c>
      <c r="F5537" s="299" t="n">
        <v>10.12</v>
      </c>
    </row>
    <row r="5538" customFormat="false" ht="15" hidden="false" customHeight="false" outlineLevel="0" collapsed="false">
      <c r="A5538" s="294" t="s">
        <v>11830</v>
      </c>
      <c r="B5538" s="295" t="s">
        <v>11831</v>
      </c>
      <c r="C5538" s="296" t="s">
        <v>19</v>
      </c>
      <c r="D5538" s="297" t="n">
        <v>0.5739</v>
      </c>
      <c r="E5538" s="298" t="n">
        <f aca="false">1-D5538</f>
        <v>0.4261</v>
      </c>
      <c r="F5538" s="299" t="n">
        <v>7.44</v>
      </c>
    </row>
    <row r="5539" customFormat="false" ht="15" hidden="false" customHeight="false" outlineLevel="0" collapsed="false">
      <c r="A5539" s="294" t="s">
        <v>11832</v>
      </c>
      <c r="B5539" s="295" t="s">
        <v>11833</v>
      </c>
      <c r="C5539" s="296" t="s">
        <v>19</v>
      </c>
      <c r="D5539" s="297" t="n">
        <v>0.0809</v>
      </c>
      <c r="E5539" s="298" t="n">
        <f aca="false">1-D5539</f>
        <v>0.9191</v>
      </c>
      <c r="F5539" s="299" t="n">
        <v>28.43</v>
      </c>
    </row>
    <row r="5540" customFormat="false" ht="15" hidden="false" customHeight="false" outlineLevel="0" collapsed="false">
      <c r="A5540" s="294" t="s">
        <v>11834</v>
      </c>
      <c r="B5540" s="295" t="s">
        <v>11835</v>
      </c>
      <c r="C5540" s="296" t="s">
        <v>19</v>
      </c>
      <c r="D5540" s="297" t="n">
        <v>0.035</v>
      </c>
      <c r="E5540" s="298" t="n">
        <f aca="false">1-D5540</f>
        <v>0.965</v>
      </c>
      <c r="F5540" s="299" t="n">
        <v>68.62</v>
      </c>
    </row>
    <row r="5541" customFormat="false" ht="15" hidden="false" customHeight="false" outlineLevel="0" collapsed="false">
      <c r="A5541" s="294" t="s">
        <v>11836</v>
      </c>
      <c r="B5541" s="295" t="s">
        <v>11837</v>
      </c>
      <c r="C5541" s="296" t="s">
        <v>19</v>
      </c>
      <c r="D5541" s="297" t="n">
        <v>0.1086</v>
      </c>
      <c r="E5541" s="298" t="n">
        <f aca="false">1-D5541</f>
        <v>0.8914</v>
      </c>
      <c r="F5541" s="299" t="n">
        <v>23.38</v>
      </c>
    </row>
    <row r="5542" customFormat="false" ht="15" hidden="false" customHeight="false" outlineLevel="0" collapsed="false">
      <c r="A5542" s="294" t="s">
        <v>11838</v>
      </c>
      <c r="B5542" s="295" t="s">
        <v>11839</v>
      </c>
      <c r="C5542" s="296" t="s">
        <v>19</v>
      </c>
      <c r="D5542" s="297" t="n">
        <v>0.1471</v>
      </c>
      <c r="E5542" s="298" t="n">
        <f aca="false">1-D5542</f>
        <v>0.8529</v>
      </c>
      <c r="F5542" s="299" t="n">
        <v>15.5</v>
      </c>
    </row>
    <row r="5543" customFormat="false" ht="15" hidden="false" customHeight="false" outlineLevel="0" collapsed="false">
      <c r="A5543" s="294" t="s">
        <v>11840</v>
      </c>
      <c r="B5543" s="295" t="s">
        <v>11841</v>
      </c>
      <c r="C5543" s="296" t="s">
        <v>19</v>
      </c>
      <c r="D5543" s="297" t="n">
        <v>0.1655</v>
      </c>
      <c r="E5543" s="298" t="n">
        <f aca="false">1-D5543</f>
        <v>0.8345</v>
      </c>
      <c r="F5543" s="299" t="n">
        <v>43.69</v>
      </c>
    </row>
    <row r="5544" customFormat="false" ht="15" hidden="false" customHeight="false" outlineLevel="0" collapsed="false">
      <c r="A5544" s="294" t="s">
        <v>11842</v>
      </c>
      <c r="B5544" s="295" t="s">
        <v>11843</v>
      </c>
      <c r="C5544" s="296" t="s">
        <v>61</v>
      </c>
      <c r="D5544" s="297" t="n">
        <v>0.2315</v>
      </c>
      <c r="E5544" s="298" t="n">
        <f aca="false">1-D5544</f>
        <v>0.7685</v>
      </c>
      <c r="F5544" s="299" t="n">
        <v>8.94</v>
      </c>
    </row>
    <row r="5545" customFormat="false" ht="15" hidden="false" customHeight="false" outlineLevel="0" collapsed="false">
      <c r="A5545" s="294" t="s">
        <v>11844</v>
      </c>
      <c r="B5545" s="295" t="s">
        <v>11845</v>
      </c>
      <c r="C5545" s="296" t="s">
        <v>61</v>
      </c>
      <c r="D5545" s="297" t="n">
        <v>0.194</v>
      </c>
      <c r="E5545" s="298" t="n">
        <f aca="false">1-D5545</f>
        <v>0.806</v>
      </c>
      <c r="F5545" s="299" t="n">
        <v>16.13</v>
      </c>
    </row>
    <row r="5546" customFormat="false" ht="15" hidden="false" customHeight="false" outlineLevel="0" collapsed="false">
      <c r="A5546" s="294" t="s">
        <v>11846</v>
      </c>
      <c r="B5546" s="295" t="s">
        <v>11847</v>
      </c>
      <c r="C5546" s="296" t="s">
        <v>61</v>
      </c>
      <c r="D5546" s="297" t="n">
        <v>0.1212</v>
      </c>
      <c r="E5546" s="298" t="n">
        <f aca="false">1-D5546</f>
        <v>0.8788</v>
      </c>
      <c r="F5546" s="299" t="n">
        <v>51.58</v>
      </c>
    </row>
    <row r="5547" customFormat="false" ht="15" hidden="false" customHeight="false" outlineLevel="0" collapsed="false">
      <c r="A5547" s="294" t="s">
        <v>11848</v>
      </c>
      <c r="B5547" s="295" t="s">
        <v>11849</v>
      </c>
      <c r="C5547" s="296" t="s">
        <v>61</v>
      </c>
      <c r="D5547" s="297" t="n">
        <v>0.0758</v>
      </c>
      <c r="E5547" s="298" t="n">
        <f aca="false">1-D5547</f>
        <v>0.9242</v>
      </c>
      <c r="F5547" s="299" t="n">
        <v>92.19</v>
      </c>
    </row>
    <row r="5548" customFormat="false" ht="15" hidden="false" customHeight="false" outlineLevel="0" collapsed="false">
      <c r="A5548" s="294" t="s">
        <v>11850</v>
      </c>
      <c r="B5548" s="295" t="s">
        <v>11851</v>
      </c>
      <c r="C5548" s="296" t="s">
        <v>19</v>
      </c>
      <c r="D5548" s="297" t="n">
        <v>0.1776</v>
      </c>
      <c r="E5548" s="298" t="n">
        <f aca="false">1-D5548</f>
        <v>0.8224</v>
      </c>
      <c r="F5548" s="299" t="n">
        <v>68.86</v>
      </c>
    </row>
    <row r="5549" customFormat="false" ht="15" hidden="false" customHeight="false" outlineLevel="0" collapsed="false">
      <c r="A5549" s="294" t="s">
        <v>11852</v>
      </c>
      <c r="B5549" s="295" t="s">
        <v>11853</v>
      </c>
      <c r="C5549" s="296" t="s">
        <v>19</v>
      </c>
      <c r="D5549" s="297" t="n">
        <v>0.0285</v>
      </c>
      <c r="E5549" s="298" t="n">
        <f aca="false">1-D5549</f>
        <v>0.9715</v>
      </c>
      <c r="F5549" s="299" t="n">
        <v>261.01</v>
      </c>
    </row>
    <row r="5550" customFormat="false" ht="15" hidden="false" customHeight="false" outlineLevel="0" collapsed="false">
      <c r="A5550" s="294" t="s">
        <v>11854</v>
      </c>
      <c r="B5550" s="295" t="s">
        <v>11855</v>
      </c>
      <c r="C5550" s="296" t="s">
        <v>19</v>
      </c>
      <c r="D5550" s="297" t="n">
        <v>0.2767</v>
      </c>
      <c r="E5550" s="298" t="n">
        <f aca="false">1-D5550</f>
        <v>0.7233</v>
      </c>
      <c r="F5550" s="299" t="n">
        <v>8.24</v>
      </c>
    </row>
    <row r="5551" customFormat="false" ht="15" hidden="false" customHeight="false" outlineLevel="0" collapsed="false">
      <c r="A5551" s="294" t="s">
        <v>11856</v>
      </c>
      <c r="B5551" s="295" t="s">
        <v>11857</v>
      </c>
      <c r="C5551" s="296" t="s">
        <v>19</v>
      </c>
      <c r="D5551" s="297" t="n">
        <v>0.1913</v>
      </c>
      <c r="E5551" s="298" t="n">
        <f aca="false">1-D5551</f>
        <v>0.8087</v>
      </c>
      <c r="F5551" s="299" t="n">
        <v>16.31</v>
      </c>
    </row>
    <row r="5552" customFormat="false" ht="15" hidden="false" customHeight="false" outlineLevel="0" collapsed="false">
      <c r="A5552" s="294" t="s">
        <v>11858</v>
      </c>
      <c r="B5552" s="295" t="s">
        <v>11859</v>
      </c>
      <c r="C5552" s="296" t="s">
        <v>19</v>
      </c>
      <c r="D5552" s="297" t="n">
        <v>0.3558</v>
      </c>
      <c r="E5552" s="298" t="n">
        <f aca="false">1-D5552</f>
        <v>0.6442</v>
      </c>
      <c r="F5552" s="299" t="n">
        <v>6.07</v>
      </c>
    </row>
    <row r="5553" customFormat="false" ht="15" hidden="false" customHeight="false" outlineLevel="0" collapsed="false">
      <c r="A5553" s="294" t="s">
        <v>11860</v>
      </c>
      <c r="B5553" s="295" t="s">
        <v>11861</v>
      </c>
      <c r="C5553" s="296" t="s">
        <v>39</v>
      </c>
      <c r="D5553" s="297" t="n">
        <v>0.6491</v>
      </c>
      <c r="E5553" s="298" t="n">
        <f aca="false">1-D5553</f>
        <v>0.3509</v>
      </c>
      <c r="F5553" s="299" t="n">
        <v>20.89</v>
      </c>
    </row>
    <row r="5554" customFormat="false" ht="15" hidden="false" customHeight="false" outlineLevel="0" collapsed="false">
      <c r="A5554" s="294" t="s">
        <v>11862</v>
      </c>
      <c r="B5554" s="295" t="s">
        <v>11863</v>
      </c>
      <c r="C5554" s="296" t="s">
        <v>39</v>
      </c>
      <c r="D5554" s="297" t="n">
        <v>0.656</v>
      </c>
      <c r="E5554" s="298" t="n">
        <f aca="false">1-D5554</f>
        <v>0.344</v>
      </c>
      <c r="F5554" s="299" t="n">
        <v>4.39</v>
      </c>
    </row>
    <row r="5555" customFormat="false" ht="15" hidden="false" customHeight="false" outlineLevel="0" collapsed="false">
      <c r="A5555" s="294" t="s">
        <v>11864</v>
      </c>
      <c r="B5555" s="295" t="s">
        <v>11865</v>
      </c>
      <c r="C5555" s="296" t="s">
        <v>39</v>
      </c>
      <c r="D5555" s="297" t="n">
        <v>0.6545</v>
      </c>
      <c r="E5555" s="298" t="n">
        <f aca="false">1-D5555</f>
        <v>0.3455</v>
      </c>
      <c r="F5555" s="299" t="n">
        <v>1.91</v>
      </c>
    </row>
    <row r="5556" customFormat="false" ht="15" hidden="false" customHeight="false" outlineLevel="0" collapsed="false">
      <c r="A5556" s="294" t="s">
        <v>11866</v>
      </c>
      <c r="B5556" s="295" t="s">
        <v>11867</v>
      </c>
      <c r="C5556" s="296" t="s">
        <v>39</v>
      </c>
      <c r="D5556" s="297" t="n">
        <v>0.4571</v>
      </c>
      <c r="E5556" s="298" t="n">
        <f aca="false">1-D5556</f>
        <v>0.5429</v>
      </c>
      <c r="F5556" s="299" t="n">
        <v>3.5</v>
      </c>
    </row>
    <row r="5557" customFormat="false" ht="15" hidden="false" customHeight="false" outlineLevel="0" collapsed="false">
      <c r="A5557" s="294" t="s">
        <v>11868</v>
      </c>
      <c r="B5557" s="295" t="s">
        <v>11869</v>
      </c>
      <c r="C5557" s="296" t="s">
        <v>39</v>
      </c>
      <c r="D5557" s="297" t="n">
        <v>0.4802</v>
      </c>
      <c r="E5557" s="298" t="n">
        <f aca="false">1-D5557</f>
        <v>0.5198</v>
      </c>
      <c r="F5557" s="299" t="n">
        <v>2.27</v>
      </c>
    </row>
    <row r="5558" customFormat="false" ht="15" hidden="false" customHeight="false" outlineLevel="0" collapsed="false">
      <c r="A5558" s="294" t="s">
        <v>11870</v>
      </c>
      <c r="B5558" s="295" t="s">
        <v>11871</v>
      </c>
      <c r="C5558" s="296" t="s">
        <v>39</v>
      </c>
      <c r="D5558" s="297" t="n">
        <v>0.6525</v>
      </c>
      <c r="E5558" s="298" t="n">
        <f aca="false">1-D5558</f>
        <v>0.3475</v>
      </c>
      <c r="F5558" s="299" t="n">
        <v>1.41</v>
      </c>
    </row>
    <row r="5559" customFormat="false" ht="15" hidden="false" customHeight="false" outlineLevel="0" collapsed="false">
      <c r="A5559" s="294" t="s">
        <v>11872</v>
      </c>
      <c r="B5559" s="295" t="s">
        <v>11873</v>
      </c>
      <c r="C5559" s="296" t="s">
        <v>19</v>
      </c>
      <c r="D5559" s="297" t="n">
        <v>0.3558</v>
      </c>
      <c r="E5559" s="298" t="n">
        <f aca="false">1-D5559</f>
        <v>0.6442</v>
      </c>
      <c r="F5559" s="299" t="n">
        <v>6.07</v>
      </c>
    </row>
    <row r="5560" customFormat="false" ht="15" hidden="false" customHeight="false" outlineLevel="0" collapsed="false">
      <c r="A5560" s="294" t="s">
        <v>11874</v>
      </c>
      <c r="B5560" s="295" t="s">
        <v>11875</v>
      </c>
      <c r="C5560" s="296" t="s">
        <v>39</v>
      </c>
      <c r="D5560" s="297" t="n">
        <v>0.6186</v>
      </c>
      <c r="E5560" s="298" t="n">
        <f aca="false">1-D5560</f>
        <v>0.3814</v>
      </c>
      <c r="F5560" s="299" t="n">
        <v>1.18</v>
      </c>
    </row>
    <row r="5561" customFormat="false" ht="15" hidden="false" customHeight="false" outlineLevel="0" collapsed="false">
      <c r="A5561" s="294" t="s">
        <v>11876</v>
      </c>
      <c r="B5561" s="295" t="s">
        <v>11877</v>
      </c>
      <c r="C5561" s="296" t="s">
        <v>19</v>
      </c>
      <c r="D5561" s="297" t="n">
        <v>0.4741</v>
      </c>
      <c r="E5561" s="298" t="n">
        <f aca="false">1-D5561</f>
        <v>0.5259</v>
      </c>
      <c r="F5561" s="299" t="n">
        <v>10.04</v>
      </c>
    </row>
    <row r="5562" customFormat="false" ht="15" hidden="false" customHeight="false" outlineLevel="0" collapsed="false">
      <c r="A5562" s="294" t="s">
        <v>11878</v>
      </c>
      <c r="B5562" s="295" t="s">
        <v>11879</v>
      </c>
      <c r="C5562" s="296" t="s">
        <v>39</v>
      </c>
      <c r="D5562" s="297" t="n">
        <v>0.6236</v>
      </c>
      <c r="E5562" s="298" t="n">
        <f aca="false">1-D5562</f>
        <v>0.3764</v>
      </c>
      <c r="F5562" s="299" t="n">
        <v>13.79</v>
      </c>
    </row>
    <row r="5563" customFormat="false" ht="15" hidden="false" customHeight="false" outlineLevel="0" collapsed="false">
      <c r="A5563" s="294" t="s">
        <v>11880</v>
      </c>
      <c r="B5563" s="295" t="s">
        <v>11881</v>
      </c>
      <c r="C5563" s="296" t="s">
        <v>39</v>
      </c>
      <c r="D5563" s="297" t="n">
        <v>0.655</v>
      </c>
      <c r="E5563" s="298" t="n">
        <f aca="false">1-D5563</f>
        <v>0.345</v>
      </c>
      <c r="F5563" s="299" t="n">
        <v>2.58</v>
      </c>
    </row>
    <row r="5564" customFormat="false" ht="15" hidden="false" customHeight="false" outlineLevel="0" collapsed="false">
      <c r="A5564" s="294" t="s">
        <v>11882</v>
      </c>
      <c r="B5564" s="295" t="s">
        <v>11883</v>
      </c>
      <c r="C5564" s="296" t="s">
        <v>39</v>
      </c>
      <c r="D5564" s="297" t="n">
        <v>0.6515</v>
      </c>
      <c r="E5564" s="298" t="n">
        <f aca="false">1-D5564</f>
        <v>0.3485</v>
      </c>
      <c r="F5564" s="299" t="n">
        <v>0.66</v>
      </c>
    </row>
    <row r="5565" customFormat="false" ht="15" hidden="false" customHeight="false" outlineLevel="0" collapsed="false">
      <c r="A5565" s="294" t="s">
        <v>11884</v>
      </c>
      <c r="B5565" s="295" t="s">
        <v>11885</v>
      </c>
      <c r="C5565" s="296" t="s">
        <v>39</v>
      </c>
      <c r="D5565" s="297" t="n">
        <v>0.6492</v>
      </c>
      <c r="E5565" s="298" t="n">
        <f aca="false">1-D5565</f>
        <v>0.3508</v>
      </c>
      <c r="F5565" s="299" t="n">
        <v>6.67</v>
      </c>
    </row>
    <row r="5566" customFormat="false" ht="15" hidden="false" customHeight="false" outlineLevel="0" collapsed="false">
      <c r="A5566" s="294" t="s">
        <v>11886</v>
      </c>
      <c r="B5566" s="295" t="s">
        <v>11887</v>
      </c>
      <c r="C5566" s="296" t="s">
        <v>39</v>
      </c>
      <c r="D5566" s="297" t="n">
        <v>0.6544</v>
      </c>
      <c r="E5566" s="298" t="n">
        <f aca="false">1-D5566</f>
        <v>0.3456</v>
      </c>
      <c r="F5566" s="299" t="n">
        <v>7.35</v>
      </c>
    </row>
    <row r="5567" customFormat="false" ht="15" hidden="false" customHeight="false" outlineLevel="0" collapsed="false">
      <c r="A5567" s="294" t="s">
        <v>11888</v>
      </c>
      <c r="B5567" s="295" t="s">
        <v>11889</v>
      </c>
      <c r="C5567" s="296" t="s">
        <v>39</v>
      </c>
      <c r="D5567" s="297" t="n">
        <v>0.6495</v>
      </c>
      <c r="E5567" s="298" t="n">
        <f aca="false">1-D5567</f>
        <v>0.3505</v>
      </c>
      <c r="F5567" s="299" t="n">
        <v>9.13</v>
      </c>
    </row>
    <row r="5568" customFormat="false" ht="15" hidden="false" customHeight="false" outlineLevel="0" collapsed="false">
      <c r="A5568" s="294" t="s">
        <v>11890</v>
      </c>
      <c r="B5568" s="295" t="s">
        <v>11891</v>
      </c>
      <c r="C5568" s="296" t="s">
        <v>39</v>
      </c>
      <c r="D5568" s="297" t="n">
        <v>0.656</v>
      </c>
      <c r="E5568" s="298" t="n">
        <f aca="false">1-D5568</f>
        <v>0.344</v>
      </c>
      <c r="F5568" s="299" t="n">
        <v>1.25</v>
      </c>
    </row>
    <row r="5569" customFormat="false" ht="15" hidden="false" customHeight="false" outlineLevel="0" collapsed="false">
      <c r="A5569" s="294" t="s">
        <v>11892</v>
      </c>
      <c r="B5569" s="295" t="s">
        <v>11893</v>
      </c>
      <c r="C5569" s="296" t="s">
        <v>39</v>
      </c>
      <c r="D5569" s="297" t="n">
        <v>0.4879</v>
      </c>
      <c r="E5569" s="298" t="n">
        <f aca="false">1-D5569</f>
        <v>0.5121</v>
      </c>
      <c r="F5569" s="299" t="n">
        <v>4.14</v>
      </c>
    </row>
    <row r="5570" customFormat="false" ht="15" hidden="false" customHeight="false" outlineLevel="0" collapsed="false">
      <c r="A5570" s="294" t="s">
        <v>11894</v>
      </c>
      <c r="B5570" s="295" t="s">
        <v>11895</v>
      </c>
      <c r="C5570" s="296" t="s">
        <v>39</v>
      </c>
      <c r="D5570" s="297" t="n">
        <v>0.5418</v>
      </c>
      <c r="E5570" s="298" t="n">
        <f aca="false">1-D5570</f>
        <v>0.4582</v>
      </c>
      <c r="F5570" s="299" t="n">
        <v>2.99</v>
      </c>
    </row>
    <row r="5571" customFormat="false" ht="15" hidden="false" customHeight="false" outlineLevel="0" collapsed="false">
      <c r="A5571" s="294" t="s">
        <v>11896</v>
      </c>
      <c r="B5571" s="295" t="s">
        <v>11897</v>
      </c>
      <c r="C5571" s="296" t="s">
        <v>39</v>
      </c>
      <c r="D5571" s="297" t="n">
        <v>0.5074</v>
      </c>
      <c r="E5571" s="298" t="n">
        <f aca="false">1-D5571</f>
        <v>0.4926</v>
      </c>
      <c r="F5571" s="299" t="n">
        <v>2.7</v>
      </c>
    </row>
    <row r="5572" customFormat="false" ht="15" hidden="false" customHeight="false" outlineLevel="0" collapsed="false">
      <c r="A5572" s="294" t="s">
        <v>11898</v>
      </c>
      <c r="B5572" s="295" t="s">
        <v>11899</v>
      </c>
      <c r="C5572" s="296" t="s">
        <v>39</v>
      </c>
      <c r="D5572" s="297" t="n">
        <v>0.6509</v>
      </c>
      <c r="E5572" s="298" t="n">
        <f aca="false">1-D5572</f>
        <v>0.3491</v>
      </c>
      <c r="F5572" s="299" t="n">
        <v>1.06</v>
      </c>
    </row>
    <row r="5573" customFormat="false" ht="15" hidden="false" customHeight="false" outlineLevel="0" collapsed="false">
      <c r="A5573" s="294" t="s">
        <v>11900</v>
      </c>
      <c r="B5573" s="295" t="s">
        <v>11901</v>
      </c>
      <c r="C5573" s="296" t="s">
        <v>39</v>
      </c>
      <c r="D5573" s="297" t="n">
        <v>0.6318</v>
      </c>
      <c r="E5573" s="298" t="n">
        <f aca="false">1-D5573</f>
        <v>0.3682</v>
      </c>
      <c r="F5573" s="299" t="n">
        <v>2.01</v>
      </c>
    </row>
    <row r="5574" customFormat="false" ht="15" hidden="false" customHeight="false" outlineLevel="0" collapsed="false">
      <c r="A5574" s="294" t="s">
        <v>11902</v>
      </c>
      <c r="B5574" s="295" t="s">
        <v>11903</v>
      </c>
      <c r="C5574" s="296" t="s">
        <v>39</v>
      </c>
      <c r="D5574" s="297" t="n">
        <v>0.5645</v>
      </c>
      <c r="E5574" s="298" t="n">
        <f aca="false">1-D5574</f>
        <v>0.4355</v>
      </c>
      <c r="F5574" s="299" t="n">
        <v>4.73</v>
      </c>
    </row>
    <row r="5575" customFormat="false" ht="15" hidden="false" customHeight="false" outlineLevel="0" collapsed="false">
      <c r="A5575" s="294" t="s">
        <v>702</v>
      </c>
      <c r="B5575" s="295" t="s">
        <v>11904</v>
      </c>
      <c r="C5575" s="296" t="s">
        <v>39</v>
      </c>
      <c r="D5575" s="297" t="n">
        <v>0.6405</v>
      </c>
      <c r="E5575" s="298" t="n">
        <f aca="false">1-D5575</f>
        <v>0.3595</v>
      </c>
      <c r="F5575" s="299" t="n">
        <v>2.42</v>
      </c>
    </row>
    <row r="5576" customFormat="false" ht="15" hidden="false" customHeight="false" outlineLevel="0" collapsed="false">
      <c r="A5576" s="294" t="s">
        <v>11905</v>
      </c>
      <c r="B5576" s="295" t="s">
        <v>11906</v>
      </c>
      <c r="C5576" s="296" t="s">
        <v>19</v>
      </c>
      <c r="D5576" s="297" t="n">
        <v>0.4855</v>
      </c>
      <c r="E5576" s="298" t="n">
        <f aca="false">1-D5576</f>
        <v>0.5145</v>
      </c>
      <c r="F5576" s="299" t="n">
        <v>10.71</v>
      </c>
    </row>
    <row r="5577" customFormat="false" ht="15" hidden="false" customHeight="false" outlineLevel="0" collapsed="false">
      <c r="A5577" s="294" t="s">
        <v>11907</v>
      </c>
      <c r="B5577" s="295" t="s">
        <v>11908</v>
      </c>
      <c r="C5577" s="296" t="s">
        <v>32</v>
      </c>
      <c r="D5577" s="297" t="n">
        <v>0.6688</v>
      </c>
      <c r="E5577" s="298" t="n">
        <f aca="false">1-D5577</f>
        <v>0.3312</v>
      </c>
      <c r="F5577" s="299" t="n">
        <v>28.02</v>
      </c>
    </row>
    <row r="5578" customFormat="false" ht="15" hidden="false" customHeight="false" outlineLevel="0" collapsed="false">
      <c r="A5578" s="294" t="s">
        <v>11909</v>
      </c>
      <c r="B5578" s="295" t="s">
        <v>11908</v>
      </c>
      <c r="C5578" s="296" t="s">
        <v>52</v>
      </c>
      <c r="D5578" s="297" t="n">
        <v>0.6518</v>
      </c>
      <c r="E5578" s="298" t="n">
        <f aca="false">1-D5578</f>
        <v>0.3482</v>
      </c>
      <c r="F5578" s="299" t="n">
        <v>5032.2</v>
      </c>
    </row>
    <row r="5579" customFormat="false" ht="15" hidden="false" customHeight="false" outlineLevel="0" collapsed="false">
      <c r="A5579" s="294" t="s">
        <v>11910</v>
      </c>
      <c r="B5579" s="295" t="s">
        <v>11911</v>
      </c>
      <c r="C5579" s="296" t="s">
        <v>32</v>
      </c>
      <c r="D5579" s="297" t="n">
        <v>0.6748</v>
      </c>
      <c r="E5579" s="298" t="n">
        <f aca="false">1-D5579</f>
        <v>0.3252</v>
      </c>
      <c r="F5579" s="299" t="n">
        <v>27.86</v>
      </c>
    </row>
    <row r="5580" customFormat="false" ht="15" hidden="false" customHeight="false" outlineLevel="0" collapsed="false">
      <c r="A5580" s="294" t="s">
        <v>11912</v>
      </c>
      <c r="B5580" s="295" t="s">
        <v>11913</v>
      </c>
      <c r="C5580" s="296" t="s">
        <v>52</v>
      </c>
      <c r="D5580" s="297" t="n">
        <v>0.6555</v>
      </c>
      <c r="E5580" s="298" t="n">
        <f aca="false">1-D5580</f>
        <v>0.3445</v>
      </c>
      <c r="F5580" s="299" t="n">
        <v>5100.12</v>
      </c>
    </row>
    <row r="5581" customFormat="false" ht="15" hidden="false" customHeight="false" outlineLevel="0" collapsed="false">
      <c r="A5581" s="294" t="s">
        <v>11914</v>
      </c>
      <c r="B5581" s="295" t="s">
        <v>11915</v>
      </c>
      <c r="C5581" s="296" t="s">
        <v>32</v>
      </c>
      <c r="D5581" s="297" t="n">
        <v>0.6985</v>
      </c>
      <c r="E5581" s="298" t="n">
        <f aca="false">1-D5581</f>
        <v>0.3015</v>
      </c>
      <c r="F5581" s="299" t="n">
        <v>26.83</v>
      </c>
    </row>
    <row r="5582" customFormat="false" ht="15" hidden="false" customHeight="false" outlineLevel="0" collapsed="false">
      <c r="A5582" s="294" t="s">
        <v>11916</v>
      </c>
      <c r="B5582" s="295" t="s">
        <v>11917</v>
      </c>
      <c r="C5582" s="296" t="s">
        <v>52</v>
      </c>
      <c r="D5582" s="297" t="n">
        <v>0.6826</v>
      </c>
      <c r="E5582" s="298" t="n">
        <f aca="false">1-D5582</f>
        <v>0.3174</v>
      </c>
      <c r="F5582" s="299" t="n">
        <v>4805.18</v>
      </c>
    </row>
    <row r="5583" customFormat="false" ht="15" hidden="false" customHeight="false" outlineLevel="0" collapsed="false">
      <c r="A5583" s="294" t="s">
        <v>11918</v>
      </c>
      <c r="B5583" s="295" t="s">
        <v>11919</v>
      </c>
      <c r="C5583" s="296" t="s">
        <v>32</v>
      </c>
      <c r="D5583" s="297" t="n">
        <v>0.6649</v>
      </c>
      <c r="E5583" s="298" t="n">
        <f aca="false">1-D5583</f>
        <v>0.3351</v>
      </c>
      <c r="F5583" s="299" t="n">
        <v>27.69</v>
      </c>
    </row>
    <row r="5584" customFormat="false" ht="15" hidden="false" customHeight="false" outlineLevel="0" collapsed="false">
      <c r="A5584" s="294" t="s">
        <v>11920</v>
      </c>
      <c r="B5584" s="295" t="s">
        <v>11919</v>
      </c>
      <c r="C5584" s="296" t="s">
        <v>52</v>
      </c>
      <c r="D5584" s="297" t="n">
        <v>0.6476</v>
      </c>
      <c r="E5584" s="298" t="n">
        <f aca="false">1-D5584</f>
        <v>0.3524</v>
      </c>
      <c r="F5584" s="299" t="n">
        <v>4972.29</v>
      </c>
    </row>
    <row r="5585" customFormat="false" ht="15" hidden="false" customHeight="false" outlineLevel="0" collapsed="false">
      <c r="A5585" s="294" t="s">
        <v>11921</v>
      </c>
      <c r="B5585" s="295" t="s">
        <v>11922</v>
      </c>
      <c r="C5585" s="296" t="s">
        <v>32</v>
      </c>
      <c r="D5585" s="297" t="n">
        <v>0.6695</v>
      </c>
      <c r="E5585" s="298" t="n">
        <f aca="false">1-D5585</f>
        <v>0.3305</v>
      </c>
      <c r="F5585" s="299" t="n">
        <v>28.08</v>
      </c>
    </row>
    <row r="5586" customFormat="false" ht="15" hidden="false" customHeight="false" outlineLevel="0" collapsed="false">
      <c r="A5586" s="294" t="s">
        <v>11923</v>
      </c>
      <c r="B5586" s="295" t="s">
        <v>11924</v>
      </c>
      <c r="C5586" s="296" t="s">
        <v>32</v>
      </c>
      <c r="D5586" s="297" t="n">
        <v>0.629</v>
      </c>
      <c r="E5586" s="298" t="n">
        <f aca="false">1-D5586</f>
        <v>0.371</v>
      </c>
      <c r="F5586" s="299" t="n">
        <v>29.89</v>
      </c>
    </row>
    <row r="5587" customFormat="false" ht="15" hidden="false" customHeight="false" outlineLevel="0" collapsed="false">
      <c r="A5587" s="294" t="s">
        <v>11925</v>
      </c>
      <c r="B5587" s="295" t="s">
        <v>11924</v>
      </c>
      <c r="C5587" s="296" t="s">
        <v>52</v>
      </c>
      <c r="D5587" s="297" t="n">
        <v>0.611</v>
      </c>
      <c r="E5587" s="298" t="n">
        <f aca="false">1-D5587</f>
        <v>0.389</v>
      </c>
      <c r="F5587" s="299" t="n">
        <v>5380.87</v>
      </c>
    </row>
    <row r="5588" customFormat="false" ht="15" hidden="false" customHeight="false" outlineLevel="0" collapsed="false">
      <c r="A5588" s="294" t="s">
        <v>11926</v>
      </c>
      <c r="B5588" s="295" t="s">
        <v>11927</v>
      </c>
      <c r="C5588" s="296" t="s">
        <v>52</v>
      </c>
      <c r="D5588" s="297" t="n">
        <v>0.6518</v>
      </c>
      <c r="E5588" s="298" t="n">
        <f aca="false">1-D5588</f>
        <v>0.3482</v>
      </c>
      <c r="F5588" s="299" t="n">
        <v>5032.2</v>
      </c>
    </row>
    <row r="5589" customFormat="false" ht="15" hidden="false" customHeight="false" outlineLevel="0" collapsed="false">
      <c r="A5589" s="294" t="s">
        <v>11928</v>
      </c>
      <c r="B5589" s="295" t="s">
        <v>11929</v>
      </c>
      <c r="C5589" s="296" t="s">
        <v>32</v>
      </c>
      <c r="D5589" s="297" t="n">
        <v>0.667</v>
      </c>
      <c r="E5589" s="298" t="n">
        <f aca="false">1-D5589</f>
        <v>0.333</v>
      </c>
      <c r="F5589" s="299" t="n">
        <v>27.6</v>
      </c>
    </row>
    <row r="5590" customFormat="false" ht="15" hidden="false" customHeight="false" outlineLevel="0" collapsed="false">
      <c r="A5590" s="294" t="s">
        <v>11930</v>
      </c>
      <c r="B5590" s="295" t="s">
        <v>11929</v>
      </c>
      <c r="C5590" s="296" t="s">
        <v>52</v>
      </c>
      <c r="D5590" s="297" t="n">
        <v>0.65</v>
      </c>
      <c r="E5590" s="298" t="n">
        <f aca="false">1-D5590</f>
        <v>0.35</v>
      </c>
      <c r="F5590" s="299" t="n">
        <v>4954.01</v>
      </c>
    </row>
    <row r="5591" customFormat="false" ht="15" hidden="false" customHeight="false" outlineLevel="0" collapsed="false">
      <c r="A5591" s="294" t="s">
        <v>11931</v>
      </c>
      <c r="B5591" s="295" t="s">
        <v>11932</v>
      </c>
      <c r="C5591" s="296" t="s">
        <v>32</v>
      </c>
      <c r="D5591" s="297" t="n">
        <v>0.9109</v>
      </c>
      <c r="E5591" s="298" t="n">
        <f aca="false">1-D5591</f>
        <v>0.0891</v>
      </c>
      <c r="F5591" s="299" t="n">
        <v>26.7</v>
      </c>
    </row>
    <row r="5592" customFormat="false" ht="15" hidden="false" customHeight="false" outlineLevel="0" collapsed="false">
      <c r="A5592" s="294" t="s">
        <v>11933</v>
      </c>
      <c r="B5592" s="295" t="s">
        <v>11932</v>
      </c>
      <c r="C5592" s="296" t="s">
        <v>52</v>
      </c>
      <c r="D5592" s="297" t="n">
        <v>0.9043</v>
      </c>
      <c r="E5592" s="298" t="n">
        <f aca="false">1-D5592</f>
        <v>0.0957</v>
      </c>
      <c r="F5592" s="299" t="n">
        <v>4710.79</v>
      </c>
    </row>
    <row r="5593" customFormat="false" ht="15" hidden="false" customHeight="false" outlineLevel="0" collapsed="false">
      <c r="A5593" s="294" t="s">
        <v>11934</v>
      </c>
      <c r="B5593" s="295" t="s">
        <v>11935</v>
      </c>
      <c r="C5593" s="296" t="s">
        <v>32</v>
      </c>
      <c r="D5593" s="297" t="n">
        <v>0.9015</v>
      </c>
      <c r="E5593" s="298" t="n">
        <f aca="false">1-D5593</f>
        <v>0.0985</v>
      </c>
      <c r="F5593" s="299" t="n">
        <v>24.16</v>
      </c>
    </row>
    <row r="5594" customFormat="false" ht="15" hidden="false" customHeight="false" outlineLevel="0" collapsed="false">
      <c r="A5594" s="294" t="s">
        <v>11936</v>
      </c>
      <c r="B5594" s="295" t="s">
        <v>11935</v>
      </c>
      <c r="C5594" s="296" t="s">
        <v>52</v>
      </c>
      <c r="D5594" s="297" t="n">
        <v>0.8941</v>
      </c>
      <c r="E5594" s="298" t="n">
        <f aca="false">1-D5594</f>
        <v>0.1059</v>
      </c>
      <c r="F5594" s="299" t="n">
        <v>4255.65</v>
      </c>
    </row>
    <row r="5595" customFormat="false" ht="15" hidden="false" customHeight="false" outlineLevel="0" collapsed="false">
      <c r="A5595" s="294" t="s">
        <v>11937</v>
      </c>
      <c r="B5595" s="295" t="s">
        <v>11938</v>
      </c>
      <c r="C5595" s="296" t="s">
        <v>32</v>
      </c>
      <c r="D5595" s="297" t="n">
        <v>0.725</v>
      </c>
      <c r="E5595" s="298" t="n">
        <f aca="false">1-D5595</f>
        <v>0.275</v>
      </c>
      <c r="F5595" s="299" t="n">
        <v>33.75</v>
      </c>
    </row>
    <row r="5596" customFormat="false" ht="15" hidden="false" customHeight="false" outlineLevel="0" collapsed="false">
      <c r="A5596" s="294" t="s">
        <v>11939</v>
      </c>
      <c r="B5596" s="295" t="s">
        <v>11938</v>
      </c>
      <c r="C5596" s="296" t="s">
        <v>52</v>
      </c>
      <c r="D5596" s="297" t="n">
        <v>0.7096</v>
      </c>
      <c r="E5596" s="298" t="n">
        <f aca="false">1-D5596</f>
        <v>0.2904</v>
      </c>
      <c r="F5596" s="299" t="n">
        <v>6033.04</v>
      </c>
    </row>
    <row r="5597" customFormat="false" ht="15" hidden="false" customHeight="false" outlineLevel="0" collapsed="false">
      <c r="A5597" s="294" t="s">
        <v>11940</v>
      </c>
      <c r="B5597" s="295" t="s">
        <v>11941</v>
      </c>
      <c r="C5597" s="296" t="s">
        <v>32</v>
      </c>
      <c r="D5597" s="297" t="n">
        <v>0.98</v>
      </c>
      <c r="E5597" s="298" t="n">
        <f aca="false">1-D5597</f>
        <v>0.02</v>
      </c>
      <c r="F5597" s="299" t="n">
        <v>114.55</v>
      </c>
    </row>
    <row r="5598" customFormat="false" ht="15" hidden="false" customHeight="false" outlineLevel="0" collapsed="false">
      <c r="A5598" s="294" t="s">
        <v>11942</v>
      </c>
      <c r="B5598" s="295" t="s">
        <v>11943</v>
      </c>
      <c r="C5598" s="296" t="s">
        <v>32</v>
      </c>
      <c r="D5598" s="297" t="n">
        <v>0.9811</v>
      </c>
      <c r="E5598" s="298" t="n">
        <f aca="false">1-D5598</f>
        <v>0.0189</v>
      </c>
      <c r="F5598" s="299" t="n">
        <v>121.23</v>
      </c>
    </row>
    <row r="5599" customFormat="false" ht="15" hidden="false" customHeight="false" outlineLevel="0" collapsed="false">
      <c r="A5599" s="294" t="s">
        <v>11944</v>
      </c>
      <c r="B5599" s="295" t="s">
        <v>11945</v>
      </c>
      <c r="C5599" s="296" t="s">
        <v>32</v>
      </c>
      <c r="D5599" s="297" t="n">
        <v>0.982</v>
      </c>
      <c r="E5599" s="298" t="n">
        <f aca="false">1-D5599</f>
        <v>0.018</v>
      </c>
      <c r="F5599" s="299" t="n">
        <v>126.94</v>
      </c>
    </row>
    <row r="5600" customFormat="false" ht="15" hidden="false" customHeight="false" outlineLevel="0" collapsed="false">
      <c r="A5600" s="294" t="s">
        <v>11946</v>
      </c>
      <c r="B5600" s="295" t="s">
        <v>11947</v>
      </c>
      <c r="C5600" s="296" t="s">
        <v>52</v>
      </c>
      <c r="D5600" s="297" t="n">
        <v>0.9784</v>
      </c>
      <c r="E5600" s="298" t="n">
        <f aca="false">1-D5600</f>
        <v>0.0216</v>
      </c>
      <c r="F5600" s="299" t="n">
        <v>20085.24</v>
      </c>
    </row>
    <row r="5601" customFormat="false" ht="15" hidden="false" customHeight="false" outlineLevel="0" collapsed="false">
      <c r="A5601" s="294" t="s">
        <v>11948</v>
      </c>
      <c r="B5601" s="295" t="s">
        <v>11949</v>
      </c>
      <c r="C5601" s="296" t="s">
        <v>52</v>
      </c>
      <c r="D5601" s="297" t="n">
        <v>0.9796</v>
      </c>
      <c r="E5601" s="298" t="n">
        <f aca="false">1-D5601</f>
        <v>0.0204</v>
      </c>
      <c r="F5601" s="299" t="n">
        <v>21252.59</v>
      </c>
    </row>
    <row r="5602" customFormat="false" ht="15" hidden="false" customHeight="false" outlineLevel="0" collapsed="false">
      <c r="A5602" s="294" t="s">
        <v>11950</v>
      </c>
      <c r="B5602" s="295" t="s">
        <v>11951</v>
      </c>
      <c r="C5602" s="296" t="s">
        <v>52</v>
      </c>
      <c r="D5602" s="297" t="n">
        <v>0.9805</v>
      </c>
      <c r="E5602" s="298" t="n">
        <f aca="false">1-D5602</f>
        <v>0.0195</v>
      </c>
      <c r="F5602" s="299" t="n">
        <v>22252.54</v>
      </c>
    </row>
    <row r="5603" customFormat="false" ht="15" hidden="false" customHeight="false" outlineLevel="0" collapsed="false">
      <c r="A5603" s="294" t="s">
        <v>11952</v>
      </c>
      <c r="B5603" s="295" t="s">
        <v>11953</v>
      </c>
      <c r="C5603" s="296" t="s">
        <v>52</v>
      </c>
      <c r="D5603" s="297" t="n">
        <v>0.5938</v>
      </c>
      <c r="E5603" s="298" t="n">
        <f aca="false">1-D5603</f>
        <v>0.4062</v>
      </c>
      <c r="F5603" s="299" t="n">
        <v>3755.21</v>
      </c>
    </row>
    <row r="5604" customFormat="false" ht="15" hidden="false" customHeight="false" outlineLevel="0" collapsed="false">
      <c r="A5604" s="294" t="s">
        <v>11954</v>
      </c>
      <c r="B5604" s="295" t="s">
        <v>11955</v>
      </c>
      <c r="C5604" s="296" t="s">
        <v>32</v>
      </c>
      <c r="D5604" s="297" t="n">
        <v>0.6118</v>
      </c>
      <c r="E5604" s="298" t="n">
        <f aca="false">1-D5604</f>
        <v>0.3882</v>
      </c>
      <c r="F5604" s="299" t="n">
        <v>20.84</v>
      </c>
    </row>
    <row r="5605" customFormat="false" ht="15" hidden="false" customHeight="false" outlineLevel="0" collapsed="false">
      <c r="A5605" s="294" t="s">
        <v>11956</v>
      </c>
      <c r="B5605" s="295" t="s">
        <v>11957</v>
      </c>
      <c r="C5605" s="296" t="s">
        <v>32</v>
      </c>
      <c r="D5605" s="297" t="n">
        <v>0.6513</v>
      </c>
      <c r="E5605" s="298" t="n">
        <f aca="false">1-D5605</f>
        <v>0.3487</v>
      </c>
      <c r="F5605" s="299" t="n">
        <v>26.61</v>
      </c>
    </row>
    <row r="5606" customFormat="false" ht="15" hidden="false" customHeight="false" outlineLevel="0" collapsed="false">
      <c r="A5606" s="294" t="s">
        <v>11958</v>
      </c>
      <c r="B5606" s="295" t="s">
        <v>11957</v>
      </c>
      <c r="C5606" s="296" t="s">
        <v>52</v>
      </c>
      <c r="D5606" s="297" t="n">
        <v>0.6335</v>
      </c>
      <c r="E5606" s="298" t="n">
        <f aca="false">1-D5606</f>
        <v>0.3665</v>
      </c>
      <c r="F5606" s="299" t="n">
        <v>4781.55</v>
      </c>
    </row>
    <row r="5607" customFormat="false" ht="15" hidden="false" customHeight="false" outlineLevel="0" collapsed="false">
      <c r="A5607" s="294" t="s">
        <v>724</v>
      </c>
      <c r="B5607" s="295" t="s">
        <v>725</v>
      </c>
      <c r="C5607" s="296" t="s">
        <v>32</v>
      </c>
      <c r="D5607" s="297" t="n">
        <v>0.6737</v>
      </c>
      <c r="E5607" s="298" t="n">
        <f aca="false">1-D5607</f>
        <v>0.3263</v>
      </c>
      <c r="F5607" s="299" t="n">
        <v>28.53</v>
      </c>
    </row>
    <row r="5608" customFormat="false" ht="15" hidden="false" customHeight="false" outlineLevel="0" collapsed="false">
      <c r="A5608" s="294" t="s">
        <v>11959</v>
      </c>
      <c r="B5608" s="295" t="s">
        <v>11960</v>
      </c>
      <c r="C5608" s="296" t="s">
        <v>32</v>
      </c>
      <c r="D5608" s="297" t="n">
        <v>0.6861</v>
      </c>
      <c r="E5608" s="298" t="n">
        <f aca="false">1-D5608</f>
        <v>0.3139</v>
      </c>
      <c r="F5608" s="299" t="n">
        <v>27.49</v>
      </c>
    </row>
    <row r="5609" customFormat="false" ht="15" hidden="false" customHeight="false" outlineLevel="0" collapsed="false">
      <c r="A5609" s="294" t="s">
        <v>11961</v>
      </c>
      <c r="B5609" s="295" t="s">
        <v>11960</v>
      </c>
      <c r="C5609" s="296" t="s">
        <v>52</v>
      </c>
      <c r="D5609" s="297" t="n">
        <v>0.6693</v>
      </c>
      <c r="E5609" s="298" t="n">
        <f aca="false">1-D5609</f>
        <v>0.3307</v>
      </c>
      <c r="F5609" s="299" t="n">
        <v>4924.45</v>
      </c>
    </row>
    <row r="5610" customFormat="false" ht="15" hidden="false" customHeight="false" outlineLevel="0" collapsed="false">
      <c r="A5610" s="294" t="s">
        <v>11962</v>
      </c>
      <c r="B5610" s="295" t="s">
        <v>11963</v>
      </c>
      <c r="C5610" s="296" t="s">
        <v>32</v>
      </c>
      <c r="D5610" s="297" t="n">
        <v>0.8911</v>
      </c>
      <c r="E5610" s="298" t="n">
        <f aca="false">1-D5610</f>
        <v>0.1089</v>
      </c>
      <c r="F5610" s="299" t="n">
        <v>21.85</v>
      </c>
    </row>
    <row r="5611" customFormat="false" ht="15" hidden="false" customHeight="false" outlineLevel="0" collapsed="false">
      <c r="A5611" s="294" t="s">
        <v>11964</v>
      </c>
      <c r="B5611" s="295" t="s">
        <v>11963</v>
      </c>
      <c r="C5611" s="296" t="s">
        <v>52</v>
      </c>
      <c r="D5611" s="297" t="n">
        <v>0.8834</v>
      </c>
      <c r="E5611" s="298" t="n">
        <f aca="false">1-D5611</f>
        <v>0.1166</v>
      </c>
      <c r="F5611" s="299" t="n">
        <v>3863.85</v>
      </c>
    </row>
    <row r="5612" customFormat="false" ht="15" hidden="false" customHeight="false" outlineLevel="0" collapsed="false">
      <c r="A5612" s="294" t="s">
        <v>11965</v>
      </c>
      <c r="B5612" s="295" t="s">
        <v>11966</v>
      </c>
      <c r="C5612" s="296" t="s">
        <v>52</v>
      </c>
      <c r="D5612" s="297" t="n">
        <v>0.9101</v>
      </c>
      <c r="E5612" s="298" t="n">
        <f aca="false">1-D5612</f>
        <v>0.0899</v>
      </c>
      <c r="F5612" s="299" t="n">
        <v>5012.61</v>
      </c>
    </row>
    <row r="5613" customFormat="false" ht="15" hidden="false" customHeight="false" outlineLevel="0" collapsed="false">
      <c r="A5613" s="294" t="s">
        <v>11967</v>
      </c>
      <c r="B5613" s="295" t="s">
        <v>11968</v>
      </c>
      <c r="C5613" s="296" t="s">
        <v>32</v>
      </c>
      <c r="D5613" s="297" t="n">
        <v>0.9163</v>
      </c>
      <c r="E5613" s="298" t="n">
        <f aca="false">1-D5613</f>
        <v>0.0837</v>
      </c>
      <c r="F5613" s="299" t="n">
        <v>28.43</v>
      </c>
    </row>
    <row r="5614" customFormat="false" ht="15" hidden="false" customHeight="false" outlineLevel="0" collapsed="false">
      <c r="A5614" s="294" t="s">
        <v>11969</v>
      </c>
      <c r="B5614" s="295" t="s">
        <v>11970</v>
      </c>
      <c r="C5614" s="296" t="s">
        <v>32</v>
      </c>
      <c r="D5614" s="297" t="n">
        <v>0.6985</v>
      </c>
      <c r="E5614" s="298" t="n">
        <f aca="false">1-D5614</f>
        <v>0.3015</v>
      </c>
      <c r="F5614" s="299" t="n">
        <v>26.83</v>
      </c>
    </row>
    <row r="5615" customFormat="false" ht="15" hidden="false" customHeight="false" outlineLevel="0" collapsed="false">
      <c r="A5615" s="294" t="s">
        <v>11971</v>
      </c>
      <c r="B5615" s="295" t="s">
        <v>11970</v>
      </c>
      <c r="C5615" s="296" t="s">
        <v>52</v>
      </c>
      <c r="D5615" s="297" t="n">
        <v>0.6826</v>
      </c>
      <c r="E5615" s="298" t="n">
        <f aca="false">1-D5615</f>
        <v>0.3174</v>
      </c>
      <c r="F5615" s="299" t="n">
        <v>4805.18</v>
      </c>
    </row>
    <row r="5616" customFormat="false" ht="15" hidden="false" customHeight="false" outlineLevel="0" collapsed="false">
      <c r="A5616" s="294" t="s">
        <v>11972</v>
      </c>
      <c r="B5616" s="295" t="s">
        <v>11973</v>
      </c>
      <c r="C5616" s="296" t="s">
        <v>52</v>
      </c>
      <c r="D5616" s="297" t="n">
        <v>0.6523</v>
      </c>
      <c r="E5616" s="298" t="n">
        <f aca="false">1-D5616</f>
        <v>0.3477</v>
      </c>
      <c r="F5616" s="299" t="n">
        <v>5040.1</v>
      </c>
    </row>
    <row r="5617" customFormat="false" ht="15" hidden="false" customHeight="false" outlineLevel="0" collapsed="false">
      <c r="A5617" s="294" t="s">
        <v>11974</v>
      </c>
      <c r="B5617" s="295" t="s">
        <v>11975</v>
      </c>
      <c r="C5617" s="296" t="s">
        <v>32</v>
      </c>
      <c r="D5617" s="297" t="n">
        <v>0.6688</v>
      </c>
      <c r="E5617" s="298" t="n">
        <f aca="false">1-D5617</f>
        <v>0.3312</v>
      </c>
      <c r="F5617" s="299" t="n">
        <v>28.02</v>
      </c>
    </row>
    <row r="5618" customFormat="false" ht="15" hidden="false" customHeight="false" outlineLevel="0" collapsed="false">
      <c r="A5618" s="294" t="s">
        <v>11976</v>
      </c>
      <c r="B5618" s="295" t="s">
        <v>11977</v>
      </c>
      <c r="C5618" s="296" t="s">
        <v>32</v>
      </c>
      <c r="D5618" s="297" t="n">
        <v>0.6529</v>
      </c>
      <c r="E5618" s="298" t="n">
        <f aca="false">1-D5618</f>
        <v>0.3471</v>
      </c>
      <c r="F5618" s="299" t="n">
        <v>26.48</v>
      </c>
    </row>
    <row r="5619" customFormat="false" ht="15" hidden="false" customHeight="false" outlineLevel="0" collapsed="false">
      <c r="A5619" s="294" t="s">
        <v>11978</v>
      </c>
      <c r="B5619" s="295" t="s">
        <v>11977</v>
      </c>
      <c r="C5619" s="296" t="s">
        <v>52</v>
      </c>
      <c r="D5619" s="297" t="n">
        <v>0.6356</v>
      </c>
      <c r="E5619" s="298" t="n">
        <f aca="false">1-D5619</f>
        <v>0.3644</v>
      </c>
      <c r="F5619" s="299" t="n">
        <v>4758.94</v>
      </c>
    </row>
    <row r="5620" customFormat="false" ht="15" hidden="false" customHeight="false" outlineLevel="0" collapsed="false">
      <c r="A5620" s="294" t="s">
        <v>11979</v>
      </c>
      <c r="B5620" s="295" t="s">
        <v>11980</v>
      </c>
      <c r="C5620" s="296" t="s">
        <v>32</v>
      </c>
      <c r="D5620" s="297" t="n">
        <v>0.8265</v>
      </c>
      <c r="E5620" s="298" t="n">
        <f aca="false">1-D5620</f>
        <v>0.1735</v>
      </c>
      <c r="F5620" s="299" t="n">
        <v>13.26</v>
      </c>
    </row>
    <row r="5621" customFormat="false" ht="15" hidden="false" customHeight="false" outlineLevel="0" collapsed="false">
      <c r="A5621" s="294" t="s">
        <v>11981</v>
      </c>
      <c r="B5621" s="295" t="s">
        <v>11980</v>
      </c>
      <c r="C5621" s="296" t="s">
        <v>52</v>
      </c>
      <c r="D5621" s="297" t="n">
        <v>0.8155</v>
      </c>
      <c r="E5621" s="298" t="n">
        <f aca="false">1-D5621</f>
        <v>0.1845</v>
      </c>
      <c r="F5621" s="299" t="n">
        <v>2356.66</v>
      </c>
    </row>
    <row r="5622" customFormat="false" ht="15" hidden="false" customHeight="false" outlineLevel="0" collapsed="false">
      <c r="A5622" s="294" t="s">
        <v>11982</v>
      </c>
      <c r="B5622" s="295" t="s">
        <v>11983</v>
      </c>
      <c r="C5622" s="296" t="s">
        <v>52</v>
      </c>
      <c r="D5622" s="297" t="n">
        <v>0.9422</v>
      </c>
      <c r="E5622" s="298" t="n">
        <f aca="false">1-D5622</f>
        <v>0.0578</v>
      </c>
      <c r="F5622" s="299" t="n">
        <v>7520.09</v>
      </c>
    </row>
    <row r="5623" customFormat="false" ht="15" hidden="false" customHeight="false" outlineLevel="0" collapsed="false">
      <c r="A5623" s="294" t="s">
        <v>11984</v>
      </c>
      <c r="B5623" s="295" t="s">
        <v>11985</v>
      </c>
      <c r="C5623" s="296" t="s">
        <v>32</v>
      </c>
      <c r="D5623" s="297" t="n">
        <v>0.9464</v>
      </c>
      <c r="E5623" s="298" t="n">
        <f aca="false">1-D5623</f>
        <v>0.0536</v>
      </c>
      <c r="F5623" s="299" t="n">
        <v>42.76</v>
      </c>
    </row>
    <row r="5624" customFormat="false" ht="15" hidden="false" customHeight="false" outlineLevel="0" collapsed="false">
      <c r="A5624" s="294" t="s">
        <v>11986</v>
      </c>
      <c r="B5624" s="295" t="s">
        <v>11987</v>
      </c>
      <c r="C5624" s="296" t="s">
        <v>52</v>
      </c>
      <c r="D5624" s="297" t="n">
        <v>0.71</v>
      </c>
      <c r="E5624" s="298" t="n">
        <f aca="false">1-D5624</f>
        <v>0.29</v>
      </c>
      <c r="F5624" s="299" t="n">
        <v>6043.36</v>
      </c>
    </row>
    <row r="5625" customFormat="false" ht="15" hidden="false" customHeight="false" outlineLevel="0" collapsed="false">
      <c r="A5625" s="294" t="s">
        <v>11988</v>
      </c>
      <c r="B5625" s="295" t="s">
        <v>11989</v>
      </c>
      <c r="C5625" s="296" t="s">
        <v>32</v>
      </c>
      <c r="D5625" s="297" t="n">
        <v>0.7257</v>
      </c>
      <c r="E5625" s="298" t="n">
        <f aca="false">1-D5625</f>
        <v>0.2743</v>
      </c>
      <c r="F5625" s="299" t="n">
        <v>33.83</v>
      </c>
    </row>
    <row r="5626" customFormat="false" ht="15" hidden="false" customHeight="false" outlineLevel="0" collapsed="false">
      <c r="A5626" s="294" t="s">
        <v>11990</v>
      </c>
      <c r="B5626" s="295" t="s">
        <v>11991</v>
      </c>
      <c r="C5626" s="296" t="s">
        <v>32</v>
      </c>
      <c r="D5626" s="297" t="n">
        <v>0.7694</v>
      </c>
      <c r="E5626" s="298" t="n">
        <f aca="false">1-D5626</f>
        <v>0.2306</v>
      </c>
      <c r="F5626" s="299" t="n">
        <v>35.08</v>
      </c>
    </row>
    <row r="5627" customFormat="false" ht="15" hidden="false" customHeight="false" outlineLevel="0" collapsed="false">
      <c r="A5627" s="294" t="s">
        <v>11992</v>
      </c>
      <c r="B5627" s="295" t="s">
        <v>11993</v>
      </c>
      <c r="C5627" s="296" t="s">
        <v>52</v>
      </c>
      <c r="D5627" s="297" t="n">
        <v>0.7556</v>
      </c>
      <c r="E5627" s="298" t="n">
        <f aca="false">1-D5627</f>
        <v>0.2444</v>
      </c>
      <c r="F5627" s="299" t="n">
        <v>6241.29</v>
      </c>
    </row>
    <row r="5628" customFormat="false" ht="15" hidden="false" customHeight="false" outlineLevel="0" collapsed="false">
      <c r="A5628" s="294" t="s">
        <v>11994</v>
      </c>
      <c r="B5628" s="295" t="s">
        <v>11995</v>
      </c>
      <c r="C5628" s="296" t="s">
        <v>32</v>
      </c>
      <c r="D5628" s="297" t="n">
        <v>0.6912</v>
      </c>
      <c r="E5628" s="298" t="n">
        <f aca="false">1-D5628</f>
        <v>0.3088</v>
      </c>
      <c r="F5628" s="299" t="n">
        <v>30.05</v>
      </c>
    </row>
    <row r="5629" customFormat="false" ht="15" hidden="false" customHeight="false" outlineLevel="0" collapsed="false">
      <c r="A5629" s="294" t="s">
        <v>11996</v>
      </c>
      <c r="B5629" s="295" t="s">
        <v>11995</v>
      </c>
      <c r="C5629" s="296" t="s">
        <v>52</v>
      </c>
      <c r="D5629" s="297" t="n">
        <v>0.6749</v>
      </c>
      <c r="E5629" s="298" t="n">
        <f aca="false">1-D5629</f>
        <v>0.3251</v>
      </c>
      <c r="F5629" s="299" t="n">
        <v>5389.23</v>
      </c>
    </row>
    <row r="5630" customFormat="false" ht="15" hidden="false" customHeight="false" outlineLevel="0" collapsed="false">
      <c r="A5630" s="294" t="s">
        <v>11997</v>
      </c>
      <c r="B5630" s="295" t="s">
        <v>11998</v>
      </c>
      <c r="C5630" s="296" t="s">
        <v>52</v>
      </c>
      <c r="D5630" s="297" t="n">
        <v>0.6578</v>
      </c>
      <c r="E5630" s="298" t="n">
        <f aca="false">1-D5630</f>
        <v>0.3422</v>
      </c>
      <c r="F5630" s="299" t="n">
        <v>4997.94</v>
      </c>
    </row>
    <row r="5631" customFormat="false" ht="15" hidden="false" customHeight="false" outlineLevel="0" collapsed="false">
      <c r="A5631" s="294" t="s">
        <v>757</v>
      </c>
      <c r="B5631" s="295" t="s">
        <v>758</v>
      </c>
      <c r="C5631" s="296" t="s">
        <v>32</v>
      </c>
      <c r="D5631" s="297" t="n">
        <v>0.7184</v>
      </c>
      <c r="E5631" s="298" t="n">
        <f aca="false">1-D5631</f>
        <v>0.2816</v>
      </c>
      <c r="F5631" s="299" t="n">
        <v>32.17</v>
      </c>
    </row>
    <row r="5632" customFormat="false" ht="15" hidden="false" customHeight="false" outlineLevel="0" collapsed="false">
      <c r="A5632" s="294" t="s">
        <v>11999</v>
      </c>
      <c r="B5632" s="295" t="s">
        <v>12000</v>
      </c>
      <c r="C5632" s="296" t="s">
        <v>52</v>
      </c>
      <c r="D5632" s="297" t="n">
        <v>0.7026</v>
      </c>
      <c r="E5632" s="298" t="n">
        <f aca="false">1-D5632</f>
        <v>0.2974</v>
      </c>
      <c r="F5632" s="299" t="n">
        <v>5750.81</v>
      </c>
    </row>
    <row r="5633" customFormat="false" ht="15" hidden="false" customHeight="false" outlineLevel="0" collapsed="false">
      <c r="A5633" s="294" t="s">
        <v>12001</v>
      </c>
      <c r="B5633" s="295" t="s">
        <v>12002</v>
      </c>
      <c r="C5633" s="296" t="s">
        <v>32</v>
      </c>
      <c r="D5633" s="297" t="n">
        <v>0.7298</v>
      </c>
      <c r="E5633" s="298" t="n">
        <f aca="false">1-D5633</f>
        <v>0.2702</v>
      </c>
      <c r="F5633" s="299" t="n">
        <v>33.53</v>
      </c>
    </row>
    <row r="5634" customFormat="false" ht="15" hidden="false" customHeight="false" outlineLevel="0" collapsed="false">
      <c r="A5634" s="294" t="s">
        <v>12003</v>
      </c>
      <c r="B5634" s="295" t="s">
        <v>12002</v>
      </c>
      <c r="C5634" s="296" t="s">
        <v>52</v>
      </c>
      <c r="D5634" s="297" t="n">
        <v>0.7145</v>
      </c>
      <c r="E5634" s="298" t="n">
        <f aca="false">1-D5634</f>
        <v>0.2855</v>
      </c>
      <c r="F5634" s="299" t="n">
        <v>5990.88</v>
      </c>
    </row>
    <row r="5635" customFormat="false" ht="15" hidden="false" customHeight="false" outlineLevel="0" collapsed="false">
      <c r="A5635" s="294" t="s">
        <v>12004</v>
      </c>
      <c r="B5635" s="295" t="s">
        <v>12005</v>
      </c>
      <c r="C5635" s="296" t="s">
        <v>52</v>
      </c>
      <c r="D5635" s="297" t="n">
        <v>0.6908</v>
      </c>
      <c r="E5635" s="298" t="n">
        <f aca="false">1-D5635</f>
        <v>0.3092</v>
      </c>
      <c r="F5635" s="299" t="n">
        <v>4933.69</v>
      </c>
    </row>
    <row r="5636" customFormat="false" ht="15" hidden="false" customHeight="false" outlineLevel="0" collapsed="false">
      <c r="A5636" s="294" t="s">
        <v>12006</v>
      </c>
      <c r="B5636" s="295" t="s">
        <v>12007</v>
      </c>
      <c r="C5636" s="296" t="s">
        <v>32</v>
      </c>
      <c r="D5636" s="297" t="n">
        <v>0.7066</v>
      </c>
      <c r="E5636" s="298" t="n">
        <f aca="false">1-D5636</f>
        <v>0.2934</v>
      </c>
      <c r="F5636" s="299" t="n">
        <v>27.57</v>
      </c>
    </row>
    <row r="5637" customFormat="false" ht="15" hidden="false" customHeight="false" outlineLevel="0" collapsed="false">
      <c r="A5637" s="294" t="s">
        <v>12008</v>
      </c>
      <c r="B5637" s="295" t="s">
        <v>12009</v>
      </c>
      <c r="C5637" s="296" t="s">
        <v>32</v>
      </c>
      <c r="D5637" s="297" t="n">
        <v>1</v>
      </c>
      <c r="E5637" s="298" t="n">
        <f aca="false">1-D5637</f>
        <v>0</v>
      </c>
      <c r="F5637" s="299" t="n">
        <v>0.21</v>
      </c>
    </row>
    <row r="5638" customFormat="false" ht="15" hidden="false" customHeight="false" outlineLevel="0" collapsed="false">
      <c r="A5638" s="294" t="s">
        <v>12010</v>
      </c>
      <c r="B5638" s="295" t="s">
        <v>12011</v>
      </c>
      <c r="C5638" s="296" t="s">
        <v>52</v>
      </c>
      <c r="D5638" s="297" t="n">
        <v>1</v>
      </c>
      <c r="E5638" s="298" t="n">
        <f aca="false">1-D5638</f>
        <v>0</v>
      </c>
      <c r="F5638" s="299" t="n">
        <v>28.25</v>
      </c>
    </row>
    <row r="5639" customFormat="false" ht="15" hidden="false" customHeight="false" outlineLevel="0" collapsed="false">
      <c r="A5639" s="294" t="s">
        <v>12012</v>
      </c>
      <c r="B5639" s="295" t="s">
        <v>12013</v>
      </c>
      <c r="C5639" s="296" t="s">
        <v>32</v>
      </c>
      <c r="D5639" s="297" t="n">
        <v>1</v>
      </c>
      <c r="E5639" s="298" t="n">
        <f aca="false">1-D5639</f>
        <v>0</v>
      </c>
      <c r="F5639" s="299" t="n">
        <v>0.27</v>
      </c>
    </row>
    <row r="5640" customFormat="false" ht="15" hidden="false" customHeight="false" outlineLevel="0" collapsed="false">
      <c r="A5640" s="294" t="s">
        <v>12014</v>
      </c>
      <c r="B5640" s="295" t="s">
        <v>12015</v>
      </c>
      <c r="C5640" s="296" t="s">
        <v>52</v>
      </c>
      <c r="D5640" s="297" t="n">
        <v>1</v>
      </c>
      <c r="E5640" s="298" t="n">
        <f aca="false">1-D5640</f>
        <v>0</v>
      </c>
      <c r="F5640" s="299" t="n">
        <v>91.4</v>
      </c>
    </row>
    <row r="5641" customFormat="false" ht="15" hidden="false" customHeight="false" outlineLevel="0" collapsed="false">
      <c r="A5641" s="294" t="s">
        <v>12016</v>
      </c>
      <c r="B5641" s="295" t="s">
        <v>12017</v>
      </c>
      <c r="C5641" s="296" t="s">
        <v>32</v>
      </c>
      <c r="D5641" s="297" t="n">
        <v>1</v>
      </c>
      <c r="E5641" s="298" t="n">
        <f aca="false">1-D5641</f>
        <v>0</v>
      </c>
      <c r="F5641" s="299" t="n">
        <v>0.21</v>
      </c>
    </row>
    <row r="5642" customFormat="false" ht="15" hidden="false" customHeight="false" outlineLevel="0" collapsed="false">
      <c r="A5642" s="294" t="s">
        <v>12018</v>
      </c>
      <c r="B5642" s="295" t="s">
        <v>12019</v>
      </c>
      <c r="C5642" s="296" t="s">
        <v>52</v>
      </c>
      <c r="D5642" s="297" t="n">
        <v>1</v>
      </c>
      <c r="E5642" s="298" t="n">
        <f aca="false">1-D5642</f>
        <v>0</v>
      </c>
      <c r="F5642" s="299" t="n">
        <v>28.25</v>
      </c>
    </row>
    <row r="5643" customFormat="false" ht="15" hidden="false" customHeight="false" outlineLevel="0" collapsed="false">
      <c r="A5643" s="294" t="s">
        <v>12020</v>
      </c>
      <c r="B5643" s="295" t="s">
        <v>12021</v>
      </c>
      <c r="C5643" s="296" t="s">
        <v>32</v>
      </c>
      <c r="D5643" s="297" t="n">
        <v>1</v>
      </c>
      <c r="E5643" s="298" t="n">
        <f aca="false">1-D5643</f>
        <v>0</v>
      </c>
      <c r="F5643" s="299" t="n">
        <v>0.21</v>
      </c>
    </row>
    <row r="5644" customFormat="false" ht="15" hidden="false" customHeight="false" outlineLevel="0" collapsed="false">
      <c r="A5644" s="294" t="s">
        <v>12022</v>
      </c>
      <c r="B5644" s="295" t="s">
        <v>12023</v>
      </c>
      <c r="C5644" s="296" t="s">
        <v>52</v>
      </c>
      <c r="D5644" s="297" t="n">
        <v>1</v>
      </c>
      <c r="E5644" s="298" t="n">
        <f aca="false">1-D5644</f>
        <v>0</v>
      </c>
      <c r="F5644" s="299" t="n">
        <v>27.74</v>
      </c>
    </row>
    <row r="5645" customFormat="false" ht="15" hidden="false" customHeight="false" outlineLevel="0" collapsed="false">
      <c r="A5645" s="294" t="s">
        <v>12024</v>
      </c>
      <c r="B5645" s="295" t="s">
        <v>12025</v>
      </c>
      <c r="C5645" s="296" t="s">
        <v>32</v>
      </c>
      <c r="D5645" s="297" t="n">
        <v>1</v>
      </c>
      <c r="E5645" s="298" t="n">
        <f aca="false">1-D5645</f>
        <v>0</v>
      </c>
      <c r="F5645" s="299" t="n">
        <v>0.27</v>
      </c>
    </row>
    <row r="5646" customFormat="false" ht="15" hidden="false" customHeight="false" outlineLevel="0" collapsed="false">
      <c r="A5646" s="294" t="s">
        <v>12026</v>
      </c>
      <c r="B5646" s="295" t="s">
        <v>12027</v>
      </c>
      <c r="C5646" s="296" t="s">
        <v>32</v>
      </c>
      <c r="D5646" s="297" t="n">
        <v>1</v>
      </c>
      <c r="E5646" s="298" t="n">
        <f aca="false">1-D5646</f>
        <v>0</v>
      </c>
      <c r="F5646" s="299" t="n">
        <v>0.27</v>
      </c>
    </row>
    <row r="5647" customFormat="false" ht="15" hidden="false" customHeight="false" outlineLevel="0" collapsed="false">
      <c r="A5647" s="294" t="s">
        <v>12028</v>
      </c>
      <c r="B5647" s="295" t="s">
        <v>12029</v>
      </c>
      <c r="C5647" s="296" t="s">
        <v>52</v>
      </c>
      <c r="D5647" s="297" t="n">
        <v>1</v>
      </c>
      <c r="E5647" s="298" t="n">
        <f aca="false">1-D5647</f>
        <v>0</v>
      </c>
      <c r="F5647" s="299" t="n">
        <v>36.15</v>
      </c>
    </row>
    <row r="5648" customFormat="false" ht="15" hidden="false" customHeight="false" outlineLevel="0" collapsed="false">
      <c r="A5648" s="294" t="s">
        <v>12030</v>
      </c>
      <c r="B5648" s="295" t="s">
        <v>12031</v>
      </c>
      <c r="C5648" s="296" t="s">
        <v>52</v>
      </c>
      <c r="D5648" s="297" t="n">
        <v>1</v>
      </c>
      <c r="E5648" s="298" t="n">
        <f aca="false">1-D5648</f>
        <v>0</v>
      </c>
      <c r="F5648" s="299" t="n">
        <v>28.25</v>
      </c>
    </row>
    <row r="5649" customFormat="false" ht="15" hidden="false" customHeight="false" outlineLevel="0" collapsed="false">
      <c r="A5649" s="294" t="s">
        <v>12032</v>
      </c>
      <c r="B5649" s="295" t="s">
        <v>12033</v>
      </c>
      <c r="C5649" s="296" t="s">
        <v>32</v>
      </c>
      <c r="D5649" s="297" t="n">
        <v>1</v>
      </c>
      <c r="E5649" s="298" t="n">
        <f aca="false">1-D5649</f>
        <v>0</v>
      </c>
      <c r="F5649" s="299" t="n">
        <v>0.21</v>
      </c>
    </row>
    <row r="5650" customFormat="false" ht="15" hidden="false" customHeight="false" outlineLevel="0" collapsed="false">
      <c r="A5650" s="294" t="s">
        <v>12034</v>
      </c>
      <c r="B5650" s="295" t="s">
        <v>12035</v>
      </c>
      <c r="C5650" s="296" t="s">
        <v>52</v>
      </c>
      <c r="D5650" s="297" t="n">
        <v>1</v>
      </c>
      <c r="E5650" s="298" t="n">
        <f aca="false">1-D5650</f>
        <v>0</v>
      </c>
      <c r="F5650" s="299" t="n">
        <v>27.74</v>
      </c>
    </row>
    <row r="5651" customFormat="false" ht="15" hidden="false" customHeight="false" outlineLevel="0" collapsed="false">
      <c r="A5651" s="294" t="s">
        <v>12036</v>
      </c>
      <c r="B5651" s="295" t="s">
        <v>12037</v>
      </c>
      <c r="C5651" s="296" t="s">
        <v>32</v>
      </c>
      <c r="D5651" s="297" t="n">
        <v>1</v>
      </c>
      <c r="E5651" s="298" t="n">
        <f aca="false">1-D5651</f>
        <v>0</v>
      </c>
      <c r="F5651" s="299" t="n">
        <v>0.12</v>
      </c>
    </row>
    <row r="5652" customFormat="false" ht="15" hidden="false" customHeight="false" outlineLevel="0" collapsed="false">
      <c r="A5652" s="294" t="s">
        <v>12038</v>
      </c>
      <c r="B5652" s="295" t="s">
        <v>12039</v>
      </c>
      <c r="C5652" s="296" t="s">
        <v>52</v>
      </c>
      <c r="D5652" s="297" t="n">
        <v>1</v>
      </c>
      <c r="E5652" s="298" t="n">
        <f aca="false">1-D5652</f>
        <v>0</v>
      </c>
      <c r="F5652" s="299" t="n">
        <v>16.25</v>
      </c>
    </row>
    <row r="5653" customFormat="false" ht="15" hidden="false" customHeight="false" outlineLevel="0" collapsed="false">
      <c r="A5653" s="294" t="s">
        <v>12040</v>
      </c>
      <c r="B5653" s="295" t="s">
        <v>12041</v>
      </c>
      <c r="C5653" s="296" t="s">
        <v>32</v>
      </c>
      <c r="D5653" s="297" t="n">
        <v>1</v>
      </c>
      <c r="E5653" s="298" t="n">
        <f aca="false">1-D5653</f>
        <v>0</v>
      </c>
      <c r="F5653" s="299" t="n">
        <v>0.45</v>
      </c>
    </row>
    <row r="5654" customFormat="false" ht="15" hidden="false" customHeight="false" outlineLevel="0" collapsed="false">
      <c r="A5654" s="294" t="s">
        <v>12042</v>
      </c>
      <c r="B5654" s="295" t="s">
        <v>12043</v>
      </c>
      <c r="C5654" s="296" t="s">
        <v>52</v>
      </c>
      <c r="D5654" s="297" t="n">
        <v>1</v>
      </c>
      <c r="E5654" s="298" t="n">
        <f aca="false">1-D5654</f>
        <v>0</v>
      </c>
      <c r="F5654" s="299" t="n">
        <v>59.81</v>
      </c>
    </row>
    <row r="5655" customFormat="false" ht="15" hidden="false" customHeight="false" outlineLevel="0" collapsed="false">
      <c r="A5655" s="294" t="s">
        <v>12044</v>
      </c>
      <c r="B5655" s="295" t="s">
        <v>12045</v>
      </c>
      <c r="C5655" s="296" t="s">
        <v>32</v>
      </c>
      <c r="D5655" s="297" t="n">
        <v>1</v>
      </c>
      <c r="E5655" s="298" t="n">
        <f aca="false">1-D5655</f>
        <v>0</v>
      </c>
      <c r="F5655" s="299" t="n">
        <v>0.27</v>
      </c>
    </row>
    <row r="5656" customFormat="false" ht="15" hidden="false" customHeight="false" outlineLevel="0" collapsed="false">
      <c r="A5656" s="294" t="s">
        <v>12046</v>
      </c>
      <c r="B5656" s="295" t="s">
        <v>12047</v>
      </c>
      <c r="C5656" s="296" t="s">
        <v>52</v>
      </c>
      <c r="D5656" s="297" t="n">
        <v>1</v>
      </c>
      <c r="E5656" s="298" t="n">
        <f aca="false">1-D5656</f>
        <v>0</v>
      </c>
      <c r="F5656" s="299" t="n">
        <v>36.87</v>
      </c>
    </row>
    <row r="5657" customFormat="false" ht="15" hidden="false" customHeight="false" outlineLevel="0" collapsed="false">
      <c r="A5657" s="294" t="s">
        <v>12048</v>
      </c>
      <c r="B5657" s="295" t="s">
        <v>12049</v>
      </c>
      <c r="C5657" s="296" t="s">
        <v>32</v>
      </c>
      <c r="D5657" s="297" t="n">
        <v>1</v>
      </c>
      <c r="E5657" s="298" t="n">
        <f aca="false">1-D5657</f>
        <v>0</v>
      </c>
      <c r="F5657" s="299" t="n">
        <v>0.92</v>
      </c>
    </row>
    <row r="5658" customFormat="false" ht="15" hidden="false" customHeight="false" outlineLevel="0" collapsed="false">
      <c r="A5658" s="294" t="s">
        <v>12050</v>
      </c>
      <c r="B5658" s="295" t="s">
        <v>12051</v>
      </c>
      <c r="C5658" s="296" t="s">
        <v>32</v>
      </c>
      <c r="D5658" s="297" t="n">
        <v>1</v>
      </c>
      <c r="E5658" s="298" t="n">
        <f aca="false">1-D5658</f>
        <v>0</v>
      </c>
      <c r="F5658" s="299" t="n">
        <v>0.98</v>
      </c>
    </row>
    <row r="5659" customFormat="false" ht="15" hidden="false" customHeight="false" outlineLevel="0" collapsed="false">
      <c r="A5659" s="294" t="s">
        <v>12052</v>
      </c>
      <c r="B5659" s="295" t="s">
        <v>12053</v>
      </c>
      <c r="C5659" s="296" t="s">
        <v>32</v>
      </c>
      <c r="D5659" s="297" t="n">
        <v>1</v>
      </c>
      <c r="E5659" s="298" t="n">
        <f aca="false">1-D5659</f>
        <v>0</v>
      </c>
      <c r="F5659" s="299" t="n">
        <v>1.02</v>
      </c>
    </row>
    <row r="5660" customFormat="false" ht="15" hidden="false" customHeight="false" outlineLevel="0" collapsed="false">
      <c r="A5660" s="294" t="s">
        <v>12054</v>
      </c>
      <c r="B5660" s="295" t="s">
        <v>12055</v>
      </c>
      <c r="C5660" s="296" t="s">
        <v>52</v>
      </c>
      <c r="D5660" s="297" t="n">
        <v>1</v>
      </c>
      <c r="E5660" s="298" t="n">
        <f aca="false">1-D5660</f>
        <v>0</v>
      </c>
      <c r="F5660" s="299" t="n">
        <v>122.24</v>
      </c>
    </row>
    <row r="5661" customFormat="false" ht="15" hidden="false" customHeight="false" outlineLevel="0" collapsed="false">
      <c r="A5661" s="294" t="s">
        <v>12056</v>
      </c>
      <c r="B5661" s="295" t="s">
        <v>12057</v>
      </c>
      <c r="C5661" s="296" t="s">
        <v>52</v>
      </c>
      <c r="D5661" s="297" t="n">
        <v>1</v>
      </c>
      <c r="E5661" s="298" t="n">
        <f aca="false">1-D5661</f>
        <v>0</v>
      </c>
      <c r="F5661" s="299" t="n">
        <v>129.51</v>
      </c>
    </row>
    <row r="5662" customFormat="false" ht="15" hidden="false" customHeight="false" outlineLevel="0" collapsed="false">
      <c r="A5662" s="294" t="s">
        <v>12058</v>
      </c>
      <c r="B5662" s="295" t="s">
        <v>12059</v>
      </c>
      <c r="C5662" s="296" t="s">
        <v>52</v>
      </c>
      <c r="D5662" s="297" t="n">
        <v>1</v>
      </c>
      <c r="E5662" s="298" t="n">
        <f aca="false">1-D5662</f>
        <v>0</v>
      </c>
      <c r="F5662" s="299" t="n">
        <v>135.73</v>
      </c>
    </row>
    <row r="5663" customFormat="false" ht="15" hidden="false" customHeight="false" outlineLevel="0" collapsed="false">
      <c r="A5663" s="294" t="s">
        <v>12060</v>
      </c>
      <c r="B5663" s="295" t="s">
        <v>12061</v>
      </c>
      <c r="C5663" s="296" t="s">
        <v>52</v>
      </c>
      <c r="D5663" s="297" t="n">
        <v>1</v>
      </c>
      <c r="E5663" s="298" t="n">
        <f aca="false">1-D5663</f>
        <v>0</v>
      </c>
      <c r="F5663" s="299" t="n">
        <v>24.52</v>
      </c>
    </row>
    <row r="5664" customFormat="false" ht="15" hidden="false" customHeight="false" outlineLevel="0" collapsed="false">
      <c r="A5664" s="294" t="s">
        <v>12062</v>
      </c>
      <c r="B5664" s="295" t="s">
        <v>12063</v>
      </c>
      <c r="C5664" s="296" t="s">
        <v>32</v>
      </c>
      <c r="D5664" s="297" t="n">
        <v>1</v>
      </c>
      <c r="E5664" s="298" t="n">
        <f aca="false">1-D5664</f>
        <v>0</v>
      </c>
      <c r="F5664" s="299" t="n">
        <v>0.18</v>
      </c>
    </row>
    <row r="5665" customFormat="false" ht="15" hidden="false" customHeight="false" outlineLevel="0" collapsed="false">
      <c r="A5665" s="294" t="s">
        <v>12064</v>
      </c>
      <c r="B5665" s="295" t="s">
        <v>12065</v>
      </c>
      <c r="C5665" s="296" t="s">
        <v>32</v>
      </c>
      <c r="D5665" s="297" t="n">
        <v>1</v>
      </c>
      <c r="E5665" s="298" t="n">
        <f aca="false">1-D5665</f>
        <v>0</v>
      </c>
      <c r="F5665" s="299" t="n">
        <v>0.25</v>
      </c>
    </row>
    <row r="5666" customFormat="false" ht="15" hidden="false" customHeight="false" outlineLevel="0" collapsed="false">
      <c r="A5666" s="294" t="s">
        <v>12066</v>
      </c>
      <c r="B5666" s="295" t="s">
        <v>12067</v>
      </c>
      <c r="C5666" s="296" t="s">
        <v>52</v>
      </c>
      <c r="D5666" s="297" t="n">
        <v>1</v>
      </c>
      <c r="E5666" s="298" t="n">
        <f aca="false">1-D5666</f>
        <v>0</v>
      </c>
      <c r="F5666" s="299" t="n">
        <v>33.31</v>
      </c>
    </row>
    <row r="5667" customFormat="false" ht="15" hidden="false" customHeight="false" outlineLevel="0" collapsed="false">
      <c r="A5667" s="294" t="s">
        <v>12068</v>
      </c>
      <c r="B5667" s="295" t="s">
        <v>12069</v>
      </c>
      <c r="C5667" s="296" t="s">
        <v>32</v>
      </c>
      <c r="D5667" s="297" t="n">
        <v>1</v>
      </c>
      <c r="E5667" s="298" t="n">
        <f aca="false">1-D5667</f>
        <v>0</v>
      </c>
      <c r="F5667" s="299" t="n">
        <v>0.69</v>
      </c>
    </row>
    <row r="5668" customFormat="false" ht="15" hidden="false" customHeight="false" outlineLevel="0" collapsed="false">
      <c r="A5668" s="294" t="s">
        <v>12070</v>
      </c>
      <c r="B5668" s="295" t="s">
        <v>12071</v>
      </c>
      <c r="C5668" s="296" t="s">
        <v>32</v>
      </c>
      <c r="D5668" s="297" t="n">
        <v>1</v>
      </c>
      <c r="E5668" s="298" t="n">
        <f aca="false">1-D5668</f>
        <v>0</v>
      </c>
      <c r="F5668" s="299" t="n">
        <v>0.33</v>
      </c>
    </row>
    <row r="5669" customFormat="false" ht="15" hidden="false" customHeight="false" outlineLevel="0" collapsed="false">
      <c r="A5669" s="294" t="s">
        <v>12072</v>
      </c>
      <c r="B5669" s="295" t="s">
        <v>12073</v>
      </c>
      <c r="C5669" s="296" t="s">
        <v>52</v>
      </c>
      <c r="D5669" s="297" t="n">
        <v>1</v>
      </c>
      <c r="E5669" s="298" t="n">
        <f aca="false">1-D5669</f>
        <v>0</v>
      </c>
      <c r="F5669" s="299" t="n">
        <v>44.02</v>
      </c>
    </row>
    <row r="5670" customFormat="false" ht="15" hidden="false" customHeight="false" outlineLevel="0" collapsed="false">
      <c r="A5670" s="294" t="s">
        <v>12074</v>
      </c>
      <c r="B5670" s="295" t="s">
        <v>12075</v>
      </c>
      <c r="C5670" s="296" t="s">
        <v>32</v>
      </c>
      <c r="D5670" s="297" t="n">
        <v>1</v>
      </c>
      <c r="E5670" s="298" t="n">
        <f aca="false">1-D5670</f>
        <v>0</v>
      </c>
      <c r="F5670" s="299" t="n">
        <v>0.09</v>
      </c>
    </row>
    <row r="5671" customFormat="false" ht="15" hidden="false" customHeight="false" outlineLevel="0" collapsed="false">
      <c r="A5671" s="294" t="s">
        <v>12076</v>
      </c>
      <c r="B5671" s="295" t="s">
        <v>12077</v>
      </c>
      <c r="C5671" s="296" t="s">
        <v>52</v>
      </c>
      <c r="D5671" s="297" t="n">
        <v>1</v>
      </c>
      <c r="E5671" s="298" t="n">
        <f aca="false">1-D5671</f>
        <v>0</v>
      </c>
      <c r="F5671" s="299" t="n">
        <v>13.02</v>
      </c>
    </row>
    <row r="5672" customFormat="false" ht="15" hidden="false" customHeight="false" outlineLevel="0" collapsed="false">
      <c r="A5672" s="294" t="s">
        <v>12078</v>
      </c>
      <c r="B5672" s="295" t="s">
        <v>12079</v>
      </c>
      <c r="C5672" s="296" t="s">
        <v>52</v>
      </c>
      <c r="D5672" s="297" t="n">
        <v>1</v>
      </c>
      <c r="E5672" s="298" t="n">
        <f aca="false">1-D5672</f>
        <v>0</v>
      </c>
      <c r="F5672" s="299" t="n">
        <v>28.38</v>
      </c>
    </row>
    <row r="5673" customFormat="false" ht="15" hidden="false" customHeight="false" outlineLevel="0" collapsed="false">
      <c r="A5673" s="294" t="s">
        <v>12080</v>
      </c>
      <c r="B5673" s="295" t="s">
        <v>12081</v>
      </c>
      <c r="C5673" s="296" t="s">
        <v>32</v>
      </c>
      <c r="D5673" s="297" t="n">
        <v>1</v>
      </c>
      <c r="E5673" s="298" t="n">
        <f aca="false">1-D5673</f>
        <v>0</v>
      </c>
      <c r="F5673" s="299" t="n">
        <v>0.21</v>
      </c>
    </row>
    <row r="5674" customFormat="false" ht="15" hidden="false" customHeight="false" outlineLevel="0" collapsed="false">
      <c r="A5674" s="294" t="s">
        <v>12082</v>
      </c>
      <c r="B5674" s="295" t="s">
        <v>12083</v>
      </c>
      <c r="C5674" s="296" t="s">
        <v>52</v>
      </c>
      <c r="D5674" s="297" t="n">
        <v>1</v>
      </c>
      <c r="E5674" s="298" t="n">
        <f aca="false">1-D5674</f>
        <v>0</v>
      </c>
      <c r="F5674" s="299" t="n">
        <v>28.25</v>
      </c>
    </row>
    <row r="5675" customFormat="false" ht="15" hidden="false" customHeight="false" outlineLevel="0" collapsed="false">
      <c r="A5675" s="294" t="s">
        <v>12084</v>
      </c>
      <c r="B5675" s="295" t="s">
        <v>12085</v>
      </c>
      <c r="C5675" s="296" t="s">
        <v>32</v>
      </c>
      <c r="D5675" s="297" t="n">
        <v>1</v>
      </c>
      <c r="E5675" s="298" t="n">
        <f aca="false">1-D5675</f>
        <v>0</v>
      </c>
      <c r="F5675" s="299" t="n">
        <v>0.21</v>
      </c>
    </row>
    <row r="5676" customFormat="false" ht="15" hidden="false" customHeight="false" outlineLevel="0" collapsed="false">
      <c r="A5676" s="294" t="s">
        <v>12086</v>
      </c>
      <c r="B5676" s="295" t="s">
        <v>12087</v>
      </c>
      <c r="C5676" s="296" t="s">
        <v>52</v>
      </c>
      <c r="D5676" s="297" t="n">
        <v>1</v>
      </c>
      <c r="E5676" s="298" t="n">
        <f aca="false">1-D5676</f>
        <v>0</v>
      </c>
      <c r="F5676" s="299" t="n">
        <v>36.15</v>
      </c>
    </row>
    <row r="5677" customFormat="false" ht="15" hidden="false" customHeight="false" outlineLevel="0" collapsed="false">
      <c r="A5677" s="294" t="s">
        <v>12088</v>
      </c>
      <c r="B5677" s="295" t="s">
        <v>12089</v>
      </c>
      <c r="C5677" s="296" t="s">
        <v>32</v>
      </c>
      <c r="D5677" s="297" t="n">
        <v>1</v>
      </c>
      <c r="E5677" s="298" t="n">
        <f aca="false">1-D5677</f>
        <v>0</v>
      </c>
      <c r="F5677" s="299" t="n">
        <v>0.21</v>
      </c>
    </row>
    <row r="5678" customFormat="false" ht="15" hidden="false" customHeight="false" outlineLevel="0" collapsed="false">
      <c r="A5678" s="294" t="s">
        <v>12090</v>
      </c>
      <c r="B5678" s="295" t="s">
        <v>12091</v>
      </c>
      <c r="C5678" s="296" t="s">
        <v>32</v>
      </c>
      <c r="D5678" s="297" t="n">
        <v>1</v>
      </c>
      <c r="E5678" s="298" t="n">
        <f aca="false">1-D5678</f>
        <v>0</v>
      </c>
      <c r="F5678" s="299" t="n">
        <v>0.19</v>
      </c>
    </row>
    <row r="5679" customFormat="false" ht="15" hidden="false" customHeight="false" outlineLevel="0" collapsed="false">
      <c r="A5679" s="294" t="s">
        <v>12092</v>
      </c>
      <c r="B5679" s="295" t="s">
        <v>12093</v>
      </c>
      <c r="C5679" s="296" t="s">
        <v>52</v>
      </c>
      <c r="D5679" s="297" t="n">
        <v>1</v>
      </c>
      <c r="E5679" s="298" t="n">
        <f aca="false">1-D5679</f>
        <v>0</v>
      </c>
      <c r="F5679" s="299" t="n">
        <v>26.06</v>
      </c>
    </row>
    <row r="5680" customFormat="false" ht="15" hidden="false" customHeight="false" outlineLevel="0" collapsed="false">
      <c r="A5680" s="294" t="s">
        <v>12094</v>
      </c>
      <c r="B5680" s="295" t="s">
        <v>12095</v>
      </c>
      <c r="C5680" s="296" t="s">
        <v>32</v>
      </c>
      <c r="D5680" s="297" t="n">
        <v>1</v>
      </c>
      <c r="E5680" s="298" t="n">
        <f aca="false">1-D5680</f>
        <v>0</v>
      </c>
      <c r="F5680" s="299" t="n">
        <v>0.09</v>
      </c>
    </row>
    <row r="5681" customFormat="false" ht="15" hidden="false" customHeight="false" outlineLevel="0" collapsed="false">
      <c r="A5681" s="294" t="s">
        <v>12096</v>
      </c>
      <c r="B5681" s="295" t="s">
        <v>12097</v>
      </c>
      <c r="C5681" s="296" t="s">
        <v>52</v>
      </c>
      <c r="D5681" s="297" t="n">
        <v>1</v>
      </c>
      <c r="E5681" s="298" t="n">
        <f aca="false">1-D5681</f>
        <v>0</v>
      </c>
      <c r="F5681" s="299" t="n">
        <v>11.95</v>
      </c>
    </row>
    <row r="5682" customFormat="false" ht="15" hidden="false" customHeight="false" outlineLevel="0" collapsed="false">
      <c r="A5682" s="294" t="s">
        <v>12098</v>
      </c>
      <c r="B5682" s="295" t="s">
        <v>12099</v>
      </c>
      <c r="C5682" s="296" t="s">
        <v>32</v>
      </c>
      <c r="D5682" s="297" t="n">
        <v>1</v>
      </c>
      <c r="E5682" s="298" t="n">
        <f aca="false">1-D5682</f>
        <v>0</v>
      </c>
      <c r="F5682" s="299" t="n">
        <v>0.33</v>
      </c>
    </row>
    <row r="5683" customFormat="false" ht="15" hidden="false" customHeight="false" outlineLevel="0" collapsed="false">
      <c r="A5683" s="294" t="s">
        <v>12100</v>
      </c>
      <c r="B5683" s="295" t="s">
        <v>12101</v>
      </c>
      <c r="C5683" s="296" t="s">
        <v>52</v>
      </c>
      <c r="D5683" s="297" t="n">
        <v>1</v>
      </c>
      <c r="E5683" s="298" t="n">
        <f aca="false">1-D5683</f>
        <v>0</v>
      </c>
      <c r="F5683" s="299" t="n">
        <v>44.08</v>
      </c>
    </row>
    <row r="5684" customFormat="false" ht="15" hidden="false" customHeight="false" outlineLevel="0" collapsed="false">
      <c r="A5684" s="294" t="s">
        <v>12102</v>
      </c>
      <c r="B5684" s="295" t="s">
        <v>12103</v>
      </c>
      <c r="C5684" s="296" t="s">
        <v>32</v>
      </c>
      <c r="D5684" s="297" t="n">
        <v>1</v>
      </c>
      <c r="E5684" s="298" t="n">
        <f aca="false">1-D5684</f>
        <v>0</v>
      </c>
      <c r="F5684" s="299" t="n">
        <v>0.35</v>
      </c>
    </row>
    <row r="5685" customFormat="false" ht="15" hidden="false" customHeight="false" outlineLevel="0" collapsed="false">
      <c r="A5685" s="294" t="s">
        <v>12104</v>
      </c>
      <c r="B5685" s="295" t="s">
        <v>12105</v>
      </c>
      <c r="C5685" s="296" t="s">
        <v>52</v>
      </c>
      <c r="D5685" s="297" t="n">
        <v>1</v>
      </c>
      <c r="E5685" s="298" t="n">
        <f aca="false">1-D5685</f>
        <v>0</v>
      </c>
      <c r="F5685" s="299" t="n">
        <v>47.19</v>
      </c>
    </row>
    <row r="5686" customFormat="false" ht="15" hidden="false" customHeight="false" outlineLevel="0" collapsed="false">
      <c r="A5686" s="294" t="s">
        <v>12106</v>
      </c>
      <c r="B5686" s="295" t="s">
        <v>12107</v>
      </c>
      <c r="C5686" s="296" t="s">
        <v>32</v>
      </c>
      <c r="D5686" s="297" t="n">
        <v>1</v>
      </c>
      <c r="E5686" s="298" t="n">
        <f aca="false">1-D5686</f>
        <v>0</v>
      </c>
      <c r="F5686" s="299" t="n">
        <v>0.47</v>
      </c>
    </row>
    <row r="5687" customFormat="false" ht="15" hidden="false" customHeight="false" outlineLevel="0" collapsed="false">
      <c r="A5687" s="294" t="s">
        <v>12108</v>
      </c>
      <c r="B5687" s="295" t="s">
        <v>12109</v>
      </c>
      <c r="C5687" s="296" t="s">
        <v>52</v>
      </c>
      <c r="D5687" s="297" t="n">
        <v>1</v>
      </c>
      <c r="E5687" s="298" t="n">
        <f aca="false">1-D5687</f>
        <v>0</v>
      </c>
      <c r="F5687" s="299" t="n">
        <v>63</v>
      </c>
    </row>
    <row r="5688" customFormat="false" ht="15" hidden="false" customHeight="false" outlineLevel="0" collapsed="false">
      <c r="A5688" s="294" t="s">
        <v>12110</v>
      </c>
      <c r="B5688" s="295" t="s">
        <v>12111</v>
      </c>
      <c r="C5688" s="296" t="s">
        <v>32</v>
      </c>
      <c r="D5688" s="297" t="n">
        <v>1</v>
      </c>
      <c r="E5688" s="298" t="n">
        <f aca="false">1-D5688</f>
        <v>0</v>
      </c>
      <c r="F5688" s="299" t="n">
        <v>0.23</v>
      </c>
    </row>
    <row r="5689" customFormat="false" ht="15" hidden="false" customHeight="false" outlineLevel="0" collapsed="false">
      <c r="A5689" s="294" t="s">
        <v>12112</v>
      </c>
      <c r="B5689" s="295" t="s">
        <v>12113</v>
      </c>
      <c r="C5689" s="296" t="s">
        <v>52</v>
      </c>
      <c r="D5689" s="297" t="n">
        <v>1</v>
      </c>
      <c r="E5689" s="298" t="n">
        <f aca="false">1-D5689</f>
        <v>0</v>
      </c>
      <c r="F5689" s="299" t="n">
        <v>31.33</v>
      </c>
    </row>
    <row r="5690" customFormat="false" ht="15" hidden="false" customHeight="false" outlineLevel="0" collapsed="false">
      <c r="A5690" s="294" t="s">
        <v>12114</v>
      </c>
      <c r="B5690" s="295" t="s">
        <v>12115</v>
      </c>
      <c r="C5690" s="296" t="s">
        <v>52</v>
      </c>
      <c r="D5690" s="297" t="n">
        <v>1</v>
      </c>
      <c r="E5690" s="298" t="n">
        <f aca="false">1-D5690</f>
        <v>0</v>
      </c>
      <c r="F5690" s="299" t="n">
        <v>36.15</v>
      </c>
    </row>
    <row r="5691" customFormat="false" ht="15" hidden="false" customHeight="false" outlineLevel="0" collapsed="false">
      <c r="A5691" s="294" t="s">
        <v>12116</v>
      </c>
      <c r="B5691" s="295" t="s">
        <v>12117</v>
      </c>
      <c r="C5691" s="296" t="s">
        <v>32</v>
      </c>
      <c r="D5691" s="297" t="n">
        <v>1</v>
      </c>
      <c r="E5691" s="298" t="n">
        <f aca="false">1-D5691</f>
        <v>0</v>
      </c>
      <c r="F5691" s="299" t="n">
        <v>0.33</v>
      </c>
    </row>
    <row r="5692" customFormat="false" ht="15" hidden="false" customHeight="false" outlineLevel="0" collapsed="false">
      <c r="A5692" s="294" t="s">
        <v>12118</v>
      </c>
      <c r="B5692" s="295" t="s">
        <v>12119</v>
      </c>
      <c r="C5692" s="296" t="s">
        <v>52</v>
      </c>
      <c r="D5692" s="297" t="n">
        <v>1</v>
      </c>
      <c r="E5692" s="298" t="n">
        <f aca="false">1-D5692</f>
        <v>0</v>
      </c>
      <c r="F5692" s="299" t="n">
        <v>44.43</v>
      </c>
    </row>
    <row r="5693" customFormat="false" ht="15" hidden="false" customHeight="false" outlineLevel="0" collapsed="false">
      <c r="A5693" s="294" t="s">
        <v>12120</v>
      </c>
      <c r="B5693" s="295" t="s">
        <v>12121</v>
      </c>
      <c r="C5693" s="296" t="s">
        <v>52</v>
      </c>
      <c r="D5693" s="297" t="n">
        <v>1</v>
      </c>
      <c r="E5693" s="298" t="n">
        <f aca="false">1-D5693</f>
        <v>0</v>
      </c>
      <c r="F5693" s="299" t="n">
        <v>36.87</v>
      </c>
    </row>
    <row r="5694" customFormat="false" ht="15" hidden="false" customHeight="false" outlineLevel="0" collapsed="false">
      <c r="A5694" s="294" t="s">
        <v>12122</v>
      </c>
      <c r="B5694" s="295" t="s">
        <v>12123</v>
      </c>
      <c r="C5694" s="296" t="s">
        <v>32</v>
      </c>
      <c r="D5694" s="297" t="n">
        <v>1</v>
      </c>
      <c r="E5694" s="298" t="n">
        <f aca="false">1-D5694</f>
        <v>0</v>
      </c>
      <c r="F5694" s="299" t="n">
        <v>0.27</v>
      </c>
    </row>
    <row r="5695" customFormat="false" ht="15" hidden="false" customHeight="false" outlineLevel="0" collapsed="false">
      <c r="A5695" s="294" t="s">
        <v>12124</v>
      </c>
      <c r="B5695" s="295" t="s">
        <v>12125</v>
      </c>
      <c r="C5695" s="296" t="s">
        <v>52</v>
      </c>
      <c r="D5695" s="297" t="n">
        <v>1</v>
      </c>
      <c r="E5695" s="298" t="n">
        <f aca="false">1-D5695</f>
        <v>0</v>
      </c>
      <c r="F5695" s="299" t="n">
        <v>29.36</v>
      </c>
    </row>
    <row r="5696" customFormat="false" ht="15" hidden="false" customHeight="false" outlineLevel="0" collapsed="false">
      <c r="A5696" s="294" t="s">
        <v>12126</v>
      </c>
      <c r="B5696" s="295" t="s">
        <v>12127</v>
      </c>
      <c r="C5696" s="296" t="s">
        <v>32</v>
      </c>
      <c r="D5696" s="297" t="n">
        <v>1</v>
      </c>
      <c r="E5696" s="298" t="n">
        <f aca="false">1-D5696</f>
        <v>0</v>
      </c>
      <c r="F5696" s="299" t="n">
        <v>0.22</v>
      </c>
    </row>
    <row r="5697" customFormat="false" ht="15" hidden="false" customHeight="false" outlineLevel="0" collapsed="false">
      <c r="A5697" s="294" t="s">
        <v>12128</v>
      </c>
      <c r="B5697" s="295" t="s">
        <v>12129</v>
      </c>
      <c r="C5697" s="296" t="s">
        <v>32</v>
      </c>
      <c r="D5697" s="297" t="n">
        <v>1</v>
      </c>
      <c r="E5697" s="298" t="n">
        <f aca="false">1-D5697</f>
        <v>0</v>
      </c>
      <c r="F5697" s="299" t="n">
        <v>0.1</v>
      </c>
    </row>
    <row r="5698" customFormat="false" ht="15" hidden="false" customHeight="false" outlineLevel="0" collapsed="false">
      <c r="A5698" s="294" t="s">
        <v>12130</v>
      </c>
      <c r="B5698" s="295" t="s">
        <v>12131</v>
      </c>
      <c r="C5698" s="296" t="s">
        <v>52</v>
      </c>
      <c r="D5698" s="297" t="n">
        <v>1</v>
      </c>
      <c r="E5698" s="298" t="n">
        <f aca="false">1-D5698</f>
        <v>0</v>
      </c>
      <c r="F5698" s="299" t="n">
        <v>13.32</v>
      </c>
    </row>
    <row r="5699" customFormat="false" ht="15" hidden="false" customHeight="false" outlineLevel="0" collapsed="false">
      <c r="A5699" s="294" t="s">
        <v>12132</v>
      </c>
      <c r="B5699" s="295" t="s">
        <v>12133</v>
      </c>
      <c r="C5699" s="296" t="s">
        <v>32</v>
      </c>
      <c r="D5699" s="297" t="n">
        <v>1</v>
      </c>
      <c r="E5699" s="298" t="n">
        <f aca="false">1-D5699</f>
        <v>0</v>
      </c>
      <c r="F5699" s="299" t="n">
        <v>0.9</v>
      </c>
    </row>
    <row r="5700" customFormat="false" ht="15" hidden="false" customHeight="false" outlineLevel="0" collapsed="false">
      <c r="A5700" s="294" t="s">
        <v>12134</v>
      </c>
      <c r="B5700" s="295" t="s">
        <v>12135</v>
      </c>
      <c r="C5700" s="296" t="s">
        <v>52</v>
      </c>
      <c r="D5700" s="297" t="n">
        <v>1</v>
      </c>
      <c r="E5700" s="298" t="n">
        <f aca="false">1-D5700</f>
        <v>0</v>
      </c>
      <c r="F5700" s="299" t="n">
        <v>119.29</v>
      </c>
    </row>
    <row r="5701" customFormat="false" ht="15" hidden="false" customHeight="false" outlineLevel="0" collapsed="false">
      <c r="A5701" s="294" t="s">
        <v>12136</v>
      </c>
      <c r="B5701" s="295" t="s">
        <v>12137</v>
      </c>
      <c r="C5701" s="296" t="s">
        <v>32</v>
      </c>
      <c r="D5701" s="297" t="n">
        <v>1</v>
      </c>
      <c r="E5701" s="298" t="n">
        <f aca="false">1-D5701</f>
        <v>0</v>
      </c>
      <c r="F5701" s="299" t="n">
        <v>0.93</v>
      </c>
    </row>
    <row r="5702" customFormat="false" ht="15" hidden="false" customHeight="false" outlineLevel="0" collapsed="false">
      <c r="A5702" s="294" t="s">
        <v>12138</v>
      </c>
      <c r="B5702" s="295" t="s">
        <v>12139</v>
      </c>
      <c r="C5702" s="296" t="s">
        <v>52</v>
      </c>
      <c r="D5702" s="297" t="n">
        <v>1</v>
      </c>
      <c r="E5702" s="298" t="n">
        <f aca="false">1-D5702</f>
        <v>0</v>
      </c>
      <c r="F5702" s="299" t="n">
        <v>124.14</v>
      </c>
    </row>
    <row r="5703" customFormat="false" ht="15" hidden="false" customHeight="false" outlineLevel="0" collapsed="false">
      <c r="A5703" s="294" t="s">
        <v>12140</v>
      </c>
      <c r="B5703" s="295" t="s">
        <v>12141</v>
      </c>
      <c r="C5703" s="296" t="s">
        <v>32</v>
      </c>
      <c r="D5703" s="297" t="n">
        <v>1</v>
      </c>
      <c r="E5703" s="298" t="n">
        <f aca="false">1-D5703</f>
        <v>0</v>
      </c>
      <c r="F5703" s="299" t="n">
        <v>0.43</v>
      </c>
    </row>
    <row r="5704" customFormat="false" ht="15" hidden="false" customHeight="false" outlineLevel="0" collapsed="false">
      <c r="A5704" s="294" t="s">
        <v>12142</v>
      </c>
      <c r="B5704" s="295" t="s">
        <v>12143</v>
      </c>
      <c r="C5704" s="296" t="s">
        <v>52</v>
      </c>
      <c r="D5704" s="297" t="n">
        <v>1</v>
      </c>
      <c r="E5704" s="298" t="n">
        <f aca="false">1-D5704</f>
        <v>0</v>
      </c>
      <c r="F5704" s="299" t="n">
        <v>57.46</v>
      </c>
    </row>
    <row r="5705" customFormat="false" ht="15" hidden="false" customHeight="false" outlineLevel="0" collapsed="false">
      <c r="A5705" s="294" t="s">
        <v>12144</v>
      </c>
      <c r="B5705" s="295" t="s">
        <v>12145</v>
      </c>
      <c r="C5705" s="296" t="s">
        <v>32</v>
      </c>
      <c r="D5705" s="297" t="n">
        <v>1</v>
      </c>
      <c r="E5705" s="298" t="n">
        <f aca="false">1-D5705</f>
        <v>0</v>
      </c>
      <c r="F5705" s="299" t="n">
        <v>0.73</v>
      </c>
    </row>
    <row r="5706" customFormat="false" ht="15" hidden="false" customHeight="false" outlineLevel="0" collapsed="false">
      <c r="A5706" s="294" t="s">
        <v>12146</v>
      </c>
      <c r="B5706" s="295" t="s">
        <v>12147</v>
      </c>
      <c r="C5706" s="296" t="s">
        <v>52</v>
      </c>
      <c r="D5706" s="297" t="n">
        <v>1</v>
      </c>
      <c r="E5706" s="298" t="n">
        <f aca="false">1-D5706</f>
        <v>0</v>
      </c>
      <c r="F5706" s="299" t="n">
        <v>97.03</v>
      </c>
    </row>
    <row r="5707" customFormat="false" ht="15" hidden="false" customHeight="false" outlineLevel="0" collapsed="false">
      <c r="A5707" s="294" t="s">
        <v>12148</v>
      </c>
      <c r="B5707" s="295" t="s">
        <v>12149</v>
      </c>
      <c r="C5707" s="296" t="s">
        <v>32</v>
      </c>
      <c r="D5707" s="297" t="n">
        <v>1</v>
      </c>
      <c r="E5707" s="298" t="n">
        <f aca="false">1-D5707</f>
        <v>0</v>
      </c>
      <c r="F5707" s="299" t="n">
        <v>1.67</v>
      </c>
    </row>
    <row r="5708" customFormat="false" ht="15" hidden="false" customHeight="false" outlineLevel="0" collapsed="false">
      <c r="A5708" s="294" t="s">
        <v>12150</v>
      </c>
      <c r="B5708" s="295" t="s">
        <v>12151</v>
      </c>
      <c r="C5708" s="296" t="s">
        <v>52</v>
      </c>
      <c r="D5708" s="297" t="n">
        <v>1</v>
      </c>
      <c r="E5708" s="298" t="n">
        <f aca="false">1-D5708</f>
        <v>0</v>
      </c>
      <c r="F5708" s="299" t="n">
        <v>221.24</v>
      </c>
    </row>
    <row r="5709" customFormat="false" ht="15" hidden="false" customHeight="false" outlineLevel="0" collapsed="false">
      <c r="A5709" s="294" t="s">
        <v>12152</v>
      </c>
      <c r="B5709" s="295" t="s">
        <v>12153</v>
      </c>
      <c r="C5709" s="296" t="s">
        <v>32</v>
      </c>
      <c r="D5709" s="297" t="n">
        <v>1</v>
      </c>
      <c r="E5709" s="298" t="n">
        <f aca="false">1-D5709</f>
        <v>0</v>
      </c>
      <c r="F5709" s="299" t="n">
        <v>1.86</v>
      </c>
    </row>
    <row r="5710" customFormat="false" ht="15" hidden="false" customHeight="false" outlineLevel="0" collapsed="false">
      <c r="A5710" s="294" t="s">
        <v>12154</v>
      </c>
      <c r="B5710" s="295" t="s">
        <v>12155</v>
      </c>
      <c r="C5710" s="296" t="s">
        <v>52</v>
      </c>
      <c r="D5710" s="297" t="n">
        <v>1</v>
      </c>
      <c r="E5710" s="298" t="n">
        <f aca="false">1-D5710</f>
        <v>0</v>
      </c>
      <c r="F5710" s="299" t="n">
        <v>246.83</v>
      </c>
    </row>
    <row r="5711" customFormat="false" ht="15" hidden="false" customHeight="false" outlineLevel="0" collapsed="false">
      <c r="A5711" s="294" t="s">
        <v>12156</v>
      </c>
      <c r="B5711" s="295" t="s">
        <v>12157</v>
      </c>
      <c r="C5711" s="296" t="s">
        <v>32</v>
      </c>
      <c r="D5711" s="297" t="n">
        <v>1</v>
      </c>
      <c r="E5711" s="298" t="n">
        <f aca="false">1-D5711</f>
        <v>0</v>
      </c>
      <c r="F5711" s="299" t="n">
        <v>2.06</v>
      </c>
    </row>
    <row r="5712" customFormat="false" ht="15" hidden="false" customHeight="false" outlineLevel="0" collapsed="false">
      <c r="A5712" s="294" t="s">
        <v>12158</v>
      </c>
      <c r="B5712" s="295" t="s">
        <v>12159</v>
      </c>
      <c r="C5712" s="296" t="s">
        <v>52</v>
      </c>
      <c r="D5712" s="297" t="n">
        <v>1</v>
      </c>
      <c r="E5712" s="298" t="n">
        <f aca="false">1-D5712</f>
        <v>0</v>
      </c>
      <c r="F5712" s="299" t="n">
        <v>272.64</v>
      </c>
    </row>
    <row r="5713" customFormat="false" ht="15" hidden="false" customHeight="false" outlineLevel="0" collapsed="false">
      <c r="A5713" s="294" t="s">
        <v>12160</v>
      </c>
      <c r="B5713" s="295" t="s">
        <v>12161</v>
      </c>
      <c r="C5713" s="296" t="s">
        <v>32</v>
      </c>
      <c r="D5713" s="297" t="n">
        <v>1</v>
      </c>
      <c r="E5713" s="298" t="n">
        <f aca="false">1-D5713</f>
        <v>0</v>
      </c>
      <c r="F5713" s="299" t="n">
        <v>0.26</v>
      </c>
    </row>
    <row r="5714" customFormat="false" ht="15" hidden="false" customHeight="false" outlineLevel="0" collapsed="false">
      <c r="A5714" s="294" t="s">
        <v>12162</v>
      </c>
      <c r="B5714" s="295" t="s">
        <v>12163</v>
      </c>
      <c r="C5714" s="296" t="s">
        <v>52</v>
      </c>
      <c r="D5714" s="297" t="n">
        <v>1</v>
      </c>
      <c r="E5714" s="298" t="n">
        <f aca="false">1-D5714</f>
        <v>0</v>
      </c>
      <c r="F5714" s="299" t="n">
        <v>35.16</v>
      </c>
    </row>
    <row r="5715" customFormat="false" ht="15" hidden="false" customHeight="false" outlineLevel="0" collapsed="false">
      <c r="A5715" s="294" t="s">
        <v>12164</v>
      </c>
      <c r="B5715" s="295" t="s">
        <v>12165</v>
      </c>
      <c r="C5715" s="296" t="s">
        <v>32</v>
      </c>
      <c r="D5715" s="297" t="n">
        <v>1</v>
      </c>
      <c r="E5715" s="298" t="n">
        <f aca="false">1-D5715</f>
        <v>0</v>
      </c>
      <c r="F5715" s="299" t="n">
        <v>0.51</v>
      </c>
    </row>
    <row r="5716" customFormat="false" ht="15" hidden="false" customHeight="false" outlineLevel="0" collapsed="false">
      <c r="A5716" s="294" t="s">
        <v>12166</v>
      </c>
      <c r="B5716" s="295" t="s">
        <v>12167</v>
      </c>
      <c r="C5716" s="296" t="s">
        <v>52</v>
      </c>
      <c r="D5716" s="297" t="n">
        <v>1</v>
      </c>
      <c r="E5716" s="298" t="n">
        <f aca="false">1-D5716</f>
        <v>0</v>
      </c>
      <c r="F5716" s="299" t="n">
        <v>67.77</v>
      </c>
    </row>
    <row r="5717" customFormat="false" ht="15" hidden="false" customHeight="false" outlineLevel="0" collapsed="false">
      <c r="A5717" s="294" t="s">
        <v>12168</v>
      </c>
      <c r="B5717" s="295" t="s">
        <v>12169</v>
      </c>
      <c r="C5717" s="296" t="s">
        <v>52</v>
      </c>
      <c r="D5717" s="297" t="n">
        <v>1</v>
      </c>
      <c r="E5717" s="298" t="n">
        <f aca="false">1-D5717</f>
        <v>0</v>
      </c>
      <c r="F5717" s="299" t="n">
        <v>50.27</v>
      </c>
    </row>
    <row r="5718" customFormat="false" ht="15" hidden="false" customHeight="false" outlineLevel="0" collapsed="false">
      <c r="A5718" s="294" t="s">
        <v>12170</v>
      </c>
      <c r="B5718" s="295" t="s">
        <v>12171</v>
      </c>
      <c r="C5718" s="296" t="s">
        <v>32</v>
      </c>
      <c r="D5718" s="297" t="n">
        <v>1</v>
      </c>
      <c r="E5718" s="298" t="n">
        <f aca="false">1-D5718</f>
        <v>0</v>
      </c>
      <c r="F5718" s="299" t="n">
        <v>0.09</v>
      </c>
    </row>
    <row r="5719" customFormat="false" ht="15" hidden="false" customHeight="false" outlineLevel="0" collapsed="false">
      <c r="A5719" s="294" t="s">
        <v>12172</v>
      </c>
      <c r="B5719" s="295" t="s">
        <v>12173</v>
      </c>
      <c r="C5719" s="296" t="s">
        <v>52</v>
      </c>
      <c r="D5719" s="297" t="n">
        <v>1</v>
      </c>
      <c r="E5719" s="298" t="n">
        <f aca="false">1-D5719</f>
        <v>0</v>
      </c>
      <c r="F5719" s="299" t="n">
        <v>12.31</v>
      </c>
    </row>
    <row r="5720" customFormat="false" ht="15" hidden="false" customHeight="false" outlineLevel="0" collapsed="false">
      <c r="A5720" s="294" t="s">
        <v>12174</v>
      </c>
      <c r="B5720" s="295" t="s">
        <v>12175</v>
      </c>
      <c r="C5720" s="296" t="s">
        <v>32</v>
      </c>
      <c r="D5720" s="297" t="n">
        <v>1</v>
      </c>
      <c r="E5720" s="298" t="n">
        <f aca="false">1-D5720</f>
        <v>0</v>
      </c>
      <c r="F5720" s="299" t="n">
        <v>0.32</v>
      </c>
    </row>
    <row r="5721" customFormat="false" ht="15" hidden="false" customHeight="false" outlineLevel="0" collapsed="false">
      <c r="A5721" s="294" t="s">
        <v>12176</v>
      </c>
      <c r="B5721" s="295" t="s">
        <v>12177</v>
      </c>
      <c r="C5721" s="296" t="s">
        <v>52</v>
      </c>
      <c r="D5721" s="297" t="n">
        <v>1</v>
      </c>
      <c r="E5721" s="298" t="n">
        <f aca="false">1-D5721</f>
        <v>0</v>
      </c>
      <c r="F5721" s="299" t="n">
        <v>43.29</v>
      </c>
    </row>
    <row r="5722" customFormat="false" ht="15" hidden="false" customHeight="false" outlineLevel="0" collapsed="false">
      <c r="A5722" s="294" t="s">
        <v>12178</v>
      </c>
      <c r="B5722" s="295" t="s">
        <v>12179</v>
      </c>
      <c r="C5722" s="296" t="s">
        <v>52</v>
      </c>
      <c r="D5722" s="297" t="n">
        <v>1</v>
      </c>
      <c r="E5722" s="298" t="n">
        <f aca="false">1-D5722</f>
        <v>0</v>
      </c>
      <c r="F5722" s="299" t="n">
        <v>53.63</v>
      </c>
    </row>
    <row r="5723" customFormat="false" ht="15" hidden="false" customHeight="false" outlineLevel="0" collapsed="false">
      <c r="A5723" s="294" t="s">
        <v>12180</v>
      </c>
      <c r="B5723" s="295" t="s">
        <v>12181</v>
      </c>
      <c r="C5723" s="296" t="s">
        <v>32</v>
      </c>
      <c r="D5723" s="297" t="n">
        <v>1</v>
      </c>
      <c r="E5723" s="298" t="n">
        <f aca="false">1-D5723</f>
        <v>0</v>
      </c>
      <c r="F5723" s="299" t="n">
        <v>0.4</v>
      </c>
    </row>
    <row r="5724" customFormat="false" ht="15" hidden="false" customHeight="false" outlineLevel="0" collapsed="false">
      <c r="A5724" s="294" t="s">
        <v>12182</v>
      </c>
      <c r="B5724" s="295" t="s">
        <v>12183</v>
      </c>
      <c r="C5724" s="296" t="s">
        <v>32</v>
      </c>
      <c r="D5724" s="297" t="n">
        <v>1</v>
      </c>
      <c r="E5724" s="298" t="n">
        <f aca="false">1-D5724</f>
        <v>0</v>
      </c>
      <c r="F5724" s="299" t="n">
        <v>0.43</v>
      </c>
    </row>
    <row r="5725" customFormat="false" ht="15" hidden="false" customHeight="false" outlineLevel="0" collapsed="false">
      <c r="A5725" s="294" t="s">
        <v>12184</v>
      </c>
      <c r="B5725" s="295" t="s">
        <v>12185</v>
      </c>
      <c r="C5725" s="296" t="s">
        <v>52</v>
      </c>
      <c r="D5725" s="297" t="n">
        <v>1</v>
      </c>
      <c r="E5725" s="298" t="n">
        <f aca="false">1-D5725</f>
        <v>0</v>
      </c>
      <c r="F5725" s="299" t="n">
        <v>56.82</v>
      </c>
    </row>
    <row r="5726" customFormat="false" ht="15" hidden="false" customHeight="false" outlineLevel="0" collapsed="false">
      <c r="A5726" s="294" t="s">
        <v>12186</v>
      </c>
      <c r="B5726" s="295" t="s">
        <v>12187</v>
      </c>
      <c r="C5726" s="296" t="s">
        <v>32</v>
      </c>
      <c r="D5726" s="297" t="n">
        <v>1</v>
      </c>
      <c r="E5726" s="298" t="n">
        <f aca="false">1-D5726</f>
        <v>0</v>
      </c>
      <c r="F5726" s="299" t="n">
        <v>0.23</v>
      </c>
    </row>
    <row r="5727" customFormat="false" ht="15" hidden="false" customHeight="false" outlineLevel="0" collapsed="false">
      <c r="A5727" s="294" t="s">
        <v>12188</v>
      </c>
      <c r="B5727" s="295" t="s">
        <v>12189</v>
      </c>
      <c r="C5727" s="296" t="s">
        <v>52</v>
      </c>
      <c r="D5727" s="297" t="n">
        <v>1</v>
      </c>
      <c r="E5727" s="298" t="n">
        <f aca="false">1-D5727</f>
        <v>0</v>
      </c>
      <c r="F5727" s="299" t="n">
        <v>31.55</v>
      </c>
    </row>
    <row r="5728" customFormat="false" ht="15" hidden="false" customHeight="false" outlineLevel="0" collapsed="false">
      <c r="A5728" s="294" t="s">
        <v>12190</v>
      </c>
      <c r="B5728" s="295" t="s">
        <v>12191</v>
      </c>
      <c r="C5728" s="296" t="s">
        <v>32</v>
      </c>
      <c r="D5728" s="297" t="n">
        <v>1</v>
      </c>
      <c r="E5728" s="298" t="n">
        <f aca="false">1-D5728</f>
        <v>0</v>
      </c>
      <c r="F5728" s="299" t="n">
        <v>0.74</v>
      </c>
    </row>
    <row r="5729" customFormat="false" ht="15" hidden="false" customHeight="false" outlineLevel="0" collapsed="false">
      <c r="A5729" s="294" t="s">
        <v>12192</v>
      </c>
      <c r="B5729" s="295" t="s">
        <v>12193</v>
      </c>
      <c r="C5729" s="296" t="s">
        <v>52</v>
      </c>
      <c r="D5729" s="297" t="n">
        <v>1</v>
      </c>
      <c r="E5729" s="298" t="n">
        <f aca="false">1-D5729</f>
        <v>0</v>
      </c>
      <c r="F5729" s="299" t="n">
        <v>98.17</v>
      </c>
    </row>
    <row r="5730" customFormat="false" ht="15" hidden="false" customHeight="false" outlineLevel="0" collapsed="false">
      <c r="A5730" s="294" t="s">
        <v>12194</v>
      </c>
      <c r="B5730" s="295" t="s">
        <v>12195</v>
      </c>
      <c r="C5730" s="296" t="s">
        <v>32</v>
      </c>
      <c r="D5730" s="297" t="n">
        <v>1</v>
      </c>
      <c r="E5730" s="298" t="n">
        <f aca="false">1-D5730</f>
        <v>0</v>
      </c>
      <c r="F5730" s="299" t="n">
        <v>1.25</v>
      </c>
    </row>
    <row r="5731" customFormat="false" ht="15" hidden="false" customHeight="false" outlineLevel="0" collapsed="false">
      <c r="A5731" s="294" t="s">
        <v>12196</v>
      </c>
      <c r="B5731" s="295" t="s">
        <v>12197</v>
      </c>
      <c r="C5731" s="296" t="s">
        <v>52</v>
      </c>
      <c r="D5731" s="297" t="n">
        <v>1</v>
      </c>
      <c r="E5731" s="298" t="n">
        <f aca="false">1-D5731</f>
        <v>0</v>
      </c>
      <c r="F5731" s="299" t="n">
        <v>166.18</v>
      </c>
    </row>
    <row r="5732" customFormat="false" ht="15" hidden="false" customHeight="false" outlineLevel="0" collapsed="false">
      <c r="A5732" s="294" t="s">
        <v>12198</v>
      </c>
      <c r="B5732" s="295" t="s">
        <v>12199</v>
      </c>
      <c r="C5732" s="296" t="s">
        <v>32</v>
      </c>
      <c r="D5732" s="297" t="n">
        <v>1</v>
      </c>
      <c r="E5732" s="298" t="n">
        <f aca="false">1-D5732</f>
        <v>0</v>
      </c>
      <c r="F5732" s="299" t="n">
        <v>0.63</v>
      </c>
    </row>
    <row r="5733" customFormat="false" ht="15" hidden="false" customHeight="false" outlineLevel="0" collapsed="false">
      <c r="A5733" s="294" t="s">
        <v>12200</v>
      </c>
      <c r="B5733" s="295" t="s">
        <v>12201</v>
      </c>
      <c r="C5733" s="296" t="s">
        <v>52</v>
      </c>
      <c r="D5733" s="297" t="n">
        <v>1</v>
      </c>
      <c r="E5733" s="298" t="n">
        <f aca="false">1-D5733</f>
        <v>0</v>
      </c>
      <c r="F5733" s="299" t="n">
        <v>83.56</v>
      </c>
    </row>
    <row r="5734" customFormat="false" ht="15" hidden="false" customHeight="false" outlineLevel="0" collapsed="false">
      <c r="A5734" s="294" t="s">
        <v>12202</v>
      </c>
      <c r="B5734" s="295" t="s">
        <v>12203</v>
      </c>
      <c r="C5734" s="296" t="s">
        <v>32</v>
      </c>
      <c r="D5734" s="297" t="n">
        <v>1</v>
      </c>
      <c r="E5734" s="298" t="n">
        <f aca="false">1-D5734</f>
        <v>0</v>
      </c>
      <c r="F5734" s="299" t="n">
        <v>0.24</v>
      </c>
    </row>
    <row r="5735" customFormat="false" ht="15" hidden="false" customHeight="false" outlineLevel="0" collapsed="false">
      <c r="A5735" s="294" t="s">
        <v>12204</v>
      </c>
      <c r="B5735" s="295" t="s">
        <v>12205</v>
      </c>
      <c r="C5735" s="296" t="s">
        <v>52</v>
      </c>
      <c r="D5735" s="297" t="n">
        <v>1</v>
      </c>
      <c r="E5735" s="298" t="n">
        <f aca="false">1-D5735</f>
        <v>0</v>
      </c>
      <c r="F5735" s="299" t="n">
        <v>32.54</v>
      </c>
    </row>
    <row r="5736" customFormat="false" ht="15" hidden="false" customHeight="false" outlineLevel="0" collapsed="false">
      <c r="A5736" s="294" t="s">
        <v>12206</v>
      </c>
      <c r="B5736" s="295" t="s">
        <v>12207</v>
      </c>
      <c r="C5736" s="296" t="s">
        <v>52</v>
      </c>
      <c r="D5736" s="297" t="n">
        <v>1</v>
      </c>
      <c r="E5736" s="298" t="n">
        <f aca="false">1-D5736</f>
        <v>0</v>
      </c>
      <c r="F5736" s="299" t="n">
        <v>28.3</v>
      </c>
    </row>
    <row r="5737" customFormat="false" ht="15" hidden="false" customHeight="false" outlineLevel="0" collapsed="false">
      <c r="A5737" s="294" t="s">
        <v>12208</v>
      </c>
      <c r="B5737" s="295" t="s">
        <v>12209</v>
      </c>
      <c r="C5737" s="296" t="s">
        <v>32</v>
      </c>
      <c r="D5737" s="297" t="n">
        <v>1</v>
      </c>
      <c r="E5737" s="298" t="n">
        <f aca="false">1-D5737</f>
        <v>0</v>
      </c>
      <c r="F5737" s="299" t="n">
        <v>0.38</v>
      </c>
    </row>
    <row r="5738" customFormat="false" ht="15" hidden="false" customHeight="false" outlineLevel="0" collapsed="false">
      <c r="A5738" s="294" t="s">
        <v>12210</v>
      </c>
      <c r="B5738" s="295" t="s">
        <v>12211</v>
      </c>
      <c r="C5738" s="296" t="s">
        <v>32</v>
      </c>
      <c r="D5738" s="297" t="n">
        <v>1</v>
      </c>
      <c r="E5738" s="298" t="n">
        <f aca="false">1-D5738</f>
        <v>0</v>
      </c>
      <c r="F5738" s="299" t="n">
        <v>0.79</v>
      </c>
    </row>
    <row r="5739" customFormat="false" ht="15" hidden="false" customHeight="false" outlineLevel="0" collapsed="false">
      <c r="A5739" s="294" t="s">
        <v>12212</v>
      </c>
      <c r="B5739" s="295" t="s">
        <v>12213</v>
      </c>
      <c r="C5739" s="296" t="s">
        <v>32</v>
      </c>
      <c r="D5739" s="297" t="n">
        <v>1</v>
      </c>
      <c r="E5739" s="298" t="n">
        <f aca="false">1-D5739</f>
        <v>0</v>
      </c>
      <c r="F5739" s="299" t="n">
        <v>0.13</v>
      </c>
    </row>
    <row r="5740" customFormat="false" ht="15" hidden="false" customHeight="false" outlineLevel="0" collapsed="false">
      <c r="A5740" s="294" t="s">
        <v>12214</v>
      </c>
      <c r="B5740" s="295" t="s">
        <v>12215</v>
      </c>
      <c r="C5740" s="296" t="s">
        <v>52</v>
      </c>
      <c r="D5740" s="297" t="n">
        <v>1</v>
      </c>
      <c r="E5740" s="298" t="n">
        <f aca="false">1-D5740</f>
        <v>0</v>
      </c>
      <c r="F5740" s="299" t="n">
        <v>17.36</v>
      </c>
    </row>
    <row r="5741" customFormat="false" ht="15" hidden="false" customHeight="false" outlineLevel="0" collapsed="false">
      <c r="A5741" s="294" t="s">
        <v>12216</v>
      </c>
      <c r="B5741" s="295" t="s">
        <v>12217</v>
      </c>
      <c r="C5741" s="296" t="s">
        <v>52</v>
      </c>
      <c r="D5741" s="297" t="n">
        <v>1</v>
      </c>
      <c r="E5741" s="298" t="n">
        <f aca="false">1-D5741</f>
        <v>0</v>
      </c>
      <c r="F5741" s="299" t="n">
        <v>20.78</v>
      </c>
    </row>
    <row r="5742" customFormat="false" ht="15" hidden="false" customHeight="false" outlineLevel="0" collapsed="false">
      <c r="A5742" s="294" t="s">
        <v>12218</v>
      </c>
      <c r="B5742" s="295" t="s">
        <v>12219</v>
      </c>
      <c r="C5742" s="296" t="s">
        <v>32</v>
      </c>
      <c r="D5742" s="297" t="n">
        <v>1</v>
      </c>
      <c r="E5742" s="298" t="n">
        <f aca="false">1-D5742</f>
        <v>0</v>
      </c>
      <c r="F5742" s="299" t="n">
        <v>0.12</v>
      </c>
    </row>
    <row r="5743" customFormat="false" ht="15" hidden="false" customHeight="false" outlineLevel="0" collapsed="false">
      <c r="A5743" s="294" t="s">
        <v>12220</v>
      </c>
      <c r="B5743" s="295" t="s">
        <v>12221</v>
      </c>
      <c r="C5743" s="296" t="s">
        <v>52</v>
      </c>
      <c r="D5743" s="297" t="n">
        <v>1</v>
      </c>
      <c r="E5743" s="298" t="n">
        <f aca="false">1-D5743</f>
        <v>0</v>
      </c>
      <c r="F5743" s="299" t="n">
        <v>16.7</v>
      </c>
    </row>
    <row r="5744" customFormat="false" ht="15" hidden="false" customHeight="false" outlineLevel="0" collapsed="false">
      <c r="A5744" s="294" t="s">
        <v>12222</v>
      </c>
      <c r="B5744" s="295" t="s">
        <v>12223</v>
      </c>
      <c r="C5744" s="296" t="s">
        <v>32</v>
      </c>
      <c r="D5744" s="297" t="n">
        <v>1</v>
      </c>
      <c r="E5744" s="298" t="n">
        <f aca="false">1-D5744</f>
        <v>0</v>
      </c>
      <c r="F5744" s="299" t="n">
        <v>0.15</v>
      </c>
    </row>
    <row r="5745" customFormat="false" ht="15" hidden="false" customHeight="false" outlineLevel="0" collapsed="false">
      <c r="A5745" s="294" t="s">
        <v>12224</v>
      </c>
      <c r="B5745" s="295" t="s">
        <v>12225</v>
      </c>
      <c r="C5745" s="296" t="s">
        <v>52</v>
      </c>
      <c r="D5745" s="297" t="n">
        <v>1</v>
      </c>
      <c r="E5745" s="298" t="n">
        <f aca="false">1-D5745</f>
        <v>0</v>
      </c>
      <c r="F5745" s="299" t="n">
        <v>14.84</v>
      </c>
    </row>
    <row r="5746" customFormat="false" ht="15" hidden="false" customHeight="false" outlineLevel="0" collapsed="false">
      <c r="A5746" s="294" t="s">
        <v>12226</v>
      </c>
      <c r="B5746" s="295" t="s">
        <v>12227</v>
      </c>
      <c r="C5746" s="296" t="s">
        <v>32</v>
      </c>
      <c r="D5746" s="297" t="n">
        <v>1</v>
      </c>
      <c r="E5746" s="298" t="n">
        <f aca="false">1-D5746</f>
        <v>0</v>
      </c>
      <c r="F5746" s="299" t="n">
        <v>0.11</v>
      </c>
    </row>
    <row r="5747" customFormat="false" ht="15" hidden="false" customHeight="false" outlineLevel="0" collapsed="false">
      <c r="A5747" s="294" t="s">
        <v>12228</v>
      </c>
      <c r="B5747" s="295" t="s">
        <v>12229</v>
      </c>
      <c r="C5747" s="296" t="s">
        <v>52</v>
      </c>
      <c r="D5747" s="297" t="n">
        <v>1</v>
      </c>
      <c r="E5747" s="298" t="n">
        <f aca="false">1-D5747</f>
        <v>0</v>
      </c>
      <c r="F5747" s="299" t="n">
        <v>60.31</v>
      </c>
    </row>
    <row r="5748" customFormat="false" ht="15" hidden="false" customHeight="false" outlineLevel="0" collapsed="false">
      <c r="A5748" s="294" t="s">
        <v>12230</v>
      </c>
      <c r="B5748" s="295" t="s">
        <v>12231</v>
      </c>
      <c r="C5748" s="296" t="s">
        <v>32</v>
      </c>
      <c r="D5748" s="297" t="n">
        <v>1</v>
      </c>
      <c r="E5748" s="298" t="n">
        <f aca="false">1-D5748</f>
        <v>0</v>
      </c>
      <c r="F5748" s="299" t="n">
        <v>0.45</v>
      </c>
    </row>
    <row r="5749" customFormat="false" ht="15" hidden="false" customHeight="false" outlineLevel="0" collapsed="false">
      <c r="A5749" s="294" t="s">
        <v>12232</v>
      </c>
      <c r="B5749" s="295" t="s">
        <v>12233</v>
      </c>
      <c r="C5749" s="296" t="s">
        <v>32</v>
      </c>
      <c r="D5749" s="297" t="n">
        <v>1</v>
      </c>
      <c r="E5749" s="298" t="n">
        <f aca="false">1-D5749</f>
        <v>0</v>
      </c>
      <c r="F5749" s="299" t="n">
        <v>0.15</v>
      </c>
    </row>
    <row r="5750" customFormat="false" ht="15" hidden="false" customHeight="false" outlineLevel="0" collapsed="false">
      <c r="A5750" s="294" t="s">
        <v>12234</v>
      </c>
      <c r="B5750" s="295" t="s">
        <v>12235</v>
      </c>
      <c r="C5750" s="296" t="s">
        <v>52</v>
      </c>
      <c r="D5750" s="297" t="n">
        <v>1</v>
      </c>
      <c r="E5750" s="298" t="n">
        <f aca="false">1-D5750</f>
        <v>0</v>
      </c>
      <c r="F5750" s="299" t="n">
        <v>20.35</v>
      </c>
    </row>
    <row r="5751" customFormat="false" ht="15" hidden="false" customHeight="false" outlineLevel="0" collapsed="false">
      <c r="A5751" s="294" t="s">
        <v>12236</v>
      </c>
      <c r="B5751" s="295" t="s">
        <v>12237</v>
      </c>
      <c r="C5751" s="296" t="s">
        <v>52</v>
      </c>
      <c r="D5751" s="297" t="n">
        <v>1</v>
      </c>
      <c r="E5751" s="298" t="n">
        <f aca="false">1-D5751</f>
        <v>0</v>
      </c>
      <c r="F5751" s="299" t="n">
        <v>26.73</v>
      </c>
    </row>
    <row r="5752" customFormat="false" ht="15" hidden="false" customHeight="false" outlineLevel="0" collapsed="false">
      <c r="A5752" s="294" t="s">
        <v>12238</v>
      </c>
      <c r="B5752" s="295" t="s">
        <v>12239</v>
      </c>
      <c r="C5752" s="296" t="s">
        <v>32</v>
      </c>
      <c r="D5752" s="297" t="n">
        <v>1</v>
      </c>
      <c r="E5752" s="298" t="n">
        <f aca="false">1-D5752</f>
        <v>0</v>
      </c>
      <c r="F5752" s="299" t="n">
        <v>0.19</v>
      </c>
    </row>
    <row r="5753" customFormat="false" ht="15" hidden="false" customHeight="false" outlineLevel="0" collapsed="false">
      <c r="A5753" s="294" t="s">
        <v>12240</v>
      </c>
      <c r="B5753" s="295" t="s">
        <v>12241</v>
      </c>
      <c r="C5753" s="296" t="s">
        <v>52</v>
      </c>
      <c r="D5753" s="297" t="n">
        <v>1</v>
      </c>
      <c r="E5753" s="298" t="n">
        <f aca="false">1-D5753</f>
        <v>0</v>
      </c>
      <c r="F5753" s="299" t="n">
        <v>25.89</v>
      </c>
    </row>
    <row r="5754" customFormat="false" ht="15" hidden="false" customHeight="false" outlineLevel="0" collapsed="false">
      <c r="A5754" s="294" t="s">
        <v>12242</v>
      </c>
      <c r="B5754" s="295" t="s">
        <v>12243</v>
      </c>
      <c r="C5754" s="296" t="s">
        <v>52</v>
      </c>
      <c r="D5754" s="297" t="n">
        <v>1</v>
      </c>
      <c r="E5754" s="298" t="n">
        <f aca="false">1-D5754</f>
        <v>0</v>
      </c>
      <c r="F5754" s="299" t="n">
        <v>24.32</v>
      </c>
    </row>
    <row r="5755" customFormat="false" ht="15" hidden="false" customHeight="false" outlineLevel="0" collapsed="false">
      <c r="A5755" s="294" t="s">
        <v>12244</v>
      </c>
      <c r="B5755" s="295" t="s">
        <v>12245</v>
      </c>
      <c r="C5755" s="296" t="s">
        <v>32</v>
      </c>
      <c r="D5755" s="297" t="n">
        <v>1</v>
      </c>
      <c r="E5755" s="298" t="n">
        <f aca="false">1-D5755</f>
        <v>0</v>
      </c>
      <c r="F5755" s="299" t="n">
        <v>0.18</v>
      </c>
    </row>
    <row r="5756" customFormat="false" ht="15" hidden="false" customHeight="false" outlineLevel="0" collapsed="false">
      <c r="A5756" s="294" t="s">
        <v>12246</v>
      </c>
      <c r="B5756" s="295" t="s">
        <v>12247</v>
      </c>
      <c r="C5756" s="296" t="s">
        <v>52</v>
      </c>
      <c r="D5756" s="297" t="n">
        <v>1</v>
      </c>
      <c r="E5756" s="298" t="n">
        <f aca="false">1-D5756</f>
        <v>0</v>
      </c>
      <c r="F5756" s="299" t="n">
        <v>18.74</v>
      </c>
    </row>
    <row r="5757" customFormat="false" ht="15" hidden="false" customHeight="false" outlineLevel="0" collapsed="false">
      <c r="A5757" s="294" t="s">
        <v>12248</v>
      </c>
      <c r="B5757" s="295" t="s">
        <v>12249</v>
      </c>
      <c r="C5757" s="296" t="s">
        <v>32</v>
      </c>
      <c r="D5757" s="297" t="n">
        <v>1</v>
      </c>
      <c r="E5757" s="298" t="n">
        <f aca="false">1-D5757</f>
        <v>0</v>
      </c>
      <c r="F5757" s="299" t="n">
        <v>0.14</v>
      </c>
    </row>
    <row r="5758" customFormat="false" ht="15" hidden="false" customHeight="false" outlineLevel="0" collapsed="false">
      <c r="A5758" s="294" t="s">
        <v>12250</v>
      </c>
      <c r="B5758" s="295" t="s">
        <v>12251</v>
      </c>
      <c r="C5758" s="296" t="s">
        <v>32</v>
      </c>
      <c r="D5758" s="297" t="n">
        <v>1</v>
      </c>
      <c r="E5758" s="298" t="n">
        <f aca="false">1-D5758</f>
        <v>0</v>
      </c>
      <c r="F5758" s="299" t="n">
        <v>0.19</v>
      </c>
    </row>
    <row r="5759" customFormat="false" ht="15" hidden="false" customHeight="false" outlineLevel="0" collapsed="false">
      <c r="A5759" s="294" t="s">
        <v>12252</v>
      </c>
      <c r="B5759" s="295" t="s">
        <v>12253</v>
      </c>
      <c r="C5759" s="296" t="s">
        <v>52</v>
      </c>
      <c r="D5759" s="297" t="n">
        <v>1</v>
      </c>
      <c r="E5759" s="298" t="n">
        <f aca="false">1-D5759</f>
        <v>0</v>
      </c>
      <c r="F5759" s="299" t="n">
        <v>25.89</v>
      </c>
    </row>
    <row r="5760" customFormat="false" ht="15" hidden="false" customHeight="false" outlineLevel="0" collapsed="false">
      <c r="A5760" s="294" t="s">
        <v>12254</v>
      </c>
      <c r="B5760" s="295" t="s">
        <v>12255</v>
      </c>
      <c r="C5760" s="296" t="s">
        <v>32</v>
      </c>
      <c r="D5760" s="297" t="n">
        <v>1</v>
      </c>
      <c r="E5760" s="298" t="n">
        <f aca="false">1-D5760</f>
        <v>0</v>
      </c>
      <c r="F5760" s="299" t="n">
        <v>0.28</v>
      </c>
    </row>
    <row r="5761" customFormat="false" ht="15" hidden="false" customHeight="false" outlineLevel="0" collapsed="false">
      <c r="A5761" s="294" t="s">
        <v>12256</v>
      </c>
      <c r="B5761" s="295" t="s">
        <v>12257</v>
      </c>
      <c r="C5761" s="296" t="s">
        <v>52</v>
      </c>
      <c r="D5761" s="297" t="n">
        <v>1</v>
      </c>
      <c r="E5761" s="298" t="n">
        <f aca="false">1-D5761</f>
        <v>0</v>
      </c>
      <c r="F5761" s="299" t="n">
        <v>37.91</v>
      </c>
    </row>
    <row r="5762" customFormat="false" ht="15" hidden="false" customHeight="false" outlineLevel="0" collapsed="false">
      <c r="A5762" s="294" t="s">
        <v>12258</v>
      </c>
      <c r="B5762" s="295" t="s">
        <v>12259</v>
      </c>
      <c r="C5762" s="296" t="s">
        <v>32</v>
      </c>
      <c r="D5762" s="297" t="n">
        <v>1</v>
      </c>
      <c r="E5762" s="298" t="n">
        <f aca="false">1-D5762</f>
        <v>0</v>
      </c>
      <c r="F5762" s="299" t="n">
        <v>0.37</v>
      </c>
    </row>
    <row r="5763" customFormat="false" ht="15" hidden="false" customHeight="false" outlineLevel="0" collapsed="false">
      <c r="A5763" s="294" t="s">
        <v>12260</v>
      </c>
      <c r="B5763" s="295" t="s">
        <v>12261</v>
      </c>
      <c r="C5763" s="296" t="s">
        <v>52</v>
      </c>
      <c r="D5763" s="297" t="n">
        <v>1</v>
      </c>
      <c r="E5763" s="298" t="n">
        <f aca="false">1-D5763</f>
        <v>0</v>
      </c>
      <c r="F5763" s="299" t="n">
        <v>50.05</v>
      </c>
    </row>
    <row r="5764" customFormat="false" ht="15" hidden="false" customHeight="false" outlineLevel="0" collapsed="false">
      <c r="A5764" s="294" t="s">
        <v>12262</v>
      </c>
      <c r="B5764" s="295" t="s">
        <v>12263</v>
      </c>
      <c r="C5764" s="296" t="s">
        <v>32</v>
      </c>
      <c r="D5764" s="297" t="n">
        <v>1</v>
      </c>
      <c r="E5764" s="298" t="n">
        <f aca="false">1-D5764</f>
        <v>0</v>
      </c>
      <c r="F5764" s="299" t="n">
        <v>0.52</v>
      </c>
    </row>
    <row r="5765" customFormat="false" ht="15" hidden="false" customHeight="false" outlineLevel="0" collapsed="false">
      <c r="A5765" s="294" t="s">
        <v>12264</v>
      </c>
      <c r="B5765" s="295" t="s">
        <v>12265</v>
      </c>
      <c r="C5765" s="296" t="s">
        <v>52</v>
      </c>
      <c r="D5765" s="297" t="n">
        <v>1</v>
      </c>
      <c r="E5765" s="298" t="n">
        <f aca="false">1-D5765</f>
        <v>0</v>
      </c>
      <c r="F5765" s="299" t="n">
        <v>69.51</v>
      </c>
    </row>
    <row r="5766" customFormat="false" ht="15" hidden="false" customHeight="false" outlineLevel="0" collapsed="false">
      <c r="A5766" s="294" t="s">
        <v>12266</v>
      </c>
      <c r="B5766" s="295" t="s">
        <v>12267</v>
      </c>
      <c r="C5766" s="296" t="s">
        <v>52</v>
      </c>
      <c r="D5766" s="297" t="n">
        <v>1</v>
      </c>
      <c r="E5766" s="298" t="n">
        <f aca="false">1-D5766</f>
        <v>0</v>
      </c>
      <c r="F5766" s="299" t="n">
        <v>32.75</v>
      </c>
    </row>
    <row r="5767" customFormat="false" ht="15" hidden="false" customHeight="false" outlineLevel="0" collapsed="false">
      <c r="A5767" s="294" t="s">
        <v>12268</v>
      </c>
      <c r="B5767" s="295" t="s">
        <v>12269</v>
      </c>
      <c r="C5767" s="296" t="s">
        <v>52</v>
      </c>
      <c r="D5767" s="297" t="n">
        <v>1</v>
      </c>
      <c r="E5767" s="298" t="n">
        <f aca="false">1-D5767</f>
        <v>0</v>
      </c>
      <c r="F5767" s="299" t="n">
        <v>36.27</v>
      </c>
    </row>
    <row r="5768" customFormat="false" ht="15" hidden="false" customHeight="false" outlineLevel="0" collapsed="false">
      <c r="A5768" s="294" t="s">
        <v>12270</v>
      </c>
      <c r="B5768" s="295" t="s">
        <v>12271</v>
      </c>
      <c r="C5768" s="296" t="s">
        <v>32</v>
      </c>
      <c r="D5768" s="297" t="n">
        <v>1</v>
      </c>
      <c r="E5768" s="298" t="n">
        <f aca="false">1-D5768</f>
        <v>0</v>
      </c>
      <c r="F5768" s="299" t="n">
        <v>0.17</v>
      </c>
    </row>
    <row r="5769" customFormat="false" ht="15" hidden="false" customHeight="false" outlineLevel="0" collapsed="false">
      <c r="A5769" s="294" t="s">
        <v>12272</v>
      </c>
      <c r="B5769" s="295" t="s">
        <v>12273</v>
      </c>
      <c r="C5769" s="296" t="s">
        <v>52</v>
      </c>
      <c r="D5769" s="297" t="n">
        <v>1</v>
      </c>
      <c r="E5769" s="298" t="n">
        <f aca="false">1-D5769</f>
        <v>0</v>
      </c>
      <c r="F5769" s="299" t="n">
        <v>23.19</v>
      </c>
    </row>
    <row r="5770" customFormat="false" ht="15" hidden="false" customHeight="false" outlineLevel="0" collapsed="false">
      <c r="A5770" s="294" t="s">
        <v>12274</v>
      </c>
      <c r="B5770" s="295" t="s">
        <v>12275</v>
      </c>
      <c r="C5770" s="296" t="s">
        <v>52</v>
      </c>
      <c r="D5770" s="297" t="n">
        <v>1</v>
      </c>
      <c r="E5770" s="298" t="n">
        <f aca="false">1-D5770</f>
        <v>0</v>
      </c>
      <c r="F5770" s="299" t="n">
        <v>33.36</v>
      </c>
    </row>
    <row r="5771" customFormat="false" ht="15" hidden="false" customHeight="false" outlineLevel="0" collapsed="false">
      <c r="A5771" s="294" t="s">
        <v>12276</v>
      </c>
      <c r="B5771" s="295" t="s">
        <v>12277</v>
      </c>
      <c r="C5771" s="296" t="s">
        <v>32</v>
      </c>
      <c r="D5771" s="297" t="n">
        <v>1</v>
      </c>
      <c r="E5771" s="298" t="n">
        <f aca="false">1-D5771</f>
        <v>0</v>
      </c>
      <c r="F5771" s="299" t="n">
        <v>0.25</v>
      </c>
    </row>
    <row r="5772" customFormat="false" ht="15" hidden="false" customHeight="false" outlineLevel="0" collapsed="false">
      <c r="A5772" s="294" t="s">
        <v>12278</v>
      </c>
      <c r="B5772" s="295" t="s">
        <v>12279</v>
      </c>
      <c r="C5772" s="296" t="s">
        <v>32</v>
      </c>
      <c r="D5772" s="297" t="n">
        <v>1</v>
      </c>
      <c r="E5772" s="298" t="n">
        <f aca="false">1-D5772</f>
        <v>0</v>
      </c>
      <c r="F5772" s="299" t="n">
        <v>0.25</v>
      </c>
    </row>
    <row r="5773" customFormat="false" ht="15" hidden="false" customHeight="false" outlineLevel="0" collapsed="false">
      <c r="A5773" s="294" t="s">
        <v>12280</v>
      </c>
      <c r="B5773" s="295" t="s">
        <v>12281</v>
      </c>
      <c r="C5773" s="296" t="s">
        <v>52</v>
      </c>
      <c r="D5773" s="297" t="n">
        <v>1</v>
      </c>
      <c r="E5773" s="298" t="n">
        <f aca="false">1-D5773</f>
        <v>0</v>
      </c>
      <c r="F5773" s="299" t="n">
        <v>33.36</v>
      </c>
    </row>
    <row r="5774" customFormat="false" ht="15" hidden="false" customHeight="false" outlineLevel="0" collapsed="false">
      <c r="A5774" s="294" t="s">
        <v>12282</v>
      </c>
      <c r="B5774" s="295" t="s">
        <v>12283</v>
      </c>
      <c r="C5774" s="296" t="s">
        <v>32</v>
      </c>
      <c r="D5774" s="297" t="n">
        <v>1</v>
      </c>
      <c r="E5774" s="298" t="n">
        <f aca="false">1-D5774</f>
        <v>0</v>
      </c>
      <c r="F5774" s="299" t="n">
        <v>0.27</v>
      </c>
    </row>
    <row r="5775" customFormat="false" ht="15" hidden="false" customHeight="false" outlineLevel="0" collapsed="false">
      <c r="A5775" s="294" t="s">
        <v>12284</v>
      </c>
      <c r="B5775" s="295" t="s">
        <v>12285</v>
      </c>
      <c r="C5775" s="296" t="s">
        <v>52</v>
      </c>
      <c r="D5775" s="297" t="n">
        <v>1</v>
      </c>
      <c r="E5775" s="298" t="n">
        <f aca="false">1-D5775</f>
        <v>0</v>
      </c>
      <c r="F5775" s="299" t="n">
        <v>25.89</v>
      </c>
    </row>
    <row r="5776" customFormat="false" ht="15" hidden="false" customHeight="false" outlineLevel="0" collapsed="false">
      <c r="A5776" s="294" t="s">
        <v>12286</v>
      </c>
      <c r="B5776" s="295" t="s">
        <v>12287</v>
      </c>
      <c r="C5776" s="296" t="s">
        <v>32</v>
      </c>
      <c r="D5776" s="297" t="n">
        <v>1</v>
      </c>
      <c r="E5776" s="298" t="n">
        <f aca="false">1-D5776</f>
        <v>0</v>
      </c>
      <c r="F5776" s="299" t="n">
        <v>0.19</v>
      </c>
    </row>
    <row r="5777" customFormat="false" ht="15" hidden="false" customHeight="false" outlineLevel="0" collapsed="false">
      <c r="A5777" s="294" t="s">
        <v>12288</v>
      </c>
      <c r="B5777" s="295" t="s">
        <v>12289</v>
      </c>
      <c r="C5777" s="296" t="s">
        <v>52</v>
      </c>
      <c r="D5777" s="297" t="n">
        <v>1</v>
      </c>
      <c r="E5777" s="298" t="n">
        <f aca="false">1-D5777</f>
        <v>0</v>
      </c>
      <c r="F5777" s="299" t="n">
        <v>25.89</v>
      </c>
    </row>
    <row r="5778" customFormat="false" ht="15" hidden="false" customHeight="false" outlineLevel="0" collapsed="false">
      <c r="A5778" s="294" t="s">
        <v>12290</v>
      </c>
      <c r="B5778" s="295" t="s">
        <v>12291</v>
      </c>
      <c r="C5778" s="296" t="s">
        <v>32</v>
      </c>
      <c r="D5778" s="297" t="n">
        <v>1</v>
      </c>
      <c r="E5778" s="298" t="n">
        <f aca="false">1-D5778</f>
        <v>0</v>
      </c>
      <c r="F5778" s="299" t="n">
        <v>0.19</v>
      </c>
    </row>
    <row r="5779" customFormat="false" ht="15" hidden="false" customHeight="false" outlineLevel="0" collapsed="false">
      <c r="A5779" s="294" t="s">
        <v>12292</v>
      </c>
      <c r="B5779" s="295" t="s">
        <v>12293</v>
      </c>
      <c r="C5779" s="296" t="s">
        <v>32</v>
      </c>
      <c r="D5779" s="297" t="n">
        <v>1</v>
      </c>
      <c r="E5779" s="298" t="n">
        <f aca="false">1-D5779</f>
        <v>0</v>
      </c>
      <c r="F5779" s="299" t="n">
        <v>0.16</v>
      </c>
    </row>
    <row r="5780" customFormat="false" ht="15" hidden="false" customHeight="false" outlineLevel="0" collapsed="false">
      <c r="A5780" s="294" t="s">
        <v>12294</v>
      </c>
      <c r="B5780" s="295" t="s">
        <v>12295</v>
      </c>
      <c r="C5780" s="296" t="s">
        <v>52</v>
      </c>
      <c r="D5780" s="297" t="n">
        <v>1</v>
      </c>
      <c r="E5780" s="298" t="n">
        <f aca="false">1-D5780</f>
        <v>0</v>
      </c>
      <c r="F5780" s="299" t="n">
        <v>21.52</v>
      </c>
    </row>
    <row r="5781" customFormat="false" ht="15" hidden="false" customHeight="false" outlineLevel="0" collapsed="false">
      <c r="A5781" s="294" t="s">
        <v>12296</v>
      </c>
      <c r="B5781" s="295" t="s">
        <v>12297</v>
      </c>
      <c r="C5781" s="296" t="s">
        <v>32</v>
      </c>
      <c r="D5781" s="297" t="n">
        <v>1</v>
      </c>
      <c r="E5781" s="298" t="n">
        <f aca="false">1-D5781</f>
        <v>0</v>
      </c>
      <c r="F5781" s="299" t="n">
        <v>0.25</v>
      </c>
    </row>
    <row r="5782" customFormat="false" ht="15" hidden="false" customHeight="false" outlineLevel="0" collapsed="false">
      <c r="A5782" s="294" t="s">
        <v>12298</v>
      </c>
      <c r="B5782" s="295" t="s">
        <v>12299</v>
      </c>
      <c r="C5782" s="296" t="s">
        <v>52</v>
      </c>
      <c r="D5782" s="297" t="n">
        <v>1</v>
      </c>
      <c r="E5782" s="298" t="n">
        <f aca="false">1-D5782</f>
        <v>0</v>
      </c>
      <c r="F5782" s="299" t="n">
        <v>33.36</v>
      </c>
    </row>
    <row r="5783" customFormat="false" ht="15" hidden="false" customHeight="false" outlineLevel="0" collapsed="false">
      <c r="A5783" s="294" t="s">
        <v>12300</v>
      </c>
      <c r="B5783" s="295" t="s">
        <v>12301</v>
      </c>
      <c r="C5783" s="296" t="s">
        <v>32</v>
      </c>
      <c r="D5783" s="297" t="n">
        <v>1</v>
      </c>
      <c r="E5783" s="298" t="n">
        <f aca="false">1-D5783</f>
        <v>0</v>
      </c>
      <c r="F5783" s="299" t="n">
        <v>0.24</v>
      </c>
    </row>
    <row r="5784" customFormat="false" ht="15" hidden="false" customHeight="false" outlineLevel="0" collapsed="false">
      <c r="A5784" s="294" t="s">
        <v>12302</v>
      </c>
      <c r="B5784" s="295" t="s">
        <v>12303</v>
      </c>
      <c r="C5784" s="296" t="s">
        <v>32</v>
      </c>
      <c r="D5784" s="297" t="n">
        <v>1</v>
      </c>
      <c r="E5784" s="298" t="n">
        <f aca="false">1-D5784</f>
        <v>0</v>
      </c>
      <c r="F5784" s="299" t="n">
        <v>0.2</v>
      </c>
    </row>
    <row r="5785" customFormat="false" ht="15" hidden="false" customHeight="false" outlineLevel="0" collapsed="false">
      <c r="A5785" s="294" t="s">
        <v>12304</v>
      </c>
      <c r="B5785" s="295" t="s">
        <v>12305</v>
      </c>
      <c r="C5785" s="296" t="s">
        <v>32</v>
      </c>
      <c r="D5785" s="297" t="n">
        <v>1</v>
      </c>
      <c r="E5785" s="298" t="n">
        <f aca="false">1-D5785</f>
        <v>0</v>
      </c>
      <c r="F5785" s="299" t="n">
        <v>0.35</v>
      </c>
    </row>
    <row r="5786" customFormat="false" ht="15" hidden="false" customHeight="false" outlineLevel="0" collapsed="false">
      <c r="A5786" s="294" t="s">
        <v>12306</v>
      </c>
      <c r="B5786" s="295" t="s">
        <v>12307</v>
      </c>
      <c r="C5786" s="296" t="s">
        <v>52</v>
      </c>
      <c r="D5786" s="297" t="n">
        <v>1</v>
      </c>
      <c r="E5786" s="298" t="n">
        <f aca="false">1-D5786</f>
        <v>0</v>
      </c>
      <c r="F5786" s="299" t="n">
        <v>47.19</v>
      </c>
    </row>
    <row r="5787" customFormat="false" ht="15" hidden="false" customHeight="false" outlineLevel="0" collapsed="false">
      <c r="A5787" s="294" t="s">
        <v>12308</v>
      </c>
      <c r="B5787" s="295" t="s">
        <v>12309</v>
      </c>
      <c r="C5787" s="296" t="s">
        <v>32</v>
      </c>
      <c r="D5787" s="297" t="n">
        <v>1</v>
      </c>
      <c r="E5787" s="298" t="n">
        <f aca="false">1-D5787</f>
        <v>0</v>
      </c>
      <c r="F5787" s="299" t="n">
        <v>0.51</v>
      </c>
    </row>
    <row r="5788" customFormat="false" ht="15" hidden="false" customHeight="false" outlineLevel="0" collapsed="false">
      <c r="A5788" s="294" t="s">
        <v>12310</v>
      </c>
      <c r="B5788" s="295" t="s">
        <v>12311</v>
      </c>
      <c r="C5788" s="296" t="s">
        <v>52</v>
      </c>
      <c r="D5788" s="297" t="n">
        <v>1</v>
      </c>
      <c r="E5788" s="298" t="n">
        <f aca="false">1-D5788</f>
        <v>0</v>
      </c>
      <c r="F5788" s="299" t="n">
        <v>67.77</v>
      </c>
    </row>
    <row r="5789" customFormat="false" ht="15" hidden="false" customHeight="false" outlineLevel="0" collapsed="false">
      <c r="A5789" s="294" t="s">
        <v>12312</v>
      </c>
      <c r="B5789" s="295" t="s">
        <v>12313</v>
      </c>
      <c r="C5789" s="296" t="s">
        <v>32</v>
      </c>
      <c r="D5789" s="297" t="n">
        <v>1</v>
      </c>
      <c r="E5789" s="298" t="n">
        <f aca="false">1-D5789</f>
        <v>0</v>
      </c>
      <c r="F5789" s="299" t="n">
        <v>0.35</v>
      </c>
    </row>
    <row r="5790" customFormat="false" ht="15" hidden="false" customHeight="false" outlineLevel="0" collapsed="false">
      <c r="A5790" s="294" t="s">
        <v>12314</v>
      </c>
      <c r="B5790" s="295" t="s">
        <v>12315</v>
      </c>
      <c r="C5790" s="296" t="s">
        <v>52</v>
      </c>
      <c r="D5790" s="297" t="n">
        <v>1</v>
      </c>
      <c r="E5790" s="298" t="n">
        <f aca="false">1-D5790</f>
        <v>0</v>
      </c>
      <c r="F5790" s="299" t="n">
        <v>47.19</v>
      </c>
    </row>
    <row r="5791" customFormat="false" ht="15" hidden="false" customHeight="false" outlineLevel="0" collapsed="false">
      <c r="A5791" s="294" t="s">
        <v>12316</v>
      </c>
      <c r="B5791" s="295" t="s">
        <v>12317</v>
      </c>
      <c r="C5791" s="296" t="s">
        <v>32</v>
      </c>
      <c r="D5791" s="297" t="n">
        <v>1</v>
      </c>
      <c r="E5791" s="298" t="n">
        <f aca="false">1-D5791</f>
        <v>0</v>
      </c>
      <c r="F5791" s="299" t="n">
        <v>0.34</v>
      </c>
    </row>
    <row r="5792" customFormat="false" ht="15" hidden="false" customHeight="false" outlineLevel="0" collapsed="false">
      <c r="A5792" s="294" t="s">
        <v>12318</v>
      </c>
      <c r="B5792" s="295" t="s">
        <v>12319</v>
      </c>
      <c r="C5792" s="296" t="s">
        <v>52</v>
      </c>
      <c r="D5792" s="297" t="n">
        <v>1</v>
      </c>
      <c r="E5792" s="298" t="n">
        <f aca="false">1-D5792</f>
        <v>0</v>
      </c>
      <c r="F5792" s="299" t="n">
        <v>45.82</v>
      </c>
    </row>
    <row r="5793" customFormat="false" ht="15" hidden="false" customHeight="false" outlineLevel="0" collapsed="false">
      <c r="A5793" s="294" t="s">
        <v>12320</v>
      </c>
      <c r="B5793" s="295" t="s">
        <v>12321</v>
      </c>
      <c r="C5793" s="296" t="s">
        <v>52</v>
      </c>
      <c r="D5793" s="297" t="n">
        <v>1</v>
      </c>
      <c r="E5793" s="298" t="n">
        <f aca="false">1-D5793</f>
        <v>0</v>
      </c>
      <c r="F5793" s="299" t="n">
        <v>47.19</v>
      </c>
    </row>
    <row r="5794" customFormat="false" ht="15" hidden="false" customHeight="false" outlineLevel="0" collapsed="false">
      <c r="A5794" s="294" t="s">
        <v>12322</v>
      </c>
      <c r="B5794" s="295" t="s">
        <v>12323</v>
      </c>
      <c r="C5794" s="296" t="s">
        <v>32</v>
      </c>
      <c r="D5794" s="297" t="n">
        <v>1</v>
      </c>
      <c r="E5794" s="298" t="n">
        <f aca="false">1-D5794</f>
        <v>0</v>
      </c>
      <c r="F5794" s="299" t="n">
        <v>0.35</v>
      </c>
    </row>
    <row r="5795" customFormat="false" ht="15" hidden="false" customHeight="false" outlineLevel="0" collapsed="false">
      <c r="A5795" s="294" t="s">
        <v>12324</v>
      </c>
      <c r="B5795" s="295" t="s">
        <v>12325</v>
      </c>
      <c r="C5795" s="296" t="s">
        <v>32</v>
      </c>
      <c r="D5795" s="297" t="n">
        <v>1</v>
      </c>
      <c r="E5795" s="298" t="n">
        <f aca="false">1-D5795</f>
        <v>0</v>
      </c>
      <c r="F5795" s="299" t="n">
        <v>0.39</v>
      </c>
    </row>
    <row r="5796" customFormat="false" ht="15" hidden="false" customHeight="false" outlineLevel="0" collapsed="false">
      <c r="A5796" s="294" t="s">
        <v>12326</v>
      </c>
      <c r="B5796" s="295" t="s">
        <v>12327</v>
      </c>
      <c r="C5796" s="296" t="s">
        <v>52</v>
      </c>
      <c r="D5796" s="297" t="n">
        <v>1</v>
      </c>
      <c r="E5796" s="298" t="n">
        <f aca="false">1-D5796</f>
        <v>0</v>
      </c>
      <c r="F5796" s="299" t="n">
        <v>51.92</v>
      </c>
    </row>
    <row r="5797" customFormat="false" ht="15" hidden="false" customHeight="false" outlineLevel="0" collapsed="false">
      <c r="A5797" s="294" t="s">
        <v>12328</v>
      </c>
      <c r="B5797" s="295" t="s">
        <v>12329</v>
      </c>
      <c r="C5797" s="296" t="s">
        <v>32</v>
      </c>
      <c r="D5797" s="297" t="n">
        <v>1</v>
      </c>
      <c r="E5797" s="298" t="n">
        <f aca="false">1-D5797</f>
        <v>0</v>
      </c>
      <c r="F5797" s="299" t="n">
        <v>0.1</v>
      </c>
    </row>
    <row r="5798" customFormat="false" ht="15" hidden="false" customHeight="false" outlineLevel="0" collapsed="false">
      <c r="A5798" s="294" t="s">
        <v>12330</v>
      </c>
      <c r="B5798" s="295" t="s">
        <v>12331</v>
      </c>
      <c r="C5798" s="296" t="s">
        <v>32</v>
      </c>
      <c r="D5798" s="297" t="n">
        <v>1</v>
      </c>
      <c r="E5798" s="298" t="n">
        <f aca="false">1-D5798</f>
        <v>0</v>
      </c>
      <c r="F5798" s="299" t="n">
        <v>0.27</v>
      </c>
    </row>
    <row r="5799" customFormat="false" ht="15" hidden="false" customHeight="false" outlineLevel="0" collapsed="false">
      <c r="A5799" s="294" t="s">
        <v>12332</v>
      </c>
      <c r="B5799" s="295" t="s">
        <v>12333</v>
      </c>
      <c r="C5799" s="296" t="s">
        <v>52</v>
      </c>
      <c r="D5799" s="297" t="n">
        <v>1</v>
      </c>
      <c r="E5799" s="298" t="n">
        <f aca="false">1-D5799</f>
        <v>0</v>
      </c>
      <c r="F5799" s="299" t="n">
        <v>36.87</v>
      </c>
    </row>
    <row r="5800" customFormat="false" ht="15" hidden="false" customHeight="false" outlineLevel="0" collapsed="false">
      <c r="A5800" s="294" t="s">
        <v>12334</v>
      </c>
      <c r="B5800" s="295" t="s">
        <v>12335</v>
      </c>
      <c r="C5800" s="296" t="s">
        <v>32</v>
      </c>
      <c r="D5800" s="297" t="n">
        <v>1</v>
      </c>
      <c r="E5800" s="298" t="n">
        <f aca="false">1-D5800</f>
        <v>0</v>
      </c>
      <c r="F5800" s="299" t="n">
        <v>0.36</v>
      </c>
    </row>
    <row r="5801" customFormat="false" ht="15" hidden="false" customHeight="false" outlineLevel="0" collapsed="false">
      <c r="A5801" s="294" t="s">
        <v>12336</v>
      </c>
      <c r="B5801" s="295" t="s">
        <v>12337</v>
      </c>
      <c r="C5801" s="296" t="s">
        <v>52</v>
      </c>
      <c r="D5801" s="297" t="n">
        <v>1</v>
      </c>
      <c r="E5801" s="298" t="n">
        <f aca="false">1-D5801</f>
        <v>0</v>
      </c>
      <c r="F5801" s="299" t="n">
        <v>47.89</v>
      </c>
    </row>
    <row r="5802" customFormat="false" ht="15" hidden="false" customHeight="false" outlineLevel="0" collapsed="false">
      <c r="A5802" s="294" t="s">
        <v>12338</v>
      </c>
      <c r="B5802" s="295" t="s">
        <v>12339</v>
      </c>
      <c r="C5802" s="296" t="s">
        <v>32</v>
      </c>
      <c r="D5802" s="297" t="n">
        <v>1</v>
      </c>
      <c r="E5802" s="298" t="n">
        <f aca="false">1-D5802</f>
        <v>0</v>
      </c>
      <c r="F5802" s="299" t="n">
        <v>0.28</v>
      </c>
    </row>
    <row r="5803" customFormat="false" ht="15" hidden="false" customHeight="false" outlineLevel="0" collapsed="false">
      <c r="A5803" s="294" t="s">
        <v>12340</v>
      </c>
      <c r="B5803" s="295" t="s">
        <v>12341</v>
      </c>
      <c r="C5803" s="296" t="s">
        <v>52</v>
      </c>
      <c r="D5803" s="297" t="n">
        <v>1</v>
      </c>
      <c r="E5803" s="298" t="n">
        <f aca="false">1-D5803</f>
        <v>0</v>
      </c>
      <c r="F5803" s="299" t="n">
        <v>37.41</v>
      </c>
    </row>
    <row r="5804" customFormat="false" ht="15" hidden="false" customHeight="false" outlineLevel="0" collapsed="false">
      <c r="A5804" s="294" t="s">
        <v>12342</v>
      </c>
      <c r="B5804" s="295" t="s">
        <v>12343</v>
      </c>
      <c r="C5804" s="296" t="s">
        <v>32</v>
      </c>
      <c r="D5804" s="297" t="n">
        <v>1</v>
      </c>
      <c r="E5804" s="298" t="n">
        <f aca="false">1-D5804</f>
        <v>0</v>
      </c>
      <c r="F5804" s="299" t="n">
        <v>0.22</v>
      </c>
    </row>
    <row r="5805" customFormat="false" ht="15" hidden="false" customHeight="false" outlineLevel="0" collapsed="false">
      <c r="A5805" s="294" t="s">
        <v>12344</v>
      </c>
      <c r="B5805" s="295" t="s">
        <v>12345</v>
      </c>
      <c r="C5805" s="296" t="s">
        <v>52</v>
      </c>
      <c r="D5805" s="297" t="n">
        <v>1</v>
      </c>
      <c r="E5805" s="298" t="n">
        <f aca="false">1-D5805</f>
        <v>0</v>
      </c>
      <c r="F5805" s="299" t="n">
        <v>30.28</v>
      </c>
    </row>
    <row r="5806" customFormat="false" ht="15" hidden="false" customHeight="false" outlineLevel="0" collapsed="false">
      <c r="A5806" s="294" t="s">
        <v>12346</v>
      </c>
      <c r="B5806" s="295" t="s">
        <v>12347</v>
      </c>
      <c r="C5806" s="296" t="s">
        <v>32</v>
      </c>
      <c r="D5806" s="297" t="n">
        <v>1</v>
      </c>
      <c r="E5806" s="298" t="n">
        <f aca="false">1-D5806</f>
        <v>0</v>
      </c>
      <c r="F5806" s="299" t="n">
        <v>0.34</v>
      </c>
    </row>
    <row r="5807" customFormat="false" ht="15" hidden="false" customHeight="false" outlineLevel="0" collapsed="false">
      <c r="A5807" s="294" t="s">
        <v>12348</v>
      </c>
      <c r="B5807" s="295" t="s">
        <v>12349</v>
      </c>
      <c r="C5807" s="296" t="s">
        <v>52</v>
      </c>
      <c r="D5807" s="297" t="n">
        <v>1</v>
      </c>
      <c r="E5807" s="298" t="n">
        <f aca="false">1-D5807</f>
        <v>0</v>
      </c>
      <c r="F5807" s="299" t="n">
        <v>45.4</v>
      </c>
    </row>
    <row r="5808" customFormat="false" ht="15" hidden="false" customHeight="false" outlineLevel="0" collapsed="false">
      <c r="A5808" s="294" t="s">
        <v>12350</v>
      </c>
      <c r="B5808" s="295" t="s">
        <v>12351</v>
      </c>
      <c r="C5808" s="296" t="s">
        <v>52</v>
      </c>
      <c r="D5808" s="297" t="n">
        <v>1</v>
      </c>
      <c r="E5808" s="298" t="n">
        <f aca="false">1-D5808</f>
        <v>0</v>
      </c>
      <c r="F5808" s="299" t="n">
        <v>38.86</v>
      </c>
    </row>
    <row r="5809" customFormat="false" ht="15" hidden="false" customHeight="false" outlineLevel="0" collapsed="false">
      <c r="A5809" s="294" t="s">
        <v>12352</v>
      </c>
      <c r="B5809" s="295" t="s">
        <v>12353</v>
      </c>
      <c r="C5809" s="296" t="s">
        <v>52</v>
      </c>
      <c r="D5809" s="297" t="n">
        <v>1</v>
      </c>
      <c r="E5809" s="298" t="n">
        <f aca="false">1-D5809</f>
        <v>0</v>
      </c>
      <c r="F5809" s="299" t="n">
        <v>37.06</v>
      </c>
    </row>
    <row r="5810" customFormat="false" ht="15" hidden="false" customHeight="false" outlineLevel="0" collapsed="false">
      <c r="A5810" s="294" t="s">
        <v>12354</v>
      </c>
      <c r="B5810" s="295" t="s">
        <v>12355</v>
      </c>
      <c r="C5810" s="296" t="s">
        <v>32</v>
      </c>
      <c r="D5810" s="297" t="n">
        <v>1</v>
      </c>
      <c r="E5810" s="298" t="n">
        <f aca="false">1-D5810</f>
        <v>0</v>
      </c>
      <c r="F5810" s="299" t="n">
        <v>0.27</v>
      </c>
    </row>
    <row r="5811" customFormat="false" ht="15" hidden="false" customHeight="false" outlineLevel="0" collapsed="false">
      <c r="A5811" s="294" t="s">
        <v>12356</v>
      </c>
      <c r="B5811" s="295" t="s">
        <v>12357</v>
      </c>
      <c r="C5811" s="296" t="s">
        <v>52</v>
      </c>
      <c r="D5811" s="297" t="n">
        <v>1</v>
      </c>
      <c r="E5811" s="298" t="n">
        <f aca="false">1-D5811</f>
        <v>0</v>
      </c>
      <c r="F5811" s="299" t="n">
        <v>36.44</v>
      </c>
    </row>
    <row r="5812" customFormat="false" ht="15" hidden="false" customHeight="false" outlineLevel="0" collapsed="false">
      <c r="A5812" s="294" t="s">
        <v>12358</v>
      </c>
      <c r="B5812" s="295" t="s">
        <v>12359</v>
      </c>
      <c r="C5812" s="296" t="s">
        <v>32</v>
      </c>
      <c r="D5812" s="297" t="n">
        <v>1</v>
      </c>
      <c r="E5812" s="298" t="n">
        <f aca="false">1-D5812</f>
        <v>0</v>
      </c>
      <c r="F5812" s="299" t="n">
        <v>0.2</v>
      </c>
    </row>
    <row r="5813" customFormat="false" ht="15" hidden="false" customHeight="false" outlineLevel="0" collapsed="false">
      <c r="A5813" s="294" t="s">
        <v>12360</v>
      </c>
      <c r="B5813" s="295" t="s">
        <v>12361</v>
      </c>
      <c r="C5813" s="296" t="s">
        <v>52</v>
      </c>
      <c r="D5813" s="297" t="n">
        <v>1</v>
      </c>
      <c r="E5813" s="298" t="n">
        <f aca="false">1-D5813</f>
        <v>0</v>
      </c>
      <c r="F5813" s="299" t="n">
        <v>26.56</v>
      </c>
    </row>
    <row r="5814" customFormat="false" ht="15" hidden="false" customHeight="false" outlineLevel="0" collapsed="false">
      <c r="A5814" s="294" t="s">
        <v>12362</v>
      </c>
      <c r="B5814" s="295" t="s">
        <v>12363</v>
      </c>
      <c r="C5814" s="296" t="s">
        <v>32</v>
      </c>
      <c r="D5814" s="297" t="n">
        <v>1</v>
      </c>
      <c r="E5814" s="298" t="n">
        <f aca="false">1-D5814</f>
        <v>0</v>
      </c>
      <c r="F5814" s="299" t="n">
        <v>0.27</v>
      </c>
    </row>
    <row r="5815" customFormat="false" ht="15" hidden="false" customHeight="false" outlineLevel="0" collapsed="false">
      <c r="A5815" s="294" t="s">
        <v>12364</v>
      </c>
      <c r="B5815" s="295" t="s">
        <v>12365</v>
      </c>
      <c r="C5815" s="296" t="s">
        <v>32</v>
      </c>
      <c r="D5815" s="297" t="n">
        <v>1</v>
      </c>
      <c r="E5815" s="298" t="n">
        <f aca="false">1-D5815</f>
        <v>0</v>
      </c>
      <c r="F5815" s="299" t="n">
        <v>0.29</v>
      </c>
    </row>
    <row r="5816" customFormat="false" ht="15" hidden="false" customHeight="false" outlineLevel="0" collapsed="false">
      <c r="A5816" s="294" t="s">
        <v>12366</v>
      </c>
      <c r="B5816" s="295" t="s">
        <v>12367</v>
      </c>
      <c r="C5816" s="296" t="s">
        <v>32</v>
      </c>
      <c r="D5816" s="297" t="n">
        <v>1</v>
      </c>
      <c r="E5816" s="298" t="n">
        <f aca="false">1-D5816</f>
        <v>0</v>
      </c>
      <c r="F5816" s="299" t="n">
        <v>0.28</v>
      </c>
    </row>
    <row r="5817" customFormat="false" ht="15" hidden="false" customHeight="false" outlineLevel="0" collapsed="false">
      <c r="A5817" s="294" t="s">
        <v>12368</v>
      </c>
      <c r="B5817" s="295" t="s">
        <v>12369</v>
      </c>
      <c r="C5817" s="296" t="s">
        <v>32</v>
      </c>
      <c r="D5817" s="297" t="n">
        <v>1</v>
      </c>
      <c r="E5817" s="298" t="n">
        <f aca="false">1-D5817</f>
        <v>0</v>
      </c>
      <c r="F5817" s="299" t="n">
        <v>0.58</v>
      </c>
    </row>
    <row r="5818" customFormat="false" ht="15" hidden="false" customHeight="false" outlineLevel="0" collapsed="false">
      <c r="A5818" s="294" t="s">
        <v>12370</v>
      </c>
      <c r="B5818" s="295" t="s">
        <v>12371</v>
      </c>
      <c r="C5818" s="296" t="s">
        <v>52</v>
      </c>
      <c r="D5818" s="297" t="n">
        <v>1</v>
      </c>
      <c r="E5818" s="298" t="n">
        <f aca="false">1-D5818</f>
        <v>0</v>
      </c>
      <c r="F5818" s="299" t="n">
        <v>76.73</v>
      </c>
    </row>
    <row r="5819" customFormat="false" ht="15" hidden="false" customHeight="false" outlineLevel="0" collapsed="false">
      <c r="A5819" s="294" t="s">
        <v>12372</v>
      </c>
      <c r="B5819" s="295" t="s">
        <v>12373</v>
      </c>
      <c r="C5819" s="296" t="s">
        <v>32</v>
      </c>
      <c r="D5819" s="297" t="n">
        <v>1</v>
      </c>
      <c r="E5819" s="298" t="n">
        <f aca="false">1-D5819</f>
        <v>0</v>
      </c>
      <c r="F5819" s="299" t="n">
        <v>0.36</v>
      </c>
    </row>
    <row r="5820" customFormat="false" ht="15" hidden="false" customHeight="false" outlineLevel="0" collapsed="false">
      <c r="A5820" s="294" t="s">
        <v>12374</v>
      </c>
      <c r="B5820" s="295" t="s">
        <v>12375</v>
      </c>
      <c r="C5820" s="296" t="s">
        <v>52</v>
      </c>
      <c r="D5820" s="297" t="n">
        <v>1</v>
      </c>
      <c r="E5820" s="298" t="n">
        <f aca="false">1-D5820</f>
        <v>0</v>
      </c>
      <c r="F5820" s="299" t="n">
        <v>47.9</v>
      </c>
    </row>
    <row r="5821" customFormat="false" ht="15" hidden="false" customHeight="false" outlineLevel="0" collapsed="false">
      <c r="A5821" s="294" t="s">
        <v>12376</v>
      </c>
      <c r="B5821" s="295" t="s">
        <v>12377</v>
      </c>
      <c r="C5821" s="296" t="s">
        <v>32</v>
      </c>
      <c r="D5821" s="297" t="n">
        <v>1</v>
      </c>
      <c r="E5821" s="298" t="n">
        <f aca="false">1-D5821</f>
        <v>0</v>
      </c>
      <c r="F5821" s="299" t="n">
        <v>0.09</v>
      </c>
    </row>
    <row r="5822" customFormat="false" ht="15" hidden="false" customHeight="false" outlineLevel="0" collapsed="false">
      <c r="A5822" s="294" t="s">
        <v>12378</v>
      </c>
      <c r="B5822" s="295" t="s">
        <v>12379</v>
      </c>
      <c r="C5822" s="296" t="s">
        <v>52</v>
      </c>
      <c r="D5822" s="297" t="n">
        <v>1</v>
      </c>
      <c r="E5822" s="298" t="n">
        <f aca="false">1-D5822</f>
        <v>0</v>
      </c>
      <c r="F5822" s="299" t="n">
        <v>12.85</v>
      </c>
    </row>
    <row r="5823" customFormat="false" ht="15" hidden="false" customHeight="false" outlineLevel="0" collapsed="false">
      <c r="A5823" s="294" t="s">
        <v>12380</v>
      </c>
      <c r="B5823" s="295" t="s">
        <v>12381</v>
      </c>
      <c r="C5823" s="296" t="s">
        <v>32</v>
      </c>
      <c r="D5823" s="297" t="n">
        <v>0.8965</v>
      </c>
      <c r="E5823" s="298" t="n">
        <f aca="false">1-D5823</f>
        <v>0.1035</v>
      </c>
      <c r="F5823" s="299" t="n">
        <v>22.22</v>
      </c>
    </row>
    <row r="5824" customFormat="false" ht="15" hidden="false" customHeight="false" outlineLevel="0" collapsed="false">
      <c r="A5824" s="294" t="s">
        <v>12382</v>
      </c>
      <c r="B5824" s="295" t="s">
        <v>12381</v>
      </c>
      <c r="C5824" s="296" t="s">
        <v>52</v>
      </c>
      <c r="D5824" s="297" t="n">
        <v>0.8893</v>
      </c>
      <c r="E5824" s="298" t="n">
        <f aca="false">1-D5824</f>
        <v>0.1107</v>
      </c>
      <c r="F5824" s="299" t="n">
        <v>3927.55</v>
      </c>
    </row>
    <row r="5825" customFormat="false" ht="15" hidden="false" customHeight="false" outlineLevel="0" collapsed="false">
      <c r="A5825" s="294" t="s">
        <v>726</v>
      </c>
      <c r="B5825" s="295" t="s">
        <v>727</v>
      </c>
      <c r="C5825" s="296" t="s">
        <v>32</v>
      </c>
      <c r="D5825" s="297" t="n">
        <v>0.7294</v>
      </c>
      <c r="E5825" s="298" t="n">
        <f aca="false">1-D5825</f>
        <v>0.2706</v>
      </c>
      <c r="F5825" s="299" t="n">
        <v>34.41</v>
      </c>
    </row>
    <row r="5826" customFormat="false" ht="15" hidden="false" customHeight="false" outlineLevel="0" collapsed="false">
      <c r="A5826" s="294" t="s">
        <v>12383</v>
      </c>
      <c r="B5826" s="295" t="s">
        <v>727</v>
      </c>
      <c r="C5826" s="296" t="s">
        <v>52</v>
      </c>
      <c r="D5826" s="297" t="n">
        <v>0.7129</v>
      </c>
      <c r="E5826" s="298" t="n">
        <f aca="false">1-D5826</f>
        <v>0.2871</v>
      </c>
      <c r="F5826" s="299" t="n">
        <v>6120.23</v>
      </c>
    </row>
    <row r="5827" customFormat="false" ht="15" hidden="false" customHeight="false" outlineLevel="0" collapsed="false">
      <c r="A5827" s="294" t="s">
        <v>12384</v>
      </c>
      <c r="B5827" s="295" t="s">
        <v>12385</v>
      </c>
      <c r="C5827" s="296" t="s">
        <v>32</v>
      </c>
      <c r="D5827" s="297" t="n">
        <v>0.771</v>
      </c>
      <c r="E5827" s="298" t="n">
        <f aca="false">1-D5827</f>
        <v>0.229</v>
      </c>
      <c r="F5827" s="299" t="n">
        <v>40.66</v>
      </c>
    </row>
    <row r="5828" customFormat="false" ht="15" hidden="false" customHeight="false" outlineLevel="0" collapsed="false">
      <c r="A5828" s="294" t="s">
        <v>12386</v>
      </c>
      <c r="B5828" s="295" t="s">
        <v>12385</v>
      </c>
      <c r="C5828" s="296" t="s">
        <v>52</v>
      </c>
      <c r="D5828" s="297" t="n">
        <v>0.7567</v>
      </c>
      <c r="E5828" s="298" t="n">
        <f aca="false">1-D5828</f>
        <v>0.2433</v>
      </c>
      <c r="F5828" s="299" t="n">
        <v>7220.76</v>
      </c>
    </row>
    <row r="5829" customFormat="false" ht="15" hidden="false" customHeight="false" outlineLevel="0" collapsed="false">
      <c r="A5829" s="294" t="s">
        <v>734</v>
      </c>
      <c r="B5829" s="295" t="s">
        <v>735</v>
      </c>
      <c r="C5829" s="296" t="s">
        <v>32</v>
      </c>
      <c r="D5829" s="297" t="n">
        <v>0.7405</v>
      </c>
      <c r="E5829" s="298" t="n">
        <f aca="false">1-D5829</f>
        <v>0.2595</v>
      </c>
      <c r="F5829" s="299" t="n">
        <v>33.26</v>
      </c>
    </row>
    <row r="5830" customFormat="false" ht="15" hidden="false" customHeight="false" outlineLevel="0" collapsed="false">
      <c r="A5830" s="294" t="s">
        <v>12387</v>
      </c>
      <c r="B5830" s="295" t="s">
        <v>735</v>
      </c>
      <c r="C5830" s="296" t="s">
        <v>52</v>
      </c>
      <c r="D5830" s="297" t="n">
        <v>0.7253</v>
      </c>
      <c r="E5830" s="298" t="n">
        <f aca="false">1-D5830</f>
        <v>0.2747</v>
      </c>
      <c r="F5830" s="299" t="n">
        <v>5930.11</v>
      </c>
    </row>
    <row r="5831" customFormat="false" ht="15" hidden="false" customHeight="false" outlineLevel="0" collapsed="false">
      <c r="A5831" s="294" t="s">
        <v>12388</v>
      </c>
      <c r="B5831" s="295" t="s">
        <v>12389</v>
      </c>
      <c r="C5831" s="296" t="s">
        <v>32</v>
      </c>
      <c r="D5831" s="297" t="n">
        <v>0.9249</v>
      </c>
      <c r="E5831" s="298" t="n">
        <f aca="false">1-D5831</f>
        <v>0.0750999999999999</v>
      </c>
      <c r="F5831" s="299" t="n">
        <v>38.24</v>
      </c>
    </row>
    <row r="5832" customFormat="false" ht="15" hidden="false" customHeight="false" outlineLevel="0" collapsed="false">
      <c r="A5832" s="294" t="s">
        <v>12390</v>
      </c>
      <c r="B5832" s="295" t="s">
        <v>12391</v>
      </c>
      <c r="C5832" s="296" t="s">
        <v>52</v>
      </c>
      <c r="D5832" s="297" t="n">
        <v>0.9191</v>
      </c>
      <c r="E5832" s="298" t="n">
        <f aca="false">1-D5832</f>
        <v>0.0809</v>
      </c>
      <c r="F5832" s="299" t="n">
        <v>6716.23</v>
      </c>
    </row>
    <row r="5833" customFormat="false" ht="15" hidden="false" customHeight="false" outlineLevel="0" collapsed="false">
      <c r="A5833" s="294" t="s">
        <v>12392</v>
      </c>
      <c r="B5833" s="295" t="s">
        <v>12393</v>
      </c>
      <c r="C5833" s="296" t="s">
        <v>32</v>
      </c>
      <c r="D5833" s="297" t="n">
        <v>0.9805</v>
      </c>
      <c r="E5833" s="298" t="n">
        <f aca="false">1-D5833</f>
        <v>0.0195</v>
      </c>
      <c r="F5833" s="299" t="n">
        <v>117.41</v>
      </c>
    </row>
    <row r="5834" customFormat="false" ht="15" hidden="false" customHeight="false" outlineLevel="0" collapsed="false">
      <c r="A5834" s="294" t="s">
        <v>12394</v>
      </c>
      <c r="B5834" s="295" t="s">
        <v>12393</v>
      </c>
      <c r="C5834" s="296" t="s">
        <v>52</v>
      </c>
      <c r="D5834" s="297" t="n">
        <v>0.9789</v>
      </c>
      <c r="E5834" s="298" t="n">
        <f aca="false">1-D5834</f>
        <v>0.0211</v>
      </c>
      <c r="F5834" s="299" t="n">
        <v>20551.98</v>
      </c>
    </row>
    <row r="5835" customFormat="false" ht="15" hidden="false" customHeight="false" outlineLevel="0" collapsed="false">
      <c r="A5835" s="294" t="s">
        <v>30</v>
      </c>
      <c r="B5835" s="295" t="s">
        <v>31</v>
      </c>
      <c r="C5835" s="296" t="s">
        <v>32</v>
      </c>
      <c r="D5835" s="297" t="n">
        <v>0.9825</v>
      </c>
      <c r="E5835" s="298" t="n">
        <f aca="false">1-D5835</f>
        <v>0.0175</v>
      </c>
      <c r="F5835" s="299" t="n">
        <v>130.72</v>
      </c>
    </row>
    <row r="5836" customFormat="false" ht="15" hidden="false" customHeight="false" outlineLevel="0" collapsed="false">
      <c r="A5836" s="294" t="s">
        <v>12395</v>
      </c>
      <c r="B5836" s="295" t="s">
        <v>31</v>
      </c>
      <c r="C5836" s="296" t="s">
        <v>52</v>
      </c>
      <c r="D5836" s="297" t="n">
        <v>0.981</v>
      </c>
      <c r="E5836" s="298" t="n">
        <f aca="false">1-D5836</f>
        <v>0.019</v>
      </c>
      <c r="F5836" s="299" t="n">
        <v>22878.19</v>
      </c>
    </row>
    <row r="5837" customFormat="false" ht="15" hidden="false" customHeight="false" outlineLevel="0" collapsed="false">
      <c r="A5837" s="294" t="s">
        <v>12396</v>
      </c>
      <c r="B5837" s="295" t="s">
        <v>12397</v>
      </c>
      <c r="C5837" s="296" t="s">
        <v>32</v>
      </c>
      <c r="D5837" s="297" t="n">
        <v>0.9841</v>
      </c>
      <c r="E5837" s="298" t="n">
        <f aca="false">1-D5837</f>
        <v>0.0159</v>
      </c>
      <c r="F5837" s="299" t="n">
        <v>144.15</v>
      </c>
    </row>
    <row r="5838" customFormat="false" ht="15" hidden="false" customHeight="false" outlineLevel="0" collapsed="false">
      <c r="A5838" s="294" t="s">
        <v>12398</v>
      </c>
      <c r="B5838" s="295" t="s">
        <v>12397</v>
      </c>
      <c r="C5838" s="296" t="s">
        <v>52</v>
      </c>
      <c r="D5838" s="297" t="n">
        <v>0.9828</v>
      </c>
      <c r="E5838" s="298" t="n">
        <f aca="false">1-D5838</f>
        <v>0.0172</v>
      </c>
      <c r="F5838" s="299" t="n">
        <v>25225.82</v>
      </c>
    </row>
    <row r="5839" customFormat="false" ht="15" hidden="false" customHeight="false" outlineLevel="0" collapsed="false">
      <c r="A5839" s="294" t="s">
        <v>12399</v>
      </c>
      <c r="B5839" s="295" t="s">
        <v>12400</v>
      </c>
      <c r="C5839" s="296" t="s">
        <v>32</v>
      </c>
      <c r="D5839" s="297" t="n">
        <v>0.7153</v>
      </c>
      <c r="E5839" s="298" t="n">
        <f aca="false">1-D5839</f>
        <v>0.2847</v>
      </c>
      <c r="F5839" s="299" t="n">
        <v>32.59</v>
      </c>
    </row>
    <row r="5840" customFormat="false" ht="15" hidden="false" customHeight="false" outlineLevel="0" collapsed="false">
      <c r="A5840" s="294" t="s">
        <v>12401</v>
      </c>
      <c r="B5840" s="295" t="s">
        <v>12400</v>
      </c>
      <c r="C5840" s="296" t="s">
        <v>52</v>
      </c>
      <c r="D5840" s="297" t="n">
        <v>0.6997</v>
      </c>
      <c r="E5840" s="298" t="n">
        <f aca="false">1-D5840</f>
        <v>0.3003</v>
      </c>
      <c r="F5840" s="299" t="n">
        <v>5834.2</v>
      </c>
    </row>
    <row r="5841" customFormat="false" ht="15" hidden="false" customHeight="false" outlineLevel="0" collapsed="false">
      <c r="A5841" s="294" t="s">
        <v>12402</v>
      </c>
      <c r="B5841" s="295" t="s">
        <v>12403</v>
      </c>
      <c r="C5841" s="296" t="s">
        <v>32</v>
      </c>
      <c r="D5841" s="297" t="n">
        <v>0.727</v>
      </c>
      <c r="E5841" s="298" t="n">
        <f aca="false">1-D5841</f>
        <v>0.273</v>
      </c>
      <c r="F5841" s="299" t="n">
        <v>33.99</v>
      </c>
    </row>
    <row r="5842" customFormat="false" ht="15" hidden="false" customHeight="false" outlineLevel="0" collapsed="false">
      <c r="A5842" s="294" t="s">
        <v>12404</v>
      </c>
      <c r="B5842" s="295" t="s">
        <v>12403</v>
      </c>
      <c r="C5842" s="296" t="s">
        <v>52</v>
      </c>
      <c r="D5842" s="297" t="n">
        <v>0.711</v>
      </c>
      <c r="E5842" s="298" t="n">
        <f aca="false">1-D5842</f>
        <v>0.289</v>
      </c>
      <c r="F5842" s="299" t="n">
        <v>6063.94</v>
      </c>
    </row>
    <row r="5843" customFormat="false" ht="15" hidden="false" customHeight="false" outlineLevel="0" collapsed="false">
      <c r="A5843" s="294" t="s">
        <v>12405</v>
      </c>
      <c r="B5843" s="295" t="s">
        <v>12406</v>
      </c>
      <c r="C5843" s="296" t="s">
        <v>52</v>
      </c>
      <c r="D5843" s="297" t="n">
        <v>0.7498</v>
      </c>
      <c r="E5843" s="298" t="n">
        <f aca="false">1-D5843</f>
        <v>0.2502</v>
      </c>
      <c r="F5843" s="299" t="n">
        <v>6096.62</v>
      </c>
    </row>
    <row r="5844" customFormat="false" ht="15" hidden="false" customHeight="false" outlineLevel="0" collapsed="false">
      <c r="A5844" s="294" t="s">
        <v>12407</v>
      </c>
      <c r="B5844" s="295" t="s">
        <v>12408</v>
      </c>
      <c r="C5844" s="296" t="s">
        <v>32</v>
      </c>
      <c r="D5844" s="297" t="n">
        <v>0.6647</v>
      </c>
      <c r="E5844" s="298" t="n">
        <f aca="false">1-D5844</f>
        <v>0.3353</v>
      </c>
      <c r="F5844" s="299" t="n">
        <v>27.68</v>
      </c>
    </row>
    <row r="5845" customFormat="false" ht="15" hidden="false" customHeight="false" outlineLevel="0" collapsed="false">
      <c r="A5845" s="294" t="s">
        <v>12409</v>
      </c>
      <c r="B5845" s="295" t="s">
        <v>12408</v>
      </c>
      <c r="C5845" s="296" t="s">
        <v>52</v>
      </c>
      <c r="D5845" s="297" t="n">
        <v>0.6481</v>
      </c>
      <c r="E5845" s="298" t="n">
        <f aca="false">1-D5845</f>
        <v>0.3519</v>
      </c>
      <c r="F5845" s="299" t="n">
        <v>4979.56</v>
      </c>
    </row>
    <row r="5846" customFormat="false" ht="15" hidden="false" customHeight="false" outlineLevel="0" collapsed="false">
      <c r="A5846" s="294" t="s">
        <v>12410</v>
      </c>
      <c r="B5846" s="295" t="s">
        <v>12411</v>
      </c>
      <c r="C5846" s="296" t="s">
        <v>32</v>
      </c>
      <c r="D5846" s="297" t="n">
        <v>0.7044</v>
      </c>
      <c r="E5846" s="298" t="n">
        <f aca="false">1-D5846</f>
        <v>0.2956</v>
      </c>
      <c r="F5846" s="299" t="n">
        <v>34.57</v>
      </c>
    </row>
    <row r="5847" customFormat="false" ht="15" hidden="false" customHeight="false" outlineLevel="0" collapsed="false">
      <c r="A5847" s="294" t="s">
        <v>12412</v>
      </c>
      <c r="B5847" s="295" t="s">
        <v>12413</v>
      </c>
      <c r="C5847" s="296" t="s">
        <v>32</v>
      </c>
      <c r="D5847" s="297" t="n">
        <v>0.7129</v>
      </c>
      <c r="E5847" s="298" t="n">
        <f aca="false">1-D5847</f>
        <v>0.2871</v>
      </c>
      <c r="F5847" s="299" t="n">
        <v>31.56</v>
      </c>
    </row>
    <row r="5848" customFormat="false" ht="15" hidden="false" customHeight="false" outlineLevel="0" collapsed="false">
      <c r="A5848" s="294" t="s">
        <v>12414</v>
      </c>
      <c r="B5848" s="295" t="s">
        <v>12413</v>
      </c>
      <c r="C5848" s="296" t="s">
        <v>52</v>
      </c>
      <c r="D5848" s="297" t="n">
        <v>0.6971</v>
      </c>
      <c r="E5848" s="298" t="n">
        <f aca="false">1-D5848</f>
        <v>0.3029</v>
      </c>
      <c r="F5848" s="299" t="n">
        <v>5646.45</v>
      </c>
    </row>
    <row r="5849" customFormat="false" ht="15" hidden="false" customHeight="false" outlineLevel="0" collapsed="false">
      <c r="A5849" s="294" t="s">
        <v>12415</v>
      </c>
      <c r="B5849" s="295" t="s">
        <v>12416</v>
      </c>
      <c r="C5849" s="296" t="s">
        <v>52</v>
      </c>
      <c r="D5849" s="297" t="n">
        <v>0.7357</v>
      </c>
      <c r="E5849" s="298" t="n">
        <f aca="false">1-D5849</f>
        <v>0.2643</v>
      </c>
      <c r="F5849" s="299" t="n">
        <v>6629.27</v>
      </c>
    </row>
    <row r="5850" customFormat="false" ht="15" hidden="false" customHeight="false" outlineLevel="0" collapsed="false">
      <c r="A5850" s="294" t="s">
        <v>12417</v>
      </c>
      <c r="B5850" s="295" t="s">
        <v>12418</v>
      </c>
      <c r="C5850" s="296" t="s">
        <v>32</v>
      </c>
      <c r="D5850" s="297" t="n">
        <v>0.7503</v>
      </c>
      <c r="E5850" s="298" t="n">
        <f aca="false">1-D5850</f>
        <v>0.2497</v>
      </c>
      <c r="F5850" s="299" t="n">
        <v>37.16</v>
      </c>
    </row>
    <row r="5851" customFormat="false" ht="15" hidden="false" customHeight="false" outlineLevel="0" collapsed="false">
      <c r="A5851" s="294" t="s">
        <v>12419</v>
      </c>
      <c r="B5851" s="295" t="s">
        <v>12420</v>
      </c>
      <c r="C5851" s="296" t="s">
        <v>52</v>
      </c>
      <c r="D5851" s="297" t="n">
        <v>0.688</v>
      </c>
      <c r="E5851" s="298" t="n">
        <f aca="false">1-D5851</f>
        <v>0.312</v>
      </c>
      <c r="F5851" s="299" t="n">
        <v>6182.5</v>
      </c>
    </row>
    <row r="5852" customFormat="false" ht="15" hidden="false" customHeight="false" outlineLevel="0" collapsed="false">
      <c r="A5852" s="294" t="s">
        <v>12421</v>
      </c>
      <c r="B5852" s="295" t="s">
        <v>12422</v>
      </c>
      <c r="C5852" s="296" t="s">
        <v>52</v>
      </c>
      <c r="D5852" s="297" t="n">
        <v>0.7688</v>
      </c>
      <c r="E5852" s="298" t="n">
        <f aca="false">1-D5852</f>
        <v>0.2312</v>
      </c>
      <c r="F5852" s="299" t="n">
        <v>6596.96</v>
      </c>
    </row>
    <row r="5853" customFormat="false" ht="15" hidden="false" customHeight="false" outlineLevel="0" collapsed="false">
      <c r="A5853" s="294" t="s">
        <v>12423</v>
      </c>
      <c r="B5853" s="295" t="s">
        <v>12424</v>
      </c>
      <c r="C5853" s="296" t="s">
        <v>32</v>
      </c>
      <c r="D5853" s="297" t="n">
        <v>0.7478</v>
      </c>
      <c r="E5853" s="298" t="n">
        <f aca="false">1-D5853</f>
        <v>0.2522</v>
      </c>
      <c r="F5853" s="299" t="n">
        <v>36.92</v>
      </c>
    </row>
    <row r="5854" customFormat="false" ht="15" hidden="false" customHeight="false" outlineLevel="0" collapsed="false">
      <c r="A5854" s="294" t="s">
        <v>12425</v>
      </c>
      <c r="B5854" s="295" t="s">
        <v>12424</v>
      </c>
      <c r="C5854" s="296" t="s">
        <v>52</v>
      </c>
      <c r="D5854" s="297" t="n">
        <v>0.7326</v>
      </c>
      <c r="E5854" s="298" t="n">
        <f aca="false">1-D5854</f>
        <v>0.2674</v>
      </c>
      <c r="F5854" s="299" t="n">
        <v>6570.5</v>
      </c>
    </row>
    <row r="5855" customFormat="false" ht="15" hidden="false" customHeight="false" outlineLevel="0" collapsed="false">
      <c r="A5855" s="294" t="s">
        <v>12426</v>
      </c>
      <c r="B5855" s="295" t="s">
        <v>12427</v>
      </c>
      <c r="C5855" s="296" t="s">
        <v>32</v>
      </c>
      <c r="D5855" s="297" t="n">
        <v>0.7816</v>
      </c>
      <c r="E5855" s="298" t="n">
        <f aca="false">1-D5855</f>
        <v>0.2184</v>
      </c>
      <c r="F5855" s="299" t="n">
        <v>37.04</v>
      </c>
    </row>
    <row r="5856" customFormat="false" ht="15" hidden="false" customHeight="false" outlineLevel="0" collapsed="false">
      <c r="A5856" s="294" t="s">
        <v>12428</v>
      </c>
      <c r="B5856" s="295" t="s">
        <v>12429</v>
      </c>
      <c r="C5856" s="296" t="s">
        <v>32</v>
      </c>
      <c r="D5856" s="297" t="n">
        <v>0.9548</v>
      </c>
      <c r="E5856" s="298" t="n">
        <f aca="false">1-D5856</f>
        <v>0.0452</v>
      </c>
      <c r="F5856" s="299" t="n">
        <v>63.45</v>
      </c>
    </row>
    <row r="5857" customFormat="false" ht="15" hidden="false" customHeight="false" outlineLevel="0" collapsed="false">
      <c r="A5857" s="294" t="s">
        <v>12430</v>
      </c>
      <c r="B5857" s="295" t="s">
        <v>12429</v>
      </c>
      <c r="C5857" s="296" t="s">
        <v>52</v>
      </c>
      <c r="D5857" s="297" t="n">
        <v>0.9511</v>
      </c>
      <c r="E5857" s="298" t="n">
        <f aca="false">1-D5857</f>
        <v>0.0489000000000001</v>
      </c>
      <c r="F5857" s="299" t="n">
        <v>11115.5</v>
      </c>
    </row>
    <row r="5858" customFormat="false" ht="15" hidden="false" customHeight="false" outlineLevel="0" collapsed="false">
      <c r="A5858" s="294" t="s">
        <v>12431</v>
      </c>
      <c r="B5858" s="295" t="s">
        <v>12432</v>
      </c>
      <c r="C5858" s="296" t="s">
        <v>32</v>
      </c>
      <c r="D5858" s="297" t="n">
        <v>0.7637</v>
      </c>
      <c r="E5858" s="298" t="n">
        <f aca="false">1-D5858</f>
        <v>0.2363</v>
      </c>
      <c r="F5858" s="299" t="n">
        <v>34.23</v>
      </c>
    </row>
    <row r="5859" customFormat="false" ht="15" hidden="false" customHeight="false" outlineLevel="0" collapsed="false">
      <c r="A5859" s="294" t="s">
        <v>12433</v>
      </c>
      <c r="B5859" s="295" t="s">
        <v>12434</v>
      </c>
      <c r="C5859" s="296" t="s">
        <v>52</v>
      </c>
      <c r="D5859" s="297" t="n">
        <v>0.6767</v>
      </c>
      <c r="E5859" s="298" t="n">
        <f aca="false">1-D5859</f>
        <v>0.3233</v>
      </c>
      <c r="F5859" s="299" t="n">
        <v>5434.78</v>
      </c>
    </row>
    <row r="5860" customFormat="false" ht="15" hidden="false" customHeight="false" outlineLevel="0" collapsed="false">
      <c r="A5860" s="294" t="s">
        <v>12435</v>
      </c>
      <c r="B5860" s="295" t="s">
        <v>12436</v>
      </c>
      <c r="C5860" s="296" t="s">
        <v>32</v>
      </c>
      <c r="D5860" s="297" t="n">
        <v>0.694</v>
      </c>
      <c r="E5860" s="298" t="n">
        <f aca="false">1-D5860</f>
        <v>0.306</v>
      </c>
      <c r="F5860" s="299" t="n">
        <v>30.42</v>
      </c>
    </row>
    <row r="5861" customFormat="false" ht="15" hidden="false" customHeight="false" outlineLevel="0" collapsed="false">
      <c r="A5861" s="294" t="s">
        <v>12437</v>
      </c>
      <c r="B5861" s="295" t="s">
        <v>12438</v>
      </c>
      <c r="C5861" s="296" t="s">
        <v>32</v>
      </c>
      <c r="D5861" s="297" t="n">
        <v>0.7272</v>
      </c>
      <c r="E5861" s="298" t="n">
        <f aca="false">1-D5861</f>
        <v>0.2728</v>
      </c>
      <c r="F5861" s="299" t="n">
        <v>29.66</v>
      </c>
    </row>
    <row r="5862" customFormat="false" ht="15" hidden="false" customHeight="false" outlineLevel="0" collapsed="false">
      <c r="A5862" s="294" t="s">
        <v>12439</v>
      </c>
      <c r="B5862" s="295" t="s">
        <v>12440</v>
      </c>
      <c r="C5862" s="296" t="s">
        <v>52</v>
      </c>
      <c r="D5862" s="297" t="n">
        <v>0.7124</v>
      </c>
      <c r="E5862" s="298" t="n">
        <f aca="false">1-D5862</f>
        <v>0.2876</v>
      </c>
      <c r="F5862" s="299" t="n">
        <v>5302.91</v>
      </c>
    </row>
    <row r="5863" customFormat="false" ht="15" hidden="false" customHeight="false" outlineLevel="0" collapsed="false">
      <c r="A5863" s="294" t="s">
        <v>12441</v>
      </c>
      <c r="B5863" s="295" t="s">
        <v>12442</v>
      </c>
      <c r="C5863" s="296" t="s">
        <v>52</v>
      </c>
      <c r="D5863" s="297" t="n">
        <v>0.7214</v>
      </c>
      <c r="E5863" s="298" t="n">
        <f aca="false">1-D5863</f>
        <v>0.2786</v>
      </c>
      <c r="F5863" s="299" t="n">
        <v>6306.44</v>
      </c>
    </row>
    <row r="5864" customFormat="false" ht="15" hidden="false" customHeight="false" outlineLevel="0" collapsed="false">
      <c r="A5864" s="294" t="s">
        <v>12443</v>
      </c>
      <c r="B5864" s="295" t="s">
        <v>12444</v>
      </c>
      <c r="C5864" s="296" t="s">
        <v>32</v>
      </c>
      <c r="D5864" s="297" t="n">
        <v>0.7404</v>
      </c>
      <c r="E5864" s="298" t="n">
        <f aca="false">1-D5864</f>
        <v>0.2596</v>
      </c>
      <c r="F5864" s="299" t="n">
        <v>35.86</v>
      </c>
    </row>
    <row r="5865" customFormat="false" ht="15" hidden="false" customHeight="false" outlineLevel="0" collapsed="false">
      <c r="A5865" s="294" t="s">
        <v>12445</v>
      </c>
      <c r="B5865" s="295" t="s">
        <v>12446</v>
      </c>
      <c r="C5865" s="296" t="s">
        <v>32</v>
      </c>
      <c r="D5865" s="297" t="n">
        <v>0.7625</v>
      </c>
      <c r="E5865" s="298" t="n">
        <f aca="false">1-D5865</f>
        <v>0.2375</v>
      </c>
      <c r="F5865" s="299" t="n">
        <v>34.06</v>
      </c>
    </row>
    <row r="5866" customFormat="false" ht="15" hidden="false" customHeight="false" outlineLevel="0" collapsed="false">
      <c r="A5866" s="294" t="s">
        <v>12447</v>
      </c>
      <c r="B5866" s="295" t="s">
        <v>12448</v>
      </c>
      <c r="C5866" s="296" t="s">
        <v>52</v>
      </c>
      <c r="D5866" s="297" t="n">
        <v>0.7417</v>
      </c>
      <c r="E5866" s="298" t="n">
        <f aca="false">1-D5866</f>
        <v>0.2583</v>
      </c>
      <c r="F5866" s="299" t="n">
        <v>5904.58</v>
      </c>
    </row>
    <row r="5867" customFormat="false" ht="15" hidden="false" customHeight="false" outlineLevel="0" collapsed="false">
      <c r="A5867" s="294" t="s">
        <v>12449</v>
      </c>
      <c r="B5867" s="295" t="s">
        <v>12450</v>
      </c>
      <c r="C5867" s="296" t="s">
        <v>52</v>
      </c>
      <c r="D5867" s="297" t="n">
        <v>0.749</v>
      </c>
      <c r="E5867" s="298" t="n">
        <f aca="false">1-D5867</f>
        <v>0.251</v>
      </c>
      <c r="F5867" s="299" t="n">
        <v>6076.26</v>
      </c>
    </row>
    <row r="5868" customFormat="false" ht="15" hidden="false" customHeight="false" outlineLevel="0" collapsed="false">
      <c r="A5868" s="294" t="s">
        <v>12451</v>
      </c>
      <c r="B5868" s="295" t="s">
        <v>12452</v>
      </c>
      <c r="C5868" s="296" t="s">
        <v>52</v>
      </c>
      <c r="D5868" s="297" t="n">
        <v>0.7812</v>
      </c>
      <c r="E5868" s="298" t="n">
        <f aca="false">1-D5868</f>
        <v>0.2188</v>
      </c>
      <c r="F5868" s="299" t="n">
        <v>6972.36</v>
      </c>
    </row>
    <row r="5869" customFormat="false" ht="15" hidden="false" customHeight="false" outlineLevel="0" collapsed="false">
      <c r="A5869" s="294" t="s">
        <v>12453</v>
      </c>
      <c r="B5869" s="295" t="s">
        <v>12454</v>
      </c>
      <c r="C5869" s="296" t="s">
        <v>32</v>
      </c>
      <c r="D5869" s="297" t="n">
        <v>0.7554</v>
      </c>
      <c r="E5869" s="298" t="n">
        <f aca="false">1-D5869</f>
        <v>0.2446</v>
      </c>
      <c r="F5869" s="299" t="n">
        <v>33.08</v>
      </c>
    </row>
    <row r="5870" customFormat="false" ht="15" hidden="false" customHeight="false" outlineLevel="0" collapsed="false">
      <c r="A5870" s="294" t="s">
        <v>12455</v>
      </c>
      <c r="B5870" s="295" t="s">
        <v>12456</v>
      </c>
      <c r="C5870" s="296" t="s">
        <v>32</v>
      </c>
      <c r="D5870" s="297" t="n">
        <v>0.7935</v>
      </c>
      <c r="E5870" s="298" t="n">
        <f aca="false">1-D5870</f>
        <v>0.2065</v>
      </c>
      <c r="F5870" s="299" t="n">
        <v>39.17</v>
      </c>
    </row>
    <row r="5871" customFormat="false" ht="15" hidden="false" customHeight="false" outlineLevel="0" collapsed="false">
      <c r="A5871" s="294" t="s">
        <v>12457</v>
      </c>
      <c r="B5871" s="295" t="s">
        <v>12458</v>
      </c>
      <c r="C5871" s="296" t="s">
        <v>52</v>
      </c>
      <c r="D5871" s="297" t="n">
        <v>0.7183</v>
      </c>
      <c r="E5871" s="298" t="n">
        <f aca="false">1-D5871</f>
        <v>0.2817</v>
      </c>
      <c r="F5871" s="299" t="n">
        <v>5414.96</v>
      </c>
    </row>
    <row r="5872" customFormat="false" ht="15" hidden="false" customHeight="false" outlineLevel="0" collapsed="false">
      <c r="A5872" s="294" t="s">
        <v>12459</v>
      </c>
      <c r="B5872" s="295" t="s">
        <v>12460</v>
      </c>
      <c r="C5872" s="296" t="s">
        <v>32</v>
      </c>
      <c r="D5872" s="297" t="n">
        <v>0.7329</v>
      </c>
      <c r="E5872" s="298" t="n">
        <f aca="false">1-D5872</f>
        <v>0.2671</v>
      </c>
      <c r="F5872" s="299" t="n">
        <v>30.29</v>
      </c>
    </row>
    <row r="5873" customFormat="false" ht="15" hidden="false" customHeight="false" outlineLevel="0" collapsed="false">
      <c r="A5873" s="294" t="s">
        <v>12461</v>
      </c>
      <c r="B5873" s="295" t="s">
        <v>12462</v>
      </c>
      <c r="C5873" s="296" t="s">
        <v>52</v>
      </c>
      <c r="D5873" s="297" t="n">
        <v>0.7645</v>
      </c>
      <c r="E5873" s="298" t="n">
        <f aca="false">1-D5873</f>
        <v>0.2355</v>
      </c>
      <c r="F5873" s="299" t="n">
        <v>6477.7</v>
      </c>
    </row>
    <row r="5874" customFormat="false" ht="15" hidden="false" customHeight="false" outlineLevel="0" collapsed="false">
      <c r="A5874" s="294" t="s">
        <v>12463</v>
      </c>
      <c r="B5874" s="295" t="s">
        <v>12464</v>
      </c>
      <c r="C5874" s="296" t="s">
        <v>32</v>
      </c>
      <c r="D5874" s="297" t="n">
        <v>0.7779</v>
      </c>
      <c r="E5874" s="298" t="n">
        <f aca="false">1-D5874</f>
        <v>0.2221</v>
      </c>
      <c r="F5874" s="299" t="n">
        <v>36.43</v>
      </c>
    </row>
    <row r="5875" customFormat="false" ht="15" hidden="false" customHeight="false" outlineLevel="0" collapsed="false">
      <c r="A5875" s="294" t="s">
        <v>12465</v>
      </c>
      <c r="B5875" s="295" t="s">
        <v>12466</v>
      </c>
      <c r="C5875" s="296" t="s">
        <v>32</v>
      </c>
      <c r="D5875" s="297" t="n">
        <v>0.8904</v>
      </c>
      <c r="E5875" s="298" t="n">
        <f aca="false">1-D5875</f>
        <v>0.1096</v>
      </c>
      <c r="F5875" s="299" t="n">
        <v>20.98</v>
      </c>
    </row>
    <row r="5876" customFormat="false" ht="15" hidden="false" customHeight="false" outlineLevel="0" collapsed="false">
      <c r="A5876" s="294" t="s">
        <v>12467</v>
      </c>
      <c r="B5876" s="295" t="s">
        <v>12466</v>
      </c>
      <c r="C5876" s="296" t="s">
        <v>52</v>
      </c>
      <c r="D5876" s="297" t="n">
        <v>0.8827</v>
      </c>
      <c r="E5876" s="298" t="n">
        <f aca="false">1-D5876</f>
        <v>0.1173</v>
      </c>
      <c r="F5876" s="299" t="n">
        <v>3706.86</v>
      </c>
    </row>
    <row r="5877" customFormat="false" ht="15" hidden="false" customHeight="false" outlineLevel="0" collapsed="false">
      <c r="A5877" s="294" t="s">
        <v>12468</v>
      </c>
      <c r="B5877" s="295" t="s">
        <v>12469</v>
      </c>
      <c r="C5877" s="296" t="s">
        <v>52</v>
      </c>
      <c r="D5877" s="297" t="n">
        <v>0.7381</v>
      </c>
      <c r="E5877" s="298" t="n">
        <f aca="false">1-D5877</f>
        <v>0.2619</v>
      </c>
      <c r="F5877" s="299" t="n">
        <v>5822.85</v>
      </c>
    </row>
    <row r="5878" customFormat="false" ht="15" hidden="false" customHeight="false" outlineLevel="0" collapsed="false">
      <c r="A5878" s="294" t="s">
        <v>12470</v>
      </c>
      <c r="B5878" s="295" t="s">
        <v>12471</v>
      </c>
      <c r="C5878" s="296" t="s">
        <v>32</v>
      </c>
      <c r="D5878" s="297" t="n">
        <v>0.7461</v>
      </c>
      <c r="E5878" s="298" t="n">
        <f aca="false">1-D5878</f>
        <v>0.2539</v>
      </c>
      <c r="F5878" s="299" t="n">
        <v>31.86</v>
      </c>
    </row>
    <row r="5879" customFormat="false" ht="15" hidden="false" customHeight="false" outlineLevel="0" collapsed="false">
      <c r="A5879" s="294" t="s">
        <v>12472</v>
      </c>
      <c r="B5879" s="295" t="s">
        <v>12471</v>
      </c>
      <c r="C5879" s="296" t="s">
        <v>52</v>
      </c>
      <c r="D5879" s="297" t="n">
        <v>0.7319</v>
      </c>
      <c r="E5879" s="298" t="n">
        <f aca="false">1-D5879</f>
        <v>0.2681</v>
      </c>
      <c r="F5879" s="299" t="n">
        <v>5688.35</v>
      </c>
    </row>
    <row r="5880" customFormat="false" ht="15" hidden="false" customHeight="false" outlineLevel="0" collapsed="false">
      <c r="A5880" s="294" t="s">
        <v>12473</v>
      </c>
      <c r="B5880" s="295" t="s">
        <v>12474</v>
      </c>
      <c r="C5880" s="296" t="s">
        <v>52</v>
      </c>
      <c r="D5880" s="297" t="n">
        <v>0.7194</v>
      </c>
      <c r="E5880" s="298" t="n">
        <f aca="false">1-D5880</f>
        <v>0.2806</v>
      </c>
      <c r="F5880" s="299" t="n">
        <v>5435.37</v>
      </c>
    </row>
    <row r="5881" customFormat="false" ht="15" hidden="false" customHeight="false" outlineLevel="0" collapsed="false">
      <c r="A5881" s="294" t="s">
        <v>12475</v>
      </c>
      <c r="B5881" s="295" t="s">
        <v>12476</v>
      </c>
      <c r="C5881" s="296" t="s">
        <v>32</v>
      </c>
      <c r="D5881" s="297" t="n">
        <v>0.7341</v>
      </c>
      <c r="E5881" s="298" t="n">
        <f aca="false">1-D5881</f>
        <v>0.2659</v>
      </c>
      <c r="F5881" s="299" t="n">
        <v>30.42</v>
      </c>
    </row>
    <row r="5882" customFormat="false" ht="15" hidden="false" customHeight="false" outlineLevel="0" collapsed="false">
      <c r="A5882" s="294" t="s">
        <v>12477</v>
      </c>
      <c r="B5882" s="295" t="s">
        <v>12478</v>
      </c>
      <c r="C5882" s="296" t="s">
        <v>52</v>
      </c>
      <c r="D5882" s="297" t="n">
        <v>0.6639</v>
      </c>
      <c r="E5882" s="298" t="n">
        <f aca="false">1-D5882</f>
        <v>0.3361</v>
      </c>
      <c r="F5882" s="299" t="n">
        <v>4538.34</v>
      </c>
    </row>
    <row r="5883" customFormat="false" ht="15" hidden="false" customHeight="false" outlineLevel="0" collapsed="false">
      <c r="A5883" s="294" t="s">
        <v>12479</v>
      </c>
      <c r="B5883" s="295" t="s">
        <v>12480</v>
      </c>
      <c r="C5883" s="296" t="s">
        <v>32</v>
      </c>
      <c r="D5883" s="297" t="n">
        <v>0.6801</v>
      </c>
      <c r="E5883" s="298" t="n">
        <f aca="false">1-D5883</f>
        <v>0.3199</v>
      </c>
      <c r="F5883" s="299" t="n">
        <v>25.29</v>
      </c>
    </row>
    <row r="5884" customFormat="false" ht="15" hidden="false" customHeight="false" outlineLevel="0" collapsed="false">
      <c r="A5884" s="294" t="s">
        <v>12481</v>
      </c>
      <c r="B5884" s="295" t="s">
        <v>12482</v>
      </c>
      <c r="C5884" s="296" t="s">
        <v>32</v>
      </c>
      <c r="D5884" s="297" t="n">
        <v>0.7461</v>
      </c>
      <c r="E5884" s="298" t="n">
        <f aca="false">1-D5884</f>
        <v>0.2539</v>
      </c>
      <c r="F5884" s="299" t="n">
        <v>31.86</v>
      </c>
    </row>
    <row r="5885" customFormat="false" ht="15" hidden="false" customHeight="false" outlineLevel="0" collapsed="false">
      <c r="A5885" s="294" t="s">
        <v>12483</v>
      </c>
      <c r="B5885" s="295" t="s">
        <v>12484</v>
      </c>
      <c r="C5885" s="296" t="s">
        <v>52</v>
      </c>
      <c r="D5885" s="297" t="n">
        <v>0.7319</v>
      </c>
      <c r="E5885" s="298" t="n">
        <f aca="false">1-D5885</f>
        <v>0.2681</v>
      </c>
      <c r="F5885" s="299" t="n">
        <v>5688.35</v>
      </c>
    </row>
    <row r="5886" customFormat="false" ht="15" hidden="false" customHeight="false" outlineLevel="0" collapsed="false">
      <c r="A5886" s="294" t="s">
        <v>12485</v>
      </c>
      <c r="B5886" s="295" t="s">
        <v>12486</v>
      </c>
      <c r="C5886" s="296" t="s">
        <v>32</v>
      </c>
      <c r="D5886" s="297" t="n">
        <v>0.7566</v>
      </c>
      <c r="E5886" s="298" t="n">
        <f aca="false">1-D5886</f>
        <v>0.2434</v>
      </c>
      <c r="F5886" s="299" t="n">
        <v>33.24</v>
      </c>
    </row>
    <row r="5887" customFormat="false" ht="15" hidden="false" customHeight="false" outlineLevel="0" collapsed="false">
      <c r="A5887" s="294" t="s">
        <v>12487</v>
      </c>
      <c r="B5887" s="295" t="s">
        <v>12486</v>
      </c>
      <c r="C5887" s="296" t="s">
        <v>52</v>
      </c>
      <c r="D5887" s="297" t="n">
        <v>0.7426</v>
      </c>
      <c r="E5887" s="298" t="n">
        <f aca="false">1-D5887</f>
        <v>0.2574</v>
      </c>
      <c r="F5887" s="299" t="n">
        <v>5925.79</v>
      </c>
    </row>
    <row r="5888" customFormat="false" ht="15" hidden="false" customHeight="false" outlineLevel="0" collapsed="false">
      <c r="A5888" s="294" t="s">
        <v>12488</v>
      </c>
      <c r="B5888" s="295" t="s">
        <v>12489</v>
      </c>
      <c r="C5888" s="296" t="s">
        <v>32</v>
      </c>
      <c r="D5888" s="297" t="n">
        <v>0.7439</v>
      </c>
      <c r="E5888" s="298" t="n">
        <f aca="false">1-D5888</f>
        <v>0.2561</v>
      </c>
      <c r="F5888" s="299" t="n">
        <v>31.59</v>
      </c>
    </row>
    <row r="5889" customFormat="false" ht="15" hidden="false" customHeight="false" outlineLevel="0" collapsed="false">
      <c r="A5889" s="294" t="s">
        <v>12490</v>
      </c>
      <c r="B5889" s="295" t="s">
        <v>12491</v>
      </c>
      <c r="C5889" s="296" t="s">
        <v>52</v>
      </c>
      <c r="D5889" s="297" t="n">
        <v>0.7293</v>
      </c>
      <c r="E5889" s="298" t="n">
        <f aca="false">1-D5889</f>
        <v>0.2707</v>
      </c>
      <c r="F5889" s="299" t="n">
        <v>5634.9</v>
      </c>
    </row>
    <row r="5890" customFormat="false" ht="15" hidden="false" customHeight="false" outlineLevel="0" collapsed="false">
      <c r="A5890" s="294" t="s">
        <v>12492</v>
      </c>
      <c r="B5890" s="295" t="s">
        <v>12493</v>
      </c>
      <c r="C5890" s="296" t="s">
        <v>32</v>
      </c>
      <c r="D5890" s="297" t="n">
        <v>0.8014</v>
      </c>
      <c r="E5890" s="298" t="n">
        <f aca="false">1-D5890</f>
        <v>0.1986</v>
      </c>
      <c r="F5890" s="299" t="n">
        <v>40.74</v>
      </c>
    </row>
    <row r="5891" customFormat="false" ht="15" hidden="false" customHeight="false" outlineLevel="0" collapsed="false">
      <c r="A5891" s="294" t="s">
        <v>12494</v>
      </c>
      <c r="B5891" s="295" t="s">
        <v>12493</v>
      </c>
      <c r="C5891" s="296" t="s">
        <v>52</v>
      </c>
      <c r="D5891" s="297" t="n">
        <v>0.7891</v>
      </c>
      <c r="E5891" s="298" t="n">
        <f aca="false">1-D5891</f>
        <v>0.2109</v>
      </c>
      <c r="F5891" s="299" t="n">
        <v>7232.58</v>
      </c>
    </row>
    <row r="5892" customFormat="false" ht="15" hidden="false" customHeight="false" outlineLevel="0" collapsed="false">
      <c r="A5892" s="294" t="s">
        <v>12495</v>
      </c>
      <c r="B5892" s="295" t="s">
        <v>12496</v>
      </c>
      <c r="C5892" s="296" t="s">
        <v>52</v>
      </c>
      <c r="D5892" s="297" t="n">
        <v>0.7137</v>
      </c>
      <c r="E5892" s="298" t="n">
        <f aca="false">1-D5892</f>
        <v>0.2863</v>
      </c>
      <c r="F5892" s="299" t="n">
        <v>5327.44</v>
      </c>
    </row>
    <row r="5893" customFormat="false" ht="15" hidden="false" customHeight="false" outlineLevel="0" collapsed="false">
      <c r="A5893" s="294" t="s">
        <v>12497</v>
      </c>
      <c r="B5893" s="295" t="s">
        <v>12498</v>
      </c>
      <c r="C5893" s="296" t="s">
        <v>32</v>
      </c>
      <c r="D5893" s="297" t="n">
        <v>0.7246</v>
      </c>
      <c r="E5893" s="298" t="n">
        <f aca="false">1-D5893</f>
        <v>0.2754</v>
      </c>
      <c r="F5893" s="299" t="n">
        <v>29.38</v>
      </c>
    </row>
    <row r="5894" customFormat="false" ht="15" hidden="false" customHeight="false" outlineLevel="0" collapsed="false">
      <c r="A5894" s="294" t="s">
        <v>12499</v>
      </c>
      <c r="B5894" s="295" t="s">
        <v>12498</v>
      </c>
      <c r="C5894" s="296" t="s">
        <v>52</v>
      </c>
      <c r="D5894" s="297" t="n">
        <v>0.7097</v>
      </c>
      <c r="E5894" s="298" t="n">
        <f aca="false">1-D5894</f>
        <v>0.2903</v>
      </c>
      <c r="F5894" s="299" t="n">
        <v>5254.1</v>
      </c>
    </row>
    <row r="5895" customFormat="false" ht="15" hidden="false" customHeight="false" outlineLevel="0" collapsed="false">
      <c r="A5895" s="294" t="s">
        <v>12500</v>
      </c>
      <c r="B5895" s="295" t="s">
        <v>12501</v>
      </c>
      <c r="C5895" s="296" t="s">
        <v>52</v>
      </c>
      <c r="D5895" s="297" t="n">
        <v>0.7786</v>
      </c>
      <c r="E5895" s="298" t="n">
        <f aca="false">1-D5895</f>
        <v>0.2214</v>
      </c>
      <c r="F5895" s="299" t="n">
        <v>6888.37</v>
      </c>
    </row>
    <row r="5896" customFormat="false" ht="15" hidden="false" customHeight="false" outlineLevel="0" collapsed="false">
      <c r="A5896" s="294" t="s">
        <v>12502</v>
      </c>
      <c r="B5896" s="295" t="s">
        <v>12503</v>
      </c>
      <c r="C5896" s="296" t="s">
        <v>32</v>
      </c>
      <c r="D5896" s="297" t="n">
        <v>0.7911</v>
      </c>
      <c r="E5896" s="298" t="n">
        <f aca="false">1-D5896</f>
        <v>0.2089</v>
      </c>
      <c r="F5896" s="299" t="n">
        <v>38.73</v>
      </c>
    </row>
    <row r="5897" customFormat="false" ht="15" hidden="false" customHeight="false" outlineLevel="0" collapsed="false">
      <c r="A5897" s="294" t="s">
        <v>12504</v>
      </c>
      <c r="B5897" s="295" t="s">
        <v>12505</v>
      </c>
      <c r="C5897" s="296" t="s">
        <v>32</v>
      </c>
      <c r="D5897" s="297" t="n">
        <v>0.7911</v>
      </c>
      <c r="E5897" s="298" t="n">
        <f aca="false">1-D5897</f>
        <v>0.2089</v>
      </c>
      <c r="F5897" s="299" t="n">
        <v>38.73</v>
      </c>
    </row>
    <row r="5898" customFormat="false" ht="15" hidden="false" customHeight="false" outlineLevel="0" collapsed="false">
      <c r="A5898" s="294" t="s">
        <v>12506</v>
      </c>
      <c r="B5898" s="295" t="s">
        <v>12505</v>
      </c>
      <c r="C5898" s="296" t="s">
        <v>52</v>
      </c>
      <c r="D5898" s="297" t="n">
        <v>0.7786</v>
      </c>
      <c r="E5898" s="298" t="n">
        <f aca="false">1-D5898</f>
        <v>0.2214</v>
      </c>
      <c r="F5898" s="299" t="n">
        <v>6888.37</v>
      </c>
    </row>
    <row r="5899" customFormat="false" ht="15" hidden="false" customHeight="false" outlineLevel="0" collapsed="false">
      <c r="A5899" s="294" t="s">
        <v>12507</v>
      </c>
      <c r="B5899" s="295" t="s">
        <v>12508</v>
      </c>
      <c r="C5899" s="296" t="s">
        <v>32</v>
      </c>
      <c r="D5899" s="297" t="n">
        <v>0.7484</v>
      </c>
      <c r="E5899" s="298" t="n">
        <f aca="false">1-D5899</f>
        <v>0.2516</v>
      </c>
      <c r="F5899" s="299" t="n">
        <v>32.15</v>
      </c>
    </row>
    <row r="5900" customFormat="false" ht="15" hidden="false" customHeight="false" outlineLevel="0" collapsed="false">
      <c r="A5900" s="294" t="s">
        <v>12509</v>
      </c>
      <c r="B5900" s="295" t="s">
        <v>12510</v>
      </c>
      <c r="C5900" s="296" t="s">
        <v>52</v>
      </c>
      <c r="D5900" s="297" t="n">
        <v>0.7341</v>
      </c>
      <c r="E5900" s="298" t="n">
        <f aca="false">1-D5900</f>
        <v>0.2659</v>
      </c>
      <c r="F5900" s="299" t="n">
        <v>5735.47</v>
      </c>
    </row>
    <row r="5901" customFormat="false" ht="15" hidden="false" customHeight="false" outlineLevel="0" collapsed="false">
      <c r="A5901" s="294" t="s">
        <v>12511</v>
      </c>
      <c r="B5901" s="295" t="s">
        <v>12512</v>
      </c>
      <c r="C5901" s="296" t="s">
        <v>52</v>
      </c>
      <c r="D5901" s="297" t="n">
        <v>0.7319</v>
      </c>
      <c r="E5901" s="298" t="n">
        <f aca="false">1-D5901</f>
        <v>0.2681</v>
      </c>
      <c r="F5901" s="299" t="n">
        <v>5688.35</v>
      </c>
    </row>
    <row r="5902" customFormat="false" ht="15" hidden="false" customHeight="false" outlineLevel="0" collapsed="false">
      <c r="A5902" s="294" t="s">
        <v>12513</v>
      </c>
      <c r="B5902" s="295" t="s">
        <v>12514</v>
      </c>
      <c r="C5902" s="296" t="s">
        <v>32</v>
      </c>
      <c r="D5902" s="297" t="n">
        <v>0.7461</v>
      </c>
      <c r="E5902" s="298" t="n">
        <f aca="false">1-D5902</f>
        <v>0.2539</v>
      </c>
      <c r="F5902" s="299" t="n">
        <v>31.86</v>
      </c>
    </row>
    <row r="5903" customFormat="false" ht="15" hidden="false" customHeight="false" outlineLevel="0" collapsed="false">
      <c r="A5903" s="294" t="s">
        <v>12515</v>
      </c>
      <c r="B5903" s="295" t="s">
        <v>12516</v>
      </c>
      <c r="C5903" s="296" t="s">
        <v>32</v>
      </c>
      <c r="D5903" s="297" t="n">
        <v>0.7461</v>
      </c>
      <c r="E5903" s="298" t="n">
        <f aca="false">1-D5903</f>
        <v>0.2539</v>
      </c>
      <c r="F5903" s="299" t="n">
        <v>31.86</v>
      </c>
    </row>
    <row r="5904" customFormat="false" ht="15" hidden="false" customHeight="false" outlineLevel="0" collapsed="false">
      <c r="A5904" s="294" t="s">
        <v>12517</v>
      </c>
      <c r="B5904" s="295" t="s">
        <v>12516</v>
      </c>
      <c r="C5904" s="296" t="s">
        <v>52</v>
      </c>
      <c r="D5904" s="297" t="n">
        <v>0.7319</v>
      </c>
      <c r="E5904" s="298" t="n">
        <f aca="false">1-D5904</f>
        <v>0.2681</v>
      </c>
      <c r="F5904" s="299" t="n">
        <v>5688.35</v>
      </c>
    </row>
    <row r="5905" customFormat="false" ht="15" hidden="false" customHeight="false" outlineLevel="0" collapsed="false">
      <c r="A5905" s="294" t="s">
        <v>12518</v>
      </c>
      <c r="B5905" s="295" t="s">
        <v>12519</v>
      </c>
      <c r="C5905" s="296" t="s">
        <v>32</v>
      </c>
      <c r="D5905" s="297" t="n">
        <v>0.7094</v>
      </c>
      <c r="E5905" s="298" t="n">
        <f aca="false">1-D5905</f>
        <v>0.2906</v>
      </c>
      <c r="F5905" s="299" t="n">
        <v>27.84</v>
      </c>
    </row>
    <row r="5906" customFormat="false" ht="15" hidden="false" customHeight="false" outlineLevel="0" collapsed="false">
      <c r="A5906" s="294" t="s">
        <v>12520</v>
      </c>
      <c r="B5906" s="295" t="s">
        <v>12519</v>
      </c>
      <c r="C5906" s="296" t="s">
        <v>52</v>
      </c>
      <c r="D5906" s="297" t="n">
        <v>0.6941</v>
      </c>
      <c r="E5906" s="298" t="n">
        <f aca="false">1-D5906</f>
        <v>0.3059</v>
      </c>
      <c r="F5906" s="299" t="n">
        <v>4985.59</v>
      </c>
    </row>
    <row r="5907" customFormat="false" ht="15" hidden="false" customHeight="false" outlineLevel="0" collapsed="false">
      <c r="A5907" s="294" t="s">
        <v>12521</v>
      </c>
      <c r="B5907" s="295" t="s">
        <v>12522</v>
      </c>
      <c r="C5907" s="296" t="s">
        <v>32</v>
      </c>
      <c r="D5907" s="297" t="n">
        <v>0.7911</v>
      </c>
      <c r="E5907" s="298" t="n">
        <f aca="false">1-D5907</f>
        <v>0.2089</v>
      </c>
      <c r="F5907" s="299" t="n">
        <v>38.73</v>
      </c>
    </row>
    <row r="5908" customFormat="false" ht="15" hidden="false" customHeight="false" outlineLevel="0" collapsed="false">
      <c r="A5908" s="294" t="s">
        <v>12523</v>
      </c>
      <c r="B5908" s="295" t="s">
        <v>12522</v>
      </c>
      <c r="C5908" s="296" t="s">
        <v>52</v>
      </c>
      <c r="D5908" s="297" t="n">
        <v>0.7786</v>
      </c>
      <c r="E5908" s="298" t="n">
        <f aca="false">1-D5908</f>
        <v>0.2214</v>
      </c>
      <c r="F5908" s="299" t="n">
        <v>6888.37</v>
      </c>
    </row>
    <row r="5909" customFormat="false" ht="15" hidden="false" customHeight="false" outlineLevel="0" collapsed="false">
      <c r="A5909" s="294" t="s">
        <v>12524</v>
      </c>
      <c r="B5909" s="295" t="s">
        <v>12525</v>
      </c>
      <c r="C5909" s="296" t="s">
        <v>32</v>
      </c>
      <c r="D5909" s="297" t="n">
        <v>0.7287</v>
      </c>
      <c r="E5909" s="298" t="n">
        <f aca="false">1-D5909</f>
        <v>0.2713</v>
      </c>
      <c r="F5909" s="299" t="n">
        <v>29.82</v>
      </c>
    </row>
    <row r="5910" customFormat="false" ht="15" hidden="false" customHeight="false" outlineLevel="0" collapsed="false">
      <c r="A5910" s="294" t="s">
        <v>12526</v>
      </c>
      <c r="B5910" s="295" t="s">
        <v>12527</v>
      </c>
      <c r="C5910" s="296" t="s">
        <v>32</v>
      </c>
      <c r="D5910" s="297" t="n">
        <v>0.752</v>
      </c>
      <c r="E5910" s="298" t="n">
        <f aca="false">1-D5910</f>
        <v>0.248</v>
      </c>
      <c r="F5910" s="299" t="n">
        <v>32.62</v>
      </c>
    </row>
    <row r="5911" customFormat="false" ht="15" hidden="false" customHeight="false" outlineLevel="0" collapsed="false">
      <c r="A5911" s="294" t="s">
        <v>12528</v>
      </c>
      <c r="B5911" s="295" t="s">
        <v>12529</v>
      </c>
      <c r="C5911" s="296" t="s">
        <v>32</v>
      </c>
      <c r="D5911" s="297" t="n">
        <v>0.7257</v>
      </c>
      <c r="E5911" s="298" t="n">
        <f aca="false">1-D5911</f>
        <v>0.2743</v>
      </c>
      <c r="F5911" s="299" t="n">
        <v>33.83</v>
      </c>
    </row>
    <row r="5912" customFormat="false" ht="15" hidden="false" customHeight="false" outlineLevel="0" collapsed="false">
      <c r="A5912" s="294" t="s">
        <v>12530</v>
      </c>
      <c r="B5912" s="295" t="s">
        <v>12529</v>
      </c>
      <c r="C5912" s="296" t="s">
        <v>52</v>
      </c>
      <c r="D5912" s="297" t="n">
        <v>0.71</v>
      </c>
      <c r="E5912" s="298" t="n">
        <f aca="false">1-D5912</f>
        <v>0.29</v>
      </c>
      <c r="F5912" s="299" t="n">
        <v>6043.36</v>
      </c>
    </row>
    <row r="5913" customFormat="false" ht="15" hidden="false" customHeight="false" outlineLevel="0" collapsed="false">
      <c r="A5913" s="294" t="s">
        <v>730</v>
      </c>
      <c r="B5913" s="295" t="s">
        <v>731</v>
      </c>
      <c r="C5913" s="296" t="s">
        <v>32</v>
      </c>
      <c r="D5913" s="297" t="n">
        <v>0.727</v>
      </c>
      <c r="E5913" s="298" t="n">
        <f aca="false">1-D5913</f>
        <v>0.273</v>
      </c>
      <c r="F5913" s="299" t="n">
        <v>33.99</v>
      </c>
    </row>
    <row r="5914" customFormat="false" ht="15" hidden="false" customHeight="false" outlineLevel="0" collapsed="false">
      <c r="A5914" s="294" t="s">
        <v>12531</v>
      </c>
      <c r="B5914" s="295" t="s">
        <v>731</v>
      </c>
      <c r="C5914" s="296" t="s">
        <v>52</v>
      </c>
      <c r="D5914" s="297" t="n">
        <v>0.711</v>
      </c>
      <c r="E5914" s="298" t="n">
        <f aca="false">1-D5914</f>
        <v>0.289</v>
      </c>
      <c r="F5914" s="299" t="n">
        <v>6063.94</v>
      </c>
    </row>
    <row r="5915" customFormat="false" ht="15" hidden="false" customHeight="false" outlineLevel="0" collapsed="false">
      <c r="A5915" s="294" t="s">
        <v>12532</v>
      </c>
      <c r="B5915" s="295" t="s">
        <v>12533</v>
      </c>
      <c r="C5915" s="296" t="s">
        <v>32</v>
      </c>
      <c r="D5915" s="297" t="n">
        <v>0.6888</v>
      </c>
      <c r="E5915" s="298" t="n">
        <f aca="false">1-D5915</f>
        <v>0.3112</v>
      </c>
      <c r="F5915" s="299" t="n">
        <v>35.64</v>
      </c>
    </row>
    <row r="5916" customFormat="false" ht="15" hidden="false" customHeight="false" outlineLevel="0" collapsed="false">
      <c r="A5916" s="294" t="s">
        <v>12534</v>
      </c>
      <c r="B5916" s="295" t="s">
        <v>12533</v>
      </c>
      <c r="C5916" s="296" t="s">
        <v>52</v>
      </c>
      <c r="D5916" s="297" t="n">
        <v>0.6721</v>
      </c>
      <c r="E5916" s="298" t="n">
        <f aca="false">1-D5916</f>
        <v>0.3279</v>
      </c>
      <c r="F5916" s="299" t="n">
        <v>6384.13</v>
      </c>
    </row>
    <row r="5917" customFormat="false" ht="15" hidden="false" customHeight="false" outlineLevel="0" collapsed="false">
      <c r="A5917" s="294" t="s">
        <v>12535</v>
      </c>
      <c r="B5917" s="295" t="s">
        <v>12536</v>
      </c>
      <c r="C5917" s="296" t="s">
        <v>32</v>
      </c>
      <c r="D5917" s="297" t="n">
        <v>0.6823</v>
      </c>
      <c r="E5917" s="298" t="n">
        <f aca="false">1-D5917</f>
        <v>0.3177</v>
      </c>
      <c r="F5917" s="299" t="n">
        <v>34.91</v>
      </c>
    </row>
    <row r="5918" customFormat="false" ht="15" hidden="false" customHeight="false" outlineLevel="0" collapsed="false">
      <c r="A5918" s="294" t="s">
        <v>12537</v>
      </c>
      <c r="B5918" s="295" t="s">
        <v>12536</v>
      </c>
      <c r="C5918" s="296" t="s">
        <v>52</v>
      </c>
      <c r="D5918" s="297" t="n">
        <v>0.6656</v>
      </c>
      <c r="E5918" s="298" t="n">
        <f aca="false">1-D5918</f>
        <v>0.3344</v>
      </c>
      <c r="F5918" s="299" t="n">
        <v>6259.97</v>
      </c>
    </row>
    <row r="5919" customFormat="false" ht="15" hidden="false" customHeight="false" outlineLevel="0" collapsed="false">
      <c r="A5919" s="294" t="s">
        <v>12538</v>
      </c>
      <c r="B5919" s="295" t="s">
        <v>12539</v>
      </c>
      <c r="C5919" s="296" t="s">
        <v>32</v>
      </c>
      <c r="D5919" s="297" t="n">
        <v>0.6888</v>
      </c>
      <c r="E5919" s="298" t="n">
        <f aca="false">1-D5919</f>
        <v>0.3112</v>
      </c>
      <c r="F5919" s="299" t="n">
        <v>35.64</v>
      </c>
    </row>
    <row r="5920" customFormat="false" ht="15" hidden="false" customHeight="false" outlineLevel="0" collapsed="false">
      <c r="A5920" s="294" t="s">
        <v>12540</v>
      </c>
      <c r="B5920" s="295" t="s">
        <v>12539</v>
      </c>
      <c r="C5920" s="296" t="s">
        <v>52</v>
      </c>
      <c r="D5920" s="297" t="n">
        <v>0.6721</v>
      </c>
      <c r="E5920" s="298" t="n">
        <f aca="false">1-D5920</f>
        <v>0.3279</v>
      </c>
      <c r="F5920" s="299" t="n">
        <v>6384.13</v>
      </c>
    </row>
    <row r="5921" customFormat="false" ht="15" hidden="false" customHeight="false" outlineLevel="0" collapsed="false">
      <c r="A5921" s="294" t="s">
        <v>12541</v>
      </c>
      <c r="B5921" s="295" t="s">
        <v>12542</v>
      </c>
      <c r="C5921" s="296" t="s">
        <v>52</v>
      </c>
      <c r="D5921" s="297" t="n">
        <v>0.6841</v>
      </c>
      <c r="E5921" s="298" t="n">
        <f aca="false">1-D5921</f>
        <v>0.3159</v>
      </c>
      <c r="F5921" s="299" t="n">
        <v>4828.71</v>
      </c>
    </row>
    <row r="5922" customFormat="false" ht="15" hidden="false" customHeight="false" outlineLevel="0" collapsed="false">
      <c r="A5922" s="294" t="s">
        <v>12543</v>
      </c>
      <c r="B5922" s="295" t="s">
        <v>12544</v>
      </c>
      <c r="C5922" s="296" t="s">
        <v>32</v>
      </c>
      <c r="D5922" s="297" t="n">
        <v>0.7005</v>
      </c>
      <c r="E5922" s="298" t="n">
        <f aca="false">1-D5922</f>
        <v>0.2995</v>
      </c>
      <c r="F5922" s="299" t="n">
        <v>27.01</v>
      </c>
    </row>
    <row r="5923" customFormat="false" ht="15" hidden="false" customHeight="false" outlineLevel="0" collapsed="false">
      <c r="A5923" s="294" t="s">
        <v>12545</v>
      </c>
      <c r="B5923" s="295" t="s">
        <v>12546</v>
      </c>
      <c r="C5923" s="296" t="s">
        <v>32</v>
      </c>
      <c r="D5923" s="297" t="n">
        <v>0.7184</v>
      </c>
      <c r="E5923" s="298" t="n">
        <f aca="false">1-D5923</f>
        <v>0.2816</v>
      </c>
      <c r="F5923" s="299" t="n">
        <v>28.73</v>
      </c>
    </row>
    <row r="5924" customFormat="false" ht="15" hidden="false" customHeight="false" outlineLevel="0" collapsed="false">
      <c r="A5924" s="294" t="s">
        <v>813</v>
      </c>
      <c r="B5924" s="295" t="s">
        <v>814</v>
      </c>
      <c r="C5924" s="296" t="s">
        <v>32</v>
      </c>
      <c r="D5924" s="297" t="n">
        <v>0.725</v>
      </c>
      <c r="E5924" s="298" t="n">
        <f aca="false">1-D5924</f>
        <v>0.275</v>
      </c>
      <c r="F5924" s="299" t="n">
        <v>33.75</v>
      </c>
    </row>
    <row r="5925" customFormat="false" ht="15" hidden="false" customHeight="false" outlineLevel="0" collapsed="false">
      <c r="A5925" s="294" t="s">
        <v>12547</v>
      </c>
      <c r="B5925" s="295" t="s">
        <v>814</v>
      </c>
      <c r="C5925" s="296" t="s">
        <v>52</v>
      </c>
      <c r="D5925" s="297" t="n">
        <v>0.7096</v>
      </c>
      <c r="E5925" s="298" t="n">
        <f aca="false">1-D5925</f>
        <v>0.2904</v>
      </c>
      <c r="F5925" s="299" t="n">
        <v>6033.04</v>
      </c>
    </row>
    <row r="5926" customFormat="false" ht="15" hidden="false" customHeight="false" outlineLevel="0" collapsed="false">
      <c r="A5926" s="294" t="s">
        <v>728</v>
      </c>
      <c r="B5926" s="295" t="s">
        <v>729</v>
      </c>
      <c r="C5926" s="296" t="s">
        <v>32</v>
      </c>
      <c r="D5926" s="297" t="n">
        <v>0.6552</v>
      </c>
      <c r="E5926" s="298" t="n">
        <f aca="false">1-D5926</f>
        <v>0.3448</v>
      </c>
      <c r="F5926" s="299" t="n">
        <v>26.65</v>
      </c>
    </row>
    <row r="5927" customFormat="false" ht="15" hidden="false" customHeight="false" outlineLevel="0" collapsed="false">
      <c r="A5927" s="294" t="s">
        <v>12548</v>
      </c>
      <c r="B5927" s="295" t="s">
        <v>12549</v>
      </c>
      <c r="C5927" s="296" t="s">
        <v>52</v>
      </c>
      <c r="D5927" s="297" t="n">
        <v>0.6373</v>
      </c>
      <c r="E5927" s="298" t="n">
        <f aca="false">1-D5927</f>
        <v>0.3627</v>
      </c>
      <c r="F5927" s="299" t="n">
        <v>4780.77</v>
      </c>
    </row>
    <row r="5928" customFormat="false" ht="15" hidden="false" customHeight="false" outlineLevel="0" collapsed="false">
      <c r="A5928" s="294" t="s">
        <v>12550</v>
      </c>
      <c r="B5928" s="295" t="s">
        <v>12551</v>
      </c>
      <c r="C5928" s="296" t="s">
        <v>32</v>
      </c>
      <c r="D5928" s="297" t="n">
        <v>0.9695</v>
      </c>
      <c r="E5928" s="298" t="n">
        <f aca="false">1-D5928</f>
        <v>0.0305</v>
      </c>
      <c r="F5928" s="299" t="n">
        <v>168.96</v>
      </c>
    </row>
    <row r="5929" customFormat="false" ht="15" hidden="false" customHeight="false" outlineLevel="0" collapsed="false">
      <c r="A5929" s="294" t="s">
        <v>12552</v>
      </c>
      <c r="B5929" s="295" t="s">
        <v>12553</v>
      </c>
      <c r="C5929" s="296" t="s">
        <v>32</v>
      </c>
      <c r="D5929" s="297" t="n">
        <v>0.6627</v>
      </c>
      <c r="E5929" s="298" t="n">
        <f aca="false">1-D5929</f>
        <v>0.3373</v>
      </c>
      <c r="F5929" s="299" t="n">
        <v>30.3</v>
      </c>
    </row>
    <row r="5930" customFormat="false" ht="15" hidden="false" customHeight="false" outlineLevel="0" collapsed="false">
      <c r="A5930" s="294" t="s">
        <v>12554</v>
      </c>
      <c r="B5930" s="295" t="s">
        <v>12555</v>
      </c>
      <c r="C5930" s="296" t="s">
        <v>32</v>
      </c>
      <c r="D5930" s="297" t="n">
        <v>0.7083</v>
      </c>
      <c r="E5930" s="298" t="n">
        <f aca="false">1-D5930</f>
        <v>0.2917</v>
      </c>
      <c r="F5930" s="299" t="n">
        <v>35.04</v>
      </c>
    </row>
    <row r="5931" customFormat="false" ht="15" hidden="false" customHeight="false" outlineLevel="0" collapsed="false">
      <c r="A5931" s="294" t="s">
        <v>12556</v>
      </c>
      <c r="B5931" s="295" t="s">
        <v>12555</v>
      </c>
      <c r="C5931" s="296" t="s">
        <v>52</v>
      </c>
      <c r="D5931" s="297" t="n">
        <v>0.6924</v>
      </c>
      <c r="E5931" s="298" t="n">
        <f aca="false">1-D5931</f>
        <v>0.3076</v>
      </c>
      <c r="F5931" s="299" t="n">
        <v>6271.41</v>
      </c>
    </row>
    <row r="5932" customFormat="false" ht="15" hidden="false" customHeight="false" outlineLevel="0" collapsed="false">
      <c r="A5932" s="294" t="s">
        <v>12557</v>
      </c>
      <c r="B5932" s="295" t="s">
        <v>12558</v>
      </c>
      <c r="C5932" s="296" t="s">
        <v>52</v>
      </c>
      <c r="D5932" s="297" t="n">
        <v>0.6457</v>
      </c>
      <c r="E5932" s="298" t="n">
        <f aca="false">1-D5932</f>
        <v>0.3543</v>
      </c>
      <c r="F5932" s="299" t="n">
        <v>5444.2</v>
      </c>
    </row>
    <row r="5933" customFormat="false" ht="15" hidden="false" customHeight="false" outlineLevel="0" collapsed="false">
      <c r="A5933" s="294" t="s">
        <v>12559</v>
      </c>
      <c r="B5933" s="295" t="s">
        <v>12560</v>
      </c>
      <c r="C5933" s="296" t="s">
        <v>32</v>
      </c>
      <c r="D5933" s="297" t="n">
        <v>0.8943</v>
      </c>
      <c r="E5933" s="298" t="n">
        <f aca="false">1-D5933</f>
        <v>0.1057</v>
      </c>
      <c r="F5933" s="299" t="n">
        <v>21.75</v>
      </c>
    </row>
    <row r="5934" customFormat="false" ht="15" hidden="false" customHeight="false" outlineLevel="0" collapsed="false">
      <c r="A5934" s="294" t="s">
        <v>12561</v>
      </c>
      <c r="B5934" s="295" t="s">
        <v>12560</v>
      </c>
      <c r="C5934" s="296" t="s">
        <v>52</v>
      </c>
      <c r="D5934" s="297" t="n">
        <v>0.8829</v>
      </c>
      <c r="E5934" s="298" t="n">
        <f aca="false">1-D5934</f>
        <v>0.1171</v>
      </c>
      <c r="F5934" s="299" t="n">
        <v>3849.25</v>
      </c>
    </row>
    <row r="5935" customFormat="false" ht="15" hidden="false" customHeight="false" outlineLevel="0" collapsed="false">
      <c r="A5935" s="294" t="s">
        <v>815</v>
      </c>
      <c r="B5935" s="295" t="s">
        <v>816</v>
      </c>
      <c r="C5935" s="296" t="s">
        <v>32</v>
      </c>
      <c r="D5935" s="297" t="n">
        <v>0.7274</v>
      </c>
      <c r="E5935" s="298" t="n">
        <f aca="false">1-D5935</f>
        <v>0.2726</v>
      </c>
      <c r="F5935" s="299" t="n">
        <v>33.24</v>
      </c>
    </row>
    <row r="5936" customFormat="false" ht="15" hidden="false" customHeight="false" outlineLevel="0" collapsed="false">
      <c r="A5936" s="294" t="s">
        <v>12562</v>
      </c>
      <c r="B5936" s="295" t="s">
        <v>12563</v>
      </c>
      <c r="C5936" s="296" t="s">
        <v>52</v>
      </c>
      <c r="D5936" s="297" t="n">
        <v>0.7121</v>
      </c>
      <c r="E5936" s="298" t="n">
        <f aca="false">1-D5936</f>
        <v>0.2879</v>
      </c>
      <c r="F5936" s="299" t="n">
        <v>5939.99</v>
      </c>
    </row>
    <row r="5937" customFormat="false" ht="15" hidden="false" customHeight="false" outlineLevel="0" collapsed="false">
      <c r="A5937" s="294" t="s">
        <v>12564</v>
      </c>
      <c r="B5937" s="295" t="s">
        <v>12565</v>
      </c>
      <c r="C5937" s="296" t="s">
        <v>32</v>
      </c>
      <c r="D5937" s="297" t="n">
        <v>0.9139</v>
      </c>
      <c r="E5937" s="298" t="n">
        <f aca="false">1-D5937</f>
        <v>0.0861</v>
      </c>
      <c r="F5937" s="299" t="n">
        <v>26.7</v>
      </c>
    </row>
    <row r="5938" customFormat="false" ht="15" hidden="false" customHeight="false" outlineLevel="0" collapsed="false">
      <c r="A5938" s="294" t="s">
        <v>12566</v>
      </c>
      <c r="B5938" s="295" t="s">
        <v>12565</v>
      </c>
      <c r="C5938" s="296" t="s">
        <v>52</v>
      </c>
      <c r="D5938" s="297" t="n">
        <v>0.9076</v>
      </c>
      <c r="E5938" s="298" t="n">
        <f aca="false">1-D5938</f>
        <v>0.0924</v>
      </c>
      <c r="F5938" s="299" t="n">
        <v>4705.29</v>
      </c>
    </row>
    <row r="5939" customFormat="false" ht="15" hidden="false" customHeight="false" outlineLevel="0" collapsed="false">
      <c r="A5939" s="294" t="s">
        <v>12567</v>
      </c>
      <c r="B5939" s="295" t="s">
        <v>12568</v>
      </c>
      <c r="C5939" s="296" t="s">
        <v>32</v>
      </c>
      <c r="D5939" s="297" t="n">
        <v>0.7484</v>
      </c>
      <c r="E5939" s="298" t="n">
        <f aca="false">1-D5939</f>
        <v>0.2516</v>
      </c>
      <c r="F5939" s="299" t="n">
        <v>32.15</v>
      </c>
    </row>
    <row r="5940" customFormat="false" ht="15" hidden="false" customHeight="false" outlineLevel="0" collapsed="false">
      <c r="A5940" s="294" t="s">
        <v>12569</v>
      </c>
      <c r="B5940" s="295" t="s">
        <v>12570</v>
      </c>
      <c r="C5940" s="296" t="s">
        <v>32</v>
      </c>
      <c r="D5940" s="297" t="n">
        <v>0.9375</v>
      </c>
      <c r="E5940" s="298" t="n">
        <f aca="false">1-D5940</f>
        <v>0.0625</v>
      </c>
      <c r="F5940" s="299" t="n">
        <v>38.07</v>
      </c>
    </row>
    <row r="5941" customFormat="false" ht="15" hidden="false" customHeight="false" outlineLevel="0" collapsed="false">
      <c r="A5941" s="294" t="s">
        <v>12571</v>
      </c>
      <c r="B5941" s="295" t="s">
        <v>12572</v>
      </c>
      <c r="C5941" s="296" t="s">
        <v>52</v>
      </c>
      <c r="D5941" s="297" t="n">
        <v>0.9327</v>
      </c>
      <c r="E5941" s="298" t="n">
        <f aca="false">1-D5941</f>
        <v>0.0673</v>
      </c>
      <c r="F5941" s="299" t="n">
        <v>6698.09</v>
      </c>
    </row>
    <row r="5942" customFormat="false" ht="15" hidden="false" customHeight="false" outlineLevel="0" collapsed="false">
      <c r="A5942" s="294" t="s">
        <v>12573</v>
      </c>
      <c r="B5942" s="295" t="s">
        <v>12574</v>
      </c>
      <c r="C5942" s="296" t="s">
        <v>32</v>
      </c>
      <c r="D5942" s="297" t="n">
        <v>0.9107</v>
      </c>
      <c r="E5942" s="298" t="n">
        <f aca="false">1-D5942</f>
        <v>0.0893000000000001</v>
      </c>
      <c r="F5942" s="299" t="n">
        <v>27</v>
      </c>
    </row>
    <row r="5943" customFormat="false" ht="15" hidden="false" customHeight="false" outlineLevel="0" collapsed="false">
      <c r="A5943" s="294" t="s">
        <v>12575</v>
      </c>
      <c r="B5943" s="295" t="s">
        <v>12576</v>
      </c>
      <c r="C5943" s="296" t="s">
        <v>32</v>
      </c>
      <c r="D5943" s="297" t="n">
        <v>0.9325</v>
      </c>
      <c r="E5943" s="298" t="n">
        <f aca="false">1-D5943</f>
        <v>0.0675</v>
      </c>
      <c r="F5943" s="299" t="n">
        <v>35.26</v>
      </c>
    </row>
    <row r="5944" customFormat="false" ht="15" hidden="false" customHeight="false" outlineLevel="0" collapsed="false">
      <c r="A5944" s="294" t="s">
        <v>12577</v>
      </c>
      <c r="B5944" s="295" t="s">
        <v>12576</v>
      </c>
      <c r="C5944" s="296" t="s">
        <v>52</v>
      </c>
      <c r="D5944" s="297" t="n">
        <v>0.9272</v>
      </c>
      <c r="E5944" s="298" t="n">
        <f aca="false">1-D5944</f>
        <v>0.0728</v>
      </c>
      <c r="F5944" s="299" t="n">
        <v>6194.35</v>
      </c>
    </row>
    <row r="5945" customFormat="false" ht="15" hidden="false" customHeight="false" outlineLevel="0" collapsed="false">
      <c r="A5945" s="294" t="s">
        <v>12578</v>
      </c>
      <c r="B5945" s="295" t="s">
        <v>12579</v>
      </c>
      <c r="C5945" s="296" t="s">
        <v>52</v>
      </c>
      <c r="D5945" s="297" t="n">
        <v>0.7383</v>
      </c>
      <c r="E5945" s="298" t="n">
        <f aca="false">1-D5945</f>
        <v>0.2617</v>
      </c>
      <c r="F5945" s="299" t="n">
        <v>5827.63</v>
      </c>
    </row>
    <row r="5946" customFormat="false" ht="15" hidden="false" customHeight="false" outlineLevel="0" collapsed="false">
      <c r="A5946" s="294" t="s">
        <v>747</v>
      </c>
      <c r="B5946" s="295" t="s">
        <v>748</v>
      </c>
      <c r="C5946" s="296" t="s">
        <v>32</v>
      </c>
      <c r="D5946" s="297" t="n">
        <v>0.7287</v>
      </c>
      <c r="E5946" s="298" t="n">
        <f aca="false">1-D5946</f>
        <v>0.2713</v>
      </c>
      <c r="F5946" s="299" t="n">
        <v>34.2</v>
      </c>
    </row>
    <row r="5947" customFormat="false" ht="15" hidden="false" customHeight="false" outlineLevel="0" collapsed="false">
      <c r="A5947" s="294" t="s">
        <v>12580</v>
      </c>
      <c r="B5947" s="295" t="s">
        <v>748</v>
      </c>
      <c r="C5947" s="296" t="s">
        <v>52</v>
      </c>
      <c r="D5947" s="297" t="n">
        <v>0.7131</v>
      </c>
      <c r="E5947" s="298" t="n">
        <f aca="false">1-D5947</f>
        <v>0.2869</v>
      </c>
      <c r="F5947" s="299" t="n">
        <v>6108.58</v>
      </c>
    </row>
    <row r="5948" customFormat="false" ht="15" hidden="false" customHeight="false" outlineLevel="0" collapsed="false">
      <c r="A5948" s="294" t="s">
        <v>12581</v>
      </c>
      <c r="B5948" s="295" t="s">
        <v>12582</v>
      </c>
      <c r="C5948" s="296" t="s">
        <v>32</v>
      </c>
      <c r="D5948" s="297" t="n">
        <v>0.6765</v>
      </c>
      <c r="E5948" s="298" t="n">
        <f aca="false">1-D5948</f>
        <v>0.3235</v>
      </c>
      <c r="F5948" s="299" t="n">
        <v>28.41</v>
      </c>
    </row>
    <row r="5949" customFormat="false" ht="15" hidden="false" customHeight="false" outlineLevel="0" collapsed="false">
      <c r="A5949" s="294" t="s">
        <v>12583</v>
      </c>
      <c r="B5949" s="295" t="s">
        <v>12582</v>
      </c>
      <c r="C5949" s="296" t="s">
        <v>52</v>
      </c>
      <c r="D5949" s="297" t="n">
        <v>0.6602</v>
      </c>
      <c r="E5949" s="298" t="n">
        <f aca="false">1-D5949</f>
        <v>0.3398</v>
      </c>
      <c r="F5949" s="299" t="n">
        <v>5103.61</v>
      </c>
    </row>
    <row r="5950" customFormat="false" ht="15" hidden="false" customHeight="false" outlineLevel="0" collapsed="false">
      <c r="A5950" s="294" t="s">
        <v>12584</v>
      </c>
      <c r="B5950" s="295" t="s">
        <v>12585</v>
      </c>
      <c r="C5950" s="296" t="s">
        <v>61</v>
      </c>
      <c r="D5950" s="297" t="n">
        <v>0.5556</v>
      </c>
      <c r="E5950" s="298" t="n">
        <f aca="false">1-D5950</f>
        <v>0.4444</v>
      </c>
      <c r="F5950" s="299" t="n">
        <v>0.63</v>
      </c>
    </row>
    <row r="5951" customFormat="false" ht="15" hidden="false" customHeight="false" outlineLevel="0" collapsed="false">
      <c r="A5951" s="294" t="s">
        <v>12586</v>
      </c>
      <c r="B5951" s="295" t="s">
        <v>12587</v>
      </c>
      <c r="C5951" s="296" t="s">
        <v>19</v>
      </c>
      <c r="D5951" s="297" t="n">
        <v>0.4841</v>
      </c>
      <c r="E5951" s="298" t="n">
        <f aca="false">1-D5951</f>
        <v>0.5159</v>
      </c>
      <c r="F5951" s="299" t="n">
        <v>136.95</v>
      </c>
    </row>
    <row r="5952" customFormat="false" ht="15" hidden="false" customHeight="false" outlineLevel="0" collapsed="false">
      <c r="A5952" s="294" t="s">
        <v>12588</v>
      </c>
      <c r="B5952" s="295" t="s">
        <v>12589</v>
      </c>
      <c r="C5952" s="296" t="s">
        <v>19</v>
      </c>
      <c r="D5952" s="297" t="n">
        <v>0.4654</v>
      </c>
      <c r="E5952" s="298" t="n">
        <f aca="false">1-D5952</f>
        <v>0.5346</v>
      </c>
      <c r="F5952" s="299" t="n">
        <v>222.75</v>
      </c>
    </row>
    <row r="5953" customFormat="false" ht="15" hidden="false" customHeight="false" outlineLevel="0" collapsed="false">
      <c r="A5953" s="294" t="s">
        <v>12590</v>
      </c>
      <c r="B5953" s="295" t="s">
        <v>12591</v>
      </c>
      <c r="C5953" s="296" t="s">
        <v>61</v>
      </c>
      <c r="D5953" s="297" t="n">
        <v>0.4521</v>
      </c>
      <c r="E5953" s="298" t="n">
        <f aca="false">1-D5953</f>
        <v>0.5479</v>
      </c>
      <c r="F5953" s="299" t="n">
        <v>90.87</v>
      </c>
    </row>
    <row r="5954" customFormat="false" ht="15" hidden="false" customHeight="false" outlineLevel="0" collapsed="false">
      <c r="A5954" s="294" t="s">
        <v>87</v>
      </c>
      <c r="B5954" s="295" t="s">
        <v>12592</v>
      </c>
      <c r="C5954" s="296" t="s">
        <v>61</v>
      </c>
      <c r="D5954" s="297" t="n">
        <v>0.4422</v>
      </c>
      <c r="E5954" s="298" t="n">
        <f aca="false">1-D5954</f>
        <v>0.5578</v>
      </c>
      <c r="F5954" s="299" t="n">
        <v>73.74</v>
      </c>
    </row>
    <row r="5955" customFormat="false" ht="15" hidden="false" customHeight="false" outlineLevel="0" collapsed="false">
      <c r="A5955" s="294" t="s">
        <v>12593</v>
      </c>
      <c r="B5955" s="295" t="s">
        <v>12594</v>
      </c>
      <c r="C5955" s="296" t="s">
        <v>19</v>
      </c>
      <c r="D5955" s="297" t="n">
        <v>0.6868</v>
      </c>
      <c r="E5955" s="298" t="n">
        <f aca="false">1-D5955</f>
        <v>0.3132</v>
      </c>
      <c r="F5955" s="299" t="n">
        <v>45.28</v>
      </c>
    </row>
    <row r="5956" customFormat="false" ht="15" hidden="false" customHeight="false" outlineLevel="0" collapsed="false">
      <c r="A5956" s="294" t="s">
        <v>12595</v>
      </c>
      <c r="B5956" s="295" t="s">
        <v>12596</v>
      </c>
      <c r="C5956" s="296" t="s">
        <v>61</v>
      </c>
      <c r="D5956" s="297" t="n">
        <v>0.5633</v>
      </c>
      <c r="E5956" s="298" t="n">
        <f aca="false">1-D5956</f>
        <v>0.4367</v>
      </c>
      <c r="F5956" s="299" t="n">
        <v>10.9</v>
      </c>
    </row>
    <row r="5957" customFormat="false" ht="15" hidden="false" customHeight="false" outlineLevel="0" collapsed="false">
      <c r="A5957" s="294" t="s">
        <v>12597</v>
      </c>
      <c r="B5957" s="295" t="s">
        <v>12598</v>
      </c>
      <c r="C5957" s="296" t="s">
        <v>19</v>
      </c>
      <c r="D5957" s="297" t="n">
        <v>0.6898</v>
      </c>
      <c r="E5957" s="298" t="n">
        <f aca="false">1-D5957</f>
        <v>0.3102</v>
      </c>
      <c r="F5957" s="299" t="n">
        <v>2.45</v>
      </c>
    </row>
    <row r="5958" customFormat="false" ht="15" hidden="false" customHeight="false" outlineLevel="0" collapsed="false">
      <c r="A5958" s="294" t="s">
        <v>12599</v>
      </c>
      <c r="B5958" s="295" t="s">
        <v>12600</v>
      </c>
      <c r="C5958" s="296" t="s">
        <v>19</v>
      </c>
      <c r="D5958" s="297" t="n">
        <v>0.021</v>
      </c>
      <c r="E5958" s="298" t="n">
        <f aca="false">1-D5958</f>
        <v>0.979</v>
      </c>
      <c r="F5958" s="299" t="n">
        <v>494.24</v>
      </c>
    </row>
    <row r="5959" customFormat="false" ht="15" hidden="false" customHeight="false" outlineLevel="0" collapsed="false">
      <c r="A5959" s="294" t="s">
        <v>12601</v>
      </c>
      <c r="B5959" s="295" t="s">
        <v>12602</v>
      </c>
      <c r="C5959" s="296" t="s">
        <v>19</v>
      </c>
      <c r="D5959" s="297" t="n">
        <v>0.0364</v>
      </c>
      <c r="E5959" s="298" t="n">
        <f aca="false">1-D5959</f>
        <v>0.9636</v>
      </c>
      <c r="F5959" s="299" t="n">
        <v>383.02</v>
      </c>
    </row>
    <row r="5960" customFormat="false" ht="15" hidden="false" customHeight="false" outlineLevel="0" collapsed="false">
      <c r="A5960" s="294" t="s">
        <v>12603</v>
      </c>
      <c r="B5960" s="295" t="s">
        <v>12604</v>
      </c>
      <c r="C5960" s="296" t="s">
        <v>19</v>
      </c>
      <c r="D5960" s="297" t="n">
        <v>0.015</v>
      </c>
      <c r="E5960" s="298" t="n">
        <f aca="false">1-D5960</f>
        <v>0.985</v>
      </c>
      <c r="F5960" s="299" t="n">
        <v>454.9</v>
      </c>
    </row>
    <row r="5961" customFormat="false" ht="15" hidden="false" customHeight="false" outlineLevel="0" collapsed="false">
      <c r="A5961" s="294" t="s">
        <v>12605</v>
      </c>
      <c r="B5961" s="295" t="s">
        <v>12606</v>
      </c>
      <c r="C5961" s="296" t="s">
        <v>19</v>
      </c>
      <c r="D5961" s="297" t="n">
        <v>0.1011</v>
      </c>
      <c r="E5961" s="298" t="n">
        <f aca="false">1-D5961</f>
        <v>0.8989</v>
      </c>
      <c r="F5961" s="299" t="n">
        <v>45.68</v>
      </c>
    </row>
    <row r="5962" customFormat="false" ht="15" hidden="false" customHeight="false" outlineLevel="0" collapsed="false">
      <c r="A5962" s="294" t="s">
        <v>12607</v>
      </c>
      <c r="B5962" s="295" t="s">
        <v>12608</v>
      </c>
      <c r="C5962" s="296" t="s">
        <v>19</v>
      </c>
      <c r="D5962" s="297" t="n">
        <v>0.0513</v>
      </c>
      <c r="E5962" s="298" t="n">
        <f aca="false">1-D5962</f>
        <v>0.9487</v>
      </c>
      <c r="F5962" s="299" t="n">
        <v>90.01</v>
      </c>
    </row>
    <row r="5963" customFormat="false" ht="15" hidden="false" customHeight="false" outlineLevel="0" collapsed="false">
      <c r="A5963" s="294" t="s">
        <v>12609</v>
      </c>
      <c r="B5963" s="295" t="s">
        <v>12610</v>
      </c>
      <c r="C5963" s="296" t="s">
        <v>19</v>
      </c>
      <c r="D5963" s="297" t="n">
        <v>0.1749</v>
      </c>
      <c r="E5963" s="298" t="n">
        <f aca="false">1-D5963</f>
        <v>0.8251</v>
      </c>
      <c r="F5963" s="299" t="n">
        <v>404.17</v>
      </c>
    </row>
    <row r="5964" customFormat="false" ht="15" hidden="false" customHeight="false" outlineLevel="0" collapsed="false">
      <c r="A5964" s="294" t="s">
        <v>12611</v>
      </c>
      <c r="B5964" s="295" t="s">
        <v>12612</v>
      </c>
      <c r="C5964" s="296" t="s">
        <v>19</v>
      </c>
      <c r="D5964" s="297" t="n">
        <v>0.0712</v>
      </c>
      <c r="E5964" s="298" t="n">
        <f aca="false">1-D5964</f>
        <v>0.9288</v>
      </c>
      <c r="F5964" s="299" t="n">
        <v>826.66</v>
      </c>
    </row>
    <row r="5965" customFormat="false" ht="15" hidden="false" customHeight="false" outlineLevel="0" collapsed="false">
      <c r="A5965" s="294" t="s">
        <v>12613</v>
      </c>
      <c r="B5965" s="295" t="s">
        <v>12614</v>
      </c>
      <c r="C5965" s="296" t="s">
        <v>19</v>
      </c>
      <c r="D5965" s="297" t="n">
        <v>0.1909</v>
      </c>
      <c r="E5965" s="298" t="n">
        <f aca="false">1-D5965</f>
        <v>0.8091</v>
      </c>
      <c r="F5965" s="299" t="n">
        <v>370.3</v>
      </c>
    </row>
    <row r="5966" customFormat="false" ht="15" hidden="false" customHeight="false" outlineLevel="0" collapsed="false">
      <c r="A5966" s="294" t="s">
        <v>12615</v>
      </c>
      <c r="B5966" s="295" t="s">
        <v>12616</v>
      </c>
      <c r="C5966" s="296" t="s">
        <v>19</v>
      </c>
      <c r="D5966" s="297" t="n">
        <v>0.0799</v>
      </c>
      <c r="E5966" s="298" t="n">
        <f aca="false">1-D5966</f>
        <v>0.9201</v>
      </c>
      <c r="F5966" s="299" t="n">
        <v>736.36</v>
      </c>
    </row>
    <row r="5967" customFormat="false" ht="15" hidden="false" customHeight="false" outlineLevel="0" collapsed="false">
      <c r="A5967" s="294" t="s">
        <v>12617</v>
      </c>
      <c r="B5967" s="295" t="s">
        <v>12618</v>
      </c>
      <c r="C5967" s="296" t="s">
        <v>19</v>
      </c>
      <c r="D5967" s="297" t="n">
        <v>0.0956</v>
      </c>
      <c r="E5967" s="298" t="n">
        <f aca="false">1-D5967</f>
        <v>0.9044</v>
      </c>
      <c r="F5967" s="299" t="n">
        <v>430.56</v>
      </c>
    </row>
    <row r="5968" customFormat="false" ht="15" hidden="false" customHeight="false" outlineLevel="0" collapsed="false">
      <c r="A5968" s="294" t="s">
        <v>12619</v>
      </c>
      <c r="B5968" s="295" t="s">
        <v>12620</v>
      </c>
      <c r="C5968" s="296" t="s">
        <v>19</v>
      </c>
      <c r="D5968" s="297" t="n">
        <v>0.0968</v>
      </c>
      <c r="E5968" s="298" t="n">
        <f aca="false">1-D5968</f>
        <v>0.9032</v>
      </c>
      <c r="F5968" s="299" t="n">
        <v>440.95</v>
      </c>
    </row>
    <row r="5969" customFormat="false" ht="15" hidden="false" customHeight="false" outlineLevel="0" collapsed="false">
      <c r="A5969" s="294" t="s">
        <v>12621</v>
      </c>
      <c r="B5969" s="295" t="s">
        <v>12622</v>
      </c>
      <c r="C5969" s="296" t="s">
        <v>19</v>
      </c>
      <c r="D5969" s="297" t="n">
        <v>0.102</v>
      </c>
      <c r="E5969" s="298" t="n">
        <f aca="false">1-D5969</f>
        <v>0.898</v>
      </c>
      <c r="F5969" s="299" t="n">
        <v>308.1</v>
      </c>
    </row>
    <row r="5970" customFormat="false" ht="15" hidden="false" customHeight="false" outlineLevel="0" collapsed="false">
      <c r="A5970" s="294" t="s">
        <v>12623</v>
      </c>
      <c r="B5970" s="295" t="s">
        <v>12624</v>
      </c>
      <c r="C5970" s="296" t="s">
        <v>19</v>
      </c>
      <c r="D5970" s="297" t="n">
        <v>0.0703</v>
      </c>
      <c r="E5970" s="298" t="n">
        <f aca="false">1-D5970</f>
        <v>0.9297</v>
      </c>
      <c r="F5970" s="299" t="n">
        <v>1289.13</v>
      </c>
    </row>
    <row r="5971" customFormat="false" ht="15" hidden="false" customHeight="false" outlineLevel="0" collapsed="false">
      <c r="A5971" s="294" t="s">
        <v>12625</v>
      </c>
      <c r="B5971" s="295" t="s">
        <v>12626</v>
      </c>
      <c r="C5971" s="296" t="s">
        <v>19</v>
      </c>
      <c r="D5971" s="297" t="n">
        <v>0.1471</v>
      </c>
      <c r="E5971" s="298" t="n">
        <f aca="false">1-D5971</f>
        <v>0.8529</v>
      </c>
      <c r="F5971" s="299" t="n">
        <v>775.74</v>
      </c>
    </row>
    <row r="5972" customFormat="false" ht="15" hidden="false" customHeight="false" outlineLevel="0" collapsed="false">
      <c r="A5972" s="294" t="s">
        <v>12627</v>
      </c>
      <c r="B5972" s="295" t="s">
        <v>12628</v>
      </c>
      <c r="C5972" s="296" t="s">
        <v>19</v>
      </c>
      <c r="D5972" s="297" t="n">
        <v>0.0649</v>
      </c>
      <c r="E5972" s="298" t="n">
        <f aca="false">1-D5972</f>
        <v>0.9351</v>
      </c>
      <c r="F5972" s="299" t="n">
        <v>1507.83</v>
      </c>
    </row>
    <row r="5973" customFormat="false" ht="15" hidden="false" customHeight="false" outlineLevel="0" collapsed="false">
      <c r="A5973" s="294" t="s">
        <v>12629</v>
      </c>
      <c r="B5973" s="295" t="s">
        <v>12630</v>
      </c>
      <c r="C5973" s="296" t="s">
        <v>19</v>
      </c>
      <c r="D5973" s="297" t="n">
        <v>0.0928</v>
      </c>
      <c r="E5973" s="298" t="n">
        <f aca="false">1-D5973</f>
        <v>0.9072</v>
      </c>
      <c r="F5973" s="299" t="n">
        <v>1459.34</v>
      </c>
    </row>
    <row r="5974" customFormat="false" ht="15" hidden="false" customHeight="false" outlineLevel="0" collapsed="false">
      <c r="A5974" s="294" t="s">
        <v>12631</v>
      </c>
      <c r="B5974" s="295" t="s">
        <v>12632</v>
      </c>
      <c r="C5974" s="296" t="s">
        <v>19</v>
      </c>
      <c r="D5974" s="297" t="n">
        <v>0.0541</v>
      </c>
      <c r="E5974" s="298" t="n">
        <f aca="false">1-D5974</f>
        <v>0.9459</v>
      </c>
      <c r="F5974" s="299" t="n">
        <v>704.49</v>
      </c>
    </row>
    <row r="5975" customFormat="false" ht="15" hidden="false" customHeight="false" outlineLevel="0" collapsed="false">
      <c r="A5975" s="294" t="s">
        <v>12633</v>
      </c>
      <c r="B5975" s="295" t="s">
        <v>12634</v>
      </c>
      <c r="C5975" s="296" t="s">
        <v>19</v>
      </c>
      <c r="D5975" s="297" t="n">
        <v>0.0997</v>
      </c>
      <c r="E5975" s="298" t="n">
        <f aca="false">1-D5975</f>
        <v>0.9003</v>
      </c>
      <c r="F5975" s="299" t="n">
        <v>429.92</v>
      </c>
    </row>
    <row r="5976" customFormat="false" ht="15" hidden="false" customHeight="false" outlineLevel="0" collapsed="false">
      <c r="A5976" s="294" t="s">
        <v>12635</v>
      </c>
      <c r="B5976" s="295" t="s">
        <v>12636</v>
      </c>
      <c r="C5976" s="296" t="s">
        <v>19</v>
      </c>
      <c r="D5976" s="297" t="n">
        <v>0.0922</v>
      </c>
      <c r="E5976" s="298" t="n">
        <f aca="false">1-D5976</f>
        <v>0.9078</v>
      </c>
      <c r="F5976" s="299" t="n">
        <v>464.69</v>
      </c>
    </row>
    <row r="5977" customFormat="false" ht="15" hidden="false" customHeight="false" outlineLevel="0" collapsed="false">
      <c r="A5977" s="294" t="s">
        <v>12637</v>
      </c>
      <c r="B5977" s="295" t="s">
        <v>12638</v>
      </c>
      <c r="C5977" s="296" t="s">
        <v>19</v>
      </c>
      <c r="D5977" s="297" t="n">
        <v>0.0503</v>
      </c>
      <c r="E5977" s="298" t="n">
        <f aca="false">1-D5977</f>
        <v>0.9497</v>
      </c>
      <c r="F5977" s="299" t="n">
        <v>378.81</v>
      </c>
    </row>
    <row r="5978" customFormat="false" ht="15" hidden="false" customHeight="false" outlineLevel="0" collapsed="false">
      <c r="A5978" s="294" t="s">
        <v>12639</v>
      </c>
      <c r="B5978" s="295" t="s">
        <v>12640</v>
      </c>
      <c r="C5978" s="296" t="s">
        <v>19</v>
      </c>
      <c r="D5978" s="297" t="n">
        <v>0.1225</v>
      </c>
      <c r="E5978" s="298" t="n">
        <f aca="false">1-D5978</f>
        <v>0.8775</v>
      </c>
      <c r="F5978" s="299" t="n">
        <v>233.29</v>
      </c>
    </row>
    <row r="5979" customFormat="false" ht="15" hidden="false" customHeight="false" outlineLevel="0" collapsed="false">
      <c r="A5979" s="294" t="s">
        <v>12641</v>
      </c>
      <c r="B5979" s="295" t="s">
        <v>12642</v>
      </c>
      <c r="C5979" s="296" t="s">
        <v>19</v>
      </c>
      <c r="D5979" s="297" t="n">
        <v>0.1167</v>
      </c>
      <c r="E5979" s="298" t="n">
        <f aca="false">1-D5979</f>
        <v>0.8833</v>
      </c>
      <c r="F5979" s="299" t="n">
        <v>244.76</v>
      </c>
    </row>
    <row r="5980" customFormat="false" ht="15" hidden="false" customHeight="false" outlineLevel="0" collapsed="false">
      <c r="A5980" s="294" t="s">
        <v>12643</v>
      </c>
      <c r="B5980" s="295" t="s">
        <v>12644</v>
      </c>
      <c r="C5980" s="296" t="s">
        <v>19</v>
      </c>
      <c r="D5980" s="297" t="n">
        <v>0.1132</v>
      </c>
      <c r="E5980" s="298" t="n">
        <f aca="false">1-D5980</f>
        <v>0.8868</v>
      </c>
      <c r="F5980" s="299" t="n">
        <v>252.39</v>
      </c>
    </row>
    <row r="5981" customFormat="false" ht="15" hidden="false" customHeight="false" outlineLevel="0" collapsed="false">
      <c r="A5981" s="294" t="s">
        <v>12645</v>
      </c>
      <c r="B5981" s="295" t="s">
        <v>12646</v>
      </c>
      <c r="C5981" s="296" t="s">
        <v>19</v>
      </c>
      <c r="D5981" s="297" t="n">
        <v>0.1106</v>
      </c>
      <c r="E5981" s="298" t="n">
        <f aca="false">1-D5981</f>
        <v>0.8894</v>
      </c>
      <c r="F5981" s="299" t="n">
        <v>258.24</v>
      </c>
    </row>
    <row r="5982" customFormat="false" ht="15" hidden="false" customHeight="false" outlineLevel="0" collapsed="false">
      <c r="A5982" s="294" t="s">
        <v>674</v>
      </c>
      <c r="B5982" s="295" t="s">
        <v>675</v>
      </c>
      <c r="C5982" s="296" t="s">
        <v>19</v>
      </c>
      <c r="D5982" s="297" t="n">
        <v>0.1075</v>
      </c>
      <c r="E5982" s="298" t="n">
        <f aca="false">1-D5982</f>
        <v>0.8925</v>
      </c>
      <c r="F5982" s="299" t="n">
        <v>265.88</v>
      </c>
    </row>
    <row r="5983" customFormat="false" ht="15" hidden="false" customHeight="false" outlineLevel="0" collapsed="false">
      <c r="A5983" s="294" t="s">
        <v>678</v>
      </c>
      <c r="B5983" s="295" t="s">
        <v>679</v>
      </c>
      <c r="C5983" s="296" t="s">
        <v>19</v>
      </c>
      <c r="D5983" s="297" t="n">
        <v>0.0999</v>
      </c>
      <c r="E5983" s="298" t="n">
        <f aca="false">1-D5983</f>
        <v>0.9001</v>
      </c>
      <c r="F5983" s="299" t="n">
        <v>285.86</v>
      </c>
    </row>
    <row r="5984" customFormat="false" ht="15" hidden="false" customHeight="false" outlineLevel="0" collapsed="false">
      <c r="A5984" s="294" t="s">
        <v>682</v>
      </c>
      <c r="B5984" s="295" t="s">
        <v>683</v>
      </c>
      <c r="C5984" s="296" t="s">
        <v>19</v>
      </c>
      <c r="D5984" s="297" t="n">
        <v>0.0957</v>
      </c>
      <c r="E5984" s="298" t="n">
        <f aca="false">1-D5984</f>
        <v>0.9043</v>
      </c>
      <c r="F5984" s="299" t="n">
        <v>298.62</v>
      </c>
    </row>
    <row r="5985" customFormat="false" ht="15" hidden="false" customHeight="false" outlineLevel="0" collapsed="false">
      <c r="A5985" s="294" t="s">
        <v>12647</v>
      </c>
      <c r="B5985" s="295" t="s">
        <v>12648</v>
      </c>
      <c r="C5985" s="296" t="s">
        <v>19</v>
      </c>
      <c r="D5985" s="297" t="n">
        <v>0.0932</v>
      </c>
      <c r="E5985" s="298" t="n">
        <f aca="false">1-D5985</f>
        <v>0.9068</v>
      </c>
      <c r="F5985" s="299" t="n">
        <v>306.59</v>
      </c>
    </row>
    <row r="5986" customFormat="false" ht="15" hidden="false" customHeight="false" outlineLevel="0" collapsed="false">
      <c r="A5986" s="294" t="s">
        <v>12649</v>
      </c>
      <c r="B5986" s="295" t="s">
        <v>12650</v>
      </c>
      <c r="C5986" s="296" t="s">
        <v>19</v>
      </c>
      <c r="D5986" s="297" t="n">
        <v>0.1134</v>
      </c>
      <c r="E5986" s="298" t="n">
        <f aca="false">1-D5986</f>
        <v>0.8866</v>
      </c>
      <c r="F5986" s="299" t="n">
        <v>118.59</v>
      </c>
    </row>
    <row r="5987" customFormat="false" ht="15" hidden="false" customHeight="false" outlineLevel="0" collapsed="false">
      <c r="A5987" s="294" t="s">
        <v>12651</v>
      </c>
      <c r="B5987" s="295" t="s">
        <v>12652</v>
      </c>
      <c r="C5987" s="296" t="s">
        <v>19</v>
      </c>
      <c r="D5987" s="297" t="n">
        <v>0.0462</v>
      </c>
      <c r="E5987" s="298" t="n">
        <f aca="false">1-D5987</f>
        <v>0.9538</v>
      </c>
      <c r="F5987" s="299" t="n">
        <v>636.39</v>
      </c>
    </row>
    <row r="5988" customFormat="false" ht="15" hidden="false" customHeight="false" outlineLevel="0" collapsed="false">
      <c r="A5988" s="294" t="s">
        <v>12653</v>
      </c>
      <c r="B5988" s="295" t="s">
        <v>12654</v>
      </c>
      <c r="C5988" s="296" t="s">
        <v>19</v>
      </c>
      <c r="D5988" s="297" t="n">
        <v>0.0645</v>
      </c>
      <c r="E5988" s="298" t="n">
        <f aca="false">1-D5988</f>
        <v>0.9355</v>
      </c>
      <c r="F5988" s="299" t="n">
        <v>367.52</v>
      </c>
    </row>
    <row r="5989" customFormat="false" ht="15" hidden="false" customHeight="false" outlineLevel="0" collapsed="false">
      <c r="A5989" s="294" t="s">
        <v>12655</v>
      </c>
      <c r="B5989" s="295" t="s">
        <v>12656</v>
      </c>
      <c r="C5989" s="296" t="s">
        <v>19</v>
      </c>
      <c r="D5989" s="297" t="n">
        <v>0.1536</v>
      </c>
      <c r="E5989" s="298" t="n">
        <f aca="false">1-D5989</f>
        <v>0.8464</v>
      </c>
      <c r="F5989" s="299" t="n">
        <v>183.79</v>
      </c>
    </row>
    <row r="5990" customFormat="false" ht="15" hidden="false" customHeight="false" outlineLevel="0" collapsed="false">
      <c r="A5990" s="294" t="s">
        <v>12657</v>
      </c>
      <c r="B5990" s="295" t="s">
        <v>12658</v>
      </c>
      <c r="C5990" s="296" t="s">
        <v>19</v>
      </c>
      <c r="D5990" s="297" t="n">
        <v>0.0748</v>
      </c>
      <c r="E5990" s="298" t="n">
        <f aca="false">1-D5990</f>
        <v>0.9252</v>
      </c>
      <c r="F5990" s="299" t="n">
        <v>557.62</v>
      </c>
    </row>
    <row r="5991" customFormat="false" ht="15" hidden="false" customHeight="false" outlineLevel="0" collapsed="false">
      <c r="A5991" s="294" t="s">
        <v>12659</v>
      </c>
      <c r="B5991" s="295" t="s">
        <v>12660</v>
      </c>
      <c r="C5991" s="296" t="s">
        <v>19</v>
      </c>
      <c r="D5991" s="297" t="n">
        <v>0.1247</v>
      </c>
      <c r="E5991" s="298" t="n">
        <f aca="false">1-D5991</f>
        <v>0.8753</v>
      </c>
      <c r="F5991" s="299" t="n">
        <v>288.75</v>
      </c>
    </row>
    <row r="5992" customFormat="false" ht="15" hidden="false" customHeight="false" outlineLevel="0" collapsed="false">
      <c r="A5992" s="294" t="s">
        <v>12661</v>
      </c>
      <c r="B5992" s="295" t="s">
        <v>12662</v>
      </c>
      <c r="C5992" s="296" t="s">
        <v>19</v>
      </c>
      <c r="D5992" s="297" t="n">
        <v>0.0624</v>
      </c>
      <c r="E5992" s="298" t="n">
        <f aca="false">1-D5992</f>
        <v>0.9376</v>
      </c>
      <c r="F5992" s="299" t="n">
        <v>255.3</v>
      </c>
    </row>
    <row r="5993" customFormat="false" ht="15" hidden="false" customHeight="false" outlineLevel="0" collapsed="false">
      <c r="A5993" s="294" t="s">
        <v>12663</v>
      </c>
      <c r="B5993" s="295" t="s">
        <v>12664</v>
      </c>
      <c r="C5993" s="296" t="s">
        <v>19</v>
      </c>
      <c r="D5993" s="297" t="n">
        <v>0.057</v>
      </c>
      <c r="E5993" s="298" t="n">
        <f aca="false">1-D5993</f>
        <v>0.943</v>
      </c>
      <c r="F5993" s="299" t="n">
        <v>279.13</v>
      </c>
    </row>
    <row r="5994" customFormat="false" ht="15" hidden="false" customHeight="false" outlineLevel="0" collapsed="false">
      <c r="A5994" s="294" t="s">
        <v>12665</v>
      </c>
      <c r="B5994" s="295" t="s">
        <v>12666</v>
      </c>
      <c r="C5994" s="296" t="s">
        <v>19</v>
      </c>
      <c r="D5994" s="297" t="n">
        <v>0.067</v>
      </c>
      <c r="E5994" s="298" t="n">
        <f aca="false">1-D5994</f>
        <v>0.933</v>
      </c>
      <c r="F5994" s="299" t="n">
        <v>68.34</v>
      </c>
    </row>
    <row r="5995" customFormat="false" ht="15" hidden="false" customHeight="false" outlineLevel="0" collapsed="false">
      <c r="A5995" s="294" t="s">
        <v>12667</v>
      </c>
      <c r="B5995" s="295" t="s">
        <v>12668</v>
      </c>
      <c r="C5995" s="296" t="s">
        <v>19</v>
      </c>
      <c r="D5995" s="297" t="n">
        <v>0.0617</v>
      </c>
      <c r="E5995" s="298" t="n">
        <f aca="false">1-D5995</f>
        <v>0.9383</v>
      </c>
      <c r="F5995" s="299" t="n">
        <v>74.2</v>
      </c>
    </row>
    <row r="5996" customFormat="false" ht="15" hidden="false" customHeight="false" outlineLevel="0" collapsed="false">
      <c r="A5996" s="294" t="s">
        <v>12669</v>
      </c>
      <c r="B5996" s="295" t="s">
        <v>12670</v>
      </c>
      <c r="C5996" s="296" t="s">
        <v>19</v>
      </c>
      <c r="D5996" s="297" t="n">
        <v>0.3872</v>
      </c>
      <c r="E5996" s="298" t="n">
        <f aca="false">1-D5996</f>
        <v>0.6128</v>
      </c>
      <c r="F5996" s="299" t="n">
        <v>11.83</v>
      </c>
    </row>
    <row r="5997" customFormat="false" ht="15" hidden="false" customHeight="false" outlineLevel="0" collapsed="false">
      <c r="A5997" s="294" t="s">
        <v>12671</v>
      </c>
      <c r="B5997" s="295" t="s">
        <v>12672</v>
      </c>
      <c r="C5997" s="296" t="s">
        <v>19</v>
      </c>
      <c r="D5997" s="297" t="n">
        <v>0.3459</v>
      </c>
      <c r="E5997" s="298" t="n">
        <f aca="false">1-D5997</f>
        <v>0.6541</v>
      </c>
      <c r="F5997" s="299" t="n">
        <v>13.24</v>
      </c>
    </row>
    <row r="5998" customFormat="false" ht="15" hidden="false" customHeight="false" outlineLevel="0" collapsed="false">
      <c r="A5998" s="294" t="s">
        <v>12673</v>
      </c>
      <c r="B5998" s="295" t="s">
        <v>12674</v>
      </c>
      <c r="C5998" s="296" t="s">
        <v>19</v>
      </c>
      <c r="D5998" s="297" t="n">
        <v>0.1897</v>
      </c>
      <c r="E5998" s="298" t="n">
        <f aca="false">1-D5998</f>
        <v>0.8103</v>
      </c>
      <c r="F5998" s="299" t="n">
        <v>301.2</v>
      </c>
    </row>
    <row r="5999" customFormat="false" ht="15" hidden="false" customHeight="false" outlineLevel="0" collapsed="false">
      <c r="A5999" s="294" t="s">
        <v>12675</v>
      </c>
      <c r="B5999" s="295" t="s">
        <v>12676</v>
      </c>
      <c r="C5999" s="296" t="s">
        <v>19</v>
      </c>
      <c r="D5999" s="297" t="n">
        <v>0.0825</v>
      </c>
      <c r="E5999" s="298" t="n">
        <f aca="false">1-D5999</f>
        <v>0.9175</v>
      </c>
      <c r="F5999" s="299" t="n">
        <v>356.3</v>
      </c>
    </row>
    <row r="6000" customFormat="false" ht="15" hidden="false" customHeight="false" outlineLevel="0" collapsed="false">
      <c r="A6000" s="294" t="s">
        <v>12677</v>
      </c>
      <c r="B6000" s="295" t="s">
        <v>12678</v>
      </c>
      <c r="C6000" s="296" t="s">
        <v>19</v>
      </c>
      <c r="D6000" s="297" t="n">
        <v>0.0932</v>
      </c>
      <c r="E6000" s="298" t="n">
        <f aca="false">1-D6000</f>
        <v>0.9068</v>
      </c>
      <c r="F6000" s="299" t="n">
        <v>462.2</v>
      </c>
    </row>
    <row r="6001" customFormat="false" ht="15" hidden="false" customHeight="false" outlineLevel="0" collapsed="false">
      <c r="A6001" s="294" t="s">
        <v>12679</v>
      </c>
      <c r="B6001" s="295" t="s">
        <v>12680</v>
      </c>
      <c r="C6001" s="296" t="s">
        <v>19</v>
      </c>
      <c r="D6001" s="297" t="n">
        <v>0.1163</v>
      </c>
      <c r="E6001" s="298" t="n">
        <f aca="false">1-D6001</f>
        <v>0.8837</v>
      </c>
      <c r="F6001" s="299" t="n">
        <v>408.42</v>
      </c>
    </row>
    <row r="6002" customFormat="false" ht="15" hidden="false" customHeight="false" outlineLevel="0" collapsed="false">
      <c r="A6002" s="294" t="s">
        <v>12681</v>
      </c>
      <c r="B6002" s="295" t="s">
        <v>12682</v>
      </c>
      <c r="C6002" s="296" t="s">
        <v>19</v>
      </c>
      <c r="D6002" s="297" t="n">
        <v>0.064</v>
      </c>
      <c r="E6002" s="298" t="n">
        <f aca="false">1-D6002</f>
        <v>0.936</v>
      </c>
      <c r="F6002" s="299" t="n">
        <v>1313.67</v>
      </c>
    </row>
    <row r="6003" customFormat="false" ht="15" hidden="false" customHeight="false" outlineLevel="0" collapsed="false">
      <c r="A6003" s="294" t="s">
        <v>12683</v>
      </c>
      <c r="B6003" s="295" t="s">
        <v>12684</v>
      </c>
      <c r="C6003" s="296" t="s">
        <v>19</v>
      </c>
      <c r="D6003" s="297" t="n">
        <v>0.069</v>
      </c>
      <c r="E6003" s="298" t="n">
        <f aca="false">1-D6003</f>
        <v>0.931</v>
      </c>
      <c r="F6003" s="299" t="n">
        <v>991.31</v>
      </c>
    </row>
    <row r="6004" customFormat="false" ht="15" hidden="false" customHeight="false" outlineLevel="0" collapsed="false">
      <c r="A6004" s="294" t="s">
        <v>12685</v>
      </c>
      <c r="B6004" s="295" t="s">
        <v>12686</v>
      </c>
      <c r="C6004" s="296" t="s">
        <v>19</v>
      </c>
      <c r="D6004" s="297" t="n">
        <v>0.0734</v>
      </c>
      <c r="E6004" s="298" t="n">
        <f aca="false">1-D6004</f>
        <v>0.9266</v>
      </c>
      <c r="F6004" s="299" t="n">
        <v>174.58</v>
      </c>
    </row>
    <row r="6005" customFormat="false" ht="15" hidden="false" customHeight="false" outlineLevel="0" collapsed="false">
      <c r="A6005" s="294" t="s">
        <v>12687</v>
      </c>
      <c r="B6005" s="295" t="s">
        <v>12688</v>
      </c>
      <c r="C6005" s="296" t="s">
        <v>19</v>
      </c>
      <c r="D6005" s="297" t="n">
        <v>0.0946</v>
      </c>
      <c r="E6005" s="298" t="n">
        <f aca="false">1-D6005</f>
        <v>0.9054</v>
      </c>
      <c r="F6005" s="299" t="n">
        <v>280.48</v>
      </c>
    </row>
    <row r="6006" customFormat="false" ht="15" hidden="false" customHeight="false" outlineLevel="0" collapsed="false">
      <c r="A6006" s="294" t="s">
        <v>643</v>
      </c>
      <c r="B6006" s="295" t="s">
        <v>644</v>
      </c>
      <c r="C6006" s="296" t="s">
        <v>19</v>
      </c>
      <c r="D6006" s="297" t="n">
        <v>0.0964</v>
      </c>
      <c r="E6006" s="298" t="n">
        <f aca="false">1-D6006</f>
        <v>0.9036</v>
      </c>
      <c r="F6006" s="299" t="n">
        <v>290.87</v>
      </c>
    </row>
    <row r="6007" customFormat="false" ht="15" hidden="false" customHeight="false" outlineLevel="0" collapsed="false">
      <c r="A6007" s="294" t="s">
        <v>12689</v>
      </c>
      <c r="B6007" s="295" t="s">
        <v>12690</v>
      </c>
      <c r="C6007" s="296" t="s">
        <v>19</v>
      </c>
      <c r="D6007" s="297" t="n">
        <v>0.0788</v>
      </c>
      <c r="E6007" s="298" t="n">
        <f aca="false">1-D6007</f>
        <v>0.9212</v>
      </c>
      <c r="F6007" s="299" t="n">
        <v>36.54</v>
      </c>
    </row>
    <row r="6008" customFormat="false" ht="15" hidden="false" customHeight="false" outlineLevel="0" collapsed="false">
      <c r="A6008" s="294" t="s">
        <v>12691</v>
      </c>
      <c r="B6008" s="295" t="s">
        <v>12692</v>
      </c>
      <c r="C6008" s="296" t="s">
        <v>19</v>
      </c>
      <c r="D6008" s="297" t="n">
        <v>0.0362</v>
      </c>
      <c r="E6008" s="298" t="n">
        <f aca="false">1-D6008</f>
        <v>0.9638</v>
      </c>
      <c r="F6008" s="299" t="n">
        <v>840.55</v>
      </c>
    </row>
    <row r="6009" customFormat="false" ht="15" hidden="false" customHeight="false" outlineLevel="0" collapsed="false">
      <c r="A6009" s="294" t="s">
        <v>12693</v>
      </c>
      <c r="B6009" s="295" t="s">
        <v>12694</v>
      </c>
      <c r="C6009" s="296" t="s">
        <v>19</v>
      </c>
      <c r="D6009" s="297" t="n">
        <v>0.0489</v>
      </c>
      <c r="E6009" s="298" t="n">
        <f aca="false">1-D6009</f>
        <v>0.9511</v>
      </c>
      <c r="F6009" s="299" t="n">
        <v>1302.16</v>
      </c>
    </row>
    <row r="6010" customFormat="false" ht="15" hidden="false" customHeight="false" outlineLevel="0" collapsed="false">
      <c r="A6010" s="294" t="s">
        <v>12695</v>
      </c>
      <c r="B6010" s="295" t="s">
        <v>12696</v>
      </c>
      <c r="C6010" s="296" t="s">
        <v>19</v>
      </c>
      <c r="D6010" s="297" t="n">
        <v>0.0955</v>
      </c>
      <c r="E6010" s="298" t="n">
        <f aca="false">1-D6010</f>
        <v>0.9045</v>
      </c>
      <c r="F6010" s="299" t="n">
        <v>99.62</v>
      </c>
    </row>
    <row r="6011" customFormat="false" ht="15" hidden="false" customHeight="false" outlineLevel="0" collapsed="false">
      <c r="A6011" s="294" t="s">
        <v>12697</v>
      </c>
      <c r="B6011" s="295" t="s">
        <v>12698</v>
      </c>
      <c r="C6011" s="296" t="s">
        <v>19</v>
      </c>
      <c r="D6011" s="297" t="n">
        <v>0.1474</v>
      </c>
      <c r="E6011" s="298" t="n">
        <f aca="false">1-D6011</f>
        <v>0.8526</v>
      </c>
      <c r="F6011" s="299" t="n">
        <v>129.18</v>
      </c>
    </row>
    <row r="6012" customFormat="false" ht="15" hidden="false" customHeight="false" outlineLevel="0" collapsed="false">
      <c r="A6012" s="294" t="s">
        <v>12699</v>
      </c>
      <c r="B6012" s="295" t="s">
        <v>12700</v>
      </c>
      <c r="C6012" s="296" t="s">
        <v>19</v>
      </c>
      <c r="D6012" s="297" t="n">
        <v>0.1201</v>
      </c>
      <c r="E6012" s="298" t="n">
        <f aca="false">1-D6012</f>
        <v>0.8799</v>
      </c>
      <c r="F6012" s="299" t="n">
        <v>79.21</v>
      </c>
    </row>
    <row r="6013" customFormat="false" ht="15" hidden="false" customHeight="false" outlineLevel="0" collapsed="false">
      <c r="A6013" s="294" t="s">
        <v>12701</v>
      </c>
      <c r="B6013" s="295" t="s">
        <v>12702</v>
      </c>
      <c r="C6013" s="296" t="s">
        <v>19</v>
      </c>
      <c r="D6013" s="297" t="n">
        <v>0.1225</v>
      </c>
      <c r="E6013" s="298" t="n">
        <f aca="false">1-D6013</f>
        <v>0.8775</v>
      </c>
      <c r="F6013" s="299" t="n">
        <v>233.29</v>
      </c>
    </row>
    <row r="6014" customFormat="false" ht="15" hidden="false" customHeight="false" outlineLevel="0" collapsed="false">
      <c r="A6014" s="294" t="s">
        <v>12703</v>
      </c>
      <c r="B6014" s="295" t="s">
        <v>12704</v>
      </c>
      <c r="C6014" s="296" t="s">
        <v>19</v>
      </c>
      <c r="D6014" s="297" t="n">
        <v>0.0976</v>
      </c>
      <c r="E6014" s="298" t="n">
        <f aca="false">1-D6014</f>
        <v>0.9024</v>
      </c>
      <c r="F6014" s="299" t="n">
        <v>97.44</v>
      </c>
    </row>
    <row r="6015" customFormat="false" ht="15" hidden="false" customHeight="false" outlineLevel="0" collapsed="false">
      <c r="A6015" s="294" t="s">
        <v>658</v>
      </c>
      <c r="B6015" s="295" t="s">
        <v>659</v>
      </c>
      <c r="C6015" s="296" t="s">
        <v>19</v>
      </c>
      <c r="D6015" s="297" t="n">
        <v>0.1793</v>
      </c>
      <c r="E6015" s="298" t="n">
        <f aca="false">1-D6015</f>
        <v>0.8207</v>
      </c>
      <c r="F6015" s="299" t="n">
        <v>53.04</v>
      </c>
    </row>
    <row r="6016" customFormat="false" ht="15" hidden="false" customHeight="false" outlineLevel="0" collapsed="false">
      <c r="A6016" s="294" t="s">
        <v>12705</v>
      </c>
      <c r="B6016" s="295" t="s">
        <v>12706</v>
      </c>
      <c r="C6016" s="296" t="s">
        <v>19</v>
      </c>
      <c r="D6016" s="297" t="n">
        <v>0.2021</v>
      </c>
      <c r="E6016" s="298" t="n">
        <f aca="false">1-D6016</f>
        <v>0.7979</v>
      </c>
      <c r="F6016" s="299" t="n">
        <v>12.57</v>
      </c>
    </row>
    <row r="6017" customFormat="false" ht="15" hidden="false" customHeight="false" outlineLevel="0" collapsed="false">
      <c r="A6017" s="294" t="s">
        <v>12707</v>
      </c>
      <c r="B6017" s="295" t="s">
        <v>12708</v>
      </c>
      <c r="C6017" s="296" t="s">
        <v>19</v>
      </c>
      <c r="D6017" s="297" t="n">
        <v>0.0292</v>
      </c>
      <c r="E6017" s="298" t="n">
        <f aca="false">1-D6017</f>
        <v>0.9708</v>
      </c>
      <c r="F6017" s="299" t="n">
        <v>281.44</v>
      </c>
    </row>
    <row r="6018" customFormat="false" ht="15" hidden="false" customHeight="false" outlineLevel="0" collapsed="false">
      <c r="A6018" s="294" t="s">
        <v>12709</v>
      </c>
      <c r="B6018" s="295" t="s">
        <v>12710</v>
      </c>
      <c r="C6018" s="296" t="s">
        <v>19</v>
      </c>
      <c r="D6018" s="297" t="n">
        <v>0.1773</v>
      </c>
      <c r="E6018" s="298" t="n">
        <f aca="false">1-D6018</f>
        <v>0.8227</v>
      </c>
      <c r="F6018" s="299" t="n">
        <v>22.96</v>
      </c>
    </row>
    <row r="6019" customFormat="false" ht="15" hidden="false" customHeight="false" outlineLevel="0" collapsed="false">
      <c r="A6019" s="294" t="s">
        <v>12711</v>
      </c>
      <c r="B6019" s="295" t="s">
        <v>12712</v>
      </c>
      <c r="C6019" s="296" t="s">
        <v>19</v>
      </c>
      <c r="D6019" s="297" t="n">
        <v>0.3427</v>
      </c>
      <c r="E6019" s="298" t="n">
        <f aca="false">1-D6019</f>
        <v>0.6573</v>
      </c>
      <c r="F6019" s="299" t="n">
        <v>41.67</v>
      </c>
    </row>
    <row r="6020" customFormat="false" ht="15" hidden="false" customHeight="false" outlineLevel="0" collapsed="false">
      <c r="A6020" s="294" t="s">
        <v>12713</v>
      </c>
      <c r="B6020" s="295" t="s">
        <v>12714</v>
      </c>
      <c r="C6020" s="296" t="s">
        <v>19</v>
      </c>
      <c r="D6020" s="297" t="n">
        <v>0.3732</v>
      </c>
      <c r="E6020" s="298" t="n">
        <f aca="false">1-D6020</f>
        <v>0.6268</v>
      </c>
      <c r="F6020" s="299" t="n">
        <v>38.26</v>
      </c>
    </row>
    <row r="6021" customFormat="false" ht="15" hidden="false" customHeight="false" outlineLevel="0" collapsed="false">
      <c r="A6021" s="294" t="s">
        <v>12715</v>
      </c>
      <c r="B6021" s="295" t="s">
        <v>12716</v>
      </c>
      <c r="C6021" s="296" t="s">
        <v>19</v>
      </c>
      <c r="D6021" s="297" t="n">
        <v>0.063</v>
      </c>
      <c r="E6021" s="298" t="n">
        <f aca="false">1-D6021</f>
        <v>0.937</v>
      </c>
      <c r="F6021" s="299" t="n">
        <v>887.81</v>
      </c>
    </row>
    <row r="6022" customFormat="false" ht="15" hidden="false" customHeight="false" outlineLevel="0" collapsed="false">
      <c r="A6022" s="294" t="s">
        <v>12717</v>
      </c>
      <c r="B6022" s="295" t="s">
        <v>12718</v>
      </c>
      <c r="C6022" s="296" t="s">
        <v>19</v>
      </c>
      <c r="D6022" s="297" t="n">
        <v>0.0629</v>
      </c>
      <c r="E6022" s="298" t="n">
        <f aca="false">1-D6022</f>
        <v>0.9371</v>
      </c>
      <c r="F6022" s="299" t="n">
        <v>1086.35</v>
      </c>
    </row>
    <row r="6023" customFormat="false" ht="15" hidden="false" customHeight="false" outlineLevel="0" collapsed="false">
      <c r="A6023" s="294" t="s">
        <v>12719</v>
      </c>
      <c r="B6023" s="295" t="s">
        <v>12720</v>
      </c>
      <c r="C6023" s="296" t="s">
        <v>19</v>
      </c>
      <c r="D6023" s="297" t="n">
        <v>0.0693</v>
      </c>
      <c r="E6023" s="298" t="n">
        <f aca="false">1-D6023</f>
        <v>0.9307</v>
      </c>
      <c r="F6023" s="299" t="n">
        <v>963.87</v>
      </c>
    </row>
    <row r="6024" customFormat="false" ht="15" hidden="false" customHeight="false" outlineLevel="0" collapsed="false">
      <c r="A6024" s="294" t="s">
        <v>12721</v>
      </c>
      <c r="B6024" s="295" t="s">
        <v>12722</v>
      </c>
      <c r="C6024" s="296" t="s">
        <v>19</v>
      </c>
      <c r="D6024" s="297" t="n">
        <v>0.0715</v>
      </c>
      <c r="E6024" s="298" t="n">
        <f aca="false">1-D6024</f>
        <v>0.9285</v>
      </c>
      <c r="F6024" s="299" t="n">
        <v>934.45</v>
      </c>
    </row>
    <row r="6025" customFormat="false" ht="15" hidden="false" customHeight="false" outlineLevel="0" collapsed="false">
      <c r="A6025" s="294" t="s">
        <v>12723</v>
      </c>
      <c r="B6025" s="295" t="s">
        <v>12724</v>
      </c>
      <c r="C6025" s="296" t="s">
        <v>19</v>
      </c>
      <c r="D6025" s="297" t="n">
        <v>0.0421</v>
      </c>
      <c r="E6025" s="298" t="n">
        <f aca="false">1-D6025</f>
        <v>0.9579</v>
      </c>
      <c r="F6025" s="299" t="n">
        <v>624.01</v>
      </c>
    </row>
    <row r="6026" customFormat="false" ht="15" hidden="false" customHeight="false" outlineLevel="0" collapsed="false">
      <c r="A6026" s="294" t="s">
        <v>12725</v>
      </c>
      <c r="B6026" s="295" t="s">
        <v>12726</v>
      </c>
      <c r="C6026" s="296" t="s">
        <v>19</v>
      </c>
      <c r="D6026" s="297" t="n">
        <v>0.0406</v>
      </c>
      <c r="E6026" s="298" t="n">
        <f aca="false">1-D6026</f>
        <v>0.9594</v>
      </c>
      <c r="F6026" s="299" t="n">
        <v>1091.42</v>
      </c>
    </row>
    <row r="6027" customFormat="false" ht="15" hidden="false" customHeight="false" outlineLevel="0" collapsed="false">
      <c r="A6027" s="294" t="s">
        <v>12727</v>
      </c>
      <c r="B6027" s="295" t="s">
        <v>12728</v>
      </c>
      <c r="C6027" s="296" t="s">
        <v>19</v>
      </c>
      <c r="D6027" s="297" t="n">
        <v>0.0544</v>
      </c>
      <c r="E6027" s="298" t="n">
        <f aca="false">1-D6027</f>
        <v>0.9456</v>
      </c>
      <c r="F6027" s="299" t="n">
        <v>710.46</v>
      </c>
    </row>
    <row r="6028" customFormat="false" ht="15" hidden="false" customHeight="false" outlineLevel="0" collapsed="false">
      <c r="A6028" s="294" t="s">
        <v>12729</v>
      </c>
      <c r="B6028" s="295" t="s">
        <v>12730</v>
      </c>
      <c r="C6028" s="296" t="s">
        <v>19</v>
      </c>
      <c r="D6028" s="297" t="n">
        <v>0.0567</v>
      </c>
      <c r="E6028" s="298" t="n">
        <f aca="false">1-D6028</f>
        <v>0.9433</v>
      </c>
      <c r="F6028" s="299" t="n">
        <v>681.04</v>
      </c>
    </row>
    <row r="6029" customFormat="false" ht="15" hidden="false" customHeight="false" outlineLevel="0" collapsed="false">
      <c r="A6029" s="294" t="s">
        <v>12731</v>
      </c>
      <c r="B6029" s="295" t="s">
        <v>12732</v>
      </c>
      <c r="C6029" s="296" t="s">
        <v>19</v>
      </c>
      <c r="D6029" s="297" t="n">
        <v>0.0601</v>
      </c>
      <c r="E6029" s="298" t="n">
        <f aca="false">1-D6029</f>
        <v>0.9399</v>
      </c>
      <c r="F6029" s="299" t="n">
        <v>528.89</v>
      </c>
    </row>
    <row r="6030" customFormat="false" ht="15" hidden="false" customHeight="false" outlineLevel="0" collapsed="false">
      <c r="A6030" s="294" t="s">
        <v>12733</v>
      </c>
      <c r="B6030" s="295" t="s">
        <v>12734</v>
      </c>
      <c r="C6030" s="296" t="s">
        <v>19</v>
      </c>
      <c r="D6030" s="297" t="n">
        <v>0.0704</v>
      </c>
      <c r="E6030" s="298" t="n">
        <f aca="false">1-D6030</f>
        <v>0.9296</v>
      </c>
      <c r="F6030" s="299" t="n">
        <v>604.95</v>
      </c>
    </row>
    <row r="6031" customFormat="false" ht="15" hidden="false" customHeight="false" outlineLevel="0" collapsed="false">
      <c r="A6031" s="294" t="s">
        <v>12735</v>
      </c>
      <c r="B6031" s="295" t="s">
        <v>12736</v>
      </c>
      <c r="C6031" s="296" t="s">
        <v>19</v>
      </c>
      <c r="D6031" s="297" t="n">
        <v>0.074</v>
      </c>
      <c r="E6031" s="298" t="n">
        <f aca="false">1-D6031</f>
        <v>0.926</v>
      </c>
      <c r="F6031" s="299" t="n">
        <v>575.53</v>
      </c>
    </row>
    <row r="6032" customFormat="false" ht="15" hidden="false" customHeight="false" outlineLevel="0" collapsed="false">
      <c r="A6032" s="294" t="s">
        <v>12737</v>
      </c>
      <c r="B6032" s="295" t="s">
        <v>12738</v>
      </c>
      <c r="C6032" s="296" t="s">
        <v>19</v>
      </c>
      <c r="D6032" s="297" t="n">
        <v>0.0761</v>
      </c>
      <c r="E6032" s="298" t="n">
        <f aca="false">1-D6032</f>
        <v>0.9239</v>
      </c>
      <c r="F6032" s="299" t="n">
        <v>302.31</v>
      </c>
    </row>
    <row r="6033" customFormat="false" ht="15" hidden="false" customHeight="false" outlineLevel="0" collapsed="false">
      <c r="A6033" s="294" t="s">
        <v>12739</v>
      </c>
      <c r="B6033" s="295" t="s">
        <v>12740</v>
      </c>
      <c r="C6033" s="296" t="s">
        <v>19</v>
      </c>
      <c r="D6033" s="297" t="n">
        <v>0.0894</v>
      </c>
      <c r="E6033" s="298" t="n">
        <f aca="false">1-D6033</f>
        <v>0.9106</v>
      </c>
      <c r="F6033" s="299" t="n">
        <v>378.37</v>
      </c>
    </row>
    <row r="6034" customFormat="false" ht="15" hidden="false" customHeight="false" outlineLevel="0" collapsed="false">
      <c r="A6034" s="294" t="s">
        <v>12741</v>
      </c>
      <c r="B6034" s="295" t="s">
        <v>12742</v>
      </c>
      <c r="C6034" s="296" t="s">
        <v>19</v>
      </c>
      <c r="D6034" s="297" t="n">
        <v>0.097</v>
      </c>
      <c r="E6034" s="298" t="n">
        <f aca="false">1-D6034</f>
        <v>0.903</v>
      </c>
      <c r="F6034" s="299" t="n">
        <v>348.95</v>
      </c>
    </row>
    <row r="6035" customFormat="false" ht="15" hidden="false" customHeight="false" outlineLevel="0" collapsed="false">
      <c r="A6035" s="294" t="s">
        <v>12743</v>
      </c>
      <c r="B6035" s="295" t="s">
        <v>12744</v>
      </c>
      <c r="C6035" s="296" t="s">
        <v>19</v>
      </c>
      <c r="D6035" s="297" t="n">
        <v>0.091</v>
      </c>
      <c r="E6035" s="298" t="n">
        <f aca="false">1-D6035</f>
        <v>0.909</v>
      </c>
      <c r="F6035" s="299" t="n">
        <v>388.76</v>
      </c>
    </row>
    <row r="6036" customFormat="false" ht="15" hidden="false" customHeight="false" outlineLevel="0" collapsed="false">
      <c r="A6036" s="294" t="s">
        <v>12745</v>
      </c>
      <c r="B6036" s="295" t="s">
        <v>12746</v>
      </c>
      <c r="C6036" s="296" t="s">
        <v>19</v>
      </c>
      <c r="D6036" s="297" t="n">
        <v>0.0984</v>
      </c>
      <c r="E6036" s="298" t="n">
        <f aca="false">1-D6036</f>
        <v>0.9016</v>
      </c>
      <c r="F6036" s="299" t="n">
        <v>359.34</v>
      </c>
    </row>
    <row r="6037" customFormat="false" ht="15" hidden="false" customHeight="false" outlineLevel="0" collapsed="false">
      <c r="A6037" s="294" t="s">
        <v>12747</v>
      </c>
      <c r="B6037" s="295" t="s">
        <v>12748</v>
      </c>
      <c r="C6037" s="296" t="s">
        <v>19</v>
      </c>
      <c r="D6037" s="297" t="n">
        <v>0.0489</v>
      </c>
      <c r="E6037" s="298" t="n">
        <f aca="false">1-D6037</f>
        <v>0.9511</v>
      </c>
      <c r="F6037" s="299" t="n">
        <v>93.58</v>
      </c>
    </row>
    <row r="6038" customFormat="false" ht="15" hidden="false" customHeight="false" outlineLevel="0" collapsed="false">
      <c r="A6038" s="294" t="s">
        <v>12749</v>
      </c>
      <c r="B6038" s="295" t="s">
        <v>12750</v>
      </c>
      <c r="C6038" s="296" t="s">
        <v>19</v>
      </c>
      <c r="D6038" s="297" t="n">
        <v>0.0864</v>
      </c>
      <c r="E6038" s="298" t="n">
        <f aca="false">1-D6038</f>
        <v>0.9136</v>
      </c>
      <c r="F6038" s="299" t="n">
        <v>52.98</v>
      </c>
    </row>
    <row r="6039" customFormat="false" ht="15" hidden="false" customHeight="false" outlineLevel="0" collapsed="false">
      <c r="A6039" s="294" t="s">
        <v>12751</v>
      </c>
      <c r="B6039" s="295" t="s">
        <v>12752</v>
      </c>
      <c r="C6039" s="296" t="s">
        <v>19</v>
      </c>
      <c r="D6039" s="297" t="n">
        <v>0.0427</v>
      </c>
      <c r="E6039" s="298" t="n">
        <f aca="false">1-D6039</f>
        <v>0.9573</v>
      </c>
      <c r="F6039" s="299" t="n">
        <v>326.3</v>
      </c>
    </row>
    <row r="6040" customFormat="false" ht="15" hidden="false" customHeight="false" outlineLevel="0" collapsed="false">
      <c r="A6040" s="294" t="s">
        <v>12753</v>
      </c>
      <c r="B6040" s="295" t="s">
        <v>12754</v>
      </c>
      <c r="C6040" s="296" t="s">
        <v>19</v>
      </c>
      <c r="D6040" s="297" t="n">
        <v>0.0116</v>
      </c>
      <c r="E6040" s="298" t="n">
        <f aca="false">1-D6040</f>
        <v>0.9884</v>
      </c>
      <c r="F6040" s="299" t="n">
        <v>1680.39</v>
      </c>
    </row>
    <row r="6041" customFormat="false" ht="15" hidden="false" customHeight="false" outlineLevel="0" collapsed="false">
      <c r="A6041" s="294" t="s">
        <v>12755</v>
      </c>
      <c r="B6041" s="295" t="s">
        <v>12756</v>
      </c>
      <c r="C6041" s="296" t="s">
        <v>19</v>
      </c>
      <c r="D6041" s="297" t="n">
        <v>0.0214</v>
      </c>
      <c r="E6041" s="298" t="n">
        <f aca="false">1-D6041</f>
        <v>0.9786</v>
      </c>
      <c r="F6041" s="299" t="n">
        <v>134.86</v>
      </c>
    </row>
    <row r="6042" customFormat="false" ht="15" hidden="false" customHeight="false" outlineLevel="0" collapsed="false">
      <c r="A6042" s="294" t="s">
        <v>12757</v>
      </c>
      <c r="B6042" s="295" t="s">
        <v>12758</v>
      </c>
      <c r="C6042" s="296" t="s">
        <v>19</v>
      </c>
      <c r="D6042" s="297" t="n">
        <v>0.0406</v>
      </c>
      <c r="E6042" s="298" t="n">
        <f aca="false">1-D6042</f>
        <v>0.9594</v>
      </c>
      <c r="F6042" s="299" t="n">
        <v>70.99</v>
      </c>
    </row>
    <row r="6043" customFormat="false" ht="15" hidden="false" customHeight="false" outlineLevel="0" collapsed="false">
      <c r="A6043" s="294" t="s">
        <v>12759</v>
      </c>
      <c r="B6043" s="295" t="s">
        <v>12760</v>
      </c>
      <c r="C6043" s="296" t="s">
        <v>19</v>
      </c>
      <c r="D6043" s="297" t="n">
        <v>0.0421</v>
      </c>
      <c r="E6043" s="298" t="n">
        <f aca="false">1-D6043</f>
        <v>0.9579</v>
      </c>
      <c r="F6043" s="299" t="n">
        <v>83.12</v>
      </c>
    </row>
    <row r="6044" customFormat="false" ht="15" hidden="false" customHeight="false" outlineLevel="0" collapsed="false">
      <c r="A6044" s="294" t="s">
        <v>12761</v>
      </c>
      <c r="B6044" s="295" t="s">
        <v>12762</v>
      </c>
      <c r="C6044" s="296" t="s">
        <v>19</v>
      </c>
      <c r="D6044" s="297" t="n">
        <v>0.0406</v>
      </c>
      <c r="E6044" s="298" t="n">
        <f aca="false">1-D6044</f>
        <v>0.9594</v>
      </c>
      <c r="F6044" s="299" t="n">
        <v>123.25</v>
      </c>
    </row>
    <row r="6045" customFormat="false" ht="15" hidden="false" customHeight="false" outlineLevel="0" collapsed="false">
      <c r="A6045" s="294" t="s">
        <v>12763</v>
      </c>
      <c r="B6045" s="295" t="s">
        <v>12764</v>
      </c>
      <c r="C6045" s="296" t="s">
        <v>19</v>
      </c>
      <c r="D6045" s="297" t="n">
        <v>0.029</v>
      </c>
      <c r="E6045" s="298" t="n">
        <f aca="false">1-D6045</f>
        <v>0.971</v>
      </c>
      <c r="F6045" s="299" t="n">
        <v>120.8</v>
      </c>
    </row>
    <row r="6046" customFormat="false" ht="15" hidden="false" customHeight="false" outlineLevel="0" collapsed="false">
      <c r="A6046" s="294" t="s">
        <v>12765</v>
      </c>
      <c r="B6046" s="295" t="s">
        <v>12766</v>
      </c>
      <c r="C6046" s="296" t="s">
        <v>19</v>
      </c>
      <c r="D6046" s="297" t="n">
        <v>0.1944</v>
      </c>
      <c r="E6046" s="298" t="n">
        <f aca="false">1-D6046</f>
        <v>0.8056</v>
      </c>
      <c r="F6046" s="299" t="n">
        <v>23.56</v>
      </c>
    </row>
    <row r="6047" customFormat="false" ht="15" hidden="false" customHeight="false" outlineLevel="0" collapsed="false">
      <c r="A6047" s="294" t="s">
        <v>12767</v>
      </c>
      <c r="B6047" s="295" t="s">
        <v>12768</v>
      </c>
      <c r="C6047" s="296" t="s">
        <v>19</v>
      </c>
      <c r="D6047" s="297" t="n">
        <v>0.051</v>
      </c>
      <c r="E6047" s="298" t="n">
        <f aca="false">1-D6047</f>
        <v>0.949</v>
      </c>
      <c r="F6047" s="299" t="n">
        <v>359.31</v>
      </c>
    </row>
    <row r="6048" customFormat="false" ht="15" hidden="false" customHeight="false" outlineLevel="0" collapsed="false">
      <c r="A6048" s="294" t="s">
        <v>12769</v>
      </c>
      <c r="B6048" s="295" t="s">
        <v>12770</v>
      </c>
      <c r="C6048" s="296" t="s">
        <v>19</v>
      </c>
      <c r="D6048" s="297" t="n">
        <v>0.0497</v>
      </c>
      <c r="E6048" s="298" t="n">
        <f aca="false">1-D6048</f>
        <v>0.9503</v>
      </c>
      <c r="F6048" s="299" t="n">
        <v>368.74</v>
      </c>
    </row>
    <row r="6049" customFormat="false" ht="15" hidden="false" customHeight="false" outlineLevel="0" collapsed="false">
      <c r="A6049" s="294" t="s">
        <v>12771</v>
      </c>
      <c r="B6049" s="295" t="s">
        <v>12772</v>
      </c>
      <c r="C6049" s="296" t="s">
        <v>19</v>
      </c>
      <c r="D6049" s="297" t="n">
        <v>0.0392</v>
      </c>
      <c r="E6049" s="298" t="n">
        <f aca="false">1-D6049</f>
        <v>0.9608</v>
      </c>
      <c r="F6049" s="299" t="n">
        <v>973.52</v>
      </c>
    </row>
    <row r="6050" customFormat="false" ht="15" hidden="false" customHeight="false" outlineLevel="0" collapsed="false">
      <c r="A6050" s="294" t="s">
        <v>12773</v>
      </c>
      <c r="B6050" s="295" t="s">
        <v>12774</v>
      </c>
      <c r="C6050" s="296" t="s">
        <v>19</v>
      </c>
      <c r="D6050" s="297" t="n">
        <v>0.0388</v>
      </c>
      <c r="E6050" s="298" t="n">
        <f aca="false">1-D6050</f>
        <v>0.9612</v>
      </c>
      <c r="F6050" s="299" t="n">
        <v>982.95</v>
      </c>
    </row>
    <row r="6051" customFormat="false" ht="15" hidden="false" customHeight="false" outlineLevel="0" collapsed="false">
      <c r="A6051" s="294" t="s">
        <v>12775</v>
      </c>
      <c r="B6051" s="295" t="s">
        <v>12776</v>
      </c>
      <c r="C6051" s="296" t="s">
        <v>19</v>
      </c>
      <c r="D6051" s="297" t="n">
        <v>0.0265</v>
      </c>
      <c r="E6051" s="298" t="n">
        <f aca="false">1-D6051</f>
        <v>0.9735</v>
      </c>
      <c r="F6051" s="299" t="n">
        <v>691.76</v>
      </c>
    </row>
    <row r="6052" customFormat="false" ht="15" hidden="false" customHeight="false" outlineLevel="0" collapsed="false">
      <c r="A6052" s="294" t="s">
        <v>12777</v>
      </c>
      <c r="B6052" s="295" t="s">
        <v>12778</v>
      </c>
      <c r="C6052" s="296" t="s">
        <v>19</v>
      </c>
      <c r="D6052" s="297" t="n">
        <v>0.0441</v>
      </c>
      <c r="E6052" s="298" t="n">
        <f aca="false">1-D6052</f>
        <v>0.9559</v>
      </c>
      <c r="F6052" s="299" t="n">
        <v>608.75</v>
      </c>
    </row>
    <row r="6053" customFormat="false" ht="15" hidden="false" customHeight="false" outlineLevel="0" collapsed="false">
      <c r="A6053" s="294" t="s">
        <v>12779</v>
      </c>
      <c r="B6053" s="295" t="s">
        <v>12780</v>
      </c>
      <c r="C6053" s="296" t="s">
        <v>19</v>
      </c>
      <c r="D6053" s="297" t="n">
        <v>0.046</v>
      </c>
      <c r="E6053" s="298" t="n">
        <f aca="false">1-D6053</f>
        <v>0.954</v>
      </c>
      <c r="F6053" s="299" t="n">
        <v>682.95</v>
      </c>
    </row>
    <row r="6054" customFormat="false" ht="15" hidden="false" customHeight="false" outlineLevel="0" collapsed="false">
      <c r="A6054" s="294" t="s">
        <v>650</v>
      </c>
      <c r="B6054" s="295" t="s">
        <v>12781</v>
      </c>
      <c r="C6054" s="296" t="s">
        <v>19</v>
      </c>
      <c r="D6054" s="297" t="n">
        <v>0.0505</v>
      </c>
      <c r="E6054" s="298" t="n">
        <f aca="false">1-D6054</f>
        <v>0.9495</v>
      </c>
      <c r="F6054" s="299" t="n">
        <v>621.99</v>
      </c>
    </row>
    <row r="6055" customFormat="false" ht="15" hidden="false" customHeight="false" outlineLevel="0" collapsed="false">
      <c r="A6055" s="294" t="s">
        <v>12782</v>
      </c>
      <c r="B6055" s="295" t="s">
        <v>12783</v>
      </c>
      <c r="C6055" s="296" t="s">
        <v>19</v>
      </c>
      <c r="D6055" s="297" t="n">
        <v>0.0518</v>
      </c>
      <c r="E6055" s="298" t="n">
        <f aca="false">1-D6055</f>
        <v>0.9482</v>
      </c>
      <c r="F6055" s="299" t="n">
        <v>827.35</v>
      </c>
    </row>
    <row r="6056" customFormat="false" ht="15" hidden="false" customHeight="false" outlineLevel="0" collapsed="false">
      <c r="A6056" s="294" t="s">
        <v>12784</v>
      </c>
      <c r="B6056" s="295" t="s">
        <v>12785</v>
      </c>
      <c r="C6056" s="296" t="s">
        <v>19</v>
      </c>
      <c r="D6056" s="297" t="n">
        <v>0.0566</v>
      </c>
      <c r="E6056" s="298" t="n">
        <f aca="false">1-D6056</f>
        <v>0.9434</v>
      </c>
      <c r="F6056" s="299" t="n">
        <v>92.39</v>
      </c>
    </row>
    <row r="6057" customFormat="false" ht="15" hidden="false" customHeight="false" outlineLevel="0" collapsed="false">
      <c r="A6057" s="294" t="s">
        <v>12786</v>
      </c>
      <c r="B6057" s="295" t="s">
        <v>12787</v>
      </c>
      <c r="C6057" s="296" t="s">
        <v>19</v>
      </c>
      <c r="D6057" s="297" t="n">
        <v>0.0525</v>
      </c>
      <c r="E6057" s="298" t="n">
        <f aca="false">1-D6057</f>
        <v>0.9475</v>
      </c>
      <c r="F6057" s="299" t="n">
        <v>99.65</v>
      </c>
    </row>
    <row r="6058" customFormat="false" ht="15" hidden="false" customHeight="false" outlineLevel="0" collapsed="false">
      <c r="A6058" s="294" t="s">
        <v>12788</v>
      </c>
      <c r="B6058" s="295" t="s">
        <v>12789</v>
      </c>
      <c r="C6058" s="296" t="s">
        <v>19</v>
      </c>
      <c r="D6058" s="297" t="n">
        <v>0.352</v>
      </c>
      <c r="E6058" s="298" t="n">
        <f aca="false">1-D6058</f>
        <v>0.648</v>
      </c>
      <c r="F6058" s="299" t="n">
        <v>10.51</v>
      </c>
    </row>
    <row r="6059" customFormat="false" ht="15" hidden="false" customHeight="false" outlineLevel="0" collapsed="false">
      <c r="A6059" s="294" t="s">
        <v>12790</v>
      </c>
      <c r="B6059" s="295" t="s">
        <v>12791</v>
      </c>
      <c r="C6059" s="296" t="s">
        <v>19</v>
      </c>
      <c r="D6059" s="297" t="n">
        <v>0.1382</v>
      </c>
      <c r="E6059" s="298" t="n">
        <f aca="false">1-D6059</f>
        <v>0.8618</v>
      </c>
      <c r="F6059" s="299" t="n">
        <v>26.77</v>
      </c>
    </row>
    <row r="6060" customFormat="false" ht="15" hidden="false" customHeight="false" outlineLevel="0" collapsed="false">
      <c r="A6060" s="294" t="s">
        <v>12792</v>
      </c>
      <c r="B6060" s="295" t="s">
        <v>12793</v>
      </c>
      <c r="C6060" s="296" t="s">
        <v>19</v>
      </c>
      <c r="D6060" s="297" t="n">
        <v>0.5225</v>
      </c>
      <c r="E6060" s="298" t="n">
        <f aca="false">1-D6060</f>
        <v>0.4775</v>
      </c>
      <c r="F6060" s="299" t="n">
        <v>27.06</v>
      </c>
    </row>
    <row r="6061" customFormat="false" ht="15" hidden="false" customHeight="false" outlineLevel="0" collapsed="false">
      <c r="A6061" s="294" t="s">
        <v>12794</v>
      </c>
      <c r="B6061" s="295" t="s">
        <v>12795</v>
      </c>
      <c r="C6061" s="296" t="s">
        <v>19</v>
      </c>
      <c r="D6061" s="297" t="n">
        <v>0.5036</v>
      </c>
      <c r="E6061" s="298" t="n">
        <f aca="false">1-D6061</f>
        <v>0.4964</v>
      </c>
      <c r="F6061" s="299" t="n">
        <v>28.08</v>
      </c>
    </row>
    <row r="6062" customFormat="false" ht="15" hidden="false" customHeight="false" outlineLevel="0" collapsed="false">
      <c r="A6062" s="294" t="s">
        <v>12796</v>
      </c>
      <c r="B6062" s="295" t="s">
        <v>12797</v>
      </c>
      <c r="C6062" s="296" t="s">
        <v>19</v>
      </c>
      <c r="D6062" s="297" t="n">
        <v>0.4357</v>
      </c>
      <c r="E6062" s="298" t="n">
        <f aca="false">1-D6062</f>
        <v>0.5643</v>
      </c>
      <c r="F6062" s="299" t="n">
        <v>32.45</v>
      </c>
    </row>
    <row r="6063" customFormat="false" ht="15" hidden="false" customHeight="false" outlineLevel="0" collapsed="false">
      <c r="A6063" s="294" t="s">
        <v>12798</v>
      </c>
      <c r="B6063" s="295" t="s">
        <v>12799</v>
      </c>
      <c r="C6063" s="296" t="s">
        <v>19</v>
      </c>
      <c r="D6063" s="297" t="n">
        <v>0.2184</v>
      </c>
      <c r="E6063" s="298" t="n">
        <f aca="false">1-D6063</f>
        <v>0.7816</v>
      </c>
      <c r="F6063" s="299" t="n">
        <v>149.27</v>
      </c>
    </row>
    <row r="6064" customFormat="false" ht="15" hidden="false" customHeight="false" outlineLevel="0" collapsed="false">
      <c r="A6064" s="294" t="s">
        <v>12800</v>
      </c>
      <c r="B6064" s="295" t="s">
        <v>12801</v>
      </c>
      <c r="C6064" s="296" t="s">
        <v>19</v>
      </c>
      <c r="D6064" s="297" t="n">
        <v>0.2269</v>
      </c>
      <c r="E6064" s="298" t="n">
        <f aca="false">1-D6064</f>
        <v>0.7731</v>
      </c>
      <c r="F6064" s="299" t="n">
        <v>143.65</v>
      </c>
    </row>
    <row r="6065" customFormat="false" ht="15" hidden="false" customHeight="false" outlineLevel="0" collapsed="false">
      <c r="A6065" s="294" t="s">
        <v>12802</v>
      </c>
      <c r="B6065" s="295" t="s">
        <v>12803</v>
      </c>
      <c r="C6065" s="296" t="s">
        <v>19</v>
      </c>
      <c r="D6065" s="297" t="n">
        <v>0.0295</v>
      </c>
      <c r="E6065" s="298" t="n">
        <f aca="false">1-D6065</f>
        <v>0.9705</v>
      </c>
      <c r="F6065" s="299" t="n">
        <v>553.33</v>
      </c>
    </row>
    <row r="6066" customFormat="false" ht="15" hidden="false" customHeight="false" outlineLevel="0" collapsed="false">
      <c r="A6066" s="294" t="s">
        <v>12804</v>
      </c>
      <c r="B6066" s="295" t="s">
        <v>12805</v>
      </c>
      <c r="C6066" s="296" t="s">
        <v>19</v>
      </c>
      <c r="D6066" s="297" t="n">
        <v>0.0259</v>
      </c>
      <c r="E6066" s="298" t="n">
        <f aca="false">1-D6066</f>
        <v>0.9741</v>
      </c>
      <c r="F6066" s="299" t="n">
        <v>630.92</v>
      </c>
    </row>
    <row r="6067" customFormat="false" ht="15" hidden="false" customHeight="false" outlineLevel="0" collapsed="false">
      <c r="A6067" s="294" t="s">
        <v>12806</v>
      </c>
      <c r="B6067" s="295" t="s">
        <v>12807</v>
      </c>
      <c r="C6067" s="296" t="s">
        <v>19</v>
      </c>
      <c r="D6067" s="297" t="n">
        <v>0.0164</v>
      </c>
      <c r="E6067" s="298" t="n">
        <f aca="false">1-D6067</f>
        <v>0.9836</v>
      </c>
      <c r="F6067" s="299" t="n">
        <v>997.18</v>
      </c>
    </row>
    <row r="6068" customFormat="false" ht="15" hidden="false" customHeight="false" outlineLevel="0" collapsed="false">
      <c r="A6068" s="294" t="s">
        <v>12808</v>
      </c>
      <c r="B6068" s="295" t="s">
        <v>12809</v>
      </c>
      <c r="C6068" s="296" t="s">
        <v>19</v>
      </c>
      <c r="D6068" s="297" t="n">
        <v>0.075</v>
      </c>
      <c r="E6068" s="298" t="n">
        <f aca="false">1-D6068</f>
        <v>0.925</v>
      </c>
      <c r="F6068" s="299" t="n">
        <v>217.45</v>
      </c>
    </row>
    <row r="6069" customFormat="false" ht="15" hidden="false" customHeight="false" outlineLevel="0" collapsed="false">
      <c r="A6069" s="294" t="s">
        <v>12810</v>
      </c>
      <c r="B6069" s="295" t="s">
        <v>12811</v>
      </c>
      <c r="C6069" s="296" t="s">
        <v>19</v>
      </c>
      <c r="D6069" s="297" t="n">
        <v>0.0481</v>
      </c>
      <c r="E6069" s="298" t="n">
        <f aca="false">1-D6069</f>
        <v>0.9519</v>
      </c>
      <c r="F6069" s="299" t="n">
        <v>339.43</v>
      </c>
    </row>
    <row r="6070" customFormat="false" ht="15" hidden="false" customHeight="false" outlineLevel="0" collapsed="false">
      <c r="A6070" s="294" t="s">
        <v>12812</v>
      </c>
      <c r="B6070" s="295" t="s">
        <v>12813</v>
      </c>
      <c r="C6070" s="296" t="s">
        <v>19</v>
      </c>
      <c r="D6070" s="297" t="n">
        <v>0.0443</v>
      </c>
      <c r="E6070" s="298" t="n">
        <f aca="false">1-D6070</f>
        <v>0.9557</v>
      </c>
      <c r="F6070" s="299" t="n">
        <v>367.91</v>
      </c>
    </row>
    <row r="6071" customFormat="false" ht="15" hidden="false" customHeight="false" outlineLevel="0" collapsed="false">
      <c r="A6071" s="294" t="s">
        <v>12814</v>
      </c>
      <c r="B6071" s="295" t="s">
        <v>12815</v>
      </c>
      <c r="C6071" s="296" t="s">
        <v>19</v>
      </c>
      <c r="D6071" s="297" t="n">
        <v>0.0381</v>
      </c>
      <c r="E6071" s="298" t="n">
        <f aca="false">1-D6071</f>
        <v>0.9619</v>
      </c>
      <c r="F6071" s="299" t="n">
        <v>428.58</v>
      </c>
    </row>
    <row r="6072" customFormat="false" ht="15" hidden="false" customHeight="false" outlineLevel="0" collapsed="false">
      <c r="A6072" s="294" t="s">
        <v>12816</v>
      </c>
      <c r="B6072" s="295" t="s">
        <v>12817</v>
      </c>
      <c r="C6072" s="296" t="s">
        <v>19</v>
      </c>
      <c r="D6072" s="297" t="n">
        <v>0.0175</v>
      </c>
      <c r="E6072" s="298" t="n">
        <f aca="false">1-D6072</f>
        <v>0.9825</v>
      </c>
      <c r="F6072" s="299" t="n">
        <v>36.47</v>
      </c>
    </row>
    <row r="6073" customFormat="false" ht="15" hidden="false" customHeight="false" outlineLevel="0" collapsed="false">
      <c r="A6073" s="294" t="s">
        <v>12818</v>
      </c>
      <c r="B6073" s="295" t="s">
        <v>12819</v>
      </c>
      <c r="C6073" s="296" t="s">
        <v>19</v>
      </c>
      <c r="D6073" s="297" t="n">
        <v>0.4472</v>
      </c>
      <c r="E6073" s="298" t="n">
        <f aca="false">1-D6073</f>
        <v>0.5528</v>
      </c>
      <c r="F6073" s="299" t="n">
        <v>136.81</v>
      </c>
    </row>
    <row r="6074" customFormat="false" ht="15" hidden="false" customHeight="false" outlineLevel="0" collapsed="false">
      <c r="A6074" s="294" t="s">
        <v>12820</v>
      </c>
      <c r="B6074" s="295" t="s">
        <v>12821</v>
      </c>
      <c r="C6074" s="296" t="s">
        <v>19</v>
      </c>
      <c r="D6074" s="297" t="n">
        <v>0.6947</v>
      </c>
      <c r="E6074" s="298" t="n">
        <f aca="false">1-D6074</f>
        <v>0.3053</v>
      </c>
      <c r="F6074" s="299" t="n">
        <v>14.61</v>
      </c>
    </row>
    <row r="6075" customFormat="false" ht="15" hidden="false" customHeight="false" outlineLevel="0" collapsed="false">
      <c r="A6075" s="294" t="s">
        <v>12822</v>
      </c>
      <c r="B6075" s="295" t="s">
        <v>12823</v>
      </c>
      <c r="C6075" s="296" t="s">
        <v>19</v>
      </c>
      <c r="D6075" s="297" t="n">
        <v>0.1487</v>
      </c>
      <c r="E6075" s="298" t="n">
        <f aca="false">1-D6075</f>
        <v>0.8513</v>
      </c>
      <c r="F6075" s="299" t="n">
        <v>63.28</v>
      </c>
    </row>
    <row r="6076" customFormat="false" ht="15" hidden="false" customHeight="false" outlineLevel="0" collapsed="false">
      <c r="A6076" s="294" t="s">
        <v>12824</v>
      </c>
      <c r="B6076" s="295" t="s">
        <v>12825</v>
      </c>
      <c r="C6076" s="296" t="s">
        <v>19</v>
      </c>
      <c r="D6076" s="297" t="n">
        <v>0.2371</v>
      </c>
      <c r="E6076" s="298" t="n">
        <f aca="false">1-D6076</f>
        <v>0.7629</v>
      </c>
      <c r="F6076" s="299" t="n">
        <v>75.27</v>
      </c>
    </row>
    <row r="6077" customFormat="false" ht="15" hidden="false" customHeight="false" outlineLevel="0" collapsed="false">
      <c r="A6077" s="294" t="s">
        <v>12826</v>
      </c>
      <c r="B6077" s="295" t="s">
        <v>12827</v>
      </c>
      <c r="C6077" s="296" t="s">
        <v>19</v>
      </c>
      <c r="D6077" s="297" t="n">
        <v>0.0833</v>
      </c>
      <c r="E6077" s="298" t="n">
        <f aca="false">1-D6077</f>
        <v>0.9167</v>
      </c>
      <c r="F6077" s="299" t="n">
        <v>96.96</v>
      </c>
    </row>
    <row r="6078" customFormat="false" ht="15" hidden="false" customHeight="false" outlineLevel="0" collapsed="false">
      <c r="A6078" s="294" t="s">
        <v>12828</v>
      </c>
      <c r="B6078" s="295" t="s">
        <v>12829</v>
      </c>
      <c r="C6078" s="296" t="s">
        <v>39</v>
      </c>
      <c r="D6078" s="297" t="n">
        <v>0.2919</v>
      </c>
      <c r="E6078" s="298" t="n">
        <f aca="false">1-D6078</f>
        <v>0.7081</v>
      </c>
      <c r="F6078" s="299" t="n">
        <v>89.17</v>
      </c>
    </row>
    <row r="6079" customFormat="false" ht="15" hidden="false" customHeight="false" outlineLevel="0" collapsed="false">
      <c r="A6079" s="294" t="s">
        <v>12830</v>
      </c>
      <c r="B6079" s="295" t="s">
        <v>12831</v>
      </c>
      <c r="C6079" s="296" t="s">
        <v>39</v>
      </c>
      <c r="D6079" s="297" t="n">
        <v>0.2871</v>
      </c>
      <c r="E6079" s="298" t="n">
        <f aca="false">1-D6079</f>
        <v>0.7129</v>
      </c>
      <c r="F6079" s="299" t="n">
        <v>116.66</v>
      </c>
    </row>
    <row r="6080" customFormat="false" ht="15" hidden="false" customHeight="false" outlineLevel="0" collapsed="false">
      <c r="A6080" s="294" t="s">
        <v>12832</v>
      </c>
      <c r="B6080" s="295" t="s">
        <v>12833</v>
      </c>
      <c r="C6080" s="296" t="s">
        <v>39</v>
      </c>
      <c r="D6080" s="297" t="n">
        <v>0.2558</v>
      </c>
      <c r="E6080" s="298" t="n">
        <f aca="false">1-D6080</f>
        <v>0.7442</v>
      </c>
      <c r="F6080" s="299" t="n">
        <v>134.87</v>
      </c>
    </row>
    <row r="6081" customFormat="false" ht="15" hidden="false" customHeight="false" outlineLevel="0" collapsed="false">
      <c r="A6081" s="294" t="s">
        <v>12834</v>
      </c>
      <c r="B6081" s="295" t="s">
        <v>12835</v>
      </c>
      <c r="C6081" s="296" t="s">
        <v>39</v>
      </c>
      <c r="D6081" s="297" t="n">
        <v>0.258</v>
      </c>
      <c r="E6081" s="298" t="n">
        <f aca="false">1-D6081</f>
        <v>0.742</v>
      </c>
      <c r="F6081" s="299" t="n">
        <v>148.74</v>
      </c>
    </row>
    <row r="6082" customFormat="false" ht="15" hidden="false" customHeight="false" outlineLevel="0" collapsed="false">
      <c r="A6082" s="294" t="s">
        <v>12836</v>
      </c>
      <c r="B6082" s="295" t="s">
        <v>12837</v>
      </c>
      <c r="C6082" s="296" t="s">
        <v>39</v>
      </c>
      <c r="D6082" s="297" t="n">
        <v>0.2286</v>
      </c>
      <c r="E6082" s="298" t="n">
        <f aca="false">1-D6082</f>
        <v>0.7714</v>
      </c>
      <c r="F6082" s="299" t="n">
        <v>72.74</v>
      </c>
    </row>
    <row r="6083" customFormat="false" ht="15" hidden="false" customHeight="false" outlineLevel="0" collapsed="false">
      <c r="A6083" s="294" t="s">
        <v>12838</v>
      </c>
      <c r="B6083" s="295" t="s">
        <v>12839</v>
      </c>
      <c r="C6083" s="296" t="s">
        <v>39</v>
      </c>
      <c r="D6083" s="297" t="n">
        <v>0.243</v>
      </c>
      <c r="E6083" s="298" t="n">
        <f aca="false">1-D6083</f>
        <v>0.757</v>
      </c>
      <c r="F6083" s="299" t="n">
        <v>99.09</v>
      </c>
    </row>
    <row r="6084" customFormat="false" ht="15" hidden="false" customHeight="false" outlineLevel="0" collapsed="false">
      <c r="A6084" s="294" t="s">
        <v>12840</v>
      </c>
      <c r="B6084" s="295" t="s">
        <v>12841</v>
      </c>
      <c r="C6084" s="296" t="s">
        <v>39</v>
      </c>
      <c r="D6084" s="297" t="n">
        <v>0.2155</v>
      </c>
      <c r="E6084" s="298" t="n">
        <f aca="false">1-D6084</f>
        <v>0.7845</v>
      </c>
      <c r="F6084" s="299" t="n">
        <v>116.11</v>
      </c>
    </row>
    <row r="6085" customFormat="false" ht="15" hidden="false" customHeight="false" outlineLevel="0" collapsed="false">
      <c r="A6085" s="294" t="s">
        <v>12842</v>
      </c>
      <c r="B6085" s="295" t="s">
        <v>12843</v>
      </c>
      <c r="C6085" s="296" t="s">
        <v>39</v>
      </c>
      <c r="D6085" s="297" t="n">
        <v>0.2017</v>
      </c>
      <c r="E6085" s="298" t="n">
        <f aca="false">1-D6085</f>
        <v>0.7983</v>
      </c>
      <c r="F6085" s="299" t="n">
        <v>123.89</v>
      </c>
    </row>
    <row r="6086" customFormat="false" ht="15" hidden="false" customHeight="false" outlineLevel="0" collapsed="false">
      <c r="A6086" s="294" t="s">
        <v>12844</v>
      </c>
      <c r="B6086" s="295" t="s">
        <v>12845</v>
      </c>
      <c r="C6086" s="296" t="s">
        <v>39</v>
      </c>
      <c r="D6086" s="297" t="n">
        <v>0.2449</v>
      </c>
      <c r="E6086" s="298" t="n">
        <f aca="false">1-D6086</f>
        <v>0.7551</v>
      </c>
      <c r="F6086" s="299" t="n">
        <v>75.35</v>
      </c>
    </row>
    <row r="6087" customFormat="false" ht="15" hidden="false" customHeight="false" outlineLevel="0" collapsed="false">
      <c r="A6087" s="294" t="s">
        <v>12846</v>
      </c>
      <c r="B6087" s="295" t="s">
        <v>12847</v>
      </c>
      <c r="C6087" s="296" t="s">
        <v>39</v>
      </c>
      <c r="D6087" s="297" t="n">
        <v>0.2595</v>
      </c>
      <c r="E6087" s="298" t="n">
        <f aca="false">1-D6087</f>
        <v>0.7405</v>
      </c>
      <c r="F6087" s="299" t="n">
        <v>102.85</v>
      </c>
    </row>
    <row r="6088" customFormat="false" ht="15" hidden="false" customHeight="false" outlineLevel="0" collapsed="false">
      <c r="A6088" s="294" t="s">
        <v>12848</v>
      </c>
      <c r="B6088" s="295" t="s">
        <v>12849</v>
      </c>
      <c r="C6088" s="296" t="s">
        <v>39</v>
      </c>
      <c r="D6088" s="297" t="n">
        <v>0.2305</v>
      </c>
      <c r="E6088" s="298" t="n">
        <f aca="false">1-D6088</f>
        <v>0.7695</v>
      </c>
      <c r="F6088" s="299" t="n">
        <v>119.87</v>
      </c>
    </row>
    <row r="6089" customFormat="false" ht="15" hidden="false" customHeight="false" outlineLevel="0" collapsed="false">
      <c r="A6089" s="294" t="s">
        <v>12850</v>
      </c>
      <c r="B6089" s="295" t="s">
        <v>12851</v>
      </c>
      <c r="C6089" s="296" t="s">
        <v>39</v>
      </c>
      <c r="D6089" s="297" t="n">
        <v>0.2159</v>
      </c>
      <c r="E6089" s="298" t="n">
        <f aca="false">1-D6089</f>
        <v>0.7841</v>
      </c>
      <c r="F6089" s="299" t="n">
        <v>127.53</v>
      </c>
    </row>
    <row r="6090" customFormat="false" ht="15" hidden="false" customHeight="false" outlineLevel="0" collapsed="false">
      <c r="A6090" s="294" t="s">
        <v>12852</v>
      </c>
      <c r="B6090" s="295" t="s">
        <v>12853</v>
      </c>
      <c r="C6090" s="296" t="s">
        <v>39</v>
      </c>
      <c r="D6090" s="297" t="n">
        <v>0.3102</v>
      </c>
      <c r="E6090" s="298" t="n">
        <f aca="false">1-D6090</f>
        <v>0.6898</v>
      </c>
      <c r="F6090" s="299" t="n">
        <v>93.42</v>
      </c>
    </row>
    <row r="6091" customFormat="false" ht="15" hidden="false" customHeight="false" outlineLevel="0" collapsed="false">
      <c r="A6091" s="294" t="s">
        <v>12854</v>
      </c>
      <c r="B6091" s="295" t="s">
        <v>12855</v>
      </c>
      <c r="C6091" s="296" t="s">
        <v>39</v>
      </c>
      <c r="D6091" s="297" t="n">
        <v>0.3055</v>
      </c>
      <c r="E6091" s="298" t="n">
        <f aca="false">1-D6091</f>
        <v>0.6945</v>
      </c>
      <c r="F6091" s="299" t="n">
        <v>122.18</v>
      </c>
    </row>
    <row r="6092" customFormat="false" ht="15" hidden="false" customHeight="false" outlineLevel="0" collapsed="false">
      <c r="A6092" s="294" t="s">
        <v>12856</v>
      </c>
      <c r="B6092" s="295" t="s">
        <v>12857</v>
      </c>
      <c r="C6092" s="296" t="s">
        <v>39</v>
      </c>
      <c r="D6092" s="297" t="n">
        <v>0.2731</v>
      </c>
      <c r="E6092" s="298" t="n">
        <f aca="false">1-D6092</f>
        <v>0.7269</v>
      </c>
      <c r="F6092" s="299" t="n">
        <v>140.39</v>
      </c>
    </row>
    <row r="6093" customFormat="false" ht="15" hidden="false" customHeight="false" outlineLevel="0" collapsed="false">
      <c r="A6093" s="294" t="s">
        <v>12858</v>
      </c>
      <c r="B6093" s="295" t="s">
        <v>12859</v>
      </c>
      <c r="C6093" s="296" t="s">
        <v>39</v>
      </c>
      <c r="D6093" s="297" t="n">
        <v>0.2752</v>
      </c>
      <c r="E6093" s="298" t="n">
        <f aca="false">1-D6093</f>
        <v>0.7248</v>
      </c>
      <c r="F6093" s="299" t="n">
        <v>154.81</v>
      </c>
    </row>
    <row r="6094" customFormat="false" ht="15" hidden="false" customHeight="false" outlineLevel="0" collapsed="false">
      <c r="A6094" s="294" t="s">
        <v>12860</v>
      </c>
      <c r="B6094" s="295" t="s">
        <v>12861</v>
      </c>
      <c r="C6094" s="296" t="s">
        <v>39</v>
      </c>
      <c r="D6094" s="297" t="n">
        <v>0.3417</v>
      </c>
      <c r="E6094" s="298" t="n">
        <f aca="false">1-D6094</f>
        <v>0.6583</v>
      </c>
      <c r="F6094" s="299" t="n">
        <v>148.06</v>
      </c>
    </row>
    <row r="6095" customFormat="false" ht="15" hidden="false" customHeight="false" outlineLevel="0" collapsed="false">
      <c r="A6095" s="294" t="s">
        <v>12862</v>
      </c>
      <c r="B6095" s="295" t="s">
        <v>12863</v>
      </c>
      <c r="C6095" s="296" t="s">
        <v>39</v>
      </c>
      <c r="D6095" s="297" t="n">
        <v>0.4224</v>
      </c>
      <c r="E6095" s="298" t="n">
        <f aca="false">1-D6095</f>
        <v>0.5776</v>
      </c>
      <c r="F6095" s="299" t="n">
        <v>116.85</v>
      </c>
    </row>
    <row r="6096" customFormat="false" ht="15" hidden="false" customHeight="false" outlineLevel="0" collapsed="false">
      <c r="A6096" s="294" t="s">
        <v>12864</v>
      </c>
      <c r="B6096" s="295" t="s">
        <v>12865</v>
      </c>
      <c r="C6096" s="296" t="s">
        <v>39</v>
      </c>
      <c r="D6096" s="297" t="n">
        <v>0.3992</v>
      </c>
      <c r="E6096" s="298" t="n">
        <f aca="false">1-D6096</f>
        <v>0.6008</v>
      </c>
      <c r="F6096" s="299" t="n">
        <v>144.42</v>
      </c>
    </row>
    <row r="6097" customFormat="false" ht="15" hidden="false" customHeight="false" outlineLevel="0" collapsed="false">
      <c r="A6097" s="294" t="s">
        <v>12866</v>
      </c>
      <c r="B6097" s="295" t="s">
        <v>12867</v>
      </c>
      <c r="C6097" s="296" t="s">
        <v>39</v>
      </c>
      <c r="D6097" s="297" t="n">
        <v>0.3629</v>
      </c>
      <c r="E6097" s="298" t="n">
        <f aca="false">1-D6097</f>
        <v>0.6371</v>
      </c>
      <c r="F6097" s="299" t="n">
        <v>161.44</v>
      </c>
    </row>
    <row r="6098" customFormat="false" ht="15" hidden="false" customHeight="false" outlineLevel="0" collapsed="false">
      <c r="A6098" s="294" t="s">
        <v>12868</v>
      </c>
      <c r="B6098" s="295" t="s">
        <v>12869</v>
      </c>
      <c r="C6098" s="296" t="s">
        <v>39</v>
      </c>
      <c r="D6098" s="297" t="n">
        <v>0.381</v>
      </c>
      <c r="E6098" s="298" t="n">
        <f aca="false">1-D6098</f>
        <v>0.619</v>
      </c>
      <c r="F6098" s="299" t="n">
        <v>188.02</v>
      </c>
    </row>
    <row r="6099" customFormat="false" ht="15" hidden="false" customHeight="false" outlineLevel="0" collapsed="false">
      <c r="A6099" s="294" t="s">
        <v>12870</v>
      </c>
      <c r="B6099" s="295" t="s">
        <v>12871</v>
      </c>
      <c r="C6099" s="296" t="s">
        <v>39</v>
      </c>
      <c r="D6099" s="297" t="n">
        <v>0.365</v>
      </c>
      <c r="E6099" s="298" t="n">
        <f aca="false">1-D6099</f>
        <v>0.635</v>
      </c>
      <c r="F6099" s="299" t="n">
        <v>118.32</v>
      </c>
    </row>
    <row r="6100" customFormat="false" ht="15" hidden="false" customHeight="false" outlineLevel="0" collapsed="false">
      <c r="A6100" s="294" t="s">
        <v>12872</v>
      </c>
      <c r="B6100" s="295" t="s">
        <v>12873</v>
      </c>
      <c r="C6100" s="296" t="s">
        <v>39</v>
      </c>
      <c r="D6100" s="297" t="n">
        <v>0.4033</v>
      </c>
      <c r="E6100" s="298" t="n">
        <f aca="false">1-D6100</f>
        <v>0.5967</v>
      </c>
      <c r="F6100" s="299" t="n">
        <v>109.22</v>
      </c>
    </row>
    <row r="6101" customFormat="false" ht="15" hidden="false" customHeight="false" outlineLevel="0" collapsed="false">
      <c r="A6101" s="294" t="s">
        <v>12874</v>
      </c>
      <c r="B6101" s="295" t="s">
        <v>12875</v>
      </c>
      <c r="C6101" s="296" t="s">
        <v>39</v>
      </c>
      <c r="D6101" s="297" t="n">
        <v>0.3798</v>
      </c>
      <c r="E6101" s="298" t="n">
        <f aca="false">1-D6101</f>
        <v>0.6202</v>
      </c>
      <c r="F6101" s="299" t="n">
        <v>135.57</v>
      </c>
    </row>
    <row r="6102" customFormat="false" ht="15" hidden="false" customHeight="false" outlineLevel="0" collapsed="false">
      <c r="A6102" s="294" t="s">
        <v>12876</v>
      </c>
      <c r="B6102" s="295" t="s">
        <v>12877</v>
      </c>
      <c r="C6102" s="296" t="s">
        <v>39</v>
      </c>
      <c r="D6102" s="297" t="n">
        <v>0.3436</v>
      </c>
      <c r="E6102" s="298" t="n">
        <f aca="false">1-D6102</f>
        <v>0.6564</v>
      </c>
      <c r="F6102" s="299" t="n">
        <v>152.59</v>
      </c>
    </row>
    <row r="6103" customFormat="false" ht="15" hidden="false" customHeight="false" outlineLevel="0" collapsed="false">
      <c r="A6103" s="294" t="s">
        <v>12878</v>
      </c>
      <c r="B6103" s="295" t="s">
        <v>12879</v>
      </c>
      <c r="C6103" s="296" t="s">
        <v>39</v>
      </c>
      <c r="D6103" s="297" t="n">
        <v>0.3616</v>
      </c>
      <c r="E6103" s="298" t="n">
        <f aca="false">1-D6103</f>
        <v>0.6384</v>
      </c>
      <c r="F6103" s="299" t="n">
        <v>177.11</v>
      </c>
    </row>
    <row r="6104" customFormat="false" ht="15" hidden="false" customHeight="false" outlineLevel="0" collapsed="false">
      <c r="A6104" s="294" t="s">
        <v>12880</v>
      </c>
      <c r="B6104" s="295" t="s">
        <v>12881</v>
      </c>
      <c r="C6104" s="296" t="s">
        <v>39</v>
      </c>
      <c r="D6104" s="297" t="n">
        <v>0.4731</v>
      </c>
      <c r="E6104" s="298" t="n">
        <f aca="false">1-D6104</f>
        <v>0.5269</v>
      </c>
      <c r="F6104" s="299" t="n">
        <v>48.43</v>
      </c>
    </row>
    <row r="6105" customFormat="false" ht="15" hidden="false" customHeight="false" outlineLevel="0" collapsed="false">
      <c r="A6105" s="294" t="s">
        <v>12882</v>
      </c>
      <c r="B6105" s="295" t="s">
        <v>12883</v>
      </c>
      <c r="C6105" s="296" t="s">
        <v>39</v>
      </c>
      <c r="D6105" s="297" t="n">
        <v>0.4904</v>
      </c>
      <c r="E6105" s="298" t="n">
        <f aca="false">1-D6105</f>
        <v>0.5096</v>
      </c>
      <c r="F6105" s="299" t="n">
        <v>67.09</v>
      </c>
    </row>
    <row r="6106" customFormat="false" ht="15" hidden="false" customHeight="false" outlineLevel="0" collapsed="false">
      <c r="A6106" s="294" t="s">
        <v>12884</v>
      </c>
      <c r="B6106" s="295" t="s">
        <v>12885</v>
      </c>
      <c r="C6106" s="296" t="s">
        <v>39</v>
      </c>
      <c r="D6106" s="297" t="n">
        <v>0.4699</v>
      </c>
      <c r="E6106" s="298" t="n">
        <f aca="false">1-D6106</f>
        <v>0.5301</v>
      </c>
      <c r="F6106" s="299" t="n">
        <v>74.15</v>
      </c>
    </row>
    <row r="6107" customFormat="false" ht="15" hidden="false" customHeight="false" outlineLevel="0" collapsed="false">
      <c r="A6107" s="294" t="s">
        <v>12886</v>
      </c>
      <c r="B6107" s="295" t="s">
        <v>12887</v>
      </c>
      <c r="C6107" s="296" t="s">
        <v>39</v>
      </c>
      <c r="D6107" s="297" t="n">
        <v>0.4706</v>
      </c>
      <c r="E6107" s="298" t="n">
        <f aca="false">1-D6107</f>
        <v>0.5294</v>
      </c>
      <c r="F6107" s="299" t="n">
        <v>81.02</v>
      </c>
    </row>
    <row r="6108" customFormat="false" ht="15" hidden="false" customHeight="false" outlineLevel="0" collapsed="false">
      <c r="A6108" s="294" t="s">
        <v>12888</v>
      </c>
      <c r="B6108" s="295" t="s">
        <v>12889</v>
      </c>
      <c r="C6108" s="296" t="s">
        <v>39</v>
      </c>
      <c r="D6108" s="297" t="n">
        <v>0.5135</v>
      </c>
      <c r="E6108" s="298" t="n">
        <f aca="false">1-D6108</f>
        <v>0.4865</v>
      </c>
      <c r="F6108" s="299" t="n">
        <v>61.19</v>
      </c>
    </row>
    <row r="6109" customFormat="false" ht="15" hidden="false" customHeight="false" outlineLevel="0" collapsed="false">
      <c r="A6109" s="294" t="s">
        <v>12890</v>
      </c>
      <c r="B6109" s="295" t="s">
        <v>12891</v>
      </c>
      <c r="C6109" s="296" t="s">
        <v>39</v>
      </c>
      <c r="D6109" s="297" t="n">
        <v>0.5264</v>
      </c>
      <c r="E6109" s="298" t="n">
        <f aca="false">1-D6109</f>
        <v>0.4736</v>
      </c>
      <c r="F6109" s="299" t="n">
        <v>65.92</v>
      </c>
    </row>
    <row r="6110" customFormat="false" ht="15" hidden="false" customHeight="false" outlineLevel="0" collapsed="false">
      <c r="A6110" s="294" t="s">
        <v>12892</v>
      </c>
      <c r="B6110" s="295" t="s">
        <v>12893</v>
      </c>
      <c r="C6110" s="296" t="s">
        <v>39</v>
      </c>
      <c r="D6110" s="297" t="n">
        <v>0.5139</v>
      </c>
      <c r="E6110" s="298" t="n">
        <f aca="false">1-D6110</f>
        <v>0.4861</v>
      </c>
      <c r="F6110" s="299" t="n">
        <v>78.94</v>
      </c>
    </row>
    <row r="6111" customFormat="false" ht="15" hidden="false" customHeight="false" outlineLevel="0" collapsed="false">
      <c r="A6111" s="294" t="s">
        <v>12894</v>
      </c>
      <c r="B6111" s="295" t="s">
        <v>12895</v>
      </c>
      <c r="C6111" s="296" t="s">
        <v>39</v>
      </c>
      <c r="D6111" s="297" t="n">
        <v>0.5269</v>
      </c>
      <c r="E6111" s="298" t="n">
        <f aca="false">1-D6111</f>
        <v>0.4731</v>
      </c>
      <c r="F6111" s="299" t="n">
        <v>85</v>
      </c>
    </row>
    <row r="6112" customFormat="false" ht="15" hidden="false" customHeight="false" outlineLevel="0" collapsed="false">
      <c r="A6112" s="294" t="s">
        <v>12896</v>
      </c>
      <c r="B6112" s="295" t="s">
        <v>12897</v>
      </c>
      <c r="C6112" s="296" t="s">
        <v>39</v>
      </c>
      <c r="D6112" s="297" t="n">
        <v>0.493</v>
      </c>
      <c r="E6112" s="298" t="n">
        <f aca="false">1-D6112</f>
        <v>0.507</v>
      </c>
      <c r="F6112" s="299" t="n">
        <v>86.51</v>
      </c>
    </row>
    <row r="6113" customFormat="false" ht="15" hidden="false" customHeight="false" outlineLevel="0" collapsed="false">
      <c r="A6113" s="294" t="s">
        <v>12898</v>
      </c>
      <c r="B6113" s="295" t="s">
        <v>12899</v>
      </c>
      <c r="C6113" s="296" t="s">
        <v>39</v>
      </c>
      <c r="D6113" s="297" t="n">
        <v>0.5063</v>
      </c>
      <c r="E6113" s="298" t="n">
        <f aca="false">1-D6113</f>
        <v>0.4937</v>
      </c>
      <c r="F6113" s="299" t="n">
        <v>92.57</v>
      </c>
    </row>
    <row r="6114" customFormat="false" ht="15" hidden="false" customHeight="false" outlineLevel="0" collapsed="false">
      <c r="A6114" s="294" t="s">
        <v>12900</v>
      </c>
      <c r="B6114" s="295" t="s">
        <v>12901</v>
      </c>
      <c r="C6114" s="296" t="s">
        <v>39</v>
      </c>
      <c r="D6114" s="297" t="n">
        <v>0.5079</v>
      </c>
      <c r="E6114" s="298" t="n">
        <f aca="false">1-D6114</f>
        <v>0.4921</v>
      </c>
      <c r="F6114" s="299" t="n">
        <v>101.9</v>
      </c>
    </row>
    <row r="6115" customFormat="false" ht="15" hidden="false" customHeight="false" outlineLevel="0" collapsed="false">
      <c r="A6115" s="294" t="s">
        <v>12902</v>
      </c>
      <c r="B6115" s="295" t="s">
        <v>12903</v>
      </c>
      <c r="C6115" s="296" t="s">
        <v>39</v>
      </c>
      <c r="D6115" s="297" t="n">
        <v>0.4592</v>
      </c>
      <c r="E6115" s="298" t="n">
        <f aca="false">1-D6115</f>
        <v>0.5408</v>
      </c>
      <c r="F6115" s="299" t="n">
        <v>45.64</v>
      </c>
    </row>
    <row r="6116" customFormat="false" ht="15" hidden="false" customHeight="false" outlineLevel="0" collapsed="false">
      <c r="A6116" s="294" t="s">
        <v>12904</v>
      </c>
      <c r="B6116" s="295" t="s">
        <v>12905</v>
      </c>
      <c r="C6116" s="296" t="s">
        <v>39</v>
      </c>
      <c r="D6116" s="297" t="n">
        <v>0.477</v>
      </c>
      <c r="E6116" s="298" t="n">
        <f aca="false">1-D6116</f>
        <v>0.523</v>
      </c>
      <c r="F6116" s="299" t="n">
        <v>62.96</v>
      </c>
    </row>
    <row r="6117" customFormat="false" ht="15" hidden="false" customHeight="false" outlineLevel="0" collapsed="false">
      <c r="A6117" s="294" t="s">
        <v>12906</v>
      </c>
      <c r="B6117" s="295" t="s">
        <v>12907</v>
      </c>
      <c r="C6117" s="296" t="s">
        <v>39</v>
      </c>
      <c r="D6117" s="297" t="n">
        <v>0.4566</v>
      </c>
      <c r="E6117" s="298" t="n">
        <f aca="false">1-D6117</f>
        <v>0.5434</v>
      </c>
      <c r="F6117" s="299" t="n">
        <v>70.02</v>
      </c>
    </row>
    <row r="6118" customFormat="false" ht="15" hidden="false" customHeight="false" outlineLevel="0" collapsed="false">
      <c r="A6118" s="294" t="s">
        <v>12908</v>
      </c>
      <c r="B6118" s="295" t="s">
        <v>12909</v>
      </c>
      <c r="C6118" s="296" t="s">
        <v>39</v>
      </c>
      <c r="D6118" s="297" t="n">
        <v>0.4573</v>
      </c>
      <c r="E6118" s="298" t="n">
        <f aca="false">1-D6118</f>
        <v>0.5427</v>
      </c>
      <c r="F6118" s="299" t="n">
        <v>76.47</v>
      </c>
    </row>
    <row r="6119" customFormat="false" ht="15" hidden="false" customHeight="false" outlineLevel="0" collapsed="false">
      <c r="A6119" s="294" t="s">
        <v>12910</v>
      </c>
      <c r="B6119" s="295" t="s">
        <v>12911</v>
      </c>
      <c r="C6119" s="296" t="s">
        <v>39</v>
      </c>
      <c r="D6119" s="297" t="n">
        <v>0.5938</v>
      </c>
      <c r="E6119" s="298" t="n">
        <f aca="false">1-D6119</f>
        <v>0.4062</v>
      </c>
      <c r="F6119" s="299" t="n">
        <v>85.94</v>
      </c>
    </row>
    <row r="6120" customFormat="false" ht="15" hidden="false" customHeight="false" outlineLevel="0" collapsed="false">
      <c r="A6120" s="294" t="s">
        <v>12912</v>
      </c>
      <c r="B6120" s="295" t="s">
        <v>12913</v>
      </c>
      <c r="C6120" s="296" t="s">
        <v>39</v>
      </c>
      <c r="D6120" s="297" t="n">
        <v>0.603</v>
      </c>
      <c r="E6120" s="298" t="n">
        <f aca="false">1-D6120</f>
        <v>0.397</v>
      </c>
      <c r="F6120" s="299" t="n">
        <v>94.43</v>
      </c>
    </row>
    <row r="6121" customFormat="false" ht="15" hidden="false" customHeight="false" outlineLevel="0" collapsed="false">
      <c r="A6121" s="294" t="s">
        <v>12914</v>
      </c>
      <c r="B6121" s="295" t="s">
        <v>12915</v>
      </c>
      <c r="C6121" s="296" t="s">
        <v>39</v>
      </c>
      <c r="D6121" s="297" t="n">
        <v>0.5821</v>
      </c>
      <c r="E6121" s="298" t="n">
        <f aca="false">1-D6121</f>
        <v>0.4179</v>
      </c>
      <c r="F6121" s="299" t="n">
        <v>103.25</v>
      </c>
    </row>
    <row r="6122" customFormat="false" ht="15" hidden="false" customHeight="false" outlineLevel="0" collapsed="false">
      <c r="A6122" s="294" t="s">
        <v>12916</v>
      </c>
      <c r="B6122" s="295" t="s">
        <v>12917</v>
      </c>
      <c r="C6122" s="296" t="s">
        <v>39</v>
      </c>
      <c r="D6122" s="297" t="n">
        <v>0.5919</v>
      </c>
      <c r="E6122" s="298" t="n">
        <f aca="false">1-D6122</f>
        <v>0.4081</v>
      </c>
      <c r="F6122" s="299" t="n">
        <v>113.08</v>
      </c>
    </row>
    <row r="6123" customFormat="false" ht="15" hidden="false" customHeight="false" outlineLevel="0" collapsed="false">
      <c r="A6123" s="294" t="s">
        <v>12918</v>
      </c>
      <c r="B6123" s="295" t="s">
        <v>12919</v>
      </c>
      <c r="C6123" s="296" t="s">
        <v>39</v>
      </c>
      <c r="D6123" s="297" t="n">
        <v>0.5624</v>
      </c>
      <c r="E6123" s="298" t="n">
        <f aca="false">1-D6123</f>
        <v>0.4376</v>
      </c>
      <c r="F6123" s="299" t="n">
        <v>110.31</v>
      </c>
    </row>
    <row r="6124" customFormat="false" ht="15" hidden="false" customHeight="false" outlineLevel="0" collapsed="false">
      <c r="A6124" s="294" t="s">
        <v>12920</v>
      </c>
      <c r="B6124" s="295" t="s">
        <v>12921</v>
      </c>
      <c r="C6124" s="296" t="s">
        <v>39</v>
      </c>
      <c r="D6124" s="297" t="n">
        <v>0.5732</v>
      </c>
      <c r="E6124" s="298" t="n">
        <f aca="false">1-D6124</f>
        <v>0.4268</v>
      </c>
      <c r="F6124" s="299" t="n">
        <v>120.14</v>
      </c>
    </row>
    <row r="6125" customFormat="false" ht="15" hidden="false" customHeight="false" outlineLevel="0" collapsed="false">
      <c r="A6125" s="294" t="s">
        <v>12922</v>
      </c>
      <c r="B6125" s="295" t="s">
        <v>12923</v>
      </c>
      <c r="C6125" s="296" t="s">
        <v>39</v>
      </c>
      <c r="D6125" s="297" t="n">
        <v>0.5823</v>
      </c>
      <c r="E6125" s="298" t="n">
        <f aca="false">1-D6125</f>
        <v>0.4177</v>
      </c>
      <c r="F6125" s="299" t="n">
        <v>142.84</v>
      </c>
    </row>
    <row r="6126" customFormat="false" ht="15" hidden="false" customHeight="false" outlineLevel="0" collapsed="false">
      <c r="A6126" s="294" t="s">
        <v>12924</v>
      </c>
      <c r="B6126" s="295" t="s">
        <v>12925</v>
      </c>
      <c r="C6126" s="296" t="s">
        <v>39</v>
      </c>
      <c r="D6126" s="297" t="n">
        <v>0.592</v>
      </c>
      <c r="E6126" s="298" t="n">
        <f aca="false">1-D6126</f>
        <v>0.408</v>
      </c>
      <c r="F6126" s="299" t="n">
        <v>156.24</v>
      </c>
    </row>
    <row r="6127" customFormat="false" ht="15" hidden="false" customHeight="false" outlineLevel="0" collapsed="false">
      <c r="A6127" s="294" t="s">
        <v>12926</v>
      </c>
      <c r="B6127" s="295" t="s">
        <v>12927</v>
      </c>
      <c r="C6127" s="296" t="s">
        <v>39</v>
      </c>
      <c r="D6127" s="297" t="n">
        <v>0.5743</v>
      </c>
      <c r="E6127" s="298" t="n">
        <f aca="false">1-D6127</f>
        <v>0.4257</v>
      </c>
      <c r="F6127" s="299" t="n">
        <v>88.23</v>
      </c>
    </row>
    <row r="6128" customFormat="false" ht="15" hidden="false" customHeight="false" outlineLevel="0" collapsed="false">
      <c r="A6128" s="294" t="s">
        <v>12928</v>
      </c>
      <c r="B6128" s="295" t="s">
        <v>12929</v>
      </c>
      <c r="C6128" s="296" t="s">
        <v>39</v>
      </c>
      <c r="D6128" s="297" t="n">
        <v>0.5614</v>
      </c>
      <c r="E6128" s="298" t="n">
        <f aca="false">1-D6128</f>
        <v>0.4386</v>
      </c>
      <c r="F6128" s="299" t="n">
        <v>106.74</v>
      </c>
    </row>
    <row r="6129" customFormat="false" ht="15" hidden="false" customHeight="false" outlineLevel="0" collapsed="false">
      <c r="A6129" s="294" t="s">
        <v>12930</v>
      </c>
      <c r="B6129" s="295" t="s">
        <v>12931</v>
      </c>
      <c r="C6129" s="296" t="s">
        <v>39</v>
      </c>
      <c r="D6129" s="297" t="n">
        <v>0.4404</v>
      </c>
      <c r="E6129" s="298" t="n">
        <f aca="false">1-D6129</f>
        <v>0.5596</v>
      </c>
      <c r="F6129" s="299" t="n">
        <v>59.52</v>
      </c>
    </row>
    <row r="6130" customFormat="false" ht="15" hidden="false" customHeight="false" outlineLevel="0" collapsed="false">
      <c r="A6130" s="294" t="s">
        <v>12932</v>
      </c>
      <c r="B6130" s="295" t="s">
        <v>12933</v>
      </c>
      <c r="C6130" s="296" t="s">
        <v>39</v>
      </c>
      <c r="D6130" s="297" t="n">
        <v>0.4531</v>
      </c>
      <c r="E6130" s="298" t="n">
        <f aca="false">1-D6130</f>
        <v>0.5469</v>
      </c>
      <c r="F6130" s="299" t="n">
        <v>64.36</v>
      </c>
    </row>
    <row r="6131" customFormat="false" ht="15" hidden="false" customHeight="false" outlineLevel="0" collapsed="false">
      <c r="A6131" s="294" t="s">
        <v>12934</v>
      </c>
      <c r="B6131" s="295" t="s">
        <v>12935</v>
      </c>
      <c r="C6131" s="296" t="s">
        <v>39</v>
      </c>
      <c r="D6131" s="297" t="n">
        <v>0.4398</v>
      </c>
      <c r="E6131" s="298" t="n">
        <f aca="false">1-D6131</f>
        <v>0.5602</v>
      </c>
      <c r="F6131" s="299" t="n">
        <v>76.72</v>
      </c>
    </row>
    <row r="6132" customFormat="false" ht="15" hidden="false" customHeight="false" outlineLevel="0" collapsed="false">
      <c r="A6132" s="294" t="s">
        <v>12936</v>
      </c>
      <c r="B6132" s="295" t="s">
        <v>12937</v>
      </c>
      <c r="C6132" s="296" t="s">
        <v>39</v>
      </c>
      <c r="D6132" s="297" t="n">
        <v>0.4527</v>
      </c>
      <c r="E6132" s="298" t="n">
        <f aca="false">1-D6132</f>
        <v>0.5473</v>
      </c>
      <c r="F6132" s="299" t="n">
        <v>83.01</v>
      </c>
    </row>
    <row r="6133" customFormat="false" ht="15" hidden="false" customHeight="false" outlineLevel="0" collapsed="false">
      <c r="A6133" s="294" t="s">
        <v>12938</v>
      </c>
      <c r="B6133" s="295" t="s">
        <v>12939</v>
      </c>
      <c r="C6133" s="296" t="s">
        <v>39</v>
      </c>
      <c r="D6133" s="297" t="n">
        <v>0.4176</v>
      </c>
      <c r="E6133" s="298" t="n">
        <f aca="false">1-D6133</f>
        <v>0.5824</v>
      </c>
      <c r="F6133" s="299" t="n">
        <v>83.36</v>
      </c>
    </row>
    <row r="6134" customFormat="false" ht="15" hidden="false" customHeight="false" outlineLevel="0" collapsed="false">
      <c r="A6134" s="294" t="s">
        <v>12940</v>
      </c>
      <c r="B6134" s="295" t="s">
        <v>12941</v>
      </c>
      <c r="C6134" s="296" t="s">
        <v>39</v>
      </c>
      <c r="D6134" s="297" t="n">
        <v>0.4311</v>
      </c>
      <c r="E6134" s="298" t="n">
        <f aca="false">1-D6134</f>
        <v>0.5689</v>
      </c>
      <c r="F6134" s="299" t="n">
        <v>89.65</v>
      </c>
    </row>
    <row r="6135" customFormat="false" ht="15" hidden="false" customHeight="false" outlineLevel="0" collapsed="false">
      <c r="A6135" s="294" t="s">
        <v>12942</v>
      </c>
      <c r="B6135" s="295" t="s">
        <v>12943</v>
      </c>
      <c r="C6135" s="296" t="s">
        <v>39</v>
      </c>
      <c r="D6135" s="297" t="n">
        <v>0.42</v>
      </c>
      <c r="E6135" s="298" t="n">
        <f aca="false">1-D6135</f>
        <v>0.58</v>
      </c>
      <c r="F6135" s="299" t="n">
        <v>92.17</v>
      </c>
    </row>
    <row r="6136" customFormat="false" ht="15" hidden="false" customHeight="false" outlineLevel="0" collapsed="false">
      <c r="A6136" s="294" t="s">
        <v>12944</v>
      </c>
      <c r="B6136" s="295" t="s">
        <v>12945</v>
      </c>
      <c r="C6136" s="296" t="s">
        <v>39</v>
      </c>
      <c r="D6136" s="297" t="n">
        <v>0.4332</v>
      </c>
      <c r="E6136" s="298" t="n">
        <f aca="false">1-D6136</f>
        <v>0.5668</v>
      </c>
      <c r="F6136" s="299" t="n">
        <v>99.09</v>
      </c>
    </row>
    <row r="6137" customFormat="false" ht="15" hidden="false" customHeight="false" outlineLevel="0" collapsed="false">
      <c r="A6137" s="294" t="s">
        <v>12946</v>
      </c>
      <c r="B6137" s="295" t="s">
        <v>12947</v>
      </c>
      <c r="C6137" s="296" t="s">
        <v>39</v>
      </c>
      <c r="D6137" s="297" t="n">
        <v>0.3849</v>
      </c>
      <c r="E6137" s="298" t="n">
        <f aca="false">1-D6137</f>
        <v>0.6151</v>
      </c>
      <c r="F6137" s="299" t="n">
        <v>43.65</v>
      </c>
    </row>
    <row r="6138" customFormat="false" ht="15" hidden="false" customHeight="false" outlineLevel="0" collapsed="false">
      <c r="A6138" s="294" t="s">
        <v>12948</v>
      </c>
      <c r="B6138" s="295" t="s">
        <v>12949</v>
      </c>
      <c r="C6138" s="296" t="s">
        <v>39</v>
      </c>
      <c r="D6138" s="297" t="n">
        <v>0.3994</v>
      </c>
      <c r="E6138" s="298" t="n">
        <f aca="false">1-D6138</f>
        <v>0.6006</v>
      </c>
      <c r="F6138" s="299" t="n">
        <v>46.62</v>
      </c>
    </row>
    <row r="6139" customFormat="false" ht="15" hidden="false" customHeight="false" outlineLevel="0" collapsed="false">
      <c r="A6139" s="294" t="s">
        <v>12950</v>
      </c>
      <c r="B6139" s="295" t="s">
        <v>12951</v>
      </c>
      <c r="C6139" s="296" t="s">
        <v>39</v>
      </c>
      <c r="D6139" s="297" t="n">
        <v>0.4015</v>
      </c>
      <c r="E6139" s="298" t="n">
        <f aca="false">1-D6139</f>
        <v>0.5985</v>
      </c>
      <c r="F6139" s="299" t="n">
        <v>60.53</v>
      </c>
    </row>
    <row r="6140" customFormat="false" ht="15" hidden="false" customHeight="false" outlineLevel="0" collapsed="false">
      <c r="A6140" s="294" t="s">
        <v>12952</v>
      </c>
      <c r="B6140" s="295" t="s">
        <v>12953</v>
      </c>
      <c r="C6140" s="296" t="s">
        <v>39</v>
      </c>
      <c r="D6140" s="297" t="n">
        <v>0.4152</v>
      </c>
      <c r="E6140" s="298" t="n">
        <f aca="false">1-D6140</f>
        <v>0.5848</v>
      </c>
      <c r="F6140" s="299" t="n">
        <v>64.81</v>
      </c>
    </row>
    <row r="6141" customFormat="false" ht="15" hidden="false" customHeight="false" outlineLevel="0" collapsed="false">
      <c r="A6141" s="294" t="s">
        <v>12954</v>
      </c>
      <c r="B6141" s="295" t="s">
        <v>12955</v>
      </c>
      <c r="C6141" s="296" t="s">
        <v>39</v>
      </c>
      <c r="D6141" s="297" t="n">
        <v>0.3791</v>
      </c>
      <c r="E6141" s="298" t="n">
        <f aca="false">1-D6141</f>
        <v>0.6209</v>
      </c>
      <c r="F6141" s="299" t="n">
        <v>66.77</v>
      </c>
    </row>
    <row r="6142" customFormat="false" ht="15" hidden="false" customHeight="false" outlineLevel="0" collapsed="false">
      <c r="A6142" s="294" t="s">
        <v>12956</v>
      </c>
      <c r="B6142" s="295" t="s">
        <v>12957</v>
      </c>
      <c r="C6142" s="296" t="s">
        <v>39</v>
      </c>
      <c r="D6142" s="297" t="n">
        <v>0.3929</v>
      </c>
      <c r="E6142" s="298" t="n">
        <f aca="false">1-D6142</f>
        <v>0.6071</v>
      </c>
      <c r="F6142" s="299" t="n">
        <v>71.06</v>
      </c>
    </row>
    <row r="6143" customFormat="false" ht="15" hidden="false" customHeight="false" outlineLevel="0" collapsed="false">
      <c r="A6143" s="294" t="s">
        <v>12958</v>
      </c>
      <c r="B6143" s="295" t="s">
        <v>12959</v>
      </c>
      <c r="C6143" s="296" t="s">
        <v>39</v>
      </c>
      <c r="D6143" s="297" t="n">
        <v>0.3663</v>
      </c>
      <c r="E6143" s="298" t="n">
        <f aca="false">1-D6143</f>
        <v>0.6337</v>
      </c>
      <c r="F6143" s="299" t="n">
        <v>69.06</v>
      </c>
    </row>
    <row r="6144" customFormat="false" ht="15" hidden="false" customHeight="false" outlineLevel="0" collapsed="false">
      <c r="A6144" s="294" t="s">
        <v>12960</v>
      </c>
      <c r="B6144" s="295" t="s">
        <v>12961</v>
      </c>
      <c r="C6144" s="296" t="s">
        <v>39</v>
      </c>
      <c r="D6144" s="297" t="n">
        <v>0.3803</v>
      </c>
      <c r="E6144" s="298" t="n">
        <f aca="false">1-D6144</f>
        <v>0.6197</v>
      </c>
      <c r="F6144" s="299" t="n">
        <v>73.21</v>
      </c>
    </row>
    <row r="6145" customFormat="false" ht="15" hidden="false" customHeight="false" outlineLevel="0" collapsed="false">
      <c r="A6145" s="294" t="s">
        <v>12962</v>
      </c>
      <c r="B6145" s="295" t="s">
        <v>12963</v>
      </c>
      <c r="C6145" s="296" t="s">
        <v>39</v>
      </c>
      <c r="D6145" s="297" t="n">
        <v>0.5164</v>
      </c>
      <c r="E6145" s="298" t="n">
        <f aca="false">1-D6145</f>
        <v>0.4836</v>
      </c>
      <c r="F6145" s="299" t="n">
        <v>85.63</v>
      </c>
    </row>
    <row r="6146" customFormat="false" ht="15" hidden="false" customHeight="false" outlineLevel="0" collapsed="false">
      <c r="A6146" s="294" t="s">
        <v>12964</v>
      </c>
      <c r="B6146" s="295" t="s">
        <v>12965</v>
      </c>
      <c r="C6146" s="296" t="s">
        <v>39</v>
      </c>
      <c r="D6146" s="297" t="n">
        <v>0.5251</v>
      </c>
      <c r="E6146" s="298" t="n">
        <f aca="false">1-D6146</f>
        <v>0.4749</v>
      </c>
      <c r="F6146" s="299" t="n">
        <v>94.32</v>
      </c>
    </row>
    <row r="6147" customFormat="false" ht="15" hidden="false" customHeight="false" outlineLevel="0" collapsed="false">
      <c r="A6147" s="294" t="s">
        <v>12966</v>
      </c>
      <c r="B6147" s="295" t="s">
        <v>12967</v>
      </c>
      <c r="C6147" s="296" t="s">
        <v>39</v>
      </c>
      <c r="D6147" s="297" t="n">
        <v>0.514</v>
      </c>
      <c r="E6147" s="298" t="n">
        <f aca="false">1-D6147</f>
        <v>0.486</v>
      </c>
      <c r="F6147" s="299" t="n">
        <v>112.59</v>
      </c>
    </row>
    <row r="6148" customFormat="false" ht="15" hidden="false" customHeight="false" outlineLevel="0" collapsed="false">
      <c r="A6148" s="294" t="s">
        <v>12968</v>
      </c>
      <c r="B6148" s="295" t="s">
        <v>12969</v>
      </c>
      <c r="C6148" s="296" t="s">
        <v>39</v>
      </c>
      <c r="D6148" s="297" t="n">
        <v>0.4955</v>
      </c>
      <c r="E6148" s="298" t="n">
        <f aca="false">1-D6148</f>
        <v>0.5045</v>
      </c>
      <c r="F6148" s="299" t="n">
        <v>118.84</v>
      </c>
    </row>
    <row r="6149" customFormat="false" ht="15" hidden="false" customHeight="false" outlineLevel="0" collapsed="false">
      <c r="A6149" s="294" t="s">
        <v>12970</v>
      </c>
      <c r="B6149" s="295" t="s">
        <v>12971</v>
      </c>
      <c r="C6149" s="296" t="s">
        <v>39</v>
      </c>
      <c r="D6149" s="297" t="n">
        <v>0.5047</v>
      </c>
      <c r="E6149" s="298" t="n">
        <f aca="false">1-D6149</f>
        <v>0.4953</v>
      </c>
      <c r="F6149" s="299" t="n">
        <v>142.55</v>
      </c>
    </row>
    <row r="6150" customFormat="false" ht="15" hidden="false" customHeight="false" outlineLevel="0" collapsed="false">
      <c r="A6150" s="294" t="s">
        <v>12972</v>
      </c>
      <c r="B6150" s="295" t="s">
        <v>12973</v>
      </c>
      <c r="C6150" s="296" t="s">
        <v>39</v>
      </c>
      <c r="D6150" s="297" t="n">
        <v>0.4995</v>
      </c>
      <c r="E6150" s="298" t="n">
        <f aca="false">1-D6150</f>
        <v>0.5005</v>
      </c>
      <c r="F6150" s="299" t="n">
        <v>86.88</v>
      </c>
    </row>
    <row r="6151" customFormat="false" ht="15" hidden="false" customHeight="false" outlineLevel="0" collapsed="false">
      <c r="A6151" s="294" t="s">
        <v>12974</v>
      </c>
      <c r="B6151" s="295" t="s">
        <v>12975</v>
      </c>
      <c r="C6151" s="296" t="s">
        <v>39</v>
      </c>
      <c r="D6151" s="297" t="n">
        <v>0.4864</v>
      </c>
      <c r="E6151" s="298" t="n">
        <f aca="false">1-D6151</f>
        <v>0.5136</v>
      </c>
      <c r="F6151" s="299" t="n">
        <v>104.58</v>
      </c>
    </row>
    <row r="6152" customFormat="false" ht="15" hidden="false" customHeight="false" outlineLevel="0" collapsed="false">
      <c r="A6152" s="294" t="s">
        <v>12976</v>
      </c>
      <c r="B6152" s="295" t="s">
        <v>12977</v>
      </c>
      <c r="C6152" s="296" t="s">
        <v>39</v>
      </c>
      <c r="D6152" s="297" t="n">
        <v>0.5041</v>
      </c>
      <c r="E6152" s="298" t="n">
        <f aca="false">1-D6152</f>
        <v>0.4959</v>
      </c>
      <c r="F6152" s="299" t="n">
        <v>56.52</v>
      </c>
    </row>
    <row r="6153" customFormat="false" ht="15" hidden="false" customHeight="false" outlineLevel="0" collapsed="false">
      <c r="A6153" s="294" t="s">
        <v>12978</v>
      </c>
      <c r="B6153" s="295" t="s">
        <v>12979</v>
      </c>
      <c r="C6153" s="296" t="s">
        <v>39</v>
      </c>
      <c r="D6153" s="297" t="n">
        <v>0.5043</v>
      </c>
      <c r="E6153" s="298" t="n">
        <f aca="false">1-D6153</f>
        <v>0.4957</v>
      </c>
      <c r="F6153" s="299" t="n">
        <v>72.68</v>
      </c>
    </row>
    <row r="6154" customFormat="false" ht="15" hidden="false" customHeight="false" outlineLevel="0" collapsed="false">
      <c r="A6154" s="294" t="s">
        <v>12980</v>
      </c>
      <c r="B6154" s="295" t="s">
        <v>12981</v>
      </c>
      <c r="C6154" s="296" t="s">
        <v>39</v>
      </c>
      <c r="D6154" s="297" t="n">
        <v>0.4796</v>
      </c>
      <c r="E6154" s="298" t="n">
        <f aca="false">1-D6154</f>
        <v>0.5204</v>
      </c>
      <c r="F6154" s="299" t="n">
        <v>78.65</v>
      </c>
    </row>
    <row r="6155" customFormat="false" ht="15" hidden="false" customHeight="false" outlineLevel="0" collapsed="false">
      <c r="A6155" s="294" t="s">
        <v>12982</v>
      </c>
      <c r="B6155" s="295" t="s">
        <v>12983</v>
      </c>
      <c r="C6155" s="296" t="s">
        <v>39</v>
      </c>
      <c r="D6155" s="297" t="n">
        <v>0.4969</v>
      </c>
      <c r="E6155" s="298" t="n">
        <f aca="false">1-D6155</f>
        <v>0.5031</v>
      </c>
      <c r="F6155" s="299" t="n">
        <v>93.26</v>
      </c>
    </row>
    <row r="6156" customFormat="false" ht="15" hidden="false" customHeight="false" outlineLevel="0" collapsed="false">
      <c r="A6156" s="294" t="s">
        <v>12984</v>
      </c>
      <c r="B6156" s="295" t="s">
        <v>12985</v>
      </c>
      <c r="C6156" s="296" t="s">
        <v>39</v>
      </c>
      <c r="D6156" s="297" t="n">
        <v>0.4416</v>
      </c>
      <c r="E6156" s="298" t="n">
        <f aca="false">1-D6156</f>
        <v>0.5584</v>
      </c>
      <c r="F6156" s="299" t="n">
        <v>41.28</v>
      </c>
    </row>
    <row r="6157" customFormat="false" ht="15" hidden="false" customHeight="false" outlineLevel="0" collapsed="false">
      <c r="A6157" s="294" t="s">
        <v>12986</v>
      </c>
      <c r="B6157" s="295" t="s">
        <v>12987</v>
      </c>
      <c r="C6157" s="296" t="s">
        <v>39</v>
      </c>
      <c r="D6157" s="297" t="n">
        <v>0.4616</v>
      </c>
      <c r="E6157" s="298" t="n">
        <f aca="false">1-D6157</f>
        <v>0.5384</v>
      </c>
      <c r="F6157" s="299" t="n">
        <v>57.11</v>
      </c>
    </row>
    <row r="6158" customFormat="false" ht="15" hidden="false" customHeight="false" outlineLevel="0" collapsed="false">
      <c r="A6158" s="294" t="s">
        <v>12988</v>
      </c>
      <c r="B6158" s="295" t="s">
        <v>12989</v>
      </c>
      <c r="C6158" s="296" t="s">
        <v>39</v>
      </c>
      <c r="D6158" s="297" t="n">
        <v>0.4366</v>
      </c>
      <c r="E6158" s="298" t="n">
        <f aca="false">1-D6158</f>
        <v>0.5634</v>
      </c>
      <c r="F6158" s="299" t="n">
        <v>62.69</v>
      </c>
    </row>
    <row r="6159" customFormat="false" ht="15" hidden="false" customHeight="false" outlineLevel="0" collapsed="false">
      <c r="A6159" s="294" t="s">
        <v>12990</v>
      </c>
      <c r="B6159" s="295" t="s">
        <v>12991</v>
      </c>
      <c r="C6159" s="296" t="s">
        <v>39</v>
      </c>
      <c r="D6159" s="297" t="n">
        <v>0.4372</v>
      </c>
      <c r="E6159" s="298" t="n">
        <f aca="false">1-D6159</f>
        <v>0.5628</v>
      </c>
      <c r="F6159" s="299" t="n">
        <v>68.39</v>
      </c>
    </row>
    <row r="6160" customFormat="false" ht="15" hidden="false" customHeight="false" outlineLevel="0" collapsed="false">
      <c r="A6160" s="294" t="s">
        <v>12992</v>
      </c>
      <c r="B6160" s="295" t="s">
        <v>12993</v>
      </c>
      <c r="C6160" s="296" t="s">
        <v>39</v>
      </c>
      <c r="D6160" s="297" t="n">
        <v>0.5921</v>
      </c>
      <c r="E6160" s="298" t="n">
        <f aca="false">1-D6160</f>
        <v>0.4079</v>
      </c>
      <c r="F6160" s="299" t="n">
        <v>81.58</v>
      </c>
    </row>
    <row r="6161" customFormat="false" ht="15" hidden="false" customHeight="false" outlineLevel="0" collapsed="false">
      <c r="A6161" s="294" t="s">
        <v>12994</v>
      </c>
      <c r="B6161" s="295" t="s">
        <v>12995</v>
      </c>
      <c r="C6161" s="296" t="s">
        <v>39</v>
      </c>
      <c r="D6161" s="297" t="n">
        <v>0.5794</v>
      </c>
      <c r="E6161" s="298" t="n">
        <f aca="false">1-D6161</f>
        <v>0.4206</v>
      </c>
      <c r="F6161" s="299" t="n">
        <v>97.4</v>
      </c>
    </row>
    <row r="6162" customFormat="false" ht="15" hidden="false" customHeight="false" outlineLevel="0" collapsed="false">
      <c r="A6162" s="294" t="s">
        <v>12996</v>
      </c>
      <c r="B6162" s="295" t="s">
        <v>12997</v>
      </c>
      <c r="C6162" s="296" t="s">
        <v>39</v>
      </c>
      <c r="D6162" s="297" t="n">
        <v>0.5044</v>
      </c>
      <c r="E6162" s="298" t="n">
        <f aca="false">1-D6162</f>
        <v>0.4956</v>
      </c>
      <c r="F6162" s="299" t="n">
        <v>102.51</v>
      </c>
    </row>
    <row r="6163" customFormat="false" ht="15" hidden="false" customHeight="false" outlineLevel="0" collapsed="false">
      <c r="A6163" s="294" t="s">
        <v>12998</v>
      </c>
      <c r="B6163" s="295" t="s">
        <v>12999</v>
      </c>
      <c r="C6163" s="296" t="s">
        <v>39</v>
      </c>
      <c r="D6163" s="297" t="n">
        <v>0.4848</v>
      </c>
      <c r="E6163" s="298" t="n">
        <f aca="false">1-D6163</f>
        <v>0.5152</v>
      </c>
      <c r="F6163" s="299" t="n">
        <v>108.75</v>
      </c>
    </row>
    <row r="6164" customFormat="false" ht="15" hidden="false" customHeight="false" outlineLevel="0" collapsed="false">
      <c r="A6164" s="294" t="s">
        <v>13000</v>
      </c>
      <c r="B6164" s="295" t="s">
        <v>13001</v>
      </c>
      <c r="C6164" s="296" t="s">
        <v>39</v>
      </c>
      <c r="D6164" s="297" t="n">
        <v>0.4946</v>
      </c>
      <c r="E6164" s="298" t="n">
        <f aca="false">1-D6164</f>
        <v>0.5054</v>
      </c>
      <c r="F6164" s="299" t="n">
        <v>130.11</v>
      </c>
    </row>
    <row r="6165" customFormat="false" ht="15" hidden="false" customHeight="false" outlineLevel="0" collapsed="false">
      <c r="A6165" s="294" t="s">
        <v>13002</v>
      </c>
      <c r="B6165" s="295" t="s">
        <v>13003</v>
      </c>
      <c r="C6165" s="296" t="s">
        <v>39</v>
      </c>
      <c r="D6165" s="297" t="n">
        <v>0.4579</v>
      </c>
      <c r="E6165" s="298" t="n">
        <f aca="false">1-D6165</f>
        <v>0.5421</v>
      </c>
      <c r="F6165" s="299" t="n">
        <v>44.07</v>
      </c>
    </row>
    <row r="6166" customFormat="false" ht="15" hidden="false" customHeight="false" outlineLevel="0" collapsed="false">
      <c r="A6166" s="294" t="s">
        <v>13004</v>
      </c>
      <c r="B6166" s="295" t="s">
        <v>13005</v>
      </c>
      <c r="C6166" s="296" t="s">
        <v>39</v>
      </c>
      <c r="D6166" s="297" t="n">
        <v>0.4773</v>
      </c>
      <c r="E6166" s="298" t="n">
        <f aca="false">1-D6166</f>
        <v>0.5227</v>
      </c>
      <c r="F6166" s="299" t="n">
        <v>61.24</v>
      </c>
    </row>
    <row r="6167" customFormat="false" ht="15" hidden="false" customHeight="false" outlineLevel="0" collapsed="false">
      <c r="A6167" s="294" t="s">
        <v>13006</v>
      </c>
      <c r="B6167" s="295" t="s">
        <v>13007</v>
      </c>
      <c r="C6167" s="296" t="s">
        <v>39</v>
      </c>
      <c r="D6167" s="297" t="n">
        <v>0.4526</v>
      </c>
      <c r="E6167" s="298" t="n">
        <f aca="false">1-D6167</f>
        <v>0.5474</v>
      </c>
      <c r="F6167" s="299" t="n">
        <v>66.82</v>
      </c>
    </row>
    <row r="6168" customFormat="false" ht="15" hidden="false" customHeight="false" outlineLevel="0" collapsed="false">
      <c r="A6168" s="294" t="s">
        <v>13008</v>
      </c>
      <c r="B6168" s="295" t="s">
        <v>13009</v>
      </c>
      <c r="C6168" s="296" t="s">
        <v>39</v>
      </c>
      <c r="D6168" s="297" t="n">
        <v>0.4532</v>
      </c>
      <c r="E6168" s="298" t="n">
        <f aca="false">1-D6168</f>
        <v>0.5468</v>
      </c>
      <c r="F6168" s="299" t="n">
        <v>72.94</v>
      </c>
    </row>
    <row r="6169" customFormat="false" ht="15" hidden="false" customHeight="false" outlineLevel="0" collapsed="false">
      <c r="A6169" s="294" t="s">
        <v>13010</v>
      </c>
      <c r="B6169" s="295" t="s">
        <v>13011</v>
      </c>
      <c r="C6169" s="296" t="s">
        <v>39</v>
      </c>
      <c r="D6169" s="297" t="n">
        <v>0.5187</v>
      </c>
      <c r="E6169" s="298" t="n">
        <f aca="false">1-D6169</f>
        <v>0.4813</v>
      </c>
      <c r="F6169" s="299" t="n">
        <v>61.25</v>
      </c>
    </row>
    <row r="6170" customFormat="false" ht="15" hidden="false" customHeight="false" outlineLevel="0" collapsed="false">
      <c r="A6170" s="294" t="s">
        <v>13012</v>
      </c>
      <c r="B6170" s="295" t="s">
        <v>13013</v>
      </c>
      <c r="C6170" s="296" t="s">
        <v>39</v>
      </c>
      <c r="D6170" s="297" t="n">
        <v>0.5191</v>
      </c>
      <c r="E6170" s="298" t="n">
        <f aca="false">1-D6170</f>
        <v>0.4809</v>
      </c>
      <c r="F6170" s="299" t="n">
        <v>78.74</v>
      </c>
    </row>
    <row r="6171" customFormat="false" ht="15" hidden="false" customHeight="false" outlineLevel="0" collapsed="false">
      <c r="A6171" s="294" t="s">
        <v>13014</v>
      </c>
      <c r="B6171" s="295" t="s">
        <v>13015</v>
      </c>
      <c r="C6171" s="296" t="s">
        <v>39</v>
      </c>
      <c r="D6171" s="297" t="n">
        <v>0.4951</v>
      </c>
      <c r="E6171" s="298" t="n">
        <f aca="false">1-D6171</f>
        <v>0.5049</v>
      </c>
      <c r="F6171" s="299" t="n">
        <v>84.71</v>
      </c>
    </row>
    <row r="6172" customFormat="false" ht="15" hidden="false" customHeight="false" outlineLevel="0" collapsed="false">
      <c r="A6172" s="294" t="s">
        <v>13016</v>
      </c>
      <c r="B6172" s="295" t="s">
        <v>13017</v>
      </c>
      <c r="C6172" s="296" t="s">
        <v>39</v>
      </c>
      <c r="D6172" s="297" t="n">
        <v>0.5119</v>
      </c>
      <c r="E6172" s="298" t="n">
        <f aca="false">1-D6172</f>
        <v>0.4881</v>
      </c>
      <c r="F6172" s="299" t="n">
        <v>100.77</v>
      </c>
    </row>
    <row r="6173" customFormat="false" ht="15" hidden="false" customHeight="false" outlineLevel="0" collapsed="false">
      <c r="A6173" s="294" t="s">
        <v>13018</v>
      </c>
      <c r="B6173" s="295" t="s">
        <v>13019</v>
      </c>
      <c r="C6173" s="296" t="s">
        <v>39</v>
      </c>
      <c r="D6173" s="297" t="n">
        <v>0.6019</v>
      </c>
      <c r="E6173" s="298" t="n">
        <f aca="false">1-D6173</f>
        <v>0.3981</v>
      </c>
      <c r="F6173" s="299" t="n">
        <v>90.07</v>
      </c>
    </row>
    <row r="6174" customFormat="false" ht="15" hidden="false" customHeight="false" outlineLevel="0" collapsed="false">
      <c r="A6174" s="294" t="s">
        <v>13020</v>
      </c>
      <c r="B6174" s="295" t="s">
        <v>13021</v>
      </c>
      <c r="C6174" s="296" t="s">
        <v>39</v>
      </c>
      <c r="D6174" s="297" t="n">
        <v>0.5899</v>
      </c>
      <c r="E6174" s="298" t="n">
        <f aca="false">1-D6174</f>
        <v>0.4101</v>
      </c>
      <c r="F6174" s="299" t="n">
        <v>107.23</v>
      </c>
    </row>
    <row r="6175" customFormat="false" ht="15" hidden="false" customHeight="false" outlineLevel="0" collapsed="false">
      <c r="A6175" s="294" t="s">
        <v>13022</v>
      </c>
      <c r="B6175" s="295" t="s">
        <v>13023</v>
      </c>
      <c r="C6175" s="296" t="s">
        <v>39</v>
      </c>
      <c r="D6175" s="297" t="n">
        <v>0.5578</v>
      </c>
      <c r="E6175" s="298" t="n">
        <f aca="false">1-D6175</f>
        <v>0.4422</v>
      </c>
      <c r="F6175" s="299" t="n">
        <v>102.98</v>
      </c>
    </row>
    <row r="6176" customFormat="false" ht="15" hidden="false" customHeight="false" outlineLevel="0" collapsed="false">
      <c r="A6176" s="294" t="s">
        <v>13024</v>
      </c>
      <c r="B6176" s="295" t="s">
        <v>13025</v>
      </c>
      <c r="C6176" s="296" t="s">
        <v>39</v>
      </c>
      <c r="D6176" s="297" t="n">
        <v>0.5697</v>
      </c>
      <c r="E6176" s="298" t="n">
        <f aca="false">1-D6176</f>
        <v>0.4303</v>
      </c>
      <c r="F6176" s="299" t="n">
        <v>112.81</v>
      </c>
    </row>
    <row r="6177" customFormat="false" ht="15" hidden="false" customHeight="false" outlineLevel="0" collapsed="false">
      <c r="A6177" s="294" t="s">
        <v>13026</v>
      </c>
      <c r="B6177" s="295" t="s">
        <v>13027</v>
      </c>
      <c r="C6177" s="296" t="s">
        <v>39</v>
      </c>
      <c r="D6177" s="297" t="n">
        <v>0.5795</v>
      </c>
      <c r="E6177" s="298" t="n">
        <f aca="false">1-D6177</f>
        <v>0.4205</v>
      </c>
      <c r="F6177" s="299" t="n">
        <v>134.76</v>
      </c>
    </row>
    <row r="6178" customFormat="false" ht="15" hidden="false" customHeight="false" outlineLevel="0" collapsed="false">
      <c r="A6178" s="294" t="s">
        <v>13028</v>
      </c>
      <c r="B6178" s="295" t="s">
        <v>13029</v>
      </c>
      <c r="C6178" s="296" t="s">
        <v>39</v>
      </c>
      <c r="D6178" s="297" t="n">
        <v>0.59</v>
      </c>
      <c r="E6178" s="298" t="n">
        <f aca="false">1-D6178</f>
        <v>0.41</v>
      </c>
      <c r="F6178" s="299" t="n">
        <v>148.16</v>
      </c>
    </row>
    <row r="6179" customFormat="false" ht="15" hidden="false" customHeight="false" outlineLevel="0" collapsed="false">
      <c r="A6179" s="294" t="s">
        <v>13030</v>
      </c>
      <c r="B6179" s="295" t="s">
        <v>13031</v>
      </c>
      <c r="C6179" s="296" t="s">
        <v>39</v>
      </c>
      <c r="D6179" s="297" t="n">
        <v>0.5709</v>
      </c>
      <c r="E6179" s="298" t="n">
        <f aca="false">1-D6179</f>
        <v>0.4291</v>
      </c>
      <c r="F6179" s="299" t="n">
        <v>82.89</v>
      </c>
    </row>
    <row r="6180" customFormat="false" ht="15" hidden="false" customHeight="false" outlineLevel="0" collapsed="false">
      <c r="A6180" s="294" t="s">
        <v>13032</v>
      </c>
      <c r="B6180" s="295" t="s">
        <v>13033</v>
      </c>
      <c r="C6180" s="296" t="s">
        <v>39</v>
      </c>
      <c r="D6180" s="297" t="n">
        <v>0.5566</v>
      </c>
      <c r="E6180" s="298" t="n">
        <f aca="false">1-D6180</f>
        <v>0.4434</v>
      </c>
      <c r="F6180" s="299" t="n">
        <v>99.59</v>
      </c>
    </row>
    <row r="6181" customFormat="false" ht="15" hidden="false" customHeight="false" outlineLevel="0" collapsed="false">
      <c r="A6181" s="294" t="s">
        <v>13034</v>
      </c>
      <c r="B6181" s="295" t="s">
        <v>13035</v>
      </c>
      <c r="C6181" s="296" t="s">
        <v>39</v>
      </c>
      <c r="D6181" s="297" t="n">
        <v>0.2227</v>
      </c>
      <c r="E6181" s="298" t="n">
        <f aca="false">1-D6181</f>
        <v>0.7773</v>
      </c>
      <c r="F6181" s="299" t="n">
        <v>44.1</v>
      </c>
    </row>
    <row r="6182" customFormat="false" ht="15" hidden="false" customHeight="false" outlineLevel="0" collapsed="false">
      <c r="A6182" s="294" t="s">
        <v>13036</v>
      </c>
      <c r="B6182" s="295" t="s">
        <v>13037</v>
      </c>
      <c r="C6182" s="296" t="s">
        <v>39</v>
      </c>
      <c r="D6182" s="297" t="n">
        <v>0.2016</v>
      </c>
      <c r="E6182" s="298" t="n">
        <f aca="false">1-D6182</f>
        <v>0.7984</v>
      </c>
      <c r="F6182" s="299" t="n">
        <v>66.31</v>
      </c>
    </row>
    <row r="6183" customFormat="false" ht="15" hidden="false" customHeight="false" outlineLevel="0" collapsed="false">
      <c r="A6183" s="294" t="s">
        <v>13038</v>
      </c>
      <c r="B6183" s="295" t="s">
        <v>13039</v>
      </c>
      <c r="C6183" s="296" t="s">
        <v>39</v>
      </c>
      <c r="D6183" s="297" t="n">
        <v>0.5548</v>
      </c>
      <c r="E6183" s="298" t="n">
        <f aca="false">1-D6183</f>
        <v>0.4452</v>
      </c>
      <c r="F6183" s="299" t="n">
        <v>39.11</v>
      </c>
    </row>
    <row r="6184" customFormat="false" ht="15" hidden="false" customHeight="false" outlineLevel="0" collapsed="false">
      <c r="A6184" s="294" t="s">
        <v>13040</v>
      </c>
      <c r="B6184" s="295" t="s">
        <v>13041</v>
      </c>
      <c r="C6184" s="296" t="s">
        <v>39</v>
      </c>
      <c r="D6184" s="297" t="n">
        <v>0.5339</v>
      </c>
      <c r="E6184" s="298" t="n">
        <f aca="false">1-D6184</f>
        <v>0.4661</v>
      </c>
      <c r="F6184" s="299" t="n">
        <v>53.74</v>
      </c>
    </row>
    <row r="6185" customFormat="false" ht="15" hidden="false" customHeight="false" outlineLevel="0" collapsed="false">
      <c r="A6185" s="294" t="s">
        <v>13042</v>
      </c>
      <c r="B6185" s="295" t="s">
        <v>13043</v>
      </c>
      <c r="C6185" s="296" t="s">
        <v>39</v>
      </c>
      <c r="D6185" s="297" t="n">
        <v>0.5336</v>
      </c>
      <c r="E6185" s="298" t="n">
        <f aca="false">1-D6185</f>
        <v>0.4664</v>
      </c>
      <c r="F6185" s="299" t="n">
        <v>34.26</v>
      </c>
    </row>
    <row r="6186" customFormat="false" ht="15" hidden="false" customHeight="false" outlineLevel="0" collapsed="false">
      <c r="A6186" s="294" t="s">
        <v>13044</v>
      </c>
      <c r="B6186" s="295" t="s">
        <v>13045</v>
      </c>
      <c r="C6186" s="296" t="s">
        <v>39</v>
      </c>
      <c r="D6186" s="297" t="n">
        <v>0.5165</v>
      </c>
      <c r="E6186" s="298" t="n">
        <f aca="false">1-D6186</f>
        <v>0.4835</v>
      </c>
      <c r="F6186" s="299" t="n">
        <v>48.89</v>
      </c>
    </row>
    <row r="6187" customFormat="false" ht="15" hidden="false" customHeight="false" outlineLevel="0" collapsed="false">
      <c r="A6187" s="294" t="s">
        <v>13046</v>
      </c>
      <c r="B6187" s="295" t="s">
        <v>13047</v>
      </c>
      <c r="C6187" s="296" t="s">
        <v>39</v>
      </c>
      <c r="D6187" s="297" t="n">
        <v>0.5813</v>
      </c>
      <c r="E6187" s="298" t="n">
        <f aca="false">1-D6187</f>
        <v>0.4187</v>
      </c>
      <c r="F6187" s="299" t="n">
        <v>47.26</v>
      </c>
    </row>
    <row r="6188" customFormat="false" ht="15" hidden="false" customHeight="false" outlineLevel="0" collapsed="false">
      <c r="A6188" s="294" t="s">
        <v>13048</v>
      </c>
      <c r="B6188" s="295" t="s">
        <v>13049</v>
      </c>
      <c r="C6188" s="296" t="s">
        <v>39</v>
      </c>
      <c r="D6188" s="297" t="n">
        <v>0.5565</v>
      </c>
      <c r="E6188" s="298" t="n">
        <f aca="false">1-D6188</f>
        <v>0.4435</v>
      </c>
      <c r="F6188" s="299" t="n">
        <v>61.9</v>
      </c>
    </row>
    <row r="6189" customFormat="false" ht="15" hidden="false" customHeight="false" outlineLevel="0" collapsed="false">
      <c r="A6189" s="294" t="s">
        <v>13050</v>
      </c>
      <c r="B6189" s="295" t="s">
        <v>13051</v>
      </c>
      <c r="C6189" s="296" t="s">
        <v>39</v>
      </c>
      <c r="D6189" s="297" t="n">
        <v>0.5093</v>
      </c>
      <c r="E6189" s="298" t="n">
        <f aca="false">1-D6189</f>
        <v>0.4907</v>
      </c>
      <c r="F6189" s="299" t="n">
        <v>30.1</v>
      </c>
    </row>
    <row r="6190" customFormat="false" ht="15" hidden="false" customHeight="false" outlineLevel="0" collapsed="false">
      <c r="A6190" s="294" t="s">
        <v>13052</v>
      </c>
      <c r="B6190" s="295" t="s">
        <v>13053</v>
      </c>
      <c r="C6190" s="296" t="s">
        <v>39</v>
      </c>
      <c r="D6190" s="297" t="n">
        <v>0.487</v>
      </c>
      <c r="E6190" s="298" t="n">
        <f aca="false">1-D6190</f>
        <v>0.513</v>
      </c>
      <c r="F6190" s="299" t="n">
        <v>42.3</v>
      </c>
    </row>
    <row r="6191" customFormat="false" ht="15" hidden="false" customHeight="false" outlineLevel="0" collapsed="false">
      <c r="A6191" s="294" t="s">
        <v>13054</v>
      </c>
      <c r="B6191" s="295" t="s">
        <v>13055</v>
      </c>
      <c r="C6191" s="296" t="s">
        <v>39</v>
      </c>
      <c r="D6191" s="297" t="n">
        <v>0.4866</v>
      </c>
      <c r="E6191" s="298" t="n">
        <f aca="false">1-D6191</f>
        <v>0.5134</v>
      </c>
      <c r="F6191" s="299" t="n">
        <v>26.96</v>
      </c>
    </row>
    <row r="6192" customFormat="false" ht="15" hidden="false" customHeight="false" outlineLevel="0" collapsed="false">
      <c r="A6192" s="294" t="s">
        <v>13056</v>
      </c>
      <c r="B6192" s="295" t="s">
        <v>13057</v>
      </c>
      <c r="C6192" s="296" t="s">
        <v>39</v>
      </c>
      <c r="D6192" s="297" t="n">
        <v>0.4695</v>
      </c>
      <c r="E6192" s="298" t="n">
        <f aca="false">1-D6192</f>
        <v>0.5305</v>
      </c>
      <c r="F6192" s="299" t="n">
        <v>39.17</v>
      </c>
    </row>
    <row r="6193" customFormat="false" ht="15" hidden="false" customHeight="false" outlineLevel="0" collapsed="false">
      <c r="A6193" s="294" t="s">
        <v>13058</v>
      </c>
      <c r="B6193" s="295" t="s">
        <v>13059</v>
      </c>
      <c r="C6193" s="296" t="s">
        <v>39</v>
      </c>
      <c r="D6193" s="297" t="n">
        <v>0.5114</v>
      </c>
      <c r="E6193" s="298" t="n">
        <f aca="false">1-D6193</f>
        <v>0.4886</v>
      </c>
      <c r="F6193" s="299" t="n">
        <v>47.56</v>
      </c>
    </row>
    <row r="6194" customFormat="false" ht="15" hidden="false" customHeight="false" outlineLevel="0" collapsed="false">
      <c r="A6194" s="294" t="s">
        <v>13060</v>
      </c>
      <c r="B6194" s="295" t="s">
        <v>13061</v>
      </c>
      <c r="C6194" s="296" t="s">
        <v>39</v>
      </c>
      <c r="D6194" s="297" t="n">
        <v>0.5387</v>
      </c>
      <c r="E6194" s="298" t="n">
        <f aca="false">1-D6194</f>
        <v>0.4613</v>
      </c>
      <c r="F6194" s="299" t="n">
        <v>35.36</v>
      </c>
    </row>
    <row r="6195" customFormat="false" ht="15" hidden="false" customHeight="false" outlineLevel="0" collapsed="false">
      <c r="A6195" s="294" t="s">
        <v>13062</v>
      </c>
      <c r="B6195" s="295" t="s">
        <v>13063</v>
      </c>
      <c r="C6195" s="296" t="s">
        <v>39</v>
      </c>
      <c r="D6195" s="297" t="n">
        <v>0.549</v>
      </c>
      <c r="E6195" s="298" t="n">
        <f aca="false">1-D6195</f>
        <v>0.451</v>
      </c>
      <c r="F6195" s="299" t="n">
        <v>36.23</v>
      </c>
    </row>
    <row r="6196" customFormat="false" ht="15" hidden="false" customHeight="false" outlineLevel="0" collapsed="false">
      <c r="A6196" s="294" t="s">
        <v>13064</v>
      </c>
      <c r="B6196" s="295" t="s">
        <v>13065</v>
      </c>
      <c r="C6196" s="296" t="s">
        <v>39</v>
      </c>
      <c r="D6196" s="297" t="n">
        <v>0.5253</v>
      </c>
      <c r="E6196" s="298" t="n">
        <f aca="false">1-D6196</f>
        <v>0.4747</v>
      </c>
      <c r="F6196" s="299" t="n">
        <v>49.21</v>
      </c>
    </row>
    <row r="6197" customFormat="false" ht="15" hidden="false" customHeight="false" outlineLevel="0" collapsed="false">
      <c r="A6197" s="294" t="s">
        <v>13066</v>
      </c>
      <c r="B6197" s="295" t="s">
        <v>13067</v>
      </c>
      <c r="C6197" s="296" t="s">
        <v>39</v>
      </c>
      <c r="D6197" s="297" t="n">
        <v>0.5249</v>
      </c>
      <c r="E6197" s="298" t="n">
        <f aca="false">1-D6197</f>
        <v>0.4751</v>
      </c>
      <c r="F6197" s="299" t="n">
        <v>31.38</v>
      </c>
    </row>
    <row r="6198" customFormat="false" ht="15" hidden="false" customHeight="false" outlineLevel="0" collapsed="false">
      <c r="A6198" s="294" t="s">
        <v>13068</v>
      </c>
      <c r="B6198" s="295" t="s">
        <v>13069</v>
      </c>
      <c r="C6198" s="296" t="s">
        <v>39</v>
      </c>
      <c r="D6198" s="297" t="n">
        <v>0.5052</v>
      </c>
      <c r="E6198" s="298" t="n">
        <f aca="false">1-D6198</f>
        <v>0.4948</v>
      </c>
      <c r="F6198" s="299" t="n">
        <v>44.36</v>
      </c>
    </row>
    <row r="6199" customFormat="false" ht="15" hidden="false" customHeight="false" outlineLevel="0" collapsed="false">
      <c r="A6199" s="294" t="s">
        <v>13070</v>
      </c>
      <c r="B6199" s="295" t="s">
        <v>13071</v>
      </c>
      <c r="C6199" s="296" t="s">
        <v>39</v>
      </c>
      <c r="D6199" s="297" t="n">
        <v>0.5782</v>
      </c>
      <c r="E6199" s="298" t="n">
        <f aca="false">1-D6199</f>
        <v>0.4218</v>
      </c>
      <c r="F6199" s="299" t="n">
        <v>44.38</v>
      </c>
    </row>
    <row r="6200" customFormat="false" ht="15" hidden="false" customHeight="false" outlineLevel="0" collapsed="false">
      <c r="A6200" s="294" t="s">
        <v>13072</v>
      </c>
      <c r="B6200" s="295" t="s">
        <v>13073</v>
      </c>
      <c r="C6200" s="296" t="s">
        <v>39</v>
      </c>
      <c r="D6200" s="297" t="n">
        <v>0.551</v>
      </c>
      <c r="E6200" s="298" t="n">
        <f aca="false">1-D6200</f>
        <v>0.449</v>
      </c>
      <c r="F6200" s="299" t="n">
        <v>57.37</v>
      </c>
    </row>
    <row r="6201" customFormat="false" ht="15" hidden="false" customHeight="false" outlineLevel="0" collapsed="false">
      <c r="A6201" s="294" t="s">
        <v>538</v>
      </c>
      <c r="B6201" s="295" t="s">
        <v>539</v>
      </c>
      <c r="C6201" s="296" t="s">
        <v>39</v>
      </c>
      <c r="D6201" s="297" t="n">
        <v>0.4967</v>
      </c>
      <c r="E6201" s="298" t="n">
        <f aca="false">1-D6201</f>
        <v>0.5033</v>
      </c>
      <c r="F6201" s="299" t="n">
        <v>27.22</v>
      </c>
    </row>
    <row r="6202" customFormat="false" ht="15" hidden="false" customHeight="false" outlineLevel="0" collapsed="false">
      <c r="A6202" s="294" t="s">
        <v>13074</v>
      </c>
      <c r="B6202" s="295" t="s">
        <v>13075</v>
      </c>
      <c r="C6202" s="296" t="s">
        <v>39</v>
      </c>
      <c r="D6202" s="297" t="n">
        <v>0.4702</v>
      </c>
      <c r="E6202" s="298" t="n">
        <f aca="false">1-D6202</f>
        <v>0.5298</v>
      </c>
      <c r="F6202" s="299" t="n">
        <v>37.77</v>
      </c>
    </row>
    <row r="6203" customFormat="false" ht="15" hidden="false" customHeight="false" outlineLevel="0" collapsed="false">
      <c r="A6203" s="294" t="s">
        <v>13076</v>
      </c>
      <c r="B6203" s="295" t="s">
        <v>13077</v>
      </c>
      <c r="C6203" s="296" t="s">
        <v>39</v>
      </c>
      <c r="D6203" s="297" t="n">
        <v>0.4697</v>
      </c>
      <c r="E6203" s="298" t="n">
        <f aca="false">1-D6203</f>
        <v>0.5303</v>
      </c>
      <c r="F6203" s="299" t="n">
        <v>24.08</v>
      </c>
    </row>
    <row r="6204" customFormat="false" ht="15" hidden="false" customHeight="false" outlineLevel="0" collapsed="false">
      <c r="A6204" s="294" t="s">
        <v>13078</v>
      </c>
      <c r="B6204" s="295" t="s">
        <v>13079</v>
      </c>
      <c r="C6204" s="296" t="s">
        <v>39</v>
      </c>
      <c r="D6204" s="297" t="n">
        <v>0.4489</v>
      </c>
      <c r="E6204" s="298" t="n">
        <f aca="false">1-D6204</f>
        <v>0.5511</v>
      </c>
      <c r="F6204" s="299" t="n">
        <v>34.64</v>
      </c>
    </row>
    <row r="6205" customFormat="false" ht="15" hidden="false" customHeight="false" outlineLevel="0" collapsed="false">
      <c r="A6205" s="294" t="s">
        <v>13080</v>
      </c>
      <c r="B6205" s="295" t="s">
        <v>13081</v>
      </c>
      <c r="C6205" s="296" t="s">
        <v>39</v>
      </c>
      <c r="D6205" s="297" t="n">
        <v>0.4992</v>
      </c>
      <c r="E6205" s="298" t="n">
        <f aca="false">1-D6205</f>
        <v>0.5008</v>
      </c>
      <c r="F6205" s="299" t="n">
        <v>43.03</v>
      </c>
    </row>
    <row r="6206" customFormat="false" ht="15" hidden="false" customHeight="false" outlineLevel="0" collapsed="false">
      <c r="A6206" s="294" t="s">
        <v>13082</v>
      </c>
      <c r="B6206" s="295" t="s">
        <v>13083</v>
      </c>
      <c r="C6206" s="296" t="s">
        <v>39</v>
      </c>
      <c r="D6206" s="297" t="n">
        <v>0.5308</v>
      </c>
      <c r="E6206" s="298" t="n">
        <f aca="false">1-D6206</f>
        <v>0.4692</v>
      </c>
      <c r="F6206" s="299" t="n">
        <v>32.48</v>
      </c>
    </row>
    <row r="6207" customFormat="false" ht="15" hidden="false" customHeight="false" outlineLevel="0" collapsed="false">
      <c r="A6207" s="294" t="s">
        <v>13084</v>
      </c>
      <c r="B6207" s="295" t="s">
        <v>13085</v>
      </c>
      <c r="C6207" s="296" t="s">
        <v>39</v>
      </c>
      <c r="D6207" s="297" t="n">
        <v>0.2007</v>
      </c>
      <c r="E6207" s="298" t="n">
        <f aca="false">1-D6207</f>
        <v>0.7993</v>
      </c>
      <c r="F6207" s="299" t="n">
        <v>42.25</v>
      </c>
    </row>
    <row r="6208" customFormat="false" ht="15" hidden="false" customHeight="false" outlineLevel="0" collapsed="false">
      <c r="A6208" s="294" t="s">
        <v>13086</v>
      </c>
      <c r="B6208" s="295" t="s">
        <v>13087</v>
      </c>
      <c r="C6208" s="296" t="s">
        <v>39</v>
      </c>
      <c r="D6208" s="297" t="n">
        <v>0.2146</v>
      </c>
      <c r="E6208" s="298" t="n">
        <f aca="false">1-D6208</f>
        <v>0.7854</v>
      </c>
      <c r="F6208" s="299" t="n">
        <v>43.43</v>
      </c>
    </row>
    <row r="6209" customFormat="false" ht="15" hidden="false" customHeight="false" outlineLevel="0" collapsed="false">
      <c r="A6209" s="294" t="s">
        <v>13088</v>
      </c>
      <c r="B6209" s="295" t="s">
        <v>13089</v>
      </c>
      <c r="C6209" s="296" t="s">
        <v>39</v>
      </c>
      <c r="D6209" s="297" t="n">
        <v>0.1868</v>
      </c>
      <c r="E6209" s="298" t="n">
        <f aca="false">1-D6209</f>
        <v>0.8132</v>
      </c>
      <c r="F6209" s="299" t="n">
        <v>64.45</v>
      </c>
    </row>
    <row r="6210" customFormat="false" ht="15" hidden="false" customHeight="false" outlineLevel="0" collapsed="false">
      <c r="A6210" s="294" t="s">
        <v>13090</v>
      </c>
      <c r="B6210" s="295" t="s">
        <v>13091</v>
      </c>
      <c r="C6210" s="296" t="s">
        <v>39</v>
      </c>
      <c r="D6210" s="297" t="n">
        <v>0.2643</v>
      </c>
      <c r="E6210" s="298" t="n">
        <f aca="false">1-D6210</f>
        <v>0.7357</v>
      </c>
      <c r="F6210" s="299" t="n">
        <v>25.8</v>
      </c>
    </row>
    <row r="6211" customFormat="false" ht="15" hidden="false" customHeight="false" outlineLevel="0" collapsed="false">
      <c r="A6211" s="294" t="s">
        <v>13092</v>
      </c>
      <c r="B6211" s="295" t="s">
        <v>13093</v>
      </c>
      <c r="C6211" s="296" t="s">
        <v>39</v>
      </c>
      <c r="D6211" s="297" t="n">
        <v>0.4932</v>
      </c>
      <c r="E6211" s="298" t="n">
        <f aca="false">1-D6211</f>
        <v>0.5068</v>
      </c>
      <c r="F6211" s="299" t="n">
        <v>27.74</v>
      </c>
    </row>
    <row r="6212" customFormat="false" ht="15" hidden="false" customHeight="false" outlineLevel="0" collapsed="false">
      <c r="A6212" s="294" t="s">
        <v>13094</v>
      </c>
      <c r="B6212" s="295" t="s">
        <v>13095</v>
      </c>
      <c r="C6212" s="296" t="s">
        <v>39</v>
      </c>
      <c r="D6212" s="297" t="n">
        <v>0.4775</v>
      </c>
      <c r="E6212" s="298" t="n">
        <f aca="false">1-D6212</f>
        <v>0.5225</v>
      </c>
      <c r="F6212" s="299" t="n">
        <v>24.86</v>
      </c>
    </row>
    <row r="6213" customFormat="false" ht="15" hidden="false" customHeight="false" outlineLevel="0" collapsed="false">
      <c r="A6213" s="294" t="s">
        <v>13096</v>
      </c>
      <c r="B6213" s="295" t="s">
        <v>13097</v>
      </c>
      <c r="C6213" s="296" t="s">
        <v>39</v>
      </c>
      <c r="D6213" s="297" t="n">
        <v>0.5635</v>
      </c>
      <c r="E6213" s="298" t="n">
        <f aca="false">1-D6213</f>
        <v>0.4365</v>
      </c>
      <c r="F6213" s="299" t="n">
        <v>41.47</v>
      </c>
    </row>
    <row r="6214" customFormat="false" ht="15" hidden="false" customHeight="false" outlineLevel="0" collapsed="false">
      <c r="A6214" s="294" t="s">
        <v>13098</v>
      </c>
      <c r="B6214" s="295" t="s">
        <v>13099</v>
      </c>
      <c r="C6214" s="296" t="s">
        <v>39</v>
      </c>
      <c r="D6214" s="297" t="n">
        <v>0.541</v>
      </c>
      <c r="E6214" s="298" t="n">
        <f aca="false">1-D6214</f>
        <v>0.459</v>
      </c>
      <c r="F6214" s="299" t="n">
        <v>56.1</v>
      </c>
    </row>
    <row r="6215" customFormat="false" ht="15" hidden="false" customHeight="false" outlineLevel="0" collapsed="false">
      <c r="A6215" s="294" t="s">
        <v>13100</v>
      </c>
      <c r="B6215" s="295" t="s">
        <v>13101</v>
      </c>
      <c r="C6215" s="296" t="s">
        <v>39</v>
      </c>
      <c r="D6215" s="297" t="n">
        <v>0.5214</v>
      </c>
      <c r="E6215" s="298" t="n">
        <f aca="false">1-D6215</f>
        <v>0.4786</v>
      </c>
      <c r="F6215" s="299" t="n">
        <v>50.1</v>
      </c>
    </row>
    <row r="6216" customFormat="false" ht="15" hidden="false" customHeight="false" outlineLevel="0" collapsed="false">
      <c r="A6216" s="294" t="s">
        <v>13102</v>
      </c>
      <c r="B6216" s="295" t="s">
        <v>13103</v>
      </c>
      <c r="C6216" s="296" t="s">
        <v>39</v>
      </c>
      <c r="D6216" s="297" t="n">
        <v>0.5393</v>
      </c>
      <c r="E6216" s="298" t="n">
        <f aca="false">1-D6216</f>
        <v>0.4607</v>
      </c>
      <c r="F6216" s="299" t="n">
        <v>35.47</v>
      </c>
    </row>
    <row r="6217" customFormat="false" ht="15" hidden="false" customHeight="false" outlineLevel="0" collapsed="false">
      <c r="A6217" s="294" t="s">
        <v>13104</v>
      </c>
      <c r="B6217" s="295" t="s">
        <v>13105</v>
      </c>
      <c r="C6217" s="296" t="s">
        <v>39</v>
      </c>
      <c r="D6217" s="297" t="n">
        <v>0.5191</v>
      </c>
      <c r="E6217" s="298" t="n">
        <f aca="false">1-D6217</f>
        <v>0.4809</v>
      </c>
      <c r="F6217" s="299" t="n">
        <v>31.61</v>
      </c>
    </row>
    <row r="6218" customFormat="false" ht="15" hidden="false" customHeight="false" outlineLevel="0" collapsed="false">
      <c r="A6218" s="294" t="s">
        <v>13106</v>
      </c>
      <c r="B6218" s="295" t="s">
        <v>13107</v>
      </c>
      <c r="C6218" s="296" t="s">
        <v>39</v>
      </c>
      <c r="D6218" s="297" t="n">
        <v>0.4948</v>
      </c>
      <c r="E6218" s="298" t="n">
        <f aca="false">1-D6218</f>
        <v>0.5052</v>
      </c>
      <c r="F6218" s="299" t="n">
        <v>43.82</v>
      </c>
    </row>
    <row r="6219" customFormat="false" ht="15" hidden="false" customHeight="false" outlineLevel="0" collapsed="false">
      <c r="A6219" s="294" t="s">
        <v>13108</v>
      </c>
      <c r="B6219" s="295" t="s">
        <v>13109</v>
      </c>
      <c r="C6219" s="296" t="s">
        <v>39</v>
      </c>
      <c r="D6219" s="297" t="n">
        <v>0.4741</v>
      </c>
      <c r="E6219" s="298" t="n">
        <f aca="false">1-D6219</f>
        <v>0.5259</v>
      </c>
      <c r="F6219" s="299" t="n">
        <v>39.95</v>
      </c>
    </row>
    <row r="6220" customFormat="false" ht="15" hidden="false" customHeight="false" outlineLevel="0" collapsed="false">
      <c r="A6220" s="294" t="s">
        <v>13110</v>
      </c>
      <c r="B6220" s="295" t="s">
        <v>13111</v>
      </c>
      <c r="C6220" s="296" t="s">
        <v>39</v>
      </c>
      <c r="D6220" s="297" t="n">
        <v>0.5587</v>
      </c>
      <c r="E6220" s="298" t="n">
        <f aca="false">1-D6220</f>
        <v>0.4413</v>
      </c>
      <c r="F6220" s="299" t="n">
        <v>38.59</v>
      </c>
    </row>
    <row r="6221" customFormat="false" ht="15" hidden="false" customHeight="false" outlineLevel="0" collapsed="false">
      <c r="A6221" s="294" t="s">
        <v>13112</v>
      </c>
      <c r="B6221" s="295" t="s">
        <v>13113</v>
      </c>
      <c r="C6221" s="296" t="s">
        <v>39</v>
      </c>
      <c r="D6221" s="297" t="n">
        <v>0.5334</v>
      </c>
      <c r="E6221" s="298" t="n">
        <f aca="false">1-D6221</f>
        <v>0.4666</v>
      </c>
      <c r="F6221" s="299" t="n">
        <v>51.57</v>
      </c>
    </row>
    <row r="6222" customFormat="false" ht="15" hidden="false" customHeight="false" outlineLevel="0" collapsed="false">
      <c r="A6222" s="294" t="s">
        <v>13114</v>
      </c>
      <c r="B6222" s="295" t="s">
        <v>13115</v>
      </c>
      <c r="C6222" s="296" t="s">
        <v>39</v>
      </c>
      <c r="D6222" s="297" t="n">
        <v>0.5109</v>
      </c>
      <c r="E6222" s="298" t="n">
        <f aca="false">1-D6222</f>
        <v>0.4891</v>
      </c>
      <c r="F6222" s="299" t="n">
        <v>45.57</v>
      </c>
    </row>
    <row r="6223" customFormat="false" ht="15" hidden="false" customHeight="false" outlineLevel="0" collapsed="false">
      <c r="A6223" s="294" t="s">
        <v>13116</v>
      </c>
      <c r="B6223" s="295" t="s">
        <v>13117</v>
      </c>
      <c r="C6223" s="296" t="s">
        <v>39</v>
      </c>
      <c r="D6223" s="297" t="n">
        <v>0.5315</v>
      </c>
      <c r="E6223" s="298" t="n">
        <f aca="false">1-D6223</f>
        <v>0.4685</v>
      </c>
      <c r="F6223" s="299" t="n">
        <v>32.59</v>
      </c>
    </row>
    <row r="6224" customFormat="false" ht="15" hidden="false" customHeight="false" outlineLevel="0" collapsed="false">
      <c r="A6224" s="294" t="s">
        <v>13118</v>
      </c>
      <c r="B6224" s="295" t="s">
        <v>13119</v>
      </c>
      <c r="C6224" s="296" t="s">
        <v>39</v>
      </c>
      <c r="D6224" s="297" t="n">
        <v>0.5082</v>
      </c>
      <c r="E6224" s="298" t="n">
        <f aca="false">1-D6224</f>
        <v>0.4918</v>
      </c>
      <c r="F6224" s="299" t="n">
        <v>28.73</v>
      </c>
    </row>
    <row r="6225" customFormat="false" ht="15" hidden="false" customHeight="false" outlineLevel="0" collapsed="false">
      <c r="A6225" s="294" t="s">
        <v>13120</v>
      </c>
      <c r="B6225" s="295" t="s">
        <v>13121</v>
      </c>
      <c r="C6225" s="296" t="s">
        <v>39</v>
      </c>
      <c r="D6225" s="297" t="n">
        <v>0.4795</v>
      </c>
      <c r="E6225" s="298" t="n">
        <f aca="false">1-D6225</f>
        <v>0.5205</v>
      </c>
      <c r="F6225" s="299" t="n">
        <v>39.29</v>
      </c>
    </row>
    <row r="6226" customFormat="false" ht="15" hidden="false" customHeight="false" outlineLevel="0" collapsed="false">
      <c r="A6226" s="294" t="s">
        <v>13122</v>
      </c>
      <c r="B6226" s="295" t="s">
        <v>13123</v>
      </c>
      <c r="C6226" s="296" t="s">
        <v>39</v>
      </c>
      <c r="D6226" s="297" t="n">
        <v>0.4545</v>
      </c>
      <c r="E6226" s="298" t="n">
        <f aca="false">1-D6226</f>
        <v>0.5455</v>
      </c>
      <c r="F6226" s="299" t="n">
        <v>35.42</v>
      </c>
    </row>
    <row r="6227" customFormat="false" ht="15" hidden="false" customHeight="false" outlineLevel="0" collapsed="false">
      <c r="A6227" s="294" t="s">
        <v>13124</v>
      </c>
      <c r="B6227" s="295" t="s">
        <v>13125</v>
      </c>
      <c r="C6227" s="296" t="s">
        <v>39</v>
      </c>
      <c r="D6227" s="297" t="n">
        <v>0.5694</v>
      </c>
      <c r="E6227" s="298" t="n">
        <f aca="false">1-D6227</f>
        <v>0.4306</v>
      </c>
      <c r="F6227" s="299" t="n">
        <v>41.55</v>
      </c>
    </row>
    <row r="6228" customFormat="false" ht="15" hidden="false" customHeight="false" outlineLevel="0" collapsed="false">
      <c r="A6228" s="294" t="s">
        <v>13126</v>
      </c>
      <c r="B6228" s="295" t="s">
        <v>13127</v>
      </c>
      <c r="C6228" s="296" t="s">
        <v>39</v>
      </c>
      <c r="D6228" s="297" t="n">
        <v>0.5423</v>
      </c>
      <c r="E6228" s="298" t="n">
        <f aca="false">1-D6228</f>
        <v>0.4577</v>
      </c>
      <c r="F6228" s="299" t="n">
        <v>54.32</v>
      </c>
    </row>
    <row r="6229" customFormat="false" ht="15" hidden="false" customHeight="false" outlineLevel="0" collapsed="false">
      <c r="A6229" s="294" t="s">
        <v>13128</v>
      </c>
      <c r="B6229" s="295" t="s">
        <v>13129</v>
      </c>
      <c r="C6229" s="296" t="s">
        <v>39</v>
      </c>
      <c r="D6229" s="297" t="n">
        <v>0.5481</v>
      </c>
      <c r="E6229" s="298" t="n">
        <f aca="false">1-D6229</f>
        <v>0.4519</v>
      </c>
      <c r="F6229" s="299" t="n">
        <v>36</v>
      </c>
    </row>
    <row r="6230" customFormat="false" ht="15" hidden="false" customHeight="false" outlineLevel="0" collapsed="false">
      <c r="A6230" s="294" t="s">
        <v>13130</v>
      </c>
      <c r="B6230" s="295" t="s">
        <v>13131</v>
      </c>
      <c r="C6230" s="296" t="s">
        <v>39</v>
      </c>
      <c r="D6230" s="297" t="n">
        <v>0.519</v>
      </c>
      <c r="E6230" s="298" t="n">
        <f aca="false">1-D6230</f>
        <v>0.481</v>
      </c>
      <c r="F6230" s="299" t="n">
        <v>47.57</v>
      </c>
    </row>
    <row r="6231" customFormat="false" ht="15" hidden="false" customHeight="false" outlineLevel="0" collapsed="false">
      <c r="A6231" s="294" t="s">
        <v>13132</v>
      </c>
      <c r="B6231" s="295" t="s">
        <v>13133</v>
      </c>
      <c r="C6231" s="296" t="s">
        <v>19</v>
      </c>
      <c r="D6231" s="297" t="n">
        <v>0.028</v>
      </c>
      <c r="E6231" s="298" t="n">
        <f aca="false">1-D6231</f>
        <v>0.972</v>
      </c>
      <c r="F6231" s="299" t="n">
        <v>1258.02</v>
      </c>
    </row>
    <row r="6232" customFormat="false" ht="15" hidden="false" customHeight="false" outlineLevel="0" collapsed="false">
      <c r="A6232" s="294" t="s">
        <v>13134</v>
      </c>
      <c r="B6232" s="295" t="s">
        <v>13135</v>
      </c>
      <c r="C6232" s="296" t="s">
        <v>19</v>
      </c>
      <c r="D6232" s="297" t="n">
        <v>0.0566</v>
      </c>
      <c r="E6232" s="298" t="n">
        <f aca="false">1-D6232</f>
        <v>0.9434</v>
      </c>
      <c r="F6232" s="299" t="n">
        <v>1356.46</v>
      </c>
    </row>
    <row r="6233" customFormat="false" ht="15" hidden="false" customHeight="false" outlineLevel="0" collapsed="false">
      <c r="A6233" s="294" t="s">
        <v>13136</v>
      </c>
      <c r="B6233" s="295" t="s">
        <v>13137</v>
      </c>
      <c r="C6233" s="296" t="s">
        <v>19</v>
      </c>
      <c r="D6233" s="297" t="n">
        <v>0.0262</v>
      </c>
      <c r="E6233" s="298" t="n">
        <f aca="false">1-D6233</f>
        <v>0.9738</v>
      </c>
      <c r="F6233" s="299" t="n">
        <v>1293.95</v>
      </c>
    </row>
    <row r="6234" customFormat="false" ht="15" hidden="false" customHeight="false" outlineLevel="0" collapsed="false">
      <c r="A6234" s="294" t="s">
        <v>13138</v>
      </c>
      <c r="B6234" s="295" t="s">
        <v>13139</v>
      </c>
      <c r="C6234" s="296" t="s">
        <v>39</v>
      </c>
      <c r="D6234" s="297" t="n">
        <v>0.0866</v>
      </c>
      <c r="E6234" s="298" t="n">
        <f aca="false">1-D6234</f>
        <v>0.9134</v>
      </c>
      <c r="F6234" s="299" t="n">
        <v>313.32</v>
      </c>
    </row>
    <row r="6235" customFormat="false" ht="15" hidden="false" customHeight="false" outlineLevel="0" collapsed="false">
      <c r="A6235" s="294" t="s">
        <v>13140</v>
      </c>
      <c r="B6235" s="295" t="s">
        <v>13141</v>
      </c>
      <c r="C6235" s="296" t="s">
        <v>39</v>
      </c>
      <c r="D6235" s="297" t="n">
        <v>0.0675</v>
      </c>
      <c r="E6235" s="298" t="n">
        <f aca="false">1-D6235</f>
        <v>0.9325</v>
      </c>
      <c r="F6235" s="299" t="n">
        <v>303.05</v>
      </c>
    </row>
    <row r="6236" customFormat="false" ht="15" hidden="false" customHeight="false" outlineLevel="0" collapsed="false">
      <c r="A6236" s="294" t="s">
        <v>13142</v>
      </c>
      <c r="B6236" s="295" t="s">
        <v>13143</v>
      </c>
      <c r="C6236" s="296" t="s">
        <v>39</v>
      </c>
      <c r="D6236" s="297" t="n">
        <v>0.1097</v>
      </c>
      <c r="E6236" s="298" t="n">
        <f aca="false">1-D6236</f>
        <v>0.8903</v>
      </c>
      <c r="F6236" s="299" t="n">
        <v>144.53</v>
      </c>
    </row>
    <row r="6237" customFormat="false" ht="15" hidden="false" customHeight="false" outlineLevel="0" collapsed="false">
      <c r="A6237" s="294" t="s">
        <v>13144</v>
      </c>
      <c r="B6237" s="295" t="s">
        <v>13145</v>
      </c>
      <c r="C6237" s="296" t="s">
        <v>39</v>
      </c>
      <c r="D6237" s="297" t="n">
        <v>0.1144</v>
      </c>
      <c r="E6237" s="298" t="n">
        <f aca="false">1-D6237</f>
        <v>0.8856</v>
      </c>
      <c r="F6237" s="299" t="n">
        <v>131.38</v>
      </c>
    </row>
    <row r="6238" customFormat="false" ht="15" hidden="false" customHeight="false" outlineLevel="0" collapsed="false">
      <c r="A6238" s="294" t="s">
        <v>13146</v>
      </c>
      <c r="B6238" s="295" t="s">
        <v>13147</v>
      </c>
      <c r="C6238" s="296" t="s">
        <v>39</v>
      </c>
      <c r="D6238" s="297" t="n">
        <v>0.1184</v>
      </c>
      <c r="E6238" s="298" t="n">
        <f aca="false">1-D6238</f>
        <v>0.8816</v>
      </c>
      <c r="F6238" s="299" t="n">
        <v>147.1</v>
      </c>
    </row>
    <row r="6239" customFormat="false" ht="15" hidden="false" customHeight="false" outlineLevel="0" collapsed="false">
      <c r="A6239" s="294" t="s">
        <v>13148</v>
      </c>
      <c r="B6239" s="295" t="s">
        <v>13149</v>
      </c>
      <c r="C6239" s="296" t="s">
        <v>39</v>
      </c>
      <c r="D6239" s="297" t="n">
        <v>0.097</v>
      </c>
      <c r="E6239" s="298" t="n">
        <f aca="false">1-D6239</f>
        <v>0.903</v>
      </c>
      <c r="F6239" s="299" t="n">
        <v>196.74</v>
      </c>
    </row>
    <row r="6240" customFormat="false" ht="15" hidden="false" customHeight="false" outlineLevel="0" collapsed="false">
      <c r="A6240" s="294" t="s">
        <v>13150</v>
      </c>
      <c r="B6240" s="295" t="s">
        <v>13151</v>
      </c>
      <c r="C6240" s="296" t="s">
        <v>39</v>
      </c>
      <c r="D6240" s="297" t="n">
        <v>0.0995</v>
      </c>
      <c r="E6240" s="298" t="n">
        <f aca="false">1-D6240</f>
        <v>0.9005</v>
      </c>
      <c r="F6240" s="299" t="n">
        <v>183.59</v>
      </c>
    </row>
    <row r="6241" customFormat="false" ht="15" hidden="false" customHeight="false" outlineLevel="0" collapsed="false">
      <c r="A6241" s="294" t="s">
        <v>13152</v>
      </c>
      <c r="B6241" s="295" t="s">
        <v>13153</v>
      </c>
      <c r="C6241" s="296" t="s">
        <v>39</v>
      </c>
      <c r="D6241" s="297" t="n">
        <v>0.1036</v>
      </c>
      <c r="E6241" s="298" t="n">
        <f aca="false">1-D6241</f>
        <v>0.8964</v>
      </c>
      <c r="F6241" s="299" t="n">
        <v>199.31</v>
      </c>
    </row>
    <row r="6242" customFormat="false" ht="15" hidden="false" customHeight="false" outlineLevel="0" collapsed="false">
      <c r="A6242" s="294" t="s">
        <v>13154</v>
      </c>
      <c r="B6242" s="295" t="s">
        <v>13155</v>
      </c>
      <c r="C6242" s="296" t="s">
        <v>39</v>
      </c>
      <c r="D6242" s="297" t="n">
        <v>0.1354</v>
      </c>
      <c r="E6242" s="298" t="n">
        <f aca="false">1-D6242</f>
        <v>0.8646</v>
      </c>
      <c r="F6242" s="299" t="n">
        <v>151.51</v>
      </c>
    </row>
    <row r="6243" customFormat="false" ht="15" hidden="false" customHeight="false" outlineLevel="0" collapsed="false">
      <c r="A6243" s="294" t="s">
        <v>13156</v>
      </c>
      <c r="B6243" s="295" t="s">
        <v>13157</v>
      </c>
      <c r="C6243" s="296" t="s">
        <v>39</v>
      </c>
      <c r="D6243" s="297" t="n">
        <v>0.142</v>
      </c>
      <c r="E6243" s="298" t="n">
        <f aca="false">1-D6243</f>
        <v>0.858</v>
      </c>
      <c r="F6243" s="299" t="n">
        <v>138.55</v>
      </c>
    </row>
    <row r="6244" customFormat="false" ht="15" hidden="false" customHeight="false" outlineLevel="0" collapsed="false">
      <c r="A6244" s="294" t="s">
        <v>13158</v>
      </c>
      <c r="B6244" s="295" t="s">
        <v>13159</v>
      </c>
      <c r="C6244" s="296" t="s">
        <v>39</v>
      </c>
      <c r="D6244" s="297" t="n">
        <v>0.146</v>
      </c>
      <c r="E6244" s="298" t="n">
        <f aca="false">1-D6244</f>
        <v>0.854</v>
      </c>
      <c r="F6244" s="299" t="n">
        <v>154.87</v>
      </c>
    </row>
    <row r="6245" customFormat="false" ht="15" hidden="false" customHeight="false" outlineLevel="0" collapsed="false">
      <c r="A6245" s="294" t="s">
        <v>13160</v>
      </c>
      <c r="B6245" s="295" t="s">
        <v>13161</v>
      </c>
      <c r="C6245" s="296" t="s">
        <v>39</v>
      </c>
      <c r="D6245" s="297" t="n">
        <v>0.1164</v>
      </c>
      <c r="E6245" s="298" t="n">
        <f aca="false">1-D6245</f>
        <v>0.8836</v>
      </c>
      <c r="F6245" s="299" t="n">
        <v>204.03</v>
      </c>
    </row>
    <row r="6246" customFormat="false" ht="15" hidden="false" customHeight="false" outlineLevel="0" collapsed="false">
      <c r="A6246" s="294" t="s">
        <v>13162</v>
      </c>
      <c r="B6246" s="295" t="s">
        <v>13163</v>
      </c>
      <c r="C6246" s="296" t="s">
        <v>39</v>
      </c>
      <c r="D6246" s="297" t="n">
        <v>0.12</v>
      </c>
      <c r="E6246" s="298" t="n">
        <f aca="false">1-D6246</f>
        <v>0.88</v>
      </c>
      <c r="F6246" s="299" t="n">
        <v>191.14</v>
      </c>
    </row>
    <row r="6247" customFormat="false" ht="15" hidden="false" customHeight="false" outlineLevel="0" collapsed="false">
      <c r="A6247" s="294" t="s">
        <v>13164</v>
      </c>
      <c r="B6247" s="295" t="s">
        <v>13165</v>
      </c>
      <c r="C6247" s="296" t="s">
        <v>39</v>
      </c>
      <c r="D6247" s="297" t="n">
        <v>0.1247</v>
      </c>
      <c r="E6247" s="298" t="n">
        <f aca="false">1-D6247</f>
        <v>0.8753</v>
      </c>
      <c r="F6247" s="299" t="n">
        <v>207.46</v>
      </c>
    </row>
    <row r="6248" customFormat="false" ht="15" hidden="false" customHeight="false" outlineLevel="0" collapsed="false">
      <c r="A6248" s="294" t="s">
        <v>13166</v>
      </c>
      <c r="B6248" s="295" t="s">
        <v>13167</v>
      </c>
      <c r="C6248" s="296" t="s">
        <v>61</v>
      </c>
      <c r="D6248" s="297" t="n">
        <v>0.6968</v>
      </c>
      <c r="E6248" s="298" t="n">
        <f aca="false">1-D6248</f>
        <v>0.3032</v>
      </c>
      <c r="F6248" s="299" t="n">
        <v>223.43</v>
      </c>
    </row>
    <row r="6249" customFormat="false" ht="15" hidden="false" customHeight="false" outlineLevel="0" collapsed="false">
      <c r="A6249" s="294" t="s">
        <v>13168</v>
      </c>
      <c r="B6249" s="295" t="s">
        <v>13169</v>
      </c>
      <c r="C6249" s="296" t="s">
        <v>61</v>
      </c>
      <c r="D6249" s="297" t="n">
        <v>0.7042</v>
      </c>
      <c r="E6249" s="298" t="n">
        <f aca="false">1-D6249</f>
        <v>0.2958</v>
      </c>
      <c r="F6249" s="299" t="n">
        <v>72.81</v>
      </c>
    </row>
    <row r="6250" customFormat="false" ht="15" hidden="false" customHeight="false" outlineLevel="0" collapsed="false">
      <c r="A6250" s="294" t="s">
        <v>13170</v>
      </c>
      <c r="B6250" s="295" t="s">
        <v>13171</v>
      </c>
      <c r="C6250" s="296" t="s">
        <v>61</v>
      </c>
      <c r="D6250" s="297" t="n">
        <v>0.704</v>
      </c>
      <c r="E6250" s="298" t="n">
        <f aca="false">1-D6250</f>
        <v>0.296</v>
      </c>
      <c r="F6250" s="299" t="n">
        <v>103.7</v>
      </c>
    </row>
    <row r="6251" customFormat="false" ht="15" hidden="false" customHeight="false" outlineLevel="0" collapsed="false">
      <c r="A6251" s="294" t="s">
        <v>13172</v>
      </c>
      <c r="B6251" s="295" t="s">
        <v>13173</v>
      </c>
      <c r="C6251" s="296" t="s">
        <v>61</v>
      </c>
      <c r="D6251" s="297" t="n">
        <v>0.6969</v>
      </c>
      <c r="E6251" s="298" t="n">
        <f aca="false">1-D6251</f>
        <v>0.3031</v>
      </c>
      <c r="F6251" s="299" t="n">
        <v>186.58</v>
      </c>
    </row>
    <row r="6252" customFormat="false" ht="15" hidden="false" customHeight="false" outlineLevel="0" collapsed="false">
      <c r="A6252" s="294" t="s">
        <v>13174</v>
      </c>
      <c r="B6252" s="295" t="s">
        <v>13175</v>
      </c>
      <c r="C6252" s="296" t="s">
        <v>19</v>
      </c>
      <c r="D6252" s="297" t="n">
        <v>0.43</v>
      </c>
      <c r="E6252" s="298" t="n">
        <f aca="false">1-D6252</f>
        <v>0.57</v>
      </c>
      <c r="F6252" s="299" t="n">
        <v>4834.9</v>
      </c>
    </row>
    <row r="6253" customFormat="false" ht="15" hidden="false" customHeight="false" outlineLevel="0" collapsed="false">
      <c r="A6253" s="294" t="s">
        <v>13176</v>
      </c>
      <c r="B6253" s="295" t="s">
        <v>13177</v>
      </c>
      <c r="C6253" s="296" t="s">
        <v>19</v>
      </c>
      <c r="D6253" s="297" t="n">
        <v>0.704</v>
      </c>
      <c r="E6253" s="298" t="n">
        <f aca="false">1-D6253</f>
        <v>0.296</v>
      </c>
      <c r="F6253" s="299" t="n">
        <v>3485.48</v>
      </c>
    </row>
    <row r="6254" customFormat="false" ht="15" hidden="false" customHeight="false" outlineLevel="0" collapsed="false">
      <c r="A6254" s="294" t="s">
        <v>13178</v>
      </c>
      <c r="B6254" s="295" t="s">
        <v>13179</v>
      </c>
      <c r="C6254" s="296" t="s">
        <v>19</v>
      </c>
      <c r="D6254" s="297" t="n">
        <v>0.704</v>
      </c>
      <c r="E6254" s="298" t="n">
        <f aca="false">1-D6254</f>
        <v>0.296</v>
      </c>
      <c r="F6254" s="299" t="n">
        <v>2360.49</v>
      </c>
    </row>
    <row r="6255" customFormat="false" ht="15" hidden="false" customHeight="false" outlineLevel="0" collapsed="false">
      <c r="A6255" s="294" t="s">
        <v>13180</v>
      </c>
      <c r="B6255" s="295" t="s">
        <v>13181</v>
      </c>
      <c r="C6255" s="296" t="s">
        <v>19</v>
      </c>
      <c r="D6255" s="297" t="n">
        <v>0.3236</v>
      </c>
      <c r="E6255" s="298" t="n">
        <f aca="false">1-D6255</f>
        <v>0.6764</v>
      </c>
      <c r="F6255" s="299" t="n">
        <v>18905.53</v>
      </c>
    </row>
    <row r="6256" customFormat="false" ht="15" hidden="false" customHeight="false" outlineLevel="0" collapsed="false">
      <c r="A6256" s="294" t="s">
        <v>13182</v>
      </c>
      <c r="B6256" s="295" t="s">
        <v>13183</v>
      </c>
      <c r="C6256" s="296" t="s">
        <v>39</v>
      </c>
      <c r="D6256" s="297" t="n">
        <v>0.1944</v>
      </c>
      <c r="E6256" s="298" t="n">
        <f aca="false">1-D6256</f>
        <v>0.8056</v>
      </c>
      <c r="F6256" s="299" t="n">
        <v>6.02</v>
      </c>
    </row>
    <row r="6257" customFormat="false" ht="15" hidden="false" customHeight="false" outlineLevel="0" collapsed="false">
      <c r="A6257" s="294" t="s">
        <v>13184</v>
      </c>
      <c r="B6257" s="295" t="s">
        <v>13185</v>
      </c>
      <c r="C6257" s="296" t="s">
        <v>39</v>
      </c>
      <c r="D6257" s="297" t="n">
        <v>0.6316</v>
      </c>
      <c r="E6257" s="298" t="n">
        <f aca="false">1-D6257</f>
        <v>0.3684</v>
      </c>
      <c r="F6257" s="299" t="n">
        <v>0.38</v>
      </c>
    </row>
    <row r="6258" customFormat="false" ht="15" hidden="false" customHeight="false" outlineLevel="0" collapsed="false">
      <c r="A6258" s="294" t="s">
        <v>13186</v>
      </c>
      <c r="B6258" s="295" t="s">
        <v>13187</v>
      </c>
      <c r="C6258" s="296" t="s">
        <v>39</v>
      </c>
      <c r="D6258" s="297" t="n">
        <v>0.2785</v>
      </c>
      <c r="E6258" s="298" t="n">
        <f aca="false">1-D6258</f>
        <v>0.7215</v>
      </c>
      <c r="F6258" s="299" t="n">
        <v>4.13</v>
      </c>
    </row>
    <row r="6259" customFormat="false" ht="15" hidden="false" customHeight="false" outlineLevel="0" collapsed="false">
      <c r="A6259" s="294" t="s">
        <v>13188</v>
      </c>
      <c r="B6259" s="295" t="s">
        <v>13189</v>
      </c>
      <c r="C6259" s="296" t="s">
        <v>19</v>
      </c>
      <c r="D6259" s="297" t="n">
        <v>0.0304</v>
      </c>
      <c r="E6259" s="298" t="n">
        <f aca="false">1-D6259</f>
        <v>0.9696</v>
      </c>
      <c r="F6259" s="299" t="n">
        <v>37.18</v>
      </c>
    </row>
    <row r="6260" customFormat="false" ht="15" hidden="false" customHeight="false" outlineLevel="0" collapsed="false">
      <c r="A6260" s="294" t="s">
        <v>13190</v>
      </c>
      <c r="B6260" s="295" t="s">
        <v>13191</v>
      </c>
      <c r="C6260" s="296" t="s">
        <v>39</v>
      </c>
      <c r="D6260" s="297" t="n">
        <v>0.0924</v>
      </c>
      <c r="E6260" s="298" t="n">
        <f aca="false">1-D6260</f>
        <v>0.9076</v>
      </c>
      <c r="F6260" s="299" t="n">
        <v>57.9</v>
      </c>
    </row>
    <row r="6261" customFormat="false" ht="15" hidden="false" customHeight="false" outlineLevel="0" collapsed="false">
      <c r="A6261" s="294" t="s">
        <v>13192</v>
      </c>
      <c r="B6261" s="295" t="s">
        <v>13193</v>
      </c>
      <c r="C6261" s="296" t="s">
        <v>39</v>
      </c>
      <c r="D6261" s="297" t="n">
        <v>0.2511</v>
      </c>
      <c r="E6261" s="298" t="n">
        <f aca="false">1-D6261</f>
        <v>0.7489</v>
      </c>
      <c r="F6261" s="299" t="n">
        <v>11.59</v>
      </c>
    </row>
    <row r="6262" customFormat="false" ht="15" hidden="false" customHeight="false" outlineLevel="0" collapsed="false">
      <c r="A6262" s="294" t="s">
        <v>13194</v>
      </c>
      <c r="B6262" s="295" t="s">
        <v>13195</v>
      </c>
      <c r="C6262" s="296" t="s">
        <v>39</v>
      </c>
      <c r="D6262" s="297" t="n">
        <v>0.179</v>
      </c>
      <c r="E6262" s="298" t="n">
        <f aca="false">1-D6262</f>
        <v>0.821</v>
      </c>
      <c r="F6262" s="299" t="n">
        <v>20.06</v>
      </c>
    </row>
    <row r="6263" customFormat="false" ht="15" hidden="false" customHeight="false" outlineLevel="0" collapsed="false">
      <c r="A6263" s="294" t="s">
        <v>13196</v>
      </c>
      <c r="B6263" s="295" t="s">
        <v>13197</v>
      </c>
      <c r="C6263" s="296" t="s">
        <v>39</v>
      </c>
      <c r="D6263" s="297" t="n">
        <v>0.2014</v>
      </c>
      <c r="E6263" s="298" t="n">
        <f aca="false">1-D6263</f>
        <v>0.7986</v>
      </c>
      <c r="F6263" s="299" t="n">
        <v>14.45</v>
      </c>
    </row>
    <row r="6264" customFormat="false" ht="15" hidden="false" customHeight="false" outlineLevel="0" collapsed="false">
      <c r="A6264" s="294" t="s">
        <v>13198</v>
      </c>
      <c r="B6264" s="295" t="s">
        <v>13199</v>
      </c>
      <c r="C6264" s="296" t="s">
        <v>19</v>
      </c>
      <c r="D6264" s="297" t="n">
        <v>0.3178</v>
      </c>
      <c r="E6264" s="298" t="n">
        <f aca="false">1-D6264</f>
        <v>0.6822</v>
      </c>
      <c r="F6264" s="299" t="n">
        <v>303.65</v>
      </c>
    </row>
    <row r="6265" customFormat="false" ht="15" hidden="false" customHeight="false" outlineLevel="0" collapsed="false">
      <c r="A6265" s="294" t="s">
        <v>13200</v>
      </c>
      <c r="B6265" s="295" t="s">
        <v>13201</v>
      </c>
      <c r="C6265" s="296" t="s">
        <v>19</v>
      </c>
      <c r="D6265" s="297" t="n">
        <v>0.2032</v>
      </c>
      <c r="E6265" s="298" t="n">
        <f aca="false">1-D6265</f>
        <v>0.7968</v>
      </c>
      <c r="F6265" s="299" t="n">
        <v>125.86</v>
      </c>
    </row>
    <row r="6266" customFormat="false" ht="15" hidden="false" customHeight="false" outlineLevel="0" collapsed="false">
      <c r="A6266" s="294" t="s">
        <v>13202</v>
      </c>
      <c r="B6266" s="295" t="s">
        <v>13203</v>
      </c>
      <c r="C6266" s="296" t="s">
        <v>19</v>
      </c>
      <c r="D6266" s="297" t="n">
        <v>0.2928</v>
      </c>
      <c r="E6266" s="298" t="n">
        <f aca="false">1-D6266</f>
        <v>0.7072</v>
      </c>
      <c r="F6266" s="299" t="n">
        <v>76.36</v>
      </c>
    </row>
    <row r="6267" customFormat="false" ht="15" hidden="false" customHeight="false" outlineLevel="0" collapsed="false">
      <c r="A6267" s="294" t="s">
        <v>13204</v>
      </c>
      <c r="B6267" s="295" t="s">
        <v>13205</v>
      </c>
      <c r="C6267" s="296" t="s">
        <v>39</v>
      </c>
      <c r="D6267" s="297" t="n">
        <v>0.6556</v>
      </c>
      <c r="E6267" s="298" t="n">
        <f aca="false">1-D6267</f>
        <v>0.3444</v>
      </c>
      <c r="F6267" s="299" t="n">
        <v>4.5</v>
      </c>
    </row>
    <row r="6268" customFormat="false" ht="15" hidden="false" customHeight="false" outlineLevel="0" collapsed="false">
      <c r="A6268" s="294" t="s">
        <v>13206</v>
      </c>
      <c r="B6268" s="295" t="s">
        <v>13207</v>
      </c>
      <c r="C6268" s="296" t="s">
        <v>103</v>
      </c>
      <c r="D6268" s="297" t="n">
        <v>0.0403</v>
      </c>
      <c r="E6268" s="298" t="n">
        <f aca="false">1-D6268</f>
        <v>0.9597</v>
      </c>
      <c r="F6268" s="299" t="n">
        <v>8.93</v>
      </c>
    </row>
    <row r="6269" customFormat="false" ht="15" hidden="false" customHeight="false" outlineLevel="0" collapsed="false">
      <c r="A6269" s="294" t="s">
        <v>13208</v>
      </c>
      <c r="B6269" s="295" t="s">
        <v>13209</v>
      </c>
      <c r="C6269" s="296" t="s">
        <v>103</v>
      </c>
      <c r="D6269" s="297" t="n">
        <v>0.0328</v>
      </c>
      <c r="E6269" s="298" t="n">
        <f aca="false">1-D6269</f>
        <v>0.9672</v>
      </c>
      <c r="F6269" s="299" t="n">
        <v>8.54</v>
      </c>
    </row>
    <row r="6270" customFormat="false" ht="15" hidden="false" customHeight="false" outlineLevel="0" collapsed="false">
      <c r="A6270" s="294" t="s">
        <v>13210</v>
      </c>
      <c r="B6270" s="295" t="s">
        <v>13211</v>
      </c>
      <c r="C6270" s="296" t="s">
        <v>103</v>
      </c>
      <c r="D6270" s="297" t="n">
        <v>0.0306</v>
      </c>
      <c r="E6270" s="298" t="n">
        <f aca="false">1-D6270</f>
        <v>0.9694</v>
      </c>
      <c r="F6270" s="299" t="n">
        <v>11.1</v>
      </c>
    </row>
    <row r="6271" customFormat="false" ht="15" hidden="false" customHeight="false" outlineLevel="0" collapsed="false">
      <c r="A6271" s="294" t="s">
        <v>13212</v>
      </c>
      <c r="B6271" s="295" t="s">
        <v>13213</v>
      </c>
      <c r="C6271" s="296" t="s">
        <v>103</v>
      </c>
      <c r="D6271" s="297" t="n">
        <v>0.0236</v>
      </c>
      <c r="E6271" s="298" t="n">
        <f aca="false">1-D6271</f>
        <v>0.9764</v>
      </c>
      <c r="F6271" s="299" t="n">
        <v>11.43</v>
      </c>
    </row>
    <row r="6272" customFormat="false" ht="15" hidden="false" customHeight="false" outlineLevel="0" collapsed="false">
      <c r="A6272" s="294" t="s">
        <v>13214</v>
      </c>
      <c r="B6272" s="295" t="s">
        <v>13215</v>
      </c>
      <c r="C6272" s="296" t="s">
        <v>103</v>
      </c>
      <c r="D6272" s="297" t="n">
        <v>0.0211</v>
      </c>
      <c r="E6272" s="298" t="n">
        <f aca="false">1-D6272</f>
        <v>0.9789</v>
      </c>
      <c r="F6272" s="299" t="n">
        <v>11.35</v>
      </c>
    </row>
    <row r="6273" customFormat="false" ht="15" hidden="false" customHeight="false" outlineLevel="0" collapsed="false">
      <c r="A6273" s="294" t="s">
        <v>13216</v>
      </c>
      <c r="B6273" s="295" t="s">
        <v>13217</v>
      </c>
      <c r="C6273" s="296" t="s">
        <v>103</v>
      </c>
      <c r="D6273" s="297" t="n">
        <v>0.0167</v>
      </c>
      <c r="E6273" s="298" t="n">
        <f aca="false">1-D6273</f>
        <v>0.9833</v>
      </c>
      <c r="F6273" s="299" t="n">
        <v>11.38</v>
      </c>
    </row>
    <row r="6274" customFormat="false" ht="15" hidden="false" customHeight="false" outlineLevel="0" collapsed="false">
      <c r="A6274" s="294" t="s">
        <v>13218</v>
      </c>
      <c r="B6274" s="295" t="s">
        <v>13219</v>
      </c>
      <c r="C6274" s="296" t="s">
        <v>103</v>
      </c>
      <c r="D6274" s="297" t="n">
        <v>0.0765</v>
      </c>
      <c r="E6274" s="298" t="n">
        <f aca="false">1-D6274</f>
        <v>0.9235</v>
      </c>
      <c r="F6274" s="299" t="n">
        <v>10.98</v>
      </c>
    </row>
    <row r="6275" customFormat="false" ht="15" hidden="false" customHeight="false" outlineLevel="0" collapsed="false">
      <c r="A6275" s="294" t="s">
        <v>13220</v>
      </c>
      <c r="B6275" s="295" t="s">
        <v>13221</v>
      </c>
      <c r="C6275" s="296" t="s">
        <v>103</v>
      </c>
      <c r="D6275" s="297" t="n">
        <v>0.0689</v>
      </c>
      <c r="E6275" s="298" t="n">
        <f aca="false">1-D6275</f>
        <v>0.9311</v>
      </c>
      <c r="F6275" s="299" t="n">
        <v>9.44</v>
      </c>
    </row>
    <row r="6276" customFormat="false" ht="15" hidden="false" customHeight="false" outlineLevel="0" collapsed="false">
      <c r="A6276" s="294" t="s">
        <v>13222</v>
      </c>
      <c r="B6276" s="295" t="s">
        <v>13223</v>
      </c>
      <c r="C6276" s="296" t="s">
        <v>103</v>
      </c>
      <c r="D6276" s="297" t="n">
        <v>0.2129</v>
      </c>
      <c r="E6276" s="298" t="n">
        <f aca="false">1-D6276</f>
        <v>0.7871</v>
      </c>
      <c r="F6276" s="299" t="n">
        <v>13.2</v>
      </c>
    </row>
    <row r="6277" customFormat="false" ht="15" hidden="false" customHeight="false" outlineLevel="0" collapsed="false">
      <c r="A6277" s="294" t="s">
        <v>13224</v>
      </c>
      <c r="B6277" s="295" t="s">
        <v>13225</v>
      </c>
      <c r="C6277" s="296" t="s">
        <v>103</v>
      </c>
      <c r="D6277" s="297" t="n">
        <v>0.1679</v>
      </c>
      <c r="E6277" s="298" t="n">
        <f aca="false">1-D6277</f>
        <v>0.8321</v>
      </c>
      <c r="F6277" s="299" t="n">
        <v>13.46</v>
      </c>
    </row>
    <row r="6278" customFormat="false" ht="15" hidden="false" customHeight="false" outlineLevel="0" collapsed="false">
      <c r="A6278" s="294" t="s">
        <v>13226</v>
      </c>
      <c r="B6278" s="295" t="s">
        <v>13227</v>
      </c>
      <c r="C6278" s="296" t="s">
        <v>103</v>
      </c>
      <c r="D6278" s="297" t="n">
        <v>0.1161</v>
      </c>
      <c r="E6278" s="298" t="n">
        <f aca="false">1-D6278</f>
        <v>0.8839</v>
      </c>
      <c r="F6278" s="299" t="n">
        <v>12.4</v>
      </c>
    </row>
    <row r="6279" customFormat="false" ht="15" hidden="false" customHeight="false" outlineLevel="0" collapsed="false">
      <c r="A6279" s="294" t="s">
        <v>13228</v>
      </c>
      <c r="B6279" s="295" t="s">
        <v>13229</v>
      </c>
      <c r="C6279" s="296" t="s">
        <v>103</v>
      </c>
      <c r="D6279" s="297" t="n">
        <v>0.0382</v>
      </c>
      <c r="E6279" s="298" t="n">
        <f aca="false">1-D6279</f>
        <v>0.9618</v>
      </c>
      <c r="F6279" s="299" t="n">
        <v>11.51</v>
      </c>
    </row>
    <row r="6280" customFormat="false" ht="15" hidden="false" customHeight="false" outlineLevel="0" collapsed="false">
      <c r="A6280" s="294" t="s">
        <v>13230</v>
      </c>
      <c r="B6280" s="295" t="s">
        <v>13231</v>
      </c>
      <c r="C6280" s="296" t="s">
        <v>103</v>
      </c>
      <c r="D6280" s="297" t="n">
        <v>0.0188</v>
      </c>
      <c r="E6280" s="298" t="n">
        <f aca="false">1-D6280</f>
        <v>0.9812</v>
      </c>
      <c r="F6280" s="299" t="n">
        <v>11.19</v>
      </c>
    </row>
    <row r="6281" customFormat="false" ht="15" hidden="false" customHeight="false" outlineLevel="0" collapsed="false">
      <c r="A6281" s="294" t="s">
        <v>13232</v>
      </c>
      <c r="B6281" s="295" t="s">
        <v>13233</v>
      </c>
      <c r="C6281" s="296" t="s">
        <v>103</v>
      </c>
      <c r="D6281" s="297" t="n">
        <v>0.033</v>
      </c>
      <c r="E6281" s="298" t="n">
        <f aca="false">1-D6281</f>
        <v>0.967</v>
      </c>
      <c r="F6281" s="299" t="n">
        <v>11.51</v>
      </c>
    </row>
    <row r="6282" customFormat="false" ht="15" hidden="false" customHeight="false" outlineLevel="0" collapsed="false">
      <c r="A6282" s="294" t="s">
        <v>13234</v>
      </c>
      <c r="B6282" s="295" t="s">
        <v>13235</v>
      </c>
      <c r="C6282" s="296" t="s">
        <v>103</v>
      </c>
      <c r="D6282" s="297" t="n">
        <v>0.05</v>
      </c>
      <c r="E6282" s="298" t="n">
        <f aca="false">1-D6282</f>
        <v>0.95</v>
      </c>
      <c r="F6282" s="299" t="n">
        <v>11.81</v>
      </c>
    </row>
    <row r="6283" customFormat="false" ht="15" hidden="false" customHeight="false" outlineLevel="0" collapsed="false">
      <c r="A6283" s="294" t="s">
        <v>13236</v>
      </c>
      <c r="B6283" s="295" t="s">
        <v>13237</v>
      </c>
      <c r="C6283" s="296" t="s">
        <v>103</v>
      </c>
      <c r="D6283" s="297" t="n">
        <v>0.097</v>
      </c>
      <c r="E6283" s="298" t="n">
        <f aca="false">1-D6283</f>
        <v>0.903</v>
      </c>
      <c r="F6283" s="299" t="n">
        <v>12.89</v>
      </c>
    </row>
    <row r="6284" customFormat="false" ht="15" hidden="false" customHeight="false" outlineLevel="0" collapsed="false">
      <c r="A6284" s="294" t="s">
        <v>13238</v>
      </c>
      <c r="B6284" s="295" t="s">
        <v>13239</v>
      </c>
      <c r="C6284" s="296" t="s">
        <v>72</v>
      </c>
      <c r="D6284" s="297" t="n">
        <v>0.0277</v>
      </c>
      <c r="E6284" s="298" t="n">
        <f aca="false">1-D6284</f>
        <v>0.9723</v>
      </c>
      <c r="F6284" s="299" t="n">
        <v>587.24</v>
      </c>
    </row>
    <row r="6285" customFormat="false" ht="15" hidden="false" customHeight="false" outlineLevel="0" collapsed="false">
      <c r="A6285" s="294" t="s">
        <v>13240</v>
      </c>
      <c r="B6285" s="295" t="s">
        <v>13241</v>
      </c>
      <c r="C6285" s="296" t="s">
        <v>72</v>
      </c>
      <c r="D6285" s="297" t="n">
        <v>0.0395</v>
      </c>
      <c r="E6285" s="298" t="n">
        <f aca="false">1-D6285</f>
        <v>0.9605</v>
      </c>
      <c r="F6285" s="299" t="n">
        <v>649.89</v>
      </c>
    </row>
    <row r="6286" customFormat="false" ht="15" hidden="false" customHeight="false" outlineLevel="0" collapsed="false">
      <c r="A6286" s="294" t="s">
        <v>13242</v>
      </c>
      <c r="B6286" s="295" t="s">
        <v>13243</v>
      </c>
      <c r="C6286" s="296" t="s">
        <v>72</v>
      </c>
      <c r="D6286" s="297" t="n">
        <v>0.056</v>
      </c>
      <c r="E6286" s="298" t="n">
        <f aca="false">1-D6286</f>
        <v>0.944</v>
      </c>
      <c r="F6286" s="299" t="n">
        <v>612.55</v>
      </c>
    </row>
    <row r="6287" customFormat="false" ht="15" hidden="false" customHeight="false" outlineLevel="0" collapsed="false">
      <c r="A6287" s="294" t="s">
        <v>13244</v>
      </c>
      <c r="B6287" s="295" t="s">
        <v>13245</v>
      </c>
      <c r="C6287" s="296" t="s">
        <v>72</v>
      </c>
      <c r="D6287" s="297" t="n">
        <v>0.1183</v>
      </c>
      <c r="E6287" s="298" t="n">
        <f aca="false">1-D6287</f>
        <v>0.8817</v>
      </c>
      <c r="F6287" s="299" t="n">
        <v>737.75</v>
      </c>
    </row>
    <row r="6288" customFormat="false" ht="15" hidden="false" customHeight="false" outlineLevel="0" collapsed="false">
      <c r="A6288" s="294" t="s">
        <v>13246</v>
      </c>
      <c r="B6288" s="295" t="s">
        <v>13247</v>
      </c>
      <c r="C6288" s="296" t="s">
        <v>72</v>
      </c>
      <c r="D6288" s="297" t="n">
        <v>0.042</v>
      </c>
      <c r="E6288" s="298" t="n">
        <f aca="false">1-D6288</f>
        <v>0.958</v>
      </c>
      <c r="F6288" s="299" t="n">
        <v>661.92</v>
      </c>
    </row>
    <row r="6289" customFormat="false" ht="15" hidden="false" customHeight="false" outlineLevel="0" collapsed="false">
      <c r="A6289" s="294" t="s">
        <v>13248</v>
      </c>
      <c r="B6289" s="295" t="s">
        <v>13249</v>
      </c>
      <c r="C6289" s="296" t="s">
        <v>72</v>
      </c>
      <c r="D6289" s="297" t="n">
        <v>0.0376</v>
      </c>
      <c r="E6289" s="298" t="n">
        <f aca="false">1-D6289</f>
        <v>0.9624</v>
      </c>
      <c r="F6289" s="299" t="n">
        <v>657.51</v>
      </c>
    </row>
    <row r="6290" customFormat="false" ht="15" hidden="false" customHeight="false" outlineLevel="0" collapsed="false">
      <c r="A6290" s="294" t="s">
        <v>13250</v>
      </c>
      <c r="B6290" s="295" t="s">
        <v>13251</v>
      </c>
      <c r="C6290" s="296" t="s">
        <v>72</v>
      </c>
      <c r="D6290" s="297" t="n">
        <v>0.0393</v>
      </c>
      <c r="E6290" s="298" t="n">
        <f aca="false">1-D6290</f>
        <v>0.9607</v>
      </c>
      <c r="F6290" s="299" t="n">
        <v>645.46</v>
      </c>
    </row>
    <row r="6291" customFormat="false" ht="15" hidden="false" customHeight="false" outlineLevel="0" collapsed="false">
      <c r="A6291" s="294" t="s">
        <v>13252</v>
      </c>
      <c r="B6291" s="295" t="s">
        <v>13253</v>
      </c>
      <c r="C6291" s="296" t="s">
        <v>72</v>
      </c>
      <c r="D6291" s="297" t="n">
        <v>0.036</v>
      </c>
      <c r="E6291" s="298" t="n">
        <f aca="false">1-D6291</f>
        <v>0.964</v>
      </c>
      <c r="F6291" s="299" t="n">
        <v>642.28</v>
      </c>
    </row>
    <row r="6292" customFormat="false" ht="15" hidden="false" customHeight="false" outlineLevel="0" collapsed="false">
      <c r="A6292" s="294" t="s">
        <v>13254</v>
      </c>
      <c r="B6292" s="295" t="s">
        <v>13255</v>
      </c>
      <c r="C6292" s="296" t="s">
        <v>72</v>
      </c>
      <c r="D6292" s="297" t="n">
        <v>0.0424</v>
      </c>
      <c r="E6292" s="298" t="n">
        <f aca="false">1-D6292</f>
        <v>0.9576</v>
      </c>
      <c r="F6292" s="299" t="n">
        <v>634.26</v>
      </c>
    </row>
    <row r="6293" customFormat="false" ht="15" hidden="false" customHeight="false" outlineLevel="0" collapsed="false">
      <c r="A6293" s="294" t="s">
        <v>13256</v>
      </c>
      <c r="B6293" s="295" t="s">
        <v>13257</v>
      </c>
      <c r="C6293" s="296" t="s">
        <v>72</v>
      </c>
      <c r="D6293" s="297" t="n">
        <v>0.0756</v>
      </c>
      <c r="E6293" s="298" t="n">
        <f aca="false">1-D6293</f>
        <v>0.9244</v>
      </c>
      <c r="F6293" s="299" t="n">
        <v>726.52</v>
      </c>
    </row>
    <row r="6294" customFormat="false" ht="15" hidden="false" customHeight="false" outlineLevel="0" collapsed="false">
      <c r="A6294" s="294" t="s">
        <v>13258</v>
      </c>
      <c r="B6294" s="295" t="s">
        <v>13259</v>
      </c>
      <c r="C6294" s="296" t="s">
        <v>72</v>
      </c>
      <c r="D6294" s="297" t="n">
        <v>0.0334</v>
      </c>
      <c r="E6294" s="298" t="n">
        <f aca="false">1-D6294</f>
        <v>0.9666</v>
      </c>
      <c r="F6294" s="299" t="n">
        <v>625.93</v>
      </c>
    </row>
    <row r="6295" customFormat="false" ht="15" hidden="false" customHeight="false" outlineLevel="0" collapsed="false">
      <c r="A6295" s="294" t="s">
        <v>13260</v>
      </c>
      <c r="B6295" s="295" t="s">
        <v>13261</v>
      </c>
      <c r="C6295" s="296" t="s">
        <v>72</v>
      </c>
      <c r="D6295" s="297" t="n">
        <v>0.0531</v>
      </c>
      <c r="E6295" s="298" t="n">
        <f aca="false">1-D6295</f>
        <v>0.9469</v>
      </c>
      <c r="F6295" s="299" t="n">
        <v>701.27</v>
      </c>
    </row>
    <row r="6296" customFormat="false" ht="15" hidden="false" customHeight="false" outlineLevel="0" collapsed="false">
      <c r="A6296" s="294" t="s">
        <v>13262</v>
      </c>
      <c r="B6296" s="295" t="s">
        <v>13263</v>
      </c>
      <c r="C6296" s="296" t="s">
        <v>39</v>
      </c>
      <c r="D6296" s="297" t="n">
        <v>0.4556</v>
      </c>
      <c r="E6296" s="298" t="n">
        <f aca="false">1-D6296</f>
        <v>0.5444</v>
      </c>
      <c r="F6296" s="299" t="n">
        <v>11.15</v>
      </c>
    </row>
    <row r="6297" customFormat="false" ht="15" hidden="false" customHeight="false" outlineLevel="0" collapsed="false">
      <c r="A6297" s="294" t="s">
        <v>13264</v>
      </c>
      <c r="B6297" s="295" t="s">
        <v>13265</v>
      </c>
      <c r="C6297" s="296" t="s">
        <v>39</v>
      </c>
      <c r="D6297" s="297" t="n">
        <v>0.3719</v>
      </c>
      <c r="E6297" s="298" t="n">
        <f aca="false">1-D6297</f>
        <v>0.6281</v>
      </c>
      <c r="F6297" s="299" t="n">
        <v>13.66</v>
      </c>
    </row>
    <row r="6298" customFormat="false" ht="15" hidden="false" customHeight="false" outlineLevel="0" collapsed="false">
      <c r="A6298" s="294" t="s">
        <v>13266</v>
      </c>
      <c r="B6298" s="295" t="s">
        <v>13267</v>
      </c>
      <c r="C6298" s="296" t="s">
        <v>39</v>
      </c>
      <c r="D6298" s="297" t="n">
        <v>0.6706</v>
      </c>
      <c r="E6298" s="298" t="n">
        <f aca="false">1-D6298</f>
        <v>0.3294</v>
      </c>
      <c r="F6298" s="299" t="n">
        <v>7.71</v>
      </c>
    </row>
    <row r="6299" customFormat="false" ht="15" hidden="false" customHeight="false" outlineLevel="0" collapsed="false">
      <c r="A6299" s="294" t="s">
        <v>13268</v>
      </c>
      <c r="B6299" s="295" t="s">
        <v>13269</v>
      </c>
      <c r="C6299" s="296" t="s">
        <v>39</v>
      </c>
      <c r="D6299" s="297" t="n">
        <v>0.5485</v>
      </c>
      <c r="E6299" s="298" t="n">
        <f aca="false">1-D6299</f>
        <v>0.4515</v>
      </c>
      <c r="F6299" s="299" t="n">
        <v>17.43</v>
      </c>
    </row>
    <row r="6300" customFormat="false" ht="15" hidden="false" customHeight="false" outlineLevel="0" collapsed="false">
      <c r="A6300" s="294" t="s">
        <v>13270</v>
      </c>
      <c r="B6300" s="295" t="s">
        <v>13271</v>
      </c>
      <c r="C6300" s="296" t="s">
        <v>39</v>
      </c>
      <c r="D6300" s="297" t="n">
        <v>0.4794</v>
      </c>
      <c r="E6300" s="298" t="n">
        <f aca="false">1-D6300</f>
        <v>0.5206</v>
      </c>
      <c r="F6300" s="299" t="n">
        <v>19.94</v>
      </c>
    </row>
    <row r="6301" customFormat="false" ht="15" hidden="false" customHeight="false" outlineLevel="0" collapsed="false">
      <c r="A6301" s="294" t="s">
        <v>13272</v>
      </c>
      <c r="B6301" s="295" t="s">
        <v>13273</v>
      </c>
      <c r="C6301" s="296" t="s">
        <v>39</v>
      </c>
      <c r="D6301" s="297" t="n">
        <v>0.6898</v>
      </c>
      <c r="E6301" s="298" t="n">
        <f aca="false">1-D6301</f>
        <v>0.3102</v>
      </c>
      <c r="F6301" s="299" t="n">
        <v>13.99</v>
      </c>
    </row>
    <row r="6302" customFormat="false" ht="15" hidden="false" customHeight="false" outlineLevel="0" collapsed="false">
      <c r="A6302" s="294" t="s">
        <v>13274</v>
      </c>
      <c r="B6302" s="295" t="s">
        <v>13275</v>
      </c>
      <c r="C6302" s="296" t="s">
        <v>39</v>
      </c>
      <c r="D6302" s="297" t="n">
        <v>0.5286</v>
      </c>
      <c r="E6302" s="298" t="n">
        <f aca="false">1-D6302</f>
        <v>0.4714</v>
      </c>
      <c r="F6302" s="299" t="n">
        <v>15.55</v>
      </c>
    </row>
    <row r="6303" customFormat="false" ht="15" hidden="false" customHeight="false" outlineLevel="0" collapsed="false">
      <c r="A6303" s="294" t="s">
        <v>13276</v>
      </c>
      <c r="B6303" s="295" t="s">
        <v>13277</v>
      </c>
      <c r="C6303" s="296" t="s">
        <v>39</v>
      </c>
      <c r="D6303" s="297" t="n">
        <v>0.4551</v>
      </c>
      <c r="E6303" s="298" t="n">
        <f aca="false">1-D6303</f>
        <v>0.5449</v>
      </c>
      <c r="F6303" s="299" t="n">
        <v>18.06</v>
      </c>
    </row>
    <row r="6304" customFormat="false" ht="15" hidden="false" customHeight="false" outlineLevel="0" collapsed="false">
      <c r="A6304" s="294" t="s">
        <v>13278</v>
      </c>
      <c r="B6304" s="295" t="s">
        <v>13279</v>
      </c>
      <c r="C6304" s="296" t="s">
        <v>39</v>
      </c>
      <c r="D6304" s="297" t="n">
        <v>0.6862</v>
      </c>
      <c r="E6304" s="298" t="n">
        <f aca="false">1-D6304</f>
        <v>0.3138</v>
      </c>
      <c r="F6304" s="299" t="n">
        <v>12.11</v>
      </c>
    </row>
    <row r="6305" customFormat="false" ht="15" hidden="false" customHeight="false" outlineLevel="0" collapsed="false">
      <c r="A6305" s="294" t="s">
        <v>13280</v>
      </c>
      <c r="B6305" s="295" t="s">
        <v>13281</v>
      </c>
      <c r="C6305" s="296" t="s">
        <v>39</v>
      </c>
      <c r="D6305" s="297" t="n">
        <v>0.4022</v>
      </c>
      <c r="E6305" s="298" t="n">
        <f aca="false">1-D6305</f>
        <v>0.5978</v>
      </c>
      <c r="F6305" s="299" t="n">
        <v>9.25</v>
      </c>
    </row>
    <row r="6306" customFormat="false" ht="15" hidden="false" customHeight="false" outlineLevel="0" collapsed="false">
      <c r="A6306" s="294" t="s">
        <v>13282</v>
      </c>
      <c r="B6306" s="295" t="s">
        <v>13283</v>
      </c>
      <c r="C6306" s="296" t="s">
        <v>39</v>
      </c>
      <c r="D6306" s="297" t="n">
        <v>0.3163</v>
      </c>
      <c r="E6306" s="298" t="n">
        <f aca="false">1-D6306</f>
        <v>0.6837</v>
      </c>
      <c r="F6306" s="299" t="n">
        <v>11.76</v>
      </c>
    </row>
    <row r="6307" customFormat="false" ht="15" hidden="false" customHeight="false" outlineLevel="0" collapsed="false">
      <c r="A6307" s="294" t="s">
        <v>13284</v>
      </c>
      <c r="B6307" s="295" t="s">
        <v>13285</v>
      </c>
      <c r="C6307" s="296" t="s">
        <v>39</v>
      </c>
      <c r="D6307" s="297" t="n">
        <v>0.6558</v>
      </c>
      <c r="E6307" s="298" t="n">
        <f aca="false">1-D6307</f>
        <v>0.3442</v>
      </c>
      <c r="F6307" s="299" t="n">
        <v>5.81</v>
      </c>
    </row>
    <row r="6308" customFormat="false" ht="15" hidden="false" customHeight="false" outlineLevel="0" collapsed="false">
      <c r="A6308" s="294" t="s">
        <v>13286</v>
      </c>
      <c r="B6308" s="295" t="s">
        <v>13287</v>
      </c>
      <c r="C6308" s="296" t="s">
        <v>39</v>
      </c>
      <c r="D6308" s="297" t="n">
        <v>0.4969</v>
      </c>
      <c r="E6308" s="298" t="n">
        <f aca="false">1-D6308</f>
        <v>0.5031</v>
      </c>
      <c r="F6308" s="299" t="n">
        <v>7.95</v>
      </c>
    </row>
    <row r="6309" customFormat="false" ht="15" hidden="false" customHeight="false" outlineLevel="0" collapsed="false">
      <c r="A6309" s="294" t="s">
        <v>13288</v>
      </c>
      <c r="B6309" s="295" t="s">
        <v>13289</v>
      </c>
      <c r="C6309" s="296" t="s">
        <v>39</v>
      </c>
      <c r="D6309" s="297" t="n">
        <v>0.3275</v>
      </c>
      <c r="E6309" s="298" t="n">
        <f aca="false">1-D6309</f>
        <v>0.6725</v>
      </c>
      <c r="F6309" s="299" t="n">
        <v>12.06</v>
      </c>
    </row>
    <row r="6310" customFormat="false" ht="15" hidden="false" customHeight="false" outlineLevel="0" collapsed="false">
      <c r="A6310" s="294" t="s">
        <v>13290</v>
      </c>
      <c r="B6310" s="295" t="s">
        <v>13291</v>
      </c>
      <c r="C6310" s="296" t="s">
        <v>39</v>
      </c>
      <c r="D6310" s="297" t="n">
        <v>0.6629</v>
      </c>
      <c r="E6310" s="298" t="n">
        <f aca="false">1-D6310</f>
        <v>0.3371</v>
      </c>
      <c r="F6310" s="299" t="n">
        <v>6.14</v>
      </c>
    </row>
    <row r="6311" customFormat="false" ht="15" hidden="false" customHeight="false" outlineLevel="0" collapsed="false">
      <c r="A6311" s="294" t="s">
        <v>13292</v>
      </c>
      <c r="B6311" s="295" t="s">
        <v>13293</v>
      </c>
      <c r="C6311" s="296" t="s">
        <v>39</v>
      </c>
      <c r="D6311" s="297" t="n">
        <v>0.4648</v>
      </c>
      <c r="E6311" s="298" t="n">
        <f aca="false">1-D6311</f>
        <v>0.5352</v>
      </c>
      <c r="F6311" s="299" t="n">
        <v>6.97</v>
      </c>
    </row>
    <row r="6312" customFormat="false" ht="15" hidden="false" customHeight="false" outlineLevel="0" collapsed="false">
      <c r="A6312" s="294" t="s">
        <v>13294</v>
      </c>
      <c r="B6312" s="295" t="s">
        <v>13295</v>
      </c>
      <c r="C6312" s="296" t="s">
        <v>39</v>
      </c>
      <c r="D6312" s="297" t="n">
        <v>0.2924</v>
      </c>
      <c r="E6312" s="298" t="n">
        <f aca="false">1-D6312</f>
        <v>0.7076</v>
      </c>
      <c r="F6312" s="299" t="n">
        <v>11.08</v>
      </c>
    </row>
    <row r="6313" customFormat="false" ht="15" hidden="false" customHeight="false" outlineLevel="0" collapsed="false">
      <c r="A6313" s="294" t="s">
        <v>13296</v>
      </c>
      <c r="B6313" s="295" t="s">
        <v>13297</v>
      </c>
      <c r="C6313" s="296" t="s">
        <v>39</v>
      </c>
      <c r="D6313" s="297" t="n">
        <v>0.6512</v>
      </c>
      <c r="E6313" s="298" t="n">
        <f aca="false">1-D6313</f>
        <v>0.3488</v>
      </c>
      <c r="F6313" s="299" t="n">
        <v>5.16</v>
      </c>
    </row>
    <row r="6314" customFormat="false" ht="15" hidden="false" customHeight="false" outlineLevel="0" collapsed="false">
      <c r="A6314" s="294" t="s">
        <v>13298</v>
      </c>
      <c r="B6314" s="295" t="s">
        <v>13299</v>
      </c>
      <c r="C6314" s="296" t="s">
        <v>39</v>
      </c>
      <c r="D6314" s="297" t="n">
        <v>0.584</v>
      </c>
      <c r="E6314" s="298" t="n">
        <f aca="false">1-D6314</f>
        <v>0.416</v>
      </c>
      <c r="F6314" s="299" t="n">
        <v>13.15</v>
      </c>
    </row>
    <row r="6315" customFormat="false" ht="15" hidden="false" customHeight="false" outlineLevel="0" collapsed="false">
      <c r="A6315" s="294" t="s">
        <v>13300</v>
      </c>
      <c r="B6315" s="295" t="s">
        <v>13301</v>
      </c>
      <c r="C6315" s="296" t="s">
        <v>39</v>
      </c>
      <c r="D6315" s="297" t="n">
        <v>0.445</v>
      </c>
      <c r="E6315" s="298" t="n">
        <f aca="false">1-D6315</f>
        <v>0.555</v>
      </c>
      <c r="F6315" s="299" t="n">
        <v>17.26</v>
      </c>
    </row>
    <row r="6316" customFormat="false" ht="15" hidden="false" customHeight="false" outlineLevel="0" collapsed="false">
      <c r="A6316" s="294" t="s">
        <v>13302</v>
      </c>
      <c r="B6316" s="295" t="s">
        <v>13303</v>
      </c>
      <c r="C6316" s="296" t="s">
        <v>39</v>
      </c>
      <c r="D6316" s="297" t="n">
        <v>0.6878</v>
      </c>
      <c r="E6316" s="298" t="n">
        <f aca="false">1-D6316</f>
        <v>0.3122</v>
      </c>
      <c r="F6316" s="299" t="n">
        <v>11.34</v>
      </c>
    </row>
    <row r="6317" customFormat="false" ht="15" hidden="false" customHeight="false" outlineLevel="0" collapsed="false">
      <c r="A6317" s="294" t="s">
        <v>13304</v>
      </c>
      <c r="B6317" s="295" t="s">
        <v>13305</v>
      </c>
      <c r="C6317" s="296" t="s">
        <v>39</v>
      </c>
      <c r="D6317" s="297" t="n">
        <v>0.6677</v>
      </c>
      <c r="E6317" s="298" t="n">
        <f aca="false">1-D6317</f>
        <v>0.3323</v>
      </c>
      <c r="F6317" s="299" t="n">
        <v>3.13</v>
      </c>
    </row>
    <row r="6318" customFormat="false" ht="15" hidden="false" customHeight="false" outlineLevel="0" collapsed="false">
      <c r="A6318" s="294" t="s">
        <v>13306</v>
      </c>
      <c r="B6318" s="295" t="s">
        <v>13307</v>
      </c>
      <c r="C6318" s="296" t="s">
        <v>39</v>
      </c>
      <c r="D6318" s="297" t="n">
        <v>0.6904</v>
      </c>
      <c r="E6318" s="298" t="n">
        <f aca="false">1-D6318</f>
        <v>0.3096</v>
      </c>
      <c r="F6318" s="299" t="n">
        <v>5.75</v>
      </c>
    </row>
    <row r="6319" customFormat="false" ht="15" hidden="false" customHeight="false" outlineLevel="0" collapsed="false">
      <c r="A6319" s="294" t="s">
        <v>13308</v>
      </c>
      <c r="B6319" s="295" t="s">
        <v>13309</v>
      </c>
      <c r="C6319" s="296" t="s">
        <v>39</v>
      </c>
      <c r="D6319" s="297" t="n">
        <v>0.6847</v>
      </c>
      <c r="E6319" s="298" t="n">
        <f aca="false">1-D6319</f>
        <v>0.3153</v>
      </c>
      <c r="F6319" s="299" t="n">
        <v>4.98</v>
      </c>
    </row>
    <row r="6320" customFormat="false" ht="15" hidden="false" customHeight="false" outlineLevel="0" collapsed="false">
      <c r="A6320" s="294" t="s">
        <v>13310</v>
      </c>
      <c r="B6320" s="295" t="s">
        <v>13311</v>
      </c>
      <c r="C6320" s="296" t="s">
        <v>39</v>
      </c>
      <c r="D6320" s="297" t="n">
        <v>0.6555</v>
      </c>
      <c r="E6320" s="298" t="n">
        <f aca="false">1-D6320</f>
        <v>0.3445</v>
      </c>
      <c r="F6320" s="299" t="n">
        <v>2.38</v>
      </c>
    </row>
    <row r="6321" customFormat="false" ht="15" hidden="false" customHeight="false" outlineLevel="0" collapsed="false">
      <c r="A6321" s="294" t="s">
        <v>13312</v>
      </c>
      <c r="B6321" s="295" t="s">
        <v>13313</v>
      </c>
      <c r="C6321" s="296" t="s">
        <v>39</v>
      </c>
      <c r="D6321" s="297" t="n">
        <v>0.6818</v>
      </c>
      <c r="E6321" s="298" t="n">
        <f aca="false">1-D6321</f>
        <v>0.3182</v>
      </c>
      <c r="F6321" s="299" t="n">
        <v>2.42</v>
      </c>
    </row>
    <row r="6322" customFormat="false" ht="15" hidden="false" customHeight="false" outlineLevel="0" collapsed="false">
      <c r="A6322" s="294" t="s">
        <v>13314</v>
      </c>
      <c r="B6322" s="295" t="s">
        <v>13315</v>
      </c>
      <c r="C6322" s="296" t="s">
        <v>39</v>
      </c>
      <c r="D6322" s="297" t="n">
        <v>0.675</v>
      </c>
      <c r="E6322" s="298" t="n">
        <f aca="false">1-D6322</f>
        <v>0.325</v>
      </c>
      <c r="F6322" s="299" t="n">
        <v>2</v>
      </c>
    </row>
    <row r="6323" customFormat="false" ht="15" hidden="false" customHeight="false" outlineLevel="0" collapsed="false">
      <c r="A6323" s="294" t="s">
        <v>13316</v>
      </c>
      <c r="B6323" s="295" t="s">
        <v>13317</v>
      </c>
      <c r="C6323" s="296" t="s">
        <v>39</v>
      </c>
      <c r="D6323" s="297" t="n">
        <v>0.6982</v>
      </c>
      <c r="E6323" s="298" t="n">
        <f aca="false">1-D6323</f>
        <v>0.3018</v>
      </c>
      <c r="F6323" s="299" t="n">
        <v>4.54</v>
      </c>
    </row>
    <row r="6324" customFormat="false" ht="15" hidden="false" customHeight="false" outlineLevel="0" collapsed="false">
      <c r="A6324" s="294" t="s">
        <v>13318</v>
      </c>
      <c r="B6324" s="295" t="s">
        <v>13319</v>
      </c>
      <c r="C6324" s="296" t="s">
        <v>39</v>
      </c>
      <c r="D6324" s="297" t="n">
        <v>0.6985</v>
      </c>
      <c r="E6324" s="298" t="n">
        <f aca="false">1-D6324</f>
        <v>0.3015</v>
      </c>
      <c r="F6324" s="299" t="n">
        <v>4.08</v>
      </c>
    </row>
    <row r="6325" customFormat="false" ht="15" hidden="false" customHeight="false" outlineLevel="0" collapsed="false">
      <c r="A6325" s="294" t="s">
        <v>13320</v>
      </c>
      <c r="B6325" s="295" t="s">
        <v>13321</v>
      </c>
      <c r="C6325" s="296" t="s">
        <v>39</v>
      </c>
      <c r="D6325" s="297" t="n">
        <v>0.6967</v>
      </c>
      <c r="E6325" s="298" t="n">
        <f aca="false">1-D6325</f>
        <v>0.3033</v>
      </c>
      <c r="F6325" s="299" t="n">
        <v>3.66</v>
      </c>
    </row>
    <row r="6326" customFormat="false" ht="15" hidden="false" customHeight="false" outlineLevel="0" collapsed="false">
      <c r="A6326" s="294" t="s">
        <v>13322</v>
      </c>
      <c r="B6326" s="295" t="s">
        <v>13323</v>
      </c>
      <c r="C6326" s="296" t="s">
        <v>39</v>
      </c>
      <c r="D6326" s="297" t="n">
        <v>0.7051</v>
      </c>
      <c r="E6326" s="298" t="n">
        <f aca="false">1-D6326</f>
        <v>0.2949</v>
      </c>
      <c r="F6326" s="299" t="n">
        <v>6.24</v>
      </c>
    </row>
    <row r="6327" customFormat="false" ht="15" hidden="false" customHeight="false" outlineLevel="0" collapsed="false">
      <c r="A6327" s="294" t="s">
        <v>13324</v>
      </c>
      <c r="B6327" s="295" t="s">
        <v>13325</v>
      </c>
      <c r="C6327" s="296" t="s">
        <v>61</v>
      </c>
      <c r="D6327" s="297" t="n">
        <v>0.0637</v>
      </c>
      <c r="E6327" s="298" t="n">
        <f aca="false">1-D6327</f>
        <v>0.9363</v>
      </c>
      <c r="F6327" s="299" t="n">
        <v>34.99</v>
      </c>
    </row>
    <row r="6328" customFormat="false" ht="15" hidden="false" customHeight="false" outlineLevel="0" collapsed="false">
      <c r="A6328" s="294" t="s">
        <v>13326</v>
      </c>
      <c r="B6328" s="295" t="s">
        <v>13327</v>
      </c>
      <c r="C6328" s="296" t="s">
        <v>61</v>
      </c>
      <c r="D6328" s="297" t="n">
        <v>0.1557</v>
      </c>
      <c r="E6328" s="298" t="n">
        <f aca="false">1-D6328</f>
        <v>0.8443</v>
      </c>
      <c r="F6328" s="299" t="n">
        <v>11.56</v>
      </c>
    </row>
    <row r="6329" customFormat="false" ht="15" hidden="false" customHeight="false" outlineLevel="0" collapsed="false">
      <c r="A6329" s="294" t="s">
        <v>13328</v>
      </c>
      <c r="B6329" s="295" t="s">
        <v>13329</v>
      </c>
      <c r="C6329" s="296" t="s">
        <v>39</v>
      </c>
      <c r="D6329" s="297" t="n">
        <v>0.1203</v>
      </c>
      <c r="E6329" s="298" t="n">
        <f aca="false">1-D6329</f>
        <v>0.8797</v>
      </c>
      <c r="F6329" s="299" t="n">
        <v>181.62</v>
      </c>
    </row>
    <row r="6330" customFormat="false" ht="15" hidden="false" customHeight="false" outlineLevel="0" collapsed="false">
      <c r="A6330" s="294" t="s">
        <v>13330</v>
      </c>
      <c r="B6330" s="295" t="s">
        <v>13331</v>
      </c>
      <c r="C6330" s="296" t="s">
        <v>39</v>
      </c>
      <c r="D6330" s="297" t="n">
        <v>0.1256</v>
      </c>
      <c r="E6330" s="298" t="n">
        <f aca="false">1-D6330</f>
        <v>0.8744</v>
      </c>
      <c r="F6330" s="299" t="n">
        <v>153.65</v>
      </c>
    </row>
    <row r="6331" customFormat="false" ht="15" hidden="false" customHeight="false" outlineLevel="0" collapsed="false">
      <c r="A6331" s="294" t="s">
        <v>13332</v>
      </c>
      <c r="B6331" s="295" t="s">
        <v>13333</v>
      </c>
      <c r="C6331" s="296" t="s">
        <v>39</v>
      </c>
      <c r="D6331" s="297" t="n">
        <v>0.126</v>
      </c>
      <c r="E6331" s="298" t="n">
        <f aca="false">1-D6331</f>
        <v>0.874</v>
      </c>
      <c r="F6331" s="299" t="n">
        <v>205.21</v>
      </c>
    </row>
    <row r="6332" customFormat="false" ht="15" hidden="false" customHeight="false" outlineLevel="0" collapsed="false">
      <c r="A6332" s="294" t="s">
        <v>13334</v>
      </c>
      <c r="B6332" s="295" t="s">
        <v>13335</v>
      </c>
      <c r="C6332" s="296" t="s">
        <v>39</v>
      </c>
      <c r="D6332" s="297" t="n">
        <v>0.1382</v>
      </c>
      <c r="E6332" s="298" t="n">
        <f aca="false">1-D6332</f>
        <v>0.8618</v>
      </c>
      <c r="F6332" s="299" t="n">
        <v>247</v>
      </c>
    </row>
    <row r="6333" customFormat="false" ht="15" hidden="false" customHeight="false" outlineLevel="0" collapsed="false">
      <c r="A6333" s="294" t="s">
        <v>13336</v>
      </c>
      <c r="B6333" s="295" t="s">
        <v>13337</v>
      </c>
      <c r="C6333" s="296" t="s">
        <v>39</v>
      </c>
      <c r="D6333" s="297" t="n">
        <v>0.1343</v>
      </c>
      <c r="E6333" s="298" t="n">
        <f aca="false">1-D6333</f>
        <v>0.8657</v>
      </c>
      <c r="F6333" s="299" t="n">
        <v>165.86</v>
      </c>
    </row>
    <row r="6334" customFormat="false" ht="15" hidden="false" customHeight="false" outlineLevel="0" collapsed="false">
      <c r="A6334" s="294" t="s">
        <v>13338</v>
      </c>
      <c r="B6334" s="295" t="s">
        <v>13339</v>
      </c>
      <c r="C6334" s="296" t="s">
        <v>39</v>
      </c>
      <c r="D6334" s="297" t="n">
        <v>0.1505</v>
      </c>
      <c r="E6334" s="298" t="n">
        <f aca="false">1-D6334</f>
        <v>0.8495</v>
      </c>
      <c r="F6334" s="299" t="n">
        <v>189.88</v>
      </c>
    </row>
    <row r="6335" customFormat="false" ht="15" hidden="false" customHeight="false" outlineLevel="0" collapsed="false">
      <c r="A6335" s="294" t="s">
        <v>13340</v>
      </c>
      <c r="B6335" s="295" t="s">
        <v>13341</v>
      </c>
      <c r="C6335" s="296" t="s">
        <v>39</v>
      </c>
      <c r="D6335" s="297" t="n">
        <v>0.1264</v>
      </c>
      <c r="E6335" s="298" t="n">
        <f aca="false">1-D6335</f>
        <v>0.8736</v>
      </c>
      <c r="F6335" s="299" t="n">
        <v>152.69</v>
      </c>
    </row>
    <row r="6336" customFormat="false" ht="15" hidden="false" customHeight="false" outlineLevel="0" collapsed="false">
      <c r="A6336" s="294" t="s">
        <v>13342</v>
      </c>
      <c r="B6336" s="295" t="s">
        <v>13343</v>
      </c>
      <c r="C6336" s="296" t="s">
        <v>39</v>
      </c>
      <c r="D6336" s="297" t="n">
        <v>0.1337</v>
      </c>
      <c r="E6336" s="298" t="n">
        <f aca="false">1-D6336</f>
        <v>0.8663</v>
      </c>
      <c r="F6336" s="299" t="n">
        <v>147.94</v>
      </c>
    </row>
    <row r="6337" customFormat="false" ht="15" hidden="false" customHeight="false" outlineLevel="0" collapsed="false">
      <c r="A6337" s="294" t="s">
        <v>13344</v>
      </c>
      <c r="B6337" s="295" t="s">
        <v>13345</v>
      </c>
      <c r="C6337" s="296" t="s">
        <v>39</v>
      </c>
      <c r="D6337" s="297" t="n">
        <v>0.1397</v>
      </c>
      <c r="E6337" s="298" t="n">
        <f aca="false">1-D6337</f>
        <v>0.8603</v>
      </c>
      <c r="F6337" s="299" t="n">
        <v>186.99</v>
      </c>
    </row>
    <row r="6338" customFormat="false" ht="15" hidden="false" customHeight="false" outlineLevel="0" collapsed="false">
      <c r="A6338" s="294" t="s">
        <v>13346</v>
      </c>
      <c r="B6338" s="295" t="s">
        <v>13347</v>
      </c>
      <c r="C6338" s="296" t="s">
        <v>39</v>
      </c>
      <c r="D6338" s="297" t="n">
        <v>0.1333</v>
      </c>
      <c r="E6338" s="298" t="n">
        <f aca="false">1-D6338</f>
        <v>0.8667</v>
      </c>
      <c r="F6338" s="299" t="n">
        <v>125.74</v>
      </c>
    </row>
    <row r="6339" customFormat="false" ht="15" hidden="false" customHeight="false" outlineLevel="0" collapsed="false">
      <c r="A6339" s="294" t="s">
        <v>237</v>
      </c>
      <c r="B6339" s="295" t="s">
        <v>238</v>
      </c>
      <c r="C6339" s="296" t="s">
        <v>39</v>
      </c>
      <c r="D6339" s="297" t="n">
        <v>0.1494</v>
      </c>
      <c r="E6339" s="298" t="n">
        <f aca="false">1-D6339</f>
        <v>0.8506</v>
      </c>
      <c r="F6339" s="299" t="n">
        <v>108.61</v>
      </c>
    </row>
    <row r="6340" customFormat="false" ht="15" hidden="false" customHeight="false" outlineLevel="0" collapsed="false">
      <c r="A6340" s="294" t="s">
        <v>13348</v>
      </c>
      <c r="B6340" s="295" t="s">
        <v>13349</v>
      </c>
      <c r="C6340" s="296" t="s">
        <v>39</v>
      </c>
      <c r="D6340" s="297" t="n">
        <v>0.1584</v>
      </c>
      <c r="E6340" s="298" t="n">
        <f aca="false">1-D6340</f>
        <v>0.8416</v>
      </c>
      <c r="F6340" s="299" t="n">
        <v>129.86</v>
      </c>
    </row>
    <row r="6341" customFormat="false" ht="15" hidden="false" customHeight="false" outlineLevel="0" collapsed="false">
      <c r="A6341" s="294" t="s">
        <v>13350</v>
      </c>
      <c r="B6341" s="295" t="s">
        <v>13351</v>
      </c>
      <c r="C6341" s="296" t="s">
        <v>39</v>
      </c>
      <c r="D6341" s="297" t="n">
        <v>0.1469</v>
      </c>
      <c r="E6341" s="298" t="n">
        <f aca="false">1-D6341</f>
        <v>0.8531</v>
      </c>
      <c r="F6341" s="299" t="n">
        <v>96.84</v>
      </c>
    </row>
    <row r="6342" customFormat="false" ht="15" hidden="false" customHeight="false" outlineLevel="0" collapsed="false">
      <c r="A6342" s="294" t="s">
        <v>13352</v>
      </c>
      <c r="B6342" s="295" t="s">
        <v>13353</v>
      </c>
      <c r="C6342" s="296" t="s">
        <v>39</v>
      </c>
      <c r="D6342" s="297" t="n">
        <v>0.1439</v>
      </c>
      <c r="E6342" s="298" t="n">
        <f aca="false">1-D6342</f>
        <v>0.8561</v>
      </c>
      <c r="F6342" s="299" t="n">
        <v>75.34</v>
      </c>
    </row>
    <row r="6343" customFormat="false" ht="15" hidden="false" customHeight="false" outlineLevel="0" collapsed="false">
      <c r="A6343" s="294" t="s">
        <v>13354</v>
      </c>
      <c r="B6343" s="295" t="s">
        <v>13355</v>
      </c>
      <c r="C6343" s="296" t="s">
        <v>39</v>
      </c>
      <c r="D6343" s="297" t="n">
        <v>0.1491</v>
      </c>
      <c r="E6343" s="298" t="n">
        <f aca="false">1-D6343</f>
        <v>0.8509</v>
      </c>
      <c r="F6343" s="299" t="n">
        <v>95.2</v>
      </c>
    </row>
    <row r="6344" customFormat="false" ht="15" hidden="false" customHeight="false" outlineLevel="0" collapsed="false">
      <c r="A6344" s="294" t="s">
        <v>13356</v>
      </c>
      <c r="B6344" s="295" t="s">
        <v>13357</v>
      </c>
      <c r="C6344" s="296" t="s">
        <v>39</v>
      </c>
      <c r="D6344" s="297" t="n">
        <v>0.1457</v>
      </c>
      <c r="E6344" s="298" t="n">
        <f aca="false">1-D6344</f>
        <v>0.8543</v>
      </c>
      <c r="F6344" s="299" t="n">
        <v>64.29</v>
      </c>
    </row>
    <row r="6345" customFormat="false" ht="15" hidden="false" customHeight="false" outlineLevel="0" collapsed="false">
      <c r="A6345" s="294" t="s">
        <v>13358</v>
      </c>
      <c r="B6345" s="295" t="s">
        <v>13359</v>
      </c>
      <c r="C6345" s="296" t="s">
        <v>39</v>
      </c>
      <c r="D6345" s="297" t="n">
        <v>0.1293</v>
      </c>
      <c r="E6345" s="298" t="n">
        <f aca="false">1-D6345</f>
        <v>0.8707</v>
      </c>
      <c r="F6345" s="299" t="n">
        <v>176.58</v>
      </c>
    </row>
    <row r="6346" customFormat="false" ht="15" hidden="false" customHeight="false" outlineLevel="0" collapsed="false">
      <c r="A6346" s="294" t="s">
        <v>13360</v>
      </c>
      <c r="B6346" s="295" t="s">
        <v>13361</v>
      </c>
      <c r="C6346" s="296" t="s">
        <v>39</v>
      </c>
      <c r="D6346" s="297" t="n">
        <v>0.1389</v>
      </c>
      <c r="E6346" s="298" t="n">
        <f aca="false">1-D6346</f>
        <v>0.8611</v>
      </c>
      <c r="F6346" s="299" t="n">
        <v>216.99</v>
      </c>
    </row>
    <row r="6347" customFormat="false" ht="15" hidden="false" customHeight="false" outlineLevel="0" collapsed="false">
      <c r="A6347" s="294" t="s">
        <v>13362</v>
      </c>
      <c r="B6347" s="295" t="s">
        <v>13363</v>
      </c>
      <c r="C6347" s="296" t="s">
        <v>39</v>
      </c>
      <c r="D6347" s="297" t="n">
        <v>0.1403</v>
      </c>
      <c r="E6347" s="298" t="n">
        <f aca="false">1-D6347</f>
        <v>0.8597</v>
      </c>
      <c r="F6347" s="299" t="n">
        <v>137.22</v>
      </c>
    </row>
    <row r="6348" customFormat="false" ht="15" hidden="false" customHeight="false" outlineLevel="0" collapsed="false">
      <c r="A6348" s="294" t="s">
        <v>13364</v>
      </c>
      <c r="B6348" s="295" t="s">
        <v>13365</v>
      </c>
      <c r="C6348" s="296" t="s">
        <v>39</v>
      </c>
      <c r="D6348" s="297" t="n">
        <v>0.1538</v>
      </c>
      <c r="E6348" s="298" t="n">
        <f aca="false">1-D6348</f>
        <v>0.8462</v>
      </c>
      <c r="F6348" s="299" t="n">
        <v>159.86</v>
      </c>
    </row>
    <row r="6349" customFormat="false" ht="15" hidden="false" customHeight="false" outlineLevel="0" collapsed="false">
      <c r="A6349" s="294" t="s">
        <v>13366</v>
      </c>
      <c r="B6349" s="295" t="s">
        <v>13367</v>
      </c>
      <c r="C6349" s="296" t="s">
        <v>39</v>
      </c>
      <c r="D6349" s="297" t="n">
        <v>0.1343</v>
      </c>
      <c r="E6349" s="298" t="n">
        <f aca="false">1-D6349</f>
        <v>0.8657</v>
      </c>
      <c r="F6349" s="299" t="n">
        <v>124.76</v>
      </c>
    </row>
    <row r="6350" customFormat="false" ht="15" hidden="false" customHeight="false" outlineLevel="0" collapsed="false">
      <c r="A6350" s="294" t="s">
        <v>13368</v>
      </c>
      <c r="B6350" s="295" t="s">
        <v>13369</v>
      </c>
      <c r="C6350" s="296" t="s">
        <v>19</v>
      </c>
      <c r="D6350" s="297" t="n">
        <v>0.0266</v>
      </c>
      <c r="E6350" s="298" t="n">
        <f aca="false">1-D6350</f>
        <v>0.9734</v>
      </c>
      <c r="F6350" s="299" t="n">
        <v>2392.44</v>
      </c>
    </row>
    <row r="6351" customFormat="false" ht="15" hidden="false" customHeight="false" outlineLevel="0" collapsed="false">
      <c r="A6351" s="294" t="s">
        <v>13370</v>
      </c>
      <c r="B6351" s="295" t="s">
        <v>13371</v>
      </c>
      <c r="C6351" s="296" t="s">
        <v>19</v>
      </c>
      <c r="D6351" s="297" t="n">
        <v>0.035</v>
      </c>
      <c r="E6351" s="298" t="n">
        <f aca="false">1-D6351</f>
        <v>0.965</v>
      </c>
      <c r="F6351" s="299" t="n">
        <v>2413.91</v>
      </c>
    </row>
    <row r="6352" customFormat="false" ht="15" hidden="false" customHeight="false" outlineLevel="0" collapsed="false">
      <c r="A6352" s="294" t="s">
        <v>13372</v>
      </c>
      <c r="B6352" s="295" t="s">
        <v>13373</v>
      </c>
      <c r="C6352" s="296" t="s">
        <v>19</v>
      </c>
      <c r="D6352" s="297" t="n">
        <v>0.0181</v>
      </c>
      <c r="E6352" s="298" t="n">
        <f aca="false">1-D6352</f>
        <v>0.9819</v>
      </c>
      <c r="F6352" s="299" t="n">
        <v>6183.73</v>
      </c>
    </row>
    <row r="6353" customFormat="false" ht="15" hidden="false" customHeight="false" outlineLevel="0" collapsed="false">
      <c r="A6353" s="294" t="s">
        <v>13374</v>
      </c>
      <c r="B6353" s="295" t="s">
        <v>13375</v>
      </c>
      <c r="C6353" s="296" t="s">
        <v>19</v>
      </c>
      <c r="D6353" s="297" t="n">
        <v>0.0071</v>
      </c>
      <c r="E6353" s="298" t="n">
        <f aca="false">1-D6353</f>
        <v>0.9929</v>
      </c>
      <c r="F6353" s="299" t="n">
        <v>6499.2</v>
      </c>
    </row>
    <row r="6354" customFormat="false" ht="15" hidden="false" customHeight="false" outlineLevel="0" collapsed="false">
      <c r="A6354" s="294" t="s">
        <v>13376</v>
      </c>
      <c r="B6354" s="295" t="s">
        <v>13377</v>
      </c>
      <c r="C6354" s="296" t="s">
        <v>19</v>
      </c>
      <c r="D6354" s="297" t="n">
        <v>0.0655</v>
      </c>
      <c r="E6354" s="298" t="n">
        <f aca="false">1-D6354</f>
        <v>0.9345</v>
      </c>
      <c r="F6354" s="299" t="n">
        <v>2336.39</v>
      </c>
    </row>
    <row r="6355" customFormat="false" ht="15" hidden="false" customHeight="false" outlineLevel="0" collapsed="false">
      <c r="A6355" s="294" t="s">
        <v>13378</v>
      </c>
      <c r="B6355" s="295" t="s">
        <v>13379</v>
      </c>
      <c r="C6355" s="296" t="s">
        <v>19</v>
      </c>
      <c r="D6355" s="297" t="n">
        <v>0.0296</v>
      </c>
      <c r="E6355" s="298" t="n">
        <f aca="false">1-D6355</f>
        <v>0.9704</v>
      </c>
      <c r="F6355" s="299" t="n">
        <v>2208.21</v>
      </c>
    </row>
    <row r="6356" customFormat="false" ht="15" hidden="false" customHeight="false" outlineLevel="0" collapsed="false">
      <c r="A6356" s="294" t="s">
        <v>13380</v>
      </c>
      <c r="B6356" s="295" t="s">
        <v>13381</v>
      </c>
      <c r="C6356" s="296" t="s">
        <v>19</v>
      </c>
      <c r="D6356" s="297" t="n">
        <v>0.0239</v>
      </c>
      <c r="E6356" s="298" t="n">
        <f aca="false">1-D6356</f>
        <v>0.9761</v>
      </c>
      <c r="F6356" s="299" t="n">
        <v>4120.56</v>
      </c>
    </row>
    <row r="6357" customFormat="false" ht="15" hidden="false" customHeight="false" outlineLevel="0" collapsed="false">
      <c r="A6357" s="294" t="s">
        <v>13382</v>
      </c>
      <c r="B6357" s="295" t="s">
        <v>13383</v>
      </c>
      <c r="C6357" s="296" t="s">
        <v>19</v>
      </c>
      <c r="D6357" s="297" t="n">
        <v>0.0189</v>
      </c>
      <c r="E6357" s="298" t="n">
        <f aca="false">1-D6357</f>
        <v>0.9811</v>
      </c>
      <c r="F6357" s="299" t="n">
        <v>4099.1</v>
      </c>
    </row>
    <row r="6358" customFormat="false" ht="15" hidden="false" customHeight="false" outlineLevel="0" collapsed="false">
      <c r="A6358" s="294" t="s">
        <v>13384</v>
      </c>
      <c r="B6358" s="295" t="s">
        <v>13385</v>
      </c>
      <c r="C6358" s="296" t="s">
        <v>19</v>
      </c>
      <c r="D6358" s="297" t="n">
        <v>0.0329</v>
      </c>
      <c r="E6358" s="298" t="n">
        <f aca="false">1-D6358</f>
        <v>0.9671</v>
      </c>
      <c r="F6358" s="299" t="n">
        <v>2567.55</v>
      </c>
    </row>
    <row r="6359" customFormat="false" ht="15" hidden="false" customHeight="false" outlineLevel="0" collapsed="false">
      <c r="A6359" s="294" t="s">
        <v>13386</v>
      </c>
      <c r="B6359" s="295" t="s">
        <v>13387</v>
      </c>
      <c r="C6359" s="296" t="s">
        <v>19</v>
      </c>
      <c r="D6359" s="297" t="n">
        <v>0.025</v>
      </c>
      <c r="E6359" s="298" t="n">
        <f aca="false">1-D6359</f>
        <v>0.975</v>
      </c>
      <c r="F6359" s="299" t="n">
        <v>2546.08</v>
      </c>
    </row>
    <row r="6360" customFormat="false" ht="15" hidden="false" customHeight="false" outlineLevel="0" collapsed="false">
      <c r="A6360" s="294" t="s">
        <v>13388</v>
      </c>
      <c r="B6360" s="295" t="s">
        <v>13389</v>
      </c>
      <c r="C6360" s="296" t="s">
        <v>19</v>
      </c>
      <c r="D6360" s="297" t="n">
        <v>0.0426</v>
      </c>
      <c r="E6360" s="298" t="n">
        <f aca="false">1-D6360</f>
        <v>0.9574</v>
      </c>
      <c r="F6360" s="299" t="n">
        <v>1986.28</v>
      </c>
    </row>
    <row r="6361" customFormat="false" ht="15" hidden="false" customHeight="false" outlineLevel="0" collapsed="false">
      <c r="A6361" s="294" t="s">
        <v>13390</v>
      </c>
      <c r="B6361" s="295" t="s">
        <v>13391</v>
      </c>
      <c r="C6361" s="296" t="s">
        <v>19</v>
      </c>
      <c r="D6361" s="297" t="n">
        <v>0.0324</v>
      </c>
      <c r="E6361" s="298" t="n">
        <f aca="false">1-D6361</f>
        <v>0.9676</v>
      </c>
      <c r="F6361" s="299" t="n">
        <v>1964.81</v>
      </c>
    </row>
    <row r="6362" customFormat="false" ht="15" hidden="false" customHeight="false" outlineLevel="0" collapsed="false">
      <c r="A6362" s="294" t="s">
        <v>13392</v>
      </c>
      <c r="B6362" s="295" t="s">
        <v>13393</v>
      </c>
      <c r="C6362" s="296" t="s">
        <v>19</v>
      </c>
      <c r="D6362" s="297" t="n">
        <v>0.0157</v>
      </c>
      <c r="E6362" s="298" t="n">
        <f aca="false">1-D6362</f>
        <v>0.9843</v>
      </c>
      <c r="F6362" s="299" t="n">
        <v>4897.68</v>
      </c>
    </row>
    <row r="6363" customFormat="false" ht="15" hidden="false" customHeight="false" outlineLevel="0" collapsed="false">
      <c r="A6363" s="294" t="s">
        <v>13394</v>
      </c>
      <c r="B6363" s="295" t="s">
        <v>13395</v>
      </c>
      <c r="C6363" s="296" t="s">
        <v>19</v>
      </c>
      <c r="D6363" s="297" t="n">
        <v>0.0112</v>
      </c>
      <c r="E6363" s="298" t="n">
        <f aca="false">1-D6363</f>
        <v>0.9888</v>
      </c>
      <c r="F6363" s="299" t="n">
        <v>5258.85</v>
      </c>
    </row>
    <row r="6364" customFormat="false" ht="15" hidden="false" customHeight="false" outlineLevel="0" collapsed="false">
      <c r="A6364" s="294" t="s">
        <v>13396</v>
      </c>
      <c r="B6364" s="295" t="s">
        <v>13397</v>
      </c>
      <c r="C6364" s="296" t="s">
        <v>19</v>
      </c>
      <c r="D6364" s="297" t="n">
        <v>0.0156</v>
      </c>
      <c r="E6364" s="298" t="n">
        <f aca="false">1-D6364</f>
        <v>0.9844</v>
      </c>
      <c r="F6364" s="299" t="n">
        <v>2639.16</v>
      </c>
    </row>
    <row r="6365" customFormat="false" ht="15" hidden="false" customHeight="false" outlineLevel="0" collapsed="false">
      <c r="A6365" s="294" t="s">
        <v>13398</v>
      </c>
      <c r="B6365" s="295" t="s">
        <v>13399</v>
      </c>
      <c r="C6365" s="296" t="s">
        <v>19</v>
      </c>
      <c r="D6365" s="297" t="n">
        <v>0.0297</v>
      </c>
      <c r="E6365" s="298" t="n">
        <f aca="false">1-D6365</f>
        <v>0.9703</v>
      </c>
      <c r="F6365" s="299" t="n">
        <v>2844.25</v>
      </c>
    </row>
    <row r="6366" customFormat="false" ht="15" hidden="false" customHeight="false" outlineLevel="0" collapsed="false">
      <c r="A6366" s="294" t="s">
        <v>13400</v>
      </c>
      <c r="B6366" s="295" t="s">
        <v>13401</v>
      </c>
      <c r="C6366" s="296" t="s">
        <v>19</v>
      </c>
      <c r="D6366" s="297" t="n">
        <v>0.0226</v>
      </c>
      <c r="E6366" s="298" t="n">
        <f aca="false">1-D6366</f>
        <v>0.9774</v>
      </c>
      <c r="F6366" s="299" t="n">
        <v>2822.78</v>
      </c>
    </row>
    <row r="6367" customFormat="false" ht="15" hidden="false" customHeight="false" outlineLevel="0" collapsed="false">
      <c r="A6367" s="294" t="s">
        <v>13402</v>
      </c>
      <c r="B6367" s="295" t="s">
        <v>13403</v>
      </c>
      <c r="C6367" s="296" t="s">
        <v>39</v>
      </c>
      <c r="D6367" s="297" t="n">
        <v>0.1974</v>
      </c>
      <c r="E6367" s="298" t="n">
        <f aca="false">1-D6367</f>
        <v>0.8026</v>
      </c>
      <c r="F6367" s="299" t="n">
        <v>82.26</v>
      </c>
    </row>
    <row r="6368" customFormat="false" ht="15" hidden="false" customHeight="false" outlineLevel="0" collapsed="false">
      <c r="A6368" s="294" t="s">
        <v>13404</v>
      </c>
      <c r="B6368" s="295" t="s">
        <v>13405</v>
      </c>
      <c r="C6368" s="296" t="s">
        <v>39</v>
      </c>
      <c r="D6368" s="297" t="n">
        <v>0.2158</v>
      </c>
      <c r="E6368" s="298" t="n">
        <f aca="false">1-D6368</f>
        <v>0.7842</v>
      </c>
      <c r="F6368" s="299" t="n">
        <v>98.52</v>
      </c>
    </row>
    <row r="6369" customFormat="false" ht="15" hidden="false" customHeight="false" outlineLevel="0" collapsed="false">
      <c r="A6369" s="294" t="s">
        <v>609</v>
      </c>
      <c r="B6369" s="295" t="s">
        <v>610</v>
      </c>
      <c r="C6369" s="296" t="s">
        <v>72</v>
      </c>
      <c r="D6369" s="297" t="n">
        <v>0.2879</v>
      </c>
      <c r="E6369" s="298" t="n">
        <f aca="false">1-D6369</f>
        <v>0.7121</v>
      </c>
      <c r="F6369" s="299" t="n">
        <v>786.63</v>
      </c>
    </row>
    <row r="6370" customFormat="false" ht="15" hidden="false" customHeight="false" outlineLevel="0" collapsed="false">
      <c r="A6370" s="294" t="s">
        <v>13406</v>
      </c>
      <c r="B6370" s="295" t="s">
        <v>13407</v>
      </c>
      <c r="C6370" s="296" t="s">
        <v>72</v>
      </c>
      <c r="D6370" s="297" t="n">
        <v>0.1116</v>
      </c>
      <c r="E6370" s="298" t="n">
        <f aca="false">1-D6370</f>
        <v>0.8884</v>
      </c>
      <c r="F6370" s="299" t="n">
        <v>669.69</v>
      </c>
    </row>
    <row r="6371" customFormat="false" ht="15" hidden="false" customHeight="false" outlineLevel="0" collapsed="false">
      <c r="A6371" s="294" t="s">
        <v>13408</v>
      </c>
      <c r="B6371" s="295" t="s">
        <v>13409</v>
      </c>
      <c r="C6371" s="296" t="s">
        <v>72</v>
      </c>
      <c r="D6371" s="297" t="n">
        <v>0.1092</v>
      </c>
      <c r="E6371" s="298" t="n">
        <f aca="false">1-D6371</f>
        <v>0.8908</v>
      </c>
      <c r="F6371" s="299" t="n">
        <v>684.9</v>
      </c>
    </row>
    <row r="6372" customFormat="false" ht="15" hidden="false" customHeight="false" outlineLevel="0" collapsed="false">
      <c r="A6372" s="294" t="s">
        <v>559</v>
      </c>
      <c r="B6372" s="295" t="s">
        <v>560</v>
      </c>
      <c r="C6372" s="296" t="s">
        <v>39</v>
      </c>
      <c r="D6372" s="297" t="n">
        <v>0.0949</v>
      </c>
      <c r="E6372" s="298" t="n">
        <f aca="false">1-D6372</f>
        <v>0.9051</v>
      </c>
      <c r="F6372" s="299" t="n">
        <v>75.25</v>
      </c>
    </row>
    <row r="6373" customFormat="false" ht="15" hidden="false" customHeight="false" outlineLevel="0" collapsed="false">
      <c r="A6373" s="294" t="s">
        <v>13410</v>
      </c>
      <c r="B6373" s="295" t="s">
        <v>13411</v>
      </c>
      <c r="C6373" s="296" t="s">
        <v>39</v>
      </c>
      <c r="D6373" s="297" t="n">
        <v>0.1023</v>
      </c>
      <c r="E6373" s="298" t="n">
        <f aca="false">1-D6373</f>
        <v>0.8977</v>
      </c>
      <c r="F6373" s="299" t="n">
        <v>89.16</v>
      </c>
    </row>
    <row r="6374" customFormat="false" ht="15" hidden="false" customHeight="false" outlineLevel="0" collapsed="false">
      <c r="A6374" s="294" t="s">
        <v>13412</v>
      </c>
      <c r="B6374" s="295" t="s">
        <v>13413</v>
      </c>
      <c r="C6374" s="296" t="s">
        <v>39</v>
      </c>
      <c r="D6374" s="297" t="n">
        <v>0.1699</v>
      </c>
      <c r="E6374" s="298" t="n">
        <f aca="false">1-D6374</f>
        <v>0.8301</v>
      </c>
      <c r="F6374" s="299" t="n">
        <v>115.12</v>
      </c>
    </row>
    <row r="6375" customFormat="false" ht="15" hidden="false" customHeight="false" outlineLevel="0" collapsed="false">
      <c r="A6375" s="294" t="s">
        <v>13414</v>
      </c>
      <c r="B6375" s="295" t="s">
        <v>13415</v>
      </c>
      <c r="C6375" s="296" t="s">
        <v>39</v>
      </c>
      <c r="D6375" s="297" t="n">
        <v>0.1495</v>
      </c>
      <c r="E6375" s="298" t="n">
        <f aca="false">1-D6375</f>
        <v>0.8505</v>
      </c>
      <c r="F6375" s="299" t="n">
        <v>98.97</v>
      </c>
    </row>
    <row r="6376" customFormat="false" ht="15" hidden="false" customHeight="false" outlineLevel="0" collapsed="false">
      <c r="A6376" s="294" t="s">
        <v>13416</v>
      </c>
      <c r="B6376" s="295" t="s">
        <v>13417</v>
      </c>
      <c r="C6376" s="296" t="s">
        <v>39</v>
      </c>
      <c r="D6376" s="297" t="n">
        <v>0.2469</v>
      </c>
      <c r="E6376" s="298" t="n">
        <f aca="false">1-D6376</f>
        <v>0.7531</v>
      </c>
      <c r="F6376" s="299" t="n">
        <v>73.84</v>
      </c>
    </row>
    <row r="6377" customFormat="false" ht="15" hidden="false" customHeight="false" outlineLevel="0" collapsed="false">
      <c r="A6377" s="294" t="s">
        <v>13418</v>
      </c>
      <c r="B6377" s="295" t="s">
        <v>13419</v>
      </c>
      <c r="C6377" s="296" t="s">
        <v>39</v>
      </c>
      <c r="D6377" s="297" t="n">
        <v>0.2559</v>
      </c>
      <c r="E6377" s="298" t="n">
        <f aca="false">1-D6377</f>
        <v>0.7441</v>
      </c>
      <c r="F6377" s="299" t="n">
        <v>45.61</v>
      </c>
    </row>
    <row r="6378" customFormat="false" ht="15" hidden="false" customHeight="false" outlineLevel="0" collapsed="false">
      <c r="A6378" s="294" t="s">
        <v>13420</v>
      </c>
      <c r="B6378" s="295" t="s">
        <v>13421</v>
      </c>
      <c r="C6378" s="296" t="s">
        <v>39</v>
      </c>
      <c r="D6378" s="297" t="n">
        <v>0.1714</v>
      </c>
      <c r="E6378" s="298" t="n">
        <f aca="false">1-D6378</f>
        <v>0.8286</v>
      </c>
      <c r="F6378" s="299" t="n">
        <v>71.84</v>
      </c>
    </row>
    <row r="6379" customFormat="false" ht="15" hidden="false" customHeight="false" outlineLevel="0" collapsed="false">
      <c r="A6379" s="294" t="s">
        <v>13422</v>
      </c>
      <c r="B6379" s="295" t="s">
        <v>13423</v>
      </c>
      <c r="C6379" s="296" t="s">
        <v>39</v>
      </c>
      <c r="D6379" s="297" t="n">
        <v>0.1842</v>
      </c>
      <c r="E6379" s="298" t="n">
        <f aca="false">1-D6379</f>
        <v>0.8158</v>
      </c>
      <c r="F6379" s="299" t="n">
        <v>90.32</v>
      </c>
    </row>
    <row r="6380" customFormat="false" ht="15" hidden="false" customHeight="false" outlineLevel="0" collapsed="false">
      <c r="A6380" s="294" t="s">
        <v>13424</v>
      </c>
      <c r="B6380" s="295" t="s">
        <v>13425</v>
      </c>
      <c r="C6380" s="296" t="s">
        <v>39</v>
      </c>
      <c r="D6380" s="297" t="n">
        <v>0.1648</v>
      </c>
      <c r="E6380" s="298" t="n">
        <f aca="false">1-D6380</f>
        <v>0.8352</v>
      </c>
      <c r="F6380" s="299" t="n">
        <v>86.37</v>
      </c>
    </row>
    <row r="6381" customFormat="false" ht="15" hidden="false" customHeight="false" outlineLevel="0" collapsed="false">
      <c r="A6381" s="294" t="s">
        <v>13426</v>
      </c>
      <c r="B6381" s="295" t="s">
        <v>13427</v>
      </c>
      <c r="C6381" s="296" t="s">
        <v>39</v>
      </c>
      <c r="D6381" s="297" t="n">
        <v>0.1911</v>
      </c>
      <c r="E6381" s="298" t="n">
        <f aca="false">1-D6381</f>
        <v>0.8089</v>
      </c>
      <c r="F6381" s="299" t="n">
        <v>74.48</v>
      </c>
    </row>
    <row r="6382" customFormat="false" ht="15" hidden="false" customHeight="false" outlineLevel="0" collapsed="false">
      <c r="A6382" s="294" t="s">
        <v>13428</v>
      </c>
      <c r="B6382" s="295" t="s">
        <v>13429</v>
      </c>
      <c r="C6382" s="296" t="s">
        <v>39</v>
      </c>
      <c r="D6382" s="297" t="n">
        <v>0.0902</v>
      </c>
      <c r="E6382" s="298" t="n">
        <f aca="false">1-D6382</f>
        <v>0.9098</v>
      </c>
      <c r="F6382" s="299" t="n">
        <v>116.29</v>
      </c>
    </row>
    <row r="6383" customFormat="false" ht="15" hidden="false" customHeight="false" outlineLevel="0" collapsed="false">
      <c r="A6383" s="294" t="s">
        <v>13430</v>
      </c>
      <c r="B6383" s="295" t="s">
        <v>13431</v>
      </c>
      <c r="C6383" s="296" t="s">
        <v>39</v>
      </c>
      <c r="D6383" s="297" t="n">
        <v>0.096</v>
      </c>
      <c r="E6383" s="298" t="n">
        <f aca="false">1-D6383</f>
        <v>0.904</v>
      </c>
      <c r="F6383" s="299" t="n">
        <v>60.1</v>
      </c>
    </row>
    <row r="6384" customFormat="false" ht="15" hidden="false" customHeight="false" outlineLevel="0" collapsed="false">
      <c r="A6384" s="294" t="s">
        <v>13432</v>
      </c>
      <c r="B6384" s="295" t="s">
        <v>13433</v>
      </c>
      <c r="C6384" s="296" t="s">
        <v>39</v>
      </c>
      <c r="D6384" s="297" t="n">
        <v>0.1164</v>
      </c>
      <c r="E6384" s="298" t="n">
        <f aca="false">1-D6384</f>
        <v>0.8836</v>
      </c>
      <c r="F6384" s="299" t="n">
        <v>69.86</v>
      </c>
    </row>
    <row r="6385" customFormat="false" ht="15" hidden="false" customHeight="false" outlineLevel="0" collapsed="false">
      <c r="A6385" s="294" t="s">
        <v>13434</v>
      </c>
      <c r="B6385" s="295" t="s">
        <v>13435</v>
      </c>
      <c r="C6385" s="296" t="s">
        <v>39</v>
      </c>
      <c r="D6385" s="297" t="n">
        <v>0.0577</v>
      </c>
      <c r="E6385" s="298" t="n">
        <f aca="false">1-D6385</f>
        <v>0.9423</v>
      </c>
      <c r="F6385" s="299" t="n">
        <v>63.79</v>
      </c>
    </row>
    <row r="6386" customFormat="false" ht="15" hidden="false" customHeight="false" outlineLevel="0" collapsed="false">
      <c r="A6386" s="294" t="s">
        <v>13436</v>
      </c>
      <c r="B6386" s="295" t="s">
        <v>13437</v>
      </c>
      <c r="C6386" s="296" t="s">
        <v>39</v>
      </c>
      <c r="D6386" s="297" t="n">
        <v>0.0592</v>
      </c>
      <c r="E6386" s="298" t="n">
        <f aca="false">1-D6386</f>
        <v>0.9408</v>
      </c>
      <c r="F6386" s="299" t="n">
        <v>69.62</v>
      </c>
    </row>
    <row r="6387" customFormat="false" ht="15" hidden="false" customHeight="false" outlineLevel="0" collapsed="false">
      <c r="A6387" s="294" t="s">
        <v>13438</v>
      </c>
      <c r="B6387" s="295" t="s">
        <v>13439</v>
      </c>
      <c r="C6387" s="296" t="s">
        <v>39</v>
      </c>
      <c r="D6387" s="297" t="n">
        <v>0.1207</v>
      </c>
      <c r="E6387" s="298" t="n">
        <f aca="false">1-D6387</f>
        <v>0.8793</v>
      </c>
      <c r="F6387" s="299" t="n">
        <v>77.2</v>
      </c>
    </row>
    <row r="6388" customFormat="false" ht="15" hidden="false" customHeight="false" outlineLevel="0" collapsed="false">
      <c r="A6388" s="294" t="s">
        <v>13440</v>
      </c>
      <c r="B6388" s="295" t="s">
        <v>13441</v>
      </c>
      <c r="C6388" s="296" t="s">
        <v>39</v>
      </c>
      <c r="D6388" s="297" t="n">
        <v>0.1031</v>
      </c>
      <c r="E6388" s="298" t="n">
        <f aca="false">1-D6388</f>
        <v>0.8969</v>
      </c>
      <c r="F6388" s="299" t="n">
        <v>74.59</v>
      </c>
    </row>
    <row r="6389" customFormat="false" ht="15" hidden="false" customHeight="false" outlineLevel="0" collapsed="false">
      <c r="A6389" s="294" t="s">
        <v>13442</v>
      </c>
      <c r="B6389" s="295" t="s">
        <v>13443</v>
      </c>
      <c r="C6389" s="296" t="s">
        <v>39</v>
      </c>
      <c r="D6389" s="297" t="n">
        <v>0.1129</v>
      </c>
      <c r="E6389" s="298" t="n">
        <f aca="false">1-D6389</f>
        <v>0.8871</v>
      </c>
      <c r="F6389" s="299" t="n">
        <v>88.98</v>
      </c>
    </row>
    <row r="6390" customFormat="false" ht="15" hidden="false" customHeight="false" outlineLevel="0" collapsed="false">
      <c r="A6390" s="294" t="s">
        <v>13444</v>
      </c>
      <c r="B6390" s="295" t="s">
        <v>13445</v>
      </c>
      <c r="C6390" s="296" t="s">
        <v>39</v>
      </c>
      <c r="D6390" s="297" t="n">
        <v>0.1221</v>
      </c>
      <c r="E6390" s="298" t="n">
        <f aca="false">1-D6390</f>
        <v>0.8779</v>
      </c>
      <c r="F6390" s="299" t="n">
        <v>63</v>
      </c>
    </row>
    <row r="6391" customFormat="false" ht="15" hidden="false" customHeight="false" outlineLevel="0" collapsed="false">
      <c r="A6391" s="294" t="s">
        <v>13446</v>
      </c>
      <c r="B6391" s="295" t="s">
        <v>13447</v>
      </c>
      <c r="C6391" s="296" t="s">
        <v>39</v>
      </c>
      <c r="D6391" s="297" t="n">
        <v>0.1381</v>
      </c>
      <c r="E6391" s="298" t="n">
        <f aca="false">1-D6391</f>
        <v>0.8619</v>
      </c>
      <c r="F6391" s="299" t="n">
        <v>72.76</v>
      </c>
    </row>
    <row r="6392" customFormat="false" ht="15" hidden="false" customHeight="false" outlineLevel="0" collapsed="false">
      <c r="A6392" s="294" t="s">
        <v>13448</v>
      </c>
      <c r="B6392" s="295" t="s">
        <v>13449</v>
      </c>
      <c r="C6392" s="296" t="s">
        <v>39</v>
      </c>
      <c r="D6392" s="297" t="n">
        <v>0.1463</v>
      </c>
      <c r="E6392" s="298" t="n">
        <f aca="false">1-D6392</f>
        <v>0.8537</v>
      </c>
      <c r="F6392" s="299" t="n">
        <v>84.82</v>
      </c>
    </row>
    <row r="6393" customFormat="false" ht="15" hidden="false" customHeight="false" outlineLevel="0" collapsed="false">
      <c r="A6393" s="294" t="s">
        <v>13450</v>
      </c>
      <c r="B6393" s="295" t="s">
        <v>13451</v>
      </c>
      <c r="C6393" s="296" t="s">
        <v>39</v>
      </c>
      <c r="D6393" s="297" t="n">
        <v>0.0877</v>
      </c>
      <c r="E6393" s="298" t="n">
        <f aca="false">1-D6393</f>
        <v>0.9123</v>
      </c>
      <c r="F6393" s="299" t="n">
        <v>100.08</v>
      </c>
    </row>
    <row r="6394" customFormat="false" ht="15" hidden="false" customHeight="false" outlineLevel="0" collapsed="false">
      <c r="A6394" s="294" t="s">
        <v>13452</v>
      </c>
      <c r="B6394" s="295" t="s">
        <v>13453</v>
      </c>
      <c r="C6394" s="296" t="s">
        <v>39</v>
      </c>
      <c r="D6394" s="297" t="n">
        <v>0.0733</v>
      </c>
      <c r="E6394" s="298" t="n">
        <f aca="false">1-D6394</f>
        <v>0.9267</v>
      </c>
      <c r="F6394" s="299" t="n">
        <v>64.53</v>
      </c>
    </row>
    <row r="6395" customFormat="false" ht="15" hidden="false" customHeight="false" outlineLevel="0" collapsed="false">
      <c r="A6395" s="294" t="s">
        <v>13454</v>
      </c>
      <c r="B6395" s="295" t="s">
        <v>13455</v>
      </c>
      <c r="C6395" s="296" t="s">
        <v>39</v>
      </c>
      <c r="D6395" s="297" t="n">
        <v>0.0832</v>
      </c>
      <c r="E6395" s="298" t="n">
        <f aca="false">1-D6395</f>
        <v>0.9168</v>
      </c>
      <c r="F6395" s="299" t="n">
        <v>77.12</v>
      </c>
    </row>
    <row r="6396" customFormat="false" ht="15" hidden="false" customHeight="false" outlineLevel="0" collapsed="false">
      <c r="A6396" s="294" t="s">
        <v>13456</v>
      </c>
      <c r="B6396" s="295" t="s">
        <v>13457</v>
      </c>
      <c r="C6396" s="296" t="s">
        <v>103</v>
      </c>
      <c r="D6396" s="297" t="n">
        <v>0.186</v>
      </c>
      <c r="E6396" s="298" t="n">
        <f aca="false">1-D6396</f>
        <v>0.814</v>
      </c>
      <c r="F6396" s="299" t="n">
        <v>60.63</v>
      </c>
    </row>
    <row r="6397" customFormat="false" ht="15" hidden="false" customHeight="false" outlineLevel="0" collapsed="false">
      <c r="A6397" s="294" t="s">
        <v>555</v>
      </c>
      <c r="B6397" s="295" t="s">
        <v>556</v>
      </c>
      <c r="C6397" s="296" t="s">
        <v>39</v>
      </c>
      <c r="D6397" s="297" t="n">
        <v>0.0902</v>
      </c>
      <c r="E6397" s="298" t="n">
        <f aca="false">1-D6397</f>
        <v>0.9098</v>
      </c>
      <c r="F6397" s="299" t="n">
        <v>2.44</v>
      </c>
    </row>
    <row r="6398" customFormat="false" ht="15" hidden="false" customHeight="false" outlineLevel="0" collapsed="false">
      <c r="A6398" s="294" t="s">
        <v>13458</v>
      </c>
      <c r="B6398" s="295" t="s">
        <v>13459</v>
      </c>
      <c r="C6398" s="296" t="s">
        <v>103</v>
      </c>
      <c r="D6398" s="297" t="n">
        <v>0.1265</v>
      </c>
      <c r="E6398" s="298" t="n">
        <f aca="false">1-D6398</f>
        <v>0.8735</v>
      </c>
      <c r="F6398" s="299" t="n">
        <v>10.51</v>
      </c>
    </row>
    <row r="6399" customFormat="false" ht="15" hidden="false" customHeight="false" outlineLevel="0" collapsed="false">
      <c r="A6399" s="294" t="s">
        <v>13460</v>
      </c>
      <c r="B6399" s="295" t="s">
        <v>13461</v>
      </c>
      <c r="C6399" s="296" t="s">
        <v>103</v>
      </c>
      <c r="D6399" s="297" t="n">
        <v>0.3335</v>
      </c>
      <c r="E6399" s="298" t="n">
        <f aca="false">1-D6399</f>
        <v>0.6665</v>
      </c>
      <c r="F6399" s="299" t="n">
        <v>25.61</v>
      </c>
    </row>
    <row r="6400" customFormat="false" ht="15" hidden="false" customHeight="false" outlineLevel="0" collapsed="false">
      <c r="A6400" s="294" t="s">
        <v>13462</v>
      </c>
      <c r="B6400" s="295" t="s">
        <v>13463</v>
      </c>
      <c r="C6400" s="296" t="s">
        <v>103</v>
      </c>
      <c r="D6400" s="297" t="n">
        <v>0.2476</v>
      </c>
      <c r="E6400" s="298" t="n">
        <f aca="false">1-D6400</f>
        <v>0.7524</v>
      </c>
      <c r="F6400" s="299" t="n">
        <v>22.05</v>
      </c>
    </row>
    <row r="6401" customFormat="false" ht="15" hidden="false" customHeight="false" outlineLevel="0" collapsed="false">
      <c r="A6401" s="294" t="s">
        <v>13464</v>
      </c>
      <c r="B6401" s="295" t="s">
        <v>13465</v>
      </c>
      <c r="C6401" s="296" t="s">
        <v>103</v>
      </c>
      <c r="D6401" s="297" t="n">
        <v>0.1927</v>
      </c>
      <c r="E6401" s="298" t="n">
        <f aca="false">1-D6401</f>
        <v>0.8073</v>
      </c>
      <c r="F6401" s="299" t="n">
        <v>18.11</v>
      </c>
    </row>
    <row r="6402" customFormat="false" ht="15" hidden="false" customHeight="false" outlineLevel="0" collapsed="false">
      <c r="A6402" s="294" t="s">
        <v>13466</v>
      </c>
      <c r="B6402" s="295" t="s">
        <v>13467</v>
      </c>
      <c r="C6402" s="296" t="s">
        <v>103</v>
      </c>
      <c r="D6402" s="297" t="n">
        <v>0.1318</v>
      </c>
      <c r="E6402" s="298" t="n">
        <f aca="false">1-D6402</f>
        <v>0.8682</v>
      </c>
      <c r="F6402" s="299" t="n">
        <v>16.16</v>
      </c>
    </row>
    <row r="6403" customFormat="false" ht="15" hidden="false" customHeight="false" outlineLevel="0" collapsed="false">
      <c r="A6403" s="294" t="s">
        <v>13468</v>
      </c>
      <c r="B6403" s="295" t="s">
        <v>13469</v>
      </c>
      <c r="C6403" s="296" t="s">
        <v>61</v>
      </c>
      <c r="D6403" s="297" t="n">
        <v>0.6522</v>
      </c>
      <c r="E6403" s="298" t="n">
        <f aca="false">1-D6403</f>
        <v>0.3478</v>
      </c>
      <c r="F6403" s="299" t="n">
        <v>0.46</v>
      </c>
    </row>
    <row r="6404" customFormat="false" ht="15" hidden="false" customHeight="false" outlineLevel="0" collapsed="false">
      <c r="A6404" s="294" t="s">
        <v>13470</v>
      </c>
      <c r="B6404" s="295" t="s">
        <v>13471</v>
      </c>
      <c r="C6404" s="296" t="s">
        <v>39</v>
      </c>
      <c r="D6404" s="297" t="n">
        <v>0.0782</v>
      </c>
      <c r="E6404" s="298" t="n">
        <f aca="false">1-D6404</f>
        <v>0.9218</v>
      </c>
      <c r="F6404" s="299" t="n">
        <v>212.71</v>
      </c>
    </row>
    <row r="6405" customFormat="false" ht="15" hidden="false" customHeight="false" outlineLevel="0" collapsed="false">
      <c r="A6405" s="294" t="s">
        <v>13472</v>
      </c>
      <c r="B6405" s="295" t="s">
        <v>13473</v>
      </c>
      <c r="C6405" s="296" t="s">
        <v>39</v>
      </c>
      <c r="D6405" s="297" t="n">
        <v>0.0811</v>
      </c>
      <c r="E6405" s="298" t="n">
        <f aca="false">1-D6405</f>
        <v>0.9189</v>
      </c>
      <c r="F6405" s="299" t="n">
        <v>218.28</v>
      </c>
    </row>
    <row r="6406" customFormat="false" ht="15" hidden="false" customHeight="false" outlineLevel="0" collapsed="false">
      <c r="A6406" s="294" t="s">
        <v>13474</v>
      </c>
      <c r="B6406" s="295" t="s">
        <v>13475</v>
      </c>
      <c r="C6406" s="296" t="s">
        <v>39</v>
      </c>
      <c r="D6406" s="297" t="n">
        <v>0.1159</v>
      </c>
      <c r="E6406" s="298" t="n">
        <f aca="false">1-D6406</f>
        <v>0.8841</v>
      </c>
      <c r="F6406" s="299" t="n">
        <v>123.23</v>
      </c>
    </row>
    <row r="6407" customFormat="false" ht="15" hidden="false" customHeight="false" outlineLevel="0" collapsed="false">
      <c r="A6407" s="294" t="s">
        <v>13476</v>
      </c>
      <c r="B6407" s="295" t="s">
        <v>13477</v>
      </c>
      <c r="C6407" s="296" t="s">
        <v>39</v>
      </c>
      <c r="D6407" s="297" t="n">
        <v>0.1133</v>
      </c>
      <c r="E6407" s="298" t="n">
        <f aca="false">1-D6407</f>
        <v>0.8867</v>
      </c>
      <c r="F6407" s="299" t="n">
        <v>129.97</v>
      </c>
    </row>
    <row r="6408" customFormat="false" ht="15" hidden="false" customHeight="false" outlineLevel="0" collapsed="false">
      <c r="A6408" s="294" t="s">
        <v>13478</v>
      </c>
      <c r="B6408" s="295" t="s">
        <v>13479</v>
      </c>
      <c r="C6408" s="296" t="s">
        <v>39</v>
      </c>
      <c r="D6408" s="297" t="n">
        <v>0.1109</v>
      </c>
      <c r="E6408" s="298" t="n">
        <f aca="false">1-D6408</f>
        <v>0.8891</v>
      </c>
      <c r="F6408" s="299" t="n">
        <v>136.43</v>
      </c>
    </row>
    <row r="6409" customFormat="false" ht="15" hidden="false" customHeight="false" outlineLevel="0" collapsed="false">
      <c r="A6409" s="294" t="s">
        <v>13480</v>
      </c>
      <c r="B6409" s="295" t="s">
        <v>13481</v>
      </c>
      <c r="C6409" s="296" t="s">
        <v>39</v>
      </c>
      <c r="D6409" s="297" t="n">
        <v>0.0907</v>
      </c>
      <c r="E6409" s="298" t="n">
        <f aca="false">1-D6409</f>
        <v>0.9093</v>
      </c>
      <c r="F6409" s="299" t="n">
        <v>200.1</v>
      </c>
    </row>
    <row r="6410" customFormat="false" ht="15" hidden="false" customHeight="false" outlineLevel="0" collapsed="false">
      <c r="A6410" s="294" t="s">
        <v>13482</v>
      </c>
      <c r="B6410" s="295" t="s">
        <v>13483</v>
      </c>
      <c r="C6410" s="296" t="s">
        <v>39</v>
      </c>
      <c r="D6410" s="297" t="n">
        <v>0.1129</v>
      </c>
      <c r="E6410" s="298" t="n">
        <f aca="false">1-D6410</f>
        <v>0.8871</v>
      </c>
      <c r="F6410" s="299" t="n">
        <v>126.53</v>
      </c>
    </row>
    <row r="6411" customFormat="false" ht="15" hidden="false" customHeight="false" outlineLevel="0" collapsed="false">
      <c r="A6411" s="294" t="s">
        <v>13484</v>
      </c>
      <c r="B6411" s="295" t="s">
        <v>13485</v>
      </c>
      <c r="C6411" s="296" t="s">
        <v>39</v>
      </c>
      <c r="D6411" s="297" t="n">
        <v>0.1227</v>
      </c>
      <c r="E6411" s="298" t="n">
        <f aca="false">1-D6411</f>
        <v>0.8773</v>
      </c>
      <c r="F6411" s="299" t="n">
        <v>159.46</v>
      </c>
    </row>
    <row r="6412" customFormat="false" ht="15" hidden="false" customHeight="false" outlineLevel="0" collapsed="false">
      <c r="A6412" s="294" t="s">
        <v>13486</v>
      </c>
      <c r="B6412" s="295" t="s">
        <v>13487</v>
      </c>
      <c r="C6412" s="296" t="s">
        <v>39</v>
      </c>
      <c r="D6412" s="297" t="n">
        <v>0.1076</v>
      </c>
      <c r="E6412" s="298" t="n">
        <f aca="false">1-D6412</f>
        <v>0.8924</v>
      </c>
      <c r="F6412" s="299" t="n">
        <v>142.61</v>
      </c>
    </row>
    <row r="6413" customFormat="false" ht="15" hidden="false" customHeight="false" outlineLevel="0" collapsed="false">
      <c r="A6413" s="294" t="s">
        <v>13488</v>
      </c>
      <c r="B6413" s="295" t="s">
        <v>13489</v>
      </c>
      <c r="C6413" s="296" t="s">
        <v>39</v>
      </c>
      <c r="D6413" s="297" t="n">
        <v>0.1032</v>
      </c>
      <c r="E6413" s="298" t="n">
        <f aca="false">1-D6413</f>
        <v>0.8968</v>
      </c>
      <c r="F6413" s="299" t="n">
        <v>157.73</v>
      </c>
    </row>
    <row r="6414" customFormat="false" ht="15" hidden="false" customHeight="false" outlineLevel="0" collapsed="false">
      <c r="A6414" s="294" t="s">
        <v>13490</v>
      </c>
      <c r="B6414" s="295" t="s">
        <v>13491</v>
      </c>
      <c r="C6414" s="296" t="s">
        <v>39</v>
      </c>
      <c r="D6414" s="297" t="n">
        <v>0.0956</v>
      </c>
      <c r="E6414" s="298" t="n">
        <f aca="false">1-D6414</f>
        <v>0.9044</v>
      </c>
      <c r="F6414" s="299" t="n">
        <v>179.98</v>
      </c>
    </row>
    <row r="6415" customFormat="false" ht="15" hidden="false" customHeight="false" outlineLevel="0" collapsed="false">
      <c r="A6415" s="294" t="s">
        <v>13492</v>
      </c>
      <c r="B6415" s="295" t="s">
        <v>13493</v>
      </c>
      <c r="C6415" s="296" t="s">
        <v>39</v>
      </c>
      <c r="D6415" s="297" t="n">
        <v>0.0883</v>
      </c>
      <c r="E6415" s="298" t="n">
        <f aca="false">1-D6415</f>
        <v>0.9117</v>
      </c>
      <c r="F6415" s="299" t="n">
        <v>205.59</v>
      </c>
    </row>
    <row r="6416" customFormat="false" ht="15" hidden="false" customHeight="false" outlineLevel="0" collapsed="false">
      <c r="A6416" s="294" t="s">
        <v>13494</v>
      </c>
      <c r="B6416" s="295" t="s">
        <v>13495</v>
      </c>
      <c r="C6416" s="296" t="s">
        <v>39</v>
      </c>
      <c r="D6416" s="297" t="n">
        <v>0.0872</v>
      </c>
      <c r="E6416" s="298" t="n">
        <f aca="false">1-D6416</f>
        <v>0.9128</v>
      </c>
      <c r="F6416" s="299" t="n">
        <v>227.28</v>
      </c>
    </row>
    <row r="6417" customFormat="false" ht="15" hidden="false" customHeight="false" outlineLevel="0" collapsed="false">
      <c r="A6417" s="294" t="s">
        <v>13496</v>
      </c>
      <c r="B6417" s="295" t="s">
        <v>13497</v>
      </c>
      <c r="C6417" s="296" t="s">
        <v>39</v>
      </c>
      <c r="D6417" s="297" t="n">
        <v>0.0933</v>
      </c>
      <c r="E6417" s="298" t="n">
        <f aca="false">1-D6417</f>
        <v>0.9067</v>
      </c>
      <c r="F6417" s="299" t="n">
        <v>119.13</v>
      </c>
    </row>
    <row r="6418" customFormat="false" ht="15" hidden="false" customHeight="false" outlineLevel="0" collapsed="false">
      <c r="A6418" s="294" t="s">
        <v>13498</v>
      </c>
      <c r="B6418" s="295" t="s">
        <v>13499</v>
      </c>
      <c r="C6418" s="296" t="s">
        <v>39</v>
      </c>
      <c r="D6418" s="297" t="n">
        <v>0.0893</v>
      </c>
      <c r="E6418" s="298" t="n">
        <f aca="false">1-D6418</f>
        <v>0.9107</v>
      </c>
      <c r="F6418" s="299" t="n">
        <v>138.92</v>
      </c>
    </row>
    <row r="6419" customFormat="false" ht="15" hidden="false" customHeight="false" outlineLevel="0" collapsed="false">
      <c r="A6419" s="294" t="s">
        <v>13500</v>
      </c>
      <c r="B6419" s="295" t="s">
        <v>13501</v>
      </c>
      <c r="C6419" s="296" t="s">
        <v>39</v>
      </c>
      <c r="D6419" s="297" t="n">
        <v>0.0858</v>
      </c>
      <c r="E6419" s="298" t="n">
        <f aca="false">1-D6419</f>
        <v>0.9142</v>
      </c>
      <c r="F6419" s="299" t="n">
        <v>151.67</v>
      </c>
    </row>
    <row r="6420" customFormat="false" ht="15" hidden="false" customHeight="false" outlineLevel="0" collapsed="false">
      <c r="A6420" s="294" t="s">
        <v>13502</v>
      </c>
      <c r="B6420" s="295" t="s">
        <v>13503</v>
      </c>
      <c r="C6420" s="296" t="s">
        <v>39</v>
      </c>
      <c r="D6420" s="297" t="n">
        <v>0.0837</v>
      </c>
      <c r="E6420" s="298" t="n">
        <f aca="false">1-D6420</f>
        <v>0.9163</v>
      </c>
      <c r="F6420" s="299" t="n">
        <v>173.51</v>
      </c>
    </row>
    <row r="6421" customFormat="false" ht="15" hidden="false" customHeight="false" outlineLevel="0" collapsed="false">
      <c r="A6421" s="294" t="s">
        <v>13504</v>
      </c>
      <c r="B6421" s="295" t="s">
        <v>13505</v>
      </c>
      <c r="C6421" s="296" t="s">
        <v>39</v>
      </c>
      <c r="D6421" s="297" t="n">
        <v>0.0784</v>
      </c>
      <c r="E6421" s="298" t="n">
        <f aca="false">1-D6421</f>
        <v>0.9216</v>
      </c>
      <c r="F6421" s="299" t="n">
        <v>199.74</v>
      </c>
    </row>
    <row r="6422" customFormat="false" ht="15" hidden="false" customHeight="false" outlineLevel="0" collapsed="false">
      <c r="A6422" s="294" t="s">
        <v>13506</v>
      </c>
      <c r="B6422" s="295" t="s">
        <v>13507</v>
      </c>
      <c r="C6422" s="296" t="s">
        <v>39</v>
      </c>
      <c r="D6422" s="297" t="n">
        <v>0.0779</v>
      </c>
      <c r="E6422" s="298" t="n">
        <f aca="false">1-D6422</f>
        <v>0.9221</v>
      </c>
      <c r="F6422" s="299" t="n">
        <v>210.78</v>
      </c>
    </row>
    <row r="6423" customFormat="false" ht="15" hidden="false" customHeight="false" outlineLevel="0" collapsed="false">
      <c r="A6423" s="294" t="s">
        <v>13508</v>
      </c>
      <c r="B6423" s="295" t="s">
        <v>13509</v>
      </c>
      <c r="C6423" s="296" t="s">
        <v>39</v>
      </c>
      <c r="D6423" s="297" t="n">
        <v>0.1061</v>
      </c>
      <c r="E6423" s="298" t="n">
        <f aca="false">1-D6423</f>
        <v>0.8939</v>
      </c>
      <c r="F6423" s="299" t="n">
        <v>153.34</v>
      </c>
    </row>
    <row r="6424" customFormat="false" ht="15" hidden="false" customHeight="false" outlineLevel="0" collapsed="false">
      <c r="A6424" s="294" t="s">
        <v>13510</v>
      </c>
      <c r="B6424" s="295" t="s">
        <v>13511</v>
      </c>
      <c r="C6424" s="296" t="s">
        <v>39</v>
      </c>
      <c r="D6424" s="297" t="n">
        <v>0.0983</v>
      </c>
      <c r="E6424" s="298" t="n">
        <f aca="false">1-D6424</f>
        <v>0.9017</v>
      </c>
      <c r="F6424" s="299" t="n">
        <v>175.03</v>
      </c>
    </row>
    <row r="6425" customFormat="false" ht="15" hidden="false" customHeight="false" outlineLevel="0" collapsed="false">
      <c r="A6425" s="294" t="s">
        <v>13512</v>
      </c>
      <c r="B6425" s="295" t="s">
        <v>13513</v>
      </c>
      <c r="C6425" s="296" t="s">
        <v>39</v>
      </c>
      <c r="D6425" s="297" t="n">
        <v>0.0895</v>
      </c>
      <c r="E6425" s="298" t="n">
        <f aca="false">1-D6425</f>
        <v>0.9105</v>
      </c>
      <c r="F6425" s="299" t="n">
        <v>221.23</v>
      </c>
    </row>
    <row r="6426" customFormat="false" ht="15" hidden="false" customHeight="false" outlineLevel="0" collapsed="false">
      <c r="A6426" s="294" t="s">
        <v>13514</v>
      </c>
      <c r="B6426" s="295" t="s">
        <v>13515</v>
      </c>
      <c r="C6426" s="296" t="s">
        <v>61</v>
      </c>
      <c r="D6426" s="297" t="n">
        <v>0.1527</v>
      </c>
      <c r="E6426" s="298" t="n">
        <f aca="false">1-D6426</f>
        <v>0.8473</v>
      </c>
      <c r="F6426" s="299" t="n">
        <v>39.23</v>
      </c>
    </row>
    <row r="6427" customFormat="false" ht="15" hidden="false" customHeight="false" outlineLevel="0" collapsed="false">
      <c r="A6427" s="294" t="s">
        <v>13516</v>
      </c>
      <c r="B6427" s="295" t="s">
        <v>13517</v>
      </c>
      <c r="C6427" s="296" t="s">
        <v>61</v>
      </c>
      <c r="D6427" s="297" t="n">
        <v>0.0607</v>
      </c>
      <c r="E6427" s="298" t="n">
        <f aca="false">1-D6427</f>
        <v>0.9393</v>
      </c>
      <c r="F6427" s="299" t="n">
        <v>197.59</v>
      </c>
    </row>
    <row r="6428" customFormat="false" ht="15" hidden="false" customHeight="false" outlineLevel="0" collapsed="false">
      <c r="A6428" s="294" t="s">
        <v>13518</v>
      </c>
      <c r="B6428" s="295" t="s">
        <v>13519</v>
      </c>
      <c r="C6428" s="296" t="s">
        <v>61</v>
      </c>
      <c r="D6428" s="297" t="n">
        <v>0.1645</v>
      </c>
      <c r="E6428" s="298" t="n">
        <f aca="false">1-D6428</f>
        <v>0.8355</v>
      </c>
      <c r="F6428" s="299" t="n">
        <v>157.9</v>
      </c>
    </row>
    <row r="6429" customFormat="false" ht="15" hidden="false" customHeight="false" outlineLevel="0" collapsed="false">
      <c r="A6429" s="294" t="s">
        <v>13520</v>
      </c>
      <c r="B6429" s="295" t="s">
        <v>13521</v>
      </c>
      <c r="C6429" s="296" t="s">
        <v>72</v>
      </c>
      <c r="D6429" s="297" t="n">
        <v>0.4691</v>
      </c>
      <c r="E6429" s="298" t="n">
        <f aca="false">1-D6429</f>
        <v>0.5309</v>
      </c>
      <c r="F6429" s="299" t="n">
        <v>57.34</v>
      </c>
    </row>
    <row r="6430" customFormat="false" ht="15" hidden="false" customHeight="false" outlineLevel="0" collapsed="false">
      <c r="A6430" s="294" t="s">
        <v>13522</v>
      </c>
      <c r="B6430" s="295" t="s">
        <v>13523</v>
      </c>
      <c r="C6430" s="296" t="s">
        <v>72</v>
      </c>
      <c r="D6430" s="297" t="n">
        <v>0.6137</v>
      </c>
      <c r="E6430" s="298" t="n">
        <f aca="false">1-D6430</f>
        <v>0.3863</v>
      </c>
      <c r="F6430" s="299" t="n">
        <v>37.51</v>
      </c>
    </row>
    <row r="6431" customFormat="false" ht="15" hidden="false" customHeight="false" outlineLevel="0" collapsed="false">
      <c r="A6431" s="294" t="s">
        <v>13524</v>
      </c>
      <c r="B6431" s="295" t="s">
        <v>13525</v>
      </c>
      <c r="C6431" s="296" t="s">
        <v>72</v>
      </c>
      <c r="D6431" s="297" t="n">
        <v>0.6551</v>
      </c>
      <c r="E6431" s="298" t="n">
        <f aca="false">1-D6431</f>
        <v>0.3449</v>
      </c>
      <c r="F6431" s="299" t="n">
        <v>63.9</v>
      </c>
    </row>
    <row r="6432" customFormat="false" ht="15" hidden="false" customHeight="false" outlineLevel="0" collapsed="false">
      <c r="A6432" s="294" t="s">
        <v>13526</v>
      </c>
      <c r="B6432" s="295" t="s">
        <v>13527</v>
      </c>
      <c r="C6432" s="296" t="s">
        <v>39</v>
      </c>
      <c r="D6432" s="297" t="n">
        <v>0.2255</v>
      </c>
      <c r="E6432" s="298" t="n">
        <f aca="false">1-D6432</f>
        <v>0.7745</v>
      </c>
      <c r="F6432" s="299" t="n">
        <v>3.77</v>
      </c>
    </row>
    <row r="6433" customFormat="false" ht="15" hidden="false" customHeight="false" outlineLevel="0" collapsed="false">
      <c r="A6433" s="294" t="s">
        <v>13528</v>
      </c>
      <c r="B6433" s="295" t="s">
        <v>13529</v>
      </c>
      <c r="C6433" s="296" t="s">
        <v>39</v>
      </c>
      <c r="D6433" s="297" t="n">
        <v>0.2926</v>
      </c>
      <c r="E6433" s="298" t="n">
        <f aca="false">1-D6433</f>
        <v>0.7074</v>
      </c>
      <c r="F6433" s="299" t="n">
        <v>4.75</v>
      </c>
    </row>
    <row r="6434" customFormat="false" ht="15" hidden="false" customHeight="false" outlineLevel="0" collapsed="false">
      <c r="A6434" s="294" t="s">
        <v>13530</v>
      </c>
      <c r="B6434" s="295" t="s">
        <v>13531</v>
      </c>
      <c r="C6434" s="296" t="s">
        <v>39</v>
      </c>
      <c r="D6434" s="297" t="n">
        <v>0.3162</v>
      </c>
      <c r="E6434" s="298" t="n">
        <f aca="false">1-D6434</f>
        <v>0.6838</v>
      </c>
      <c r="F6434" s="299" t="n">
        <v>4.87</v>
      </c>
    </row>
    <row r="6435" customFormat="false" ht="15" hidden="false" customHeight="false" outlineLevel="0" collapsed="false">
      <c r="A6435" s="294" t="s">
        <v>13532</v>
      </c>
      <c r="B6435" s="295" t="s">
        <v>13533</v>
      </c>
      <c r="C6435" s="296" t="s">
        <v>39</v>
      </c>
      <c r="D6435" s="297" t="n">
        <v>0.4023</v>
      </c>
      <c r="E6435" s="298" t="n">
        <f aca="false">1-D6435</f>
        <v>0.5977</v>
      </c>
      <c r="F6435" s="299" t="n">
        <v>6.14</v>
      </c>
    </row>
    <row r="6436" customFormat="false" ht="15" hidden="false" customHeight="false" outlineLevel="0" collapsed="false">
      <c r="A6436" s="294" t="s">
        <v>13534</v>
      </c>
      <c r="B6436" s="295" t="s">
        <v>13535</v>
      </c>
      <c r="C6436" s="296" t="s">
        <v>39</v>
      </c>
      <c r="D6436" s="297" t="n">
        <v>0.3906</v>
      </c>
      <c r="E6436" s="298" t="n">
        <f aca="false">1-D6436</f>
        <v>0.6094</v>
      </c>
      <c r="F6436" s="299" t="n">
        <v>7.27</v>
      </c>
    </row>
    <row r="6437" customFormat="false" ht="15" hidden="false" customHeight="false" outlineLevel="0" collapsed="false">
      <c r="A6437" s="294" t="s">
        <v>13536</v>
      </c>
      <c r="B6437" s="295" t="s">
        <v>13537</v>
      </c>
      <c r="C6437" s="296" t="s">
        <v>39</v>
      </c>
      <c r="D6437" s="297" t="n">
        <v>0.4468</v>
      </c>
      <c r="E6437" s="298" t="n">
        <f aca="false">1-D6437</f>
        <v>0.5532</v>
      </c>
      <c r="F6437" s="299" t="n">
        <v>34.51</v>
      </c>
    </row>
    <row r="6438" customFormat="false" ht="15" hidden="false" customHeight="false" outlineLevel="0" collapsed="false">
      <c r="A6438" s="294" t="s">
        <v>13538</v>
      </c>
      <c r="B6438" s="295" t="s">
        <v>13539</v>
      </c>
      <c r="C6438" s="296" t="s">
        <v>39</v>
      </c>
      <c r="D6438" s="297" t="n">
        <v>0.4805</v>
      </c>
      <c r="E6438" s="298" t="n">
        <f aca="false">1-D6438</f>
        <v>0.5195</v>
      </c>
      <c r="F6438" s="299" t="n">
        <v>21.85</v>
      </c>
    </row>
    <row r="6439" customFormat="false" ht="15" hidden="false" customHeight="false" outlineLevel="0" collapsed="false">
      <c r="A6439" s="294" t="s">
        <v>13540</v>
      </c>
      <c r="B6439" s="295" t="s">
        <v>13541</v>
      </c>
      <c r="C6439" s="296" t="s">
        <v>39</v>
      </c>
      <c r="D6439" s="297" t="n">
        <v>0.3535</v>
      </c>
      <c r="E6439" s="298" t="n">
        <f aca="false">1-D6439</f>
        <v>0.6465</v>
      </c>
      <c r="F6439" s="299" t="n">
        <v>23.11</v>
      </c>
    </row>
    <row r="6440" customFormat="false" ht="15" hidden="false" customHeight="false" outlineLevel="0" collapsed="false">
      <c r="A6440" s="294" t="s">
        <v>13542</v>
      </c>
      <c r="B6440" s="295" t="s">
        <v>13543</v>
      </c>
      <c r="C6440" s="296" t="s">
        <v>39</v>
      </c>
      <c r="D6440" s="297" t="n">
        <v>0.3915</v>
      </c>
      <c r="E6440" s="298" t="n">
        <f aca="false">1-D6440</f>
        <v>0.6085</v>
      </c>
      <c r="F6440" s="299" t="n">
        <v>14.2</v>
      </c>
    </row>
    <row r="6441" customFormat="false" ht="15" hidden="false" customHeight="false" outlineLevel="0" collapsed="false">
      <c r="A6441" s="294" t="s">
        <v>13544</v>
      </c>
      <c r="B6441" s="295" t="s">
        <v>13545</v>
      </c>
      <c r="C6441" s="296" t="s">
        <v>39</v>
      </c>
      <c r="D6441" s="297" t="n">
        <v>0.47</v>
      </c>
      <c r="E6441" s="298" t="n">
        <f aca="false">1-D6441</f>
        <v>0.53</v>
      </c>
      <c r="F6441" s="299" t="n">
        <v>36.96</v>
      </c>
    </row>
    <row r="6442" customFormat="false" ht="15" hidden="false" customHeight="false" outlineLevel="0" collapsed="false">
      <c r="A6442" s="294" t="s">
        <v>13546</v>
      </c>
      <c r="B6442" s="295" t="s">
        <v>13547</v>
      </c>
      <c r="C6442" s="296" t="s">
        <v>39</v>
      </c>
      <c r="D6442" s="297" t="n">
        <v>0.5021</v>
      </c>
      <c r="E6442" s="298" t="n">
        <f aca="false">1-D6442</f>
        <v>0.4979</v>
      </c>
      <c r="F6442" s="299" t="n">
        <v>23.58</v>
      </c>
    </row>
    <row r="6443" customFormat="false" ht="15" hidden="false" customHeight="false" outlineLevel="0" collapsed="false">
      <c r="A6443" s="294" t="s">
        <v>13548</v>
      </c>
      <c r="B6443" s="295" t="s">
        <v>13549</v>
      </c>
      <c r="C6443" s="296" t="s">
        <v>39</v>
      </c>
      <c r="D6443" s="297" t="n">
        <v>0.545</v>
      </c>
      <c r="E6443" s="298" t="n">
        <f aca="false">1-D6443</f>
        <v>0.455</v>
      </c>
      <c r="F6443" s="299" t="n">
        <v>54.79</v>
      </c>
    </row>
    <row r="6444" customFormat="false" ht="15" hidden="false" customHeight="false" outlineLevel="0" collapsed="false">
      <c r="A6444" s="294" t="s">
        <v>13550</v>
      </c>
      <c r="B6444" s="295" t="s">
        <v>13551</v>
      </c>
      <c r="C6444" s="296" t="s">
        <v>39</v>
      </c>
      <c r="D6444" s="297" t="n">
        <v>0.5685</v>
      </c>
      <c r="E6444" s="298" t="n">
        <f aca="false">1-D6444</f>
        <v>0.4315</v>
      </c>
      <c r="F6444" s="299" t="n">
        <v>35.78</v>
      </c>
    </row>
    <row r="6445" customFormat="false" ht="15" hidden="false" customHeight="false" outlineLevel="0" collapsed="false">
      <c r="A6445" s="294" t="s">
        <v>13552</v>
      </c>
      <c r="B6445" s="295" t="s">
        <v>13553</v>
      </c>
      <c r="C6445" s="296" t="s">
        <v>39</v>
      </c>
      <c r="D6445" s="297" t="n">
        <v>0.539</v>
      </c>
      <c r="E6445" s="298" t="n">
        <f aca="false">1-D6445</f>
        <v>0.461</v>
      </c>
      <c r="F6445" s="299" t="n">
        <v>64.56</v>
      </c>
    </row>
    <row r="6446" customFormat="false" ht="15" hidden="false" customHeight="false" outlineLevel="0" collapsed="false">
      <c r="A6446" s="294" t="s">
        <v>13554</v>
      </c>
      <c r="B6446" s="295" t="s">
        <v>13555</v>
      </c>
      <c r="C6446" s="296" t="s">
        <v>39</v>
      </c>
      <c r="D6446" s="297" t="n">
        <v>0.5632</v>
      </c>
      <c r="E6446" s="298" t="n">
        <f aca="false">1-D6446</f>
        <v>0.4368</v>
      </c>
      <c r="F6446" s="299" t="n">
        <v>42.08</v>
      </c>
    </row>
    <row r="6447" customFormat="false" ht="15" hidden="false" customHeight="false" outlineLevel="0" collapsed="false">
      <c r="A6447" s="294" t="s">
        <v>13556</v>
      </c>
      <c r="B6447" s="295" t="s">
        <v>13557</v>
      </c>
      <c r="C6447" s="296" t="s">
        <v>39</v>
      </c>
      <c r="D6447" s="297" t="n">
        <v>0.39</v>
      </c>
      <c r="E6447" s="298" t="n">
        <f aca="false">1-D6447</f>
        <v>0.61</v>
      </c>
      <c r="F6447" s="299" t="n">
        <v>33.77</v>
      </c>
    </row>
    <row r="6448" customFormat="false" ht="15" hidden="false" customHeight="false" outlineLevel="0" collapsed="false">
      <c r="A6448" s="294" t="s">
        <v>13558</v>
      </c>
      <c r="B6448" s="295" t="s">
        <v>13559</v>
      </c>
      <c r="C6448" s="296" t="s">
        <v>39</v>
      </c>
      <c r="D6448" s="297" t="n">
        <v>0.1803</v>
      </c>
      <c r="E6448" s="298" t="n">
        <f aca="false">1-D6448</f>
        <v>0.8197</v>
      </c>
      <c r="F6448" s="299" t="n">
        <v>19.75</v>
      </c>
    </row>
    <row r="6449" customFormat="false" ht="15" hidden="false" customHeight="false" outlineLevel="0" collapsed="false">
      <c r="A6449" s="294" t="s">
        <v>13560</v>
      </c>
      <c r="B6449" s="295" t="s">
        <v>13561</v>
      </c>
      <c r="C6449" s="296" t="s">
        <v>39</v>
      </c>
      <c r="D6449" s="297" t="n">
        <v>0.114</v>
      </c>
      <c r="E6449" s="298" t="n">
        <f aca="false">1-D6449</f>
        <v>0.886</v>
      </c>
      <c r="F6449" s="299" t="n">
        <v>17.46</v>
      </c>
    </row>
    <row r="6450" customFormat="false" ht="15" hidden="false" customHeight="false" outlineLevel="0" collapsed="false">
      <c r="A6450" s="294" t="s">
        <v>13562</v>
      </c>
      <c r="B6450" s="295" t="s">
        <v>13563</v>
      </c>
      <c r="C6450" s="296" t="s">
        <v>39</v>
      </c>
      <c r="D6450" s="297" t="n">
        <v>0.2617</v>
      </c>
      <c r="E6450" s="298" t="n">
        <f aca="false">1-D6450</f>
        <v>0.7383</v>
      </c>
      <c r="F6450" s="299" t="n">
        <v>25.26</v>
      </c>
    </row>
    <row r="6451" customFormat="false" ht="15" hidden="false" customHeight="false" outlineLevel="0" collapsed="false">
      <c r="A6451" s="294" t="s">
        <v>13564</v>
      </c>
      <c r="B6451" s="295" t="s">
        <v>13565</v>
      </c>
      <c r="C6451" s="296" t="s">
        <v>39</v>
      </c>
      <c r="D6451" s="297" t="n">
        <v>0.1765</v>
      </c>
      <c r="E6451" s="298" t="n">
        <f aca="false">1-D6451</f>
        <v>0.8235</v>
      </c>
      <c r="F6451" s="299" t="n">
        <v>21.02</v>
      </c>
    </row>
    <row r="6452" customFormat="false" ht="15" hidden="false" customHeight="false" outlineLevel="0" collapsed="false">
      <c r="A6452" s="294" t="s">
        <v>13566</v>
      </c>
      <c r="B6452" s="295" t="s">
        <v>13567</v>
      </c>
      <c r="C6452" s="296" t="s">
        <v>39</v>
      </c>
      <c r="D6452" s="297" t="n">
        <v>0.2868</v>
      </c>
      <c r="E6452" s="298" t="n">
        <f aca="false">1-D6452</f>
        <v>0.7132</v>
      </c>
      <c r="F6452" s="299" t="n">
        <v>25.94</v>
      </c>
    </row>
    <row r="6453" customFormat="false" ht="15" hidden="false" customHeight="false" outlineLevel="0" collapsed="false">
      <c r="A6453" s="294" t="s">
        <v>13568</v>
      </c>
      <c r="B6453" s="295" t="s">
        <v>13569</v>
      </c>
      <c r="C6453" s="296" t="s">
        <v>39</v>
      </c>
      <c r="D6453" s="297" t="n">
        <v>0.197</v>
      </c>
      <c r="E6453" s="298" t="n">
        <f aca="false">1-D6453</f>
        <v>0.803</v>
      </c>
      <c r="F6453" s="299" t="n">
        <v>21.17</v>
      </c>
    </row>
    <row r="6454" customFormat="false" ht="15" hidden="false" customHeight="false" outlineLevel="0" collapsed="false">
      <c r="A6454" s="294" t="s">
        <v>13570</v>
      </c>
      <c r="B6454" s="295" t="s">
        <v>13571</v>
      </c>
      <c r="C6454" s="296" t="s">
        <v>39</v>
      </c>
      <c r="D6454" s="297" t="n">
        <v>0.3839</v>
      </c>
      <c r="E6454" s="298" t="n">
        <f aca="false">1-D6454</f>
        <v>0.6161</v>
      </c>
      <c r="F6454" s="299" t="n">
        <v>33.08</v>
      </c>
    </row>
    <row r="6455" customFormat="false" ht="15" hidden="false" customHeight="false" outlineLevel="0" collapsed="false">
      <c r="A6455" s="294" t="s">
        <v>13572</v>
      </c>
      <c r="B6455" s="295" t="s">
        <v>13573</v>
      </c>
      <c r="C6455" s="296" t="s">
        <v>39</v>
      </c>
      <c r="D6455" s="297" t="n">
        <v>0.2858</v>
      </c>
      <c r="E6455" s="298" t="n">
        <f aca="false">1-D6455</f>
        <v>0.7142</v>
      </c>
      <c r="F6455" s="299" t="n">
        <v>24.95</v>
      </c>
    </row>
    <row r="6456" customFormat="false" ht="15" hidden="false" customHeight="false" outlineLevel="0" collapsed="false">
      <c r="A6456" s="294" t="s">
        <v>13574</v>
      </c>
      <c r="B6456" s="295" t="s">
        <v>13575</v>
      </c>
      <c r="C6456" s="296" t="s">
        <v>39</v>
      </c>
      <c r="D6456" s="297" t="n">
        <v>0.3741</v>
      </c>
      <c r="E6456" s="298" t="n">
        <f aca="false">1-D6456</f>
        <v>0.6259</v>
      </c>
      <c r="F6456" s="299" t="n">
        <v>39.48</v>
      </c>
    </row>
    <row r="6457" customFormat="false" ht="15" hidden="false" customHeight="false" outlineLevel="0" collapsed="false">
      <c r="A6457" s="294" t="s">
        <v>13576</v>
      </c>
      <c r="B6457" s="295" t="s">
        <v>13577</v>
      </c>
      <c r="C6457" s="296" t="s">
        <v>39</v>
      </c>
      <c r="D6457" s="297" t="n">
        <v>0.2761</v>
      </c>
      <c r="E6457" s="298" t="n">
        <f aca="false">1-D6457</f>
        <v>0.7239</v>
      </c>
      <c r="F6457" s="299" t="n">
        <v>30.02</v>
      </c>
    </row>
    <row r="6458" customFormat="false" ht="15" hidden="false" customHeight="false" outlineLevel="0" collapsed="false">
      <c r="A6458" s="294" t="s">
        <v>13578</v>
      </c>
      <c r="B6458" s="295" t="s">
        <v>13579</v>
      </c>
      <c r="C6458" s="296" t="s">
        <v>39</v>
      </c>
      <c r="D6458" s="297" t="n">
        <v>0.4318</v>
      </c>
      <c r="E6458" s="298" t="n">
        <f aca="false">1-D6458</f>
        <v>0.5682</v>
      </c>
      <c r="F6458" s="299" t="n">
        <v>16.12</v>
      </c>
    </row>
    <row r="6459" customFormat="false" ht="15" hidden="false" customHeight="false" outlineLevel="0" collapsed="false">
      <c r="A6459" s="294" t="s">
        <v>13580</v>
      </c>
      <c r="B6459" s="295" t="s">
        <v>13581</v>
      </c>
      <c r="C6459" s="296" t="s">
        <v>39</v>
      </c>
      <c r="D6459" s="297" t="n">
        <v>0.3373</v>
      </c>
      <c r="E6459" s="298" t="n">
        <f aca="false">1-D6459</f>
        <v>0.6627</v>
      </c>
      <c r="F6459" s="299" t="n">
        <v>10.94</v>
      </c>
    </row>
    <row r="6460" customFormat="false" ht="15" hidden="false" customHeight="false" outlineLevel="0" collapsed="false">
      <c r="A6460" s="294" t="s">
        <v>13582</v>
      </c>
      <c r="B6460" s="295" t="s">
        <v>13583</v>
      </c>
      <c r="C6460" s="296" t="s">
        <v>39</v>
      </c>
      <c r="D6460" s="297" t="n">
        <v>0.4558</v>
      </c>
      <c r="E6460" s="298" t="n">
        <f aca="false">1-D6460</f>
        <v>0.5442</v>
      </c>
      <c r="F6460" s="299" t="n">
        <v>17.2</v>
      </c>
    </row>
    <row r="6461" customFormat="false" ht="15" hidden="false" customHeight="false" outlineLevel="0" collapsed="false">
      <c r="A6461" s="294" t="s">
        <v>13584</v>
      </c>
      <c r="B6461" s="295" t="s">
        <v>13585</v>
      </c>
      <c r="C6461" s="296" t="s">
        <v>39</v>
      </c>
      <c r="D6461" s="297" t="n">
        <v>0.5343</v>
      </c>
      <c r="E6461" s="298" t="n">
        <f aca="false">1-D6461</f>
        <v>0.4657</v>
      </c>
      <c r="F6461" s="299" t="n">
        <v>25.25</v>
      </c>
    </row>
    <row r="6462" customFormat="false" ht="15" hidden="false" customHeight="false" outlineLevel="0" collapsed="false">
      <c r="A6462" s="294" t="s">
        <v>13586</v>
      </c>
      <c r="B6462" s="295" t="s">
        <v>13587</v>
      </c>
      <c r="C6462" s="296" t="s">
        <v>39</v>
      </c>
      <c r="D6462" s="297" t="n">
        <v>0.5275</v>
      </c>
      <c r="E6462" s="298" t="n">
        <f aca="false">1-D6462</f>
        <v>0.4725</v>
      </c>
      <c r="F6462" s="299" t="n">
        <v>29.78</v>
      </c>
    </row>
    <row r="6463" customFormat="false" ht="15" hidden="false" customHeight="false" outlineLevel="0" collapsed="false">
      <c r="A6463" s="294" t="s">
        <v>13588</v>
      </c>
      <c r="B6463" s="295" t="s">
        <v>13589</v>
      </c>
      <c r="C6463" s="296" t="s">
        <v>39</v>
      </c>
      <c r="D6463" s="297" t="n">
        <v>0.4908</v>
      </c>
      <c r="E6463" s="298" t="n">
        <f aca="false">1-D6463</f>
        <v>0.5092</v>
      </c>
      <c r="F6463" s="299" t="n">
        <v>22.33</v>
      </c>
    </row>
    <row r="6464" customFormat="false" ht="15" hidden="false" customHeight="false" outlineLevel="0" collapsed="false">
      <c r="A6464" s="294" t="s">
        <v>615</v>
      </c>
      <c r="B6464" s="295" t="s">
        <v>616</v>
      </c>
      <c r="C6464" s="296" t="s">
        <v>39</v>
      </c>
      <c r="D6464" s="297" t="n">
        <v>0.5199</v>
      </c>
      <c r="E6464" s="298" t="n">
        <f aca="false">1-D6464</f>
        <v>0.4801</v>
      </c>
      <c r="F6464" s="299" t="n">
        <v>14.35</v>
      </c>
    </row>
    <row r="6465" customFormat="false" ht="15" hidden="false" customHeight="false" outlineLevel="0" collapsed="false">
      <c r="A6465" s="294" t="s">
        <v>13590</v>
      </c>
      <c r="B6465" s="295" t="s">
        <v>13591</v>
      </c>
      <c r="C6465" s="296" t="s">
        <v>39</v>
      </c>
      <c r="D6465" s="297" t="n">
        <v>0.573</v>
      </c>
      <c r="E6465" s="298" t="n">
        <f aca="false">1-D6465</f>
        <v>0.427</v>
      </c>
      <c r="F6465" s="299" t="n">
        <v>39.3</v>
      </c>
    </row>
    <row r="6466" customFormat="false" ht="15" hidden="false" customHeight="false" outlineLevel="0" collapsed="false">
      <c r="A6466" s="294" t="s">
        <v>13592</v>
      </c>
      <c r="B6466" s="295" t="s">
        <v>13593</v>
      </c>
      <c r="C6466" s="296" t="s">
        <v>39</v>
      </c>
      <c r="D6466" s="297" t="n">
        <v>0.592</v>
      </c>
      <c r="E6466" s="298" t="n">
        <f aca="false">1-D6466</f>
        <v>0.408</v>
      </c>
      <c r="F6466" s="299" t="n">
        <v>25.91</v>
      </c>
    </row>
    <row r="6467" customFormat="false" ht="15" hidden="false" customHeight="false" outlineLevel="0" collapsed="false">
      <c r="A6467" s="294" t="s">
        <v>618</v>
      </c>
      <c r="B6467" s="295" t="s">
        <v>619</v>
      </c>
      <c r="C6467" s="296" t="s">
        <v>39</v>
      </c>
      <c r="D6467" s="297" t="n">
        <v>0.4527</v>
      </c>
      <c r="E6467" s="298" t="n">
        <f aca="false">1-D6467</f>
        <v>0.5473</v>
      </c>
      <c r="F6467" s="299" t="n">
        <v>4.44</v>
      </c>
    </row>
    <row r="6468" customFormat="false" ht="15" hidden="false" customHeight="false" outlineLevel="0" collapsed="false">
      <c r="A6468" s="294" t="s">
        <v>13594</v>
      </c>
      <c r="B6468" s="295" t="s">
        <v>13595</v>
      </c>
      <c r="C6468" s="296" t="s">
        <v>39</v>
      </c>
      <c r="D6468" s="297" t="n">
        <v>0.5</v>
      </c>
      <c r="E6468" s="298" t="n">
        <f aca="false">1-D6468</f>
        <v>0.5</v>
      </c>
      <c r="F6468" s="299" t="n">
        <v>5.6</v>
      </c>
    </row>
    <row r="6469" customFormat="false" ht="15" hidden="false" customHeight="false" outlineLevel="0" collapsed="false">
      <c r="A6469" s="294" t="s">
        <v>13596</v>
      </c>
      <c r="B6469" s="295" t="s">
        <v>13597</v>
      </c>
      <c r="C6469" s="296" t="s">
        <v>39</v>
      </c>
      <c r="D6469" s="297" t="n">
        <v>0.4768</v>
      </c>
      <c r="E6469" s="298" t="n">
        <f aca="false">1-D6469</f>
        <v>0.5232</v>
      </c>
      <c r="F6469" s="299" t="n">
        <v>10.36</v>
      </c>
    </row>
    <row r="6470" customFormat="false" ht="15" hidden="false" customHeight="false" outlineLevel="0" collapsed="false">
      <c r="A6470" s="294" t="s">
        <v>13598</v>
      </c>
      <c r="B6470" s="295" t="s">
        <v>13599</v>
      </c>
      <c r="C6470" s="296" t="s">
        <v>39</v>
      </c>
      <c r="D6470" s="297" t="n">
        <v>0.5216</v>
      </c>
      <c r="E6470" s="298" t="n">
        <f aca="false">1-D6470</f>
        <v>0.4784</v>
      </c>
      <c r="F6470" s="299" t="n">
        <v>13.21</v>
      </c>
    </row>
    <row r="6471" customFormat="false" ht="15" hidden="false" customHeight="false" outlineLevel="0" collapsed="false">
      <c r="A6471" s="294" t="s">
        <v>621</v>
      </c>
      <c r="B6471" s="295" t="s">
        <v>622</v>
      </c>
      <c r="C6471" s="296" t="s">
        <v>39</v>
      </c>
      <c r="D6471" s="297" t="n">
        <v>0.3624</v>
      </c>
      <c r="E6471" s="298" t="n">
        <f aca="false">1-D6471</f>
        <v>0.6376</v>
      </c>
      <c r="F6471" s="299" t="n">
        <v>13.63</v>
      </c>
    </row>
    <row r="6472" customFormat="false" ht="15" hidden="false" customHeight="false" outlineLevel="0" collapsed="false">
      <c r="A6472" s="294" t="s">
        <v>13600</v>
      </c>
      <c r="B6472" s="295" t="s">
        <v>13601</v>
      </c>
      <c r="C6472" s="296" t="s">
        <v>39</v>
      </c>
      <c r="D6472" s="297" t="n">
        <v>0.4181</v>
      </c>
      <c r="E6472" s="298" t="n">
        <f aca="false">1-D6472</f>
        <v>0.5819</v>
      </c>
      <c r="F6472" s="299" t="n">
        <v>16.48</v>
      </c>
    </row>
    <row r="6473" customFormat="false" ht="15" hidden="false" customHeight="false" outlineLevel="0" collapsed="false">
      <c r="A6473" s="294" t="s">
        <v>13602</v>
      </c>
      <c r="B6473" s="295" t="s">
        <v>13603</v>
      </c>
      <c r="C6473" s="296" t="s">
        <v>39</v>
      </c>
      <c r="D6473" s="297" t="n">
        <v>0.427</v>
      </c>
      <c r="E6473" s="298" t="n">
        <f aca="false">1-D6473</f>
        <v>0.573</v>
      </c>
      <c r="F6473" s="299" t="n">
        <v>11.57</v>
      </c>
    </row>
    <row r="6474" customFormat="false" ht="15" hidden="false" customHeight="false" outlineLevel="0" collapsed="false">
      <c r="A6474" s="294" t="s">
        <v>13604</v>
      </c>
      <c r="B6474" s="295" t="s">
        <v>13605</v>
      </c>
      <c r="C6474" s="296" t="s">
        <v>39</v>
      </c>
      <c r="D6474" s="297" t="n">
        <v>0.4778</v>
      </c>
      <c r="E6474" s="298" t="n">
        <f aca="false">1-D6474</f>
        <v>0.5222</v>
      </c>
      <c r="F6474" s="299" t="n">
        <v>14.42</v>
      </c>
    </row>
    <row r="6475" customFormat="false" ht="15" hidden="false" customHeight="false" outlineLevel="0" collapsed="false">
      <c r="A6475" s="294" t="s">
        <v>13606</v>
      </c>
      <c r="B6475" s="295" t="s">
        <v>13607</v>
      </c>
      <c r="C6475" s="296" t="s">
        <v>39</v>
      </c>
      <c r="D6475" s="297" t="n">
        <v>0.3282</v>
      </c>
      <c r="E6475" s="298" t="n">
        <f aca="false">1-D6475</f>
        <v>0.6718</v>
      </c>
      <c r="F6475" s="299" t="n">
        <v>14.23</v>
      </c>
    </row>
    <row r="6476" customFormat="false" ht="15" hidden="false" customHeight="false" outlineLevel="0" collapsed="false">
      <c r="A6476" s="294" t="s">
        <v>13608</v>
      </c>
      <c r="B6476" s="295" t="s">
        <v>13609</v>
      </c>
      <c r="C6476" s="296" t="s">
        <v>39</v>
      </c>
      <c r="D6476" s="297" t="n">
        <v>0.3842</v>
      </c>
      <c r="E6476" s="298" t="n">
        <f aca="false">1-D6476</f>
        <v>0.6158</v>
      </c>
      <c r="F6476" s="299" t="n">
        <v>16.92</v>
      </c>
    </row>
    <row r="6477" customFormat="false" ht="15" hidden="false" customHeight="false" outlineLevel="0" collapsed="false">
      <c r="A6477" s="294" t="s">
        <v>13610</v>
      </c>
      <c r="B6477" s="295" t="s">
        <v>13611</v>
      </c>
      <c r="C6477" s="296" t="s">
        <v>39</v>
      </c>
      <c r="D6477" s="297" t="n">
        <v>0.4654</v>
      </c>
      <c r="E6477" s="298" t="n">
        <f aca="false">1-D6477</f>
        <v>0.5346</v>
      </c>
      <c r="F6477" s="299" t="n">
        <v>23.83</v>
      </c>
    </row>
    <row r="6478" customFormat="false" ht="15" hidden="false" customHeight="false" outlineLevel="0" collapsed="false">
      <c r="A6478" s="294" t="s">
        <v>13612</v>
      </c>
      <c r="B6478" s="295" t="s">
        <v>13613</v>
      </c>
      <c r="C6478" s="296" t="s">
        <v>39</v>
      </c>
      <c r="D6478" s="297" t="n">
        <v>0.3443</v>
      </c>
      <c r="E6478" s="298" t="n">
        <f aca="false">1-D6478</f>
        <v>0.6557</v>
      </c>
      <c r="F6478" s="299" t="n">
        <v>26.17</v>
      </c>
    </row>
    <row r="6479" customFormat="false" ht="15" hidden="false" customHeight="false" outlineLevel="0" collapsed="false">
      <c r="A6479" s="294" t="s">
        <v>13614</v>
      </c>
      <c r="B6479" s="295" t="s">
        <v>13615</v>
      </c>
      <c r="C6479" s="296" t="s">
        <v>39</v>
      </c>
      <c r="D6479" s="297" t="n">
        <v>0.1392</v>
      </c>
      <c r="E6479" s="298" t="n">
        <f aca="false">1-D6479</f>
        <v>0.8608</v>
      </c>
      <c r="F6479" s="299" t="n">
        <v>64.74</v>
      </c>
    </row>
    <row r="6480" customFormat="false" ht="15" hidden="false" customHeight="false" outlineLevel="0" collapsed="false">
      <c r="A6480" s="294" t="s">
        <v>634</v>
      </c>
      <c r="B6480" s="295" t="s">
        <v>635</v>
      </c>
      <c r="C6480" s="296" t="s">
        <v>39</v>
      </c>
      <c r="D6480" s="297" t="n">
        <v>0.5197</v>
      </c>
      <c r="E6480" s="298" t="n">
        <f aca="false">1-D6480</f>
        <v>0.4803</v>
      </c>
      <c r="F6480" s="299" t="n">
        <v>2.54</v>
      </c>
    </row>
    <row r="6481" customFormat="false" ht="15" hidden="false" customHeight="false" outlineLevel="0" collapsed="false">
      <c r="A6481" s="294" t="s">
        <v>13616</v>
      </c>
      <c r="B6481" s="295" t="s">
        <v>13617</v>
      </c>
      <c r="C6481" s="296" t="s">
        <v>39</v>
      </c>
      <c r="D6481" s="297" t="n">
        <v>0.6358</v>
      </c>
      <c r="E6481" s="298" t="n">
        <f aca="false">1-D6481</f>
        <v>0.3642</v>
      </c>
      <c r="F6481" s="299" t="n">
        <v>10.05</v>
      </c>
    </row>
    <row r="6482" customFormat="false" ht="15" hidden="false" customHeight="false" outlineLevel="0" collapsed="false">
      <c r="A6482" s="294" t="s">
        <v>13618</v>
      </c>
      <c r="B6482" s="295" t="s">
        <v>13619</v>
      </c>
      <c r="C6482" s="296" t="s">
        <v>39</v>
      </c>
      <c r="D6482" s="297" t="n">
        <v>0.2048</v>
      </c>
      <c r="E6482" s="298" t="n">
        <f aca="false">1-D6482</f>
        <v>0.7952</v>
      </c>
      <c r="F6482" s="299" t="n">
        <v>33.6</v>
      </c>
    </row>
    <row r="6483" customFormat="false" ht="15" hidden="false" customHeight="false" outlineLevel="0" collapsed="false">
      <c r="A6483" s="294" t="s">
        <v>13620</v>
      </c>
      <c r="B6483" s="295" t="s">
        <v>13621</v>
      </c>
      <c r="C6483" s="296" t="s">
        <v>39</v>
      </c>
      <c r="D6483" s="297" t="n">
        <v>0.4307</v>
      </c>
      <c r="E6483" s="298" t="n">
        <f aca="false">1-D6483</f>
        <v>0.5693</v>
      </c>
      <c r="F6483" s="299" t="n">
        <v>12.91</v>
      </c>
    </row>
    <row r="6484" customFormat="false" ht="15" hidden="false" customHeight="false" outlineLevel="0" collapsed="false">
      <c r="A6484" s="294" t="s">
        <v>13622</v>
      </c>
      <c r="B6484" s="295" t="s">
        <v>13623</v>
      </c>
      <c r="C6484" s="296" t="s">
        <v>39</v>
      </c>
      <c r="D6484" s="297" t="n">
        <v>0.4303</v>
      </c>
      <c r="E6484" s="298" t="n">
        <f aca="false">1-D6484</f>
        <v>0.5697</v>
      </c>
      <c r="F6484" s="299" t="n">
        <v>25.82</v>
      </c>
    </row>
    <row r="6485" customFormat="false" ht="15" hidden="false" customHeight="false" outlineLevel="0" collapsed="false">
      <c r="A6485" s="294" t="s">
        <v>13624</v>
      </c>
      <c r="B6485" s="295" t="s">
        <v>13625</v>
      </c>
      <c r="C6485" s="296" t="s">
        <v>39</v>
      </c>
      <c r="D6485" s="297" t="n">
        <v>0.467</v>
      </c>
      <c r="E6485" s="298" t="n">
        <f aca="false">1-D6485</f>
        <v>0.533</v>
      </c>
      <c r="F6485" s="299" t="n">
        <v>10</v>
      </c>
    </row>
    <row r="6486" customFormat="false" ht="15" hidden="false" customHeight="false" outlineLevel="0" collapsed="false">
      <c r="A6486" s="294" t="s">
        <v>13626</v>
      </c>
      <c r="B6486" s="295" t="s">
        <v>13627</v>
      </c>
      <c r="C6486" s="296" t="s">
        <v>39</v>
      </c>
      <c r="D6486" s="297" t="n">
        <v>0.4663</v>
      </c>
      <c r="E6486" s="298" t="n">
        <f aca="false">1-D6486</f>
        <v>0.5337</v>
      </c>
      <c r="F6486" s="299" t="n">
        <v>20.03</v>
      </c>
    </row>
    <row r="6487" customFormat="false" ht="15" hidden="false" customHeight="false" outlineLevel="0" collapsed="false">
      <c r="A6487" s="294" t="s">
        <v>13628</v>
      </c>
      <c r="B6487" s="295" t="s">
        <v>13629</v>
      </c>
      <c r="C6487" s="296" t="s">
        <v>39</v>
      </c>
      <c r="D6487" s="297" t="n">
        <v>0.4664</v>
      </c>
      <c r="E6487" s="298" t="n">
        <f aca="false">1-D6487</f>
        <v>0.5336</v>
      </c>
      <c r="F6487" s="299" t="n">
        <v>30.04</v>
      </c>
    </row>
    <row r="6488" customFormat="false" ht="15" hidden="false" customHeight="false" outlineLevel="0" collapsed="false">
      <c r="A6488" s="294" t="s">
        <v>13630</v>
      </c>
      <c r="B6488" s="295" t="s">
        <v>13631</v>
      </c>
      <c r="C6488" s="296" t="s">
        <v>39</v>
      </c>
      <c r="D6488" s="297" t="n">
        <v>0.4736</v>
      </c>
      <c r="E6488" s="298" t="n">
        <f aca="false">1-D6488</f>
        <v>0.5264</v>
      </c>
      <c r="F6488" s="299" t="n">
        <v>9.86</v>
      </c>
    </row>
    <row r="6489" customFormat="false" ht="15" hidden="false" customHeight="false" outlineLevel="0" collapsed="false">
      <c r="A6489" s="294" t="s">
        <v>625</v>
      </c>
      <c r="B6489" s="295" t="s">
        <v>626</v>
      </c>
      <c r="C6489" s="296" t="s">
        <v>39</v>
      </c>
      <c r="D6489" s="297" t="n">
        <v>0.4732</v>
      </c>
      <c r="E6489" s="298" t="n">
        <f aca="false">1-D6489</f>
        <v>0.5268</v>
      </c>
      <c r="F6489" s="299" t="n">
        <v>19.74</v>
      </c>
    </row>
    <row r="6490" customFormat="false" ht="15" hidden="false" customHeight="false" outlineLevel="0" collapsed="false">
      <c r="A6490" s="294" t="s">
        <v>13632</v>
      </c>
      <c r="B6490" s="295" t="s">
        <v>13633</v>
      </c>
      <c r="C6490" s="296" t="s">
        <v>39</v>
      </c>
      <c r="D6490" s="297" t="n">
        <v>0.473</v>
      </c>
      <c r="E6490" s="298" t="n">
        <f aca="false">1-D6490</f>
        <v>0.527</v>
      </c>
      <c r="F6490" s="299" t="n">
        <v>29.62</v>
      </c>
    </row>
    <row r="6491" customFormat="false" ht="15" hidden="false" customHeight="false" outlineLevel="0" collapsed="false">
      <c r="A6491" s="294" t="s">
        <v>13634</v>
      </c>
      <c r="B6491" s="295" t="s">
        <v>13635</v>
      </c>
      <c r="C6491" s="296" t="s">
        <v>39</v>
      </c>
      <c r="D6491" s="297" t="n">
        <v>0.4942</v>
      </c>
      <c r="E6491" s="298" t="n">
        <f aca="false">1-D6491</f>
        <v>0.5058</v>
      </c>
      <c r="F6491" s="299" t="n">
        <v>9.45</v>
      </c>
    </row>
    <row r="6492" customFormat="false" ht="15" hidden="false" customHeight="false" outlineLevel="0" collapsed="false">
      <c r="A6492" s="294" t="s">
        <v>13636</v>
      </c>
      <c r="B6492" s="295" t="s">
        <v>13637</v>
      </c>
      <c r="C6492" s="296" t="s">
        <v>39</v>
      </c>
      <c r="D6492" s="297" t="n">
        <v>0.4939</v>
      </c>
      <c r="E6492" s="298" t="n">
        <f aca="false">1-D6492</f>
        <v>0.5061</v>
      </c>
      <c r="F6492" s="299" t="n">
        <v>18.91</v>
      </c>
    </row>
    <row r="6493" customFormat="false" ht="15" hidden="false" customHeight="false" outlineLevel="0" collapsed="false">
      <c r="A6493" s="294" t="s">
        <v>13638</v>
      </c>
      <c r="B6493" s="295" t="s">
        <v>13639</v>
      </c>
      <c r="C6493" s="296" t="s">
        <v>39</v>
      </c>
      <c r="D6493" s="297" t="n">
        <v>0.4938</v>
      </c>
      <c r="E6493" s="298" t="n">
        <f aca="false">1-D6493</f>
        <v>0.5062</v>
      </c>
      <c r="F6493" s="299" t="n">
        <v>28.37</v>
      </c>
    </row>
    <row r="6494" customFormat="false" ht="15" hidden="false" customHeight="false" outlineLevel="0" collapsed="false">
      <c r="A6494" s="294" t="s">
        <v>13640</v>
      </c>
      <c r="B6494" s="295" t="s">
        <v>13641</v>
      </c>
      <c r="C6494" s="296" t="s">
        <v>39</v>
      </c>
      <c r="D6494" s="297" t="n">
        <v>0.487</v>
      </c>
      <c r="E6494" s="298" t="n">
        <f aca="false">1-D6494</f>
        <v>0.513</v>
      </c>
      <c r="F6494" s="299" t="n">
        <v>9.59</v>
      </c>
    </row>
    <row r="6495" customFormat="false" ht="15" hidden="false" customHeight="false" outlineLevel="0" collapsed="false">
      <c r="A6495" s="294" t="s">
        <v>13642</v>
      </c>
      <c r="B6495" s="295" t="s">
        <v>13643</v>
      </c>
      <c r="C6495" s="296" t="s">
        <v>39</v>
      </c>
      <c r="D6495" s="297" t="n">
        <v>0.487</v>
      </c>
      <c r="E6495" s="298" t="n">
        <f aca="false">1-D6495</f>
        <v>0.513</v>
      </c>
      <c r="F6495" s="299" t="n">
        <v>19.18</v>
      </c>
    </row>
    <row r="6496" customFormat="false" ht="15" hidden="false" customHeight="false" outlineLevel="0" collapsed="false">
      <c r="A6496" s="294" t="s">
        <v>13644</v>
      </c>
      <c r="B6496" s="295" t="s">
        <v>13645</v>
      </c>
      <c r="C6496" s="296" t="s">
        <v>39</v>
      </c>
      <c r="D6496" s="297" t="n">
        <v>0.4865</v>
      </c>
      <c r="E6496" s="298" t="n">
        <f aca="false">1-D6496</f>
        <v>0.5135</v>
      </c>
      <c r="F6496" s="299" t="n">
        <v>28.8</v>
      </c>
    </row>
    <row r="6497" customFormat="false" ht="15" hidden="false" customHeight="false" outlineLevel="0" collapsed="false">
      <c r="A6497" s="294" t="s">
        <v>13646</v>
      </c>
      <c r="B6497" s="295" t="s">
        <v>13647</v>
      </c>
      <c r="C6497" s="296" t="s">
        <v>39</v>
      </c>
      <c r="D6497" s="297" t="n">
        <v>0.487</v>
      </c>
      <c r="E6497" s="298" t="n">
        <f aca="false">1-D6497</f>
        <v>0.513</v>
      </c>
      <c r="F6497" s="299" t="n">
        <v>11.89</v>
      </c>
    </row>
    <row r="6498" customFormat="false" ht="15" hidden="false" customHeight="false" outlineLevel="0" collapsed="false">
      <c r="A6498" s="294" t="s">
        <v>637</v>
      </c>
      <c r="B6498" s="295" t="s">
        <v>638</v>
      </c>
      <c r="C6498" s="296" t="s">
        <v>39</v>
      </c>
      <c r="D6498" s="297" t="n">
        <v>0.4866</v>
      </c>
      <c r="E6498" s="298" t="n">
        <f aca="false">1-D6498</f>
        <v>0.5134</v>
      </c>
      <c r="F6498" s="299" t="n">
        <v>23.8</v>
      </c>
    </row>
    <row r="6499" customFormat="false" ht="15" hidden="false" customHeight="false" outlineLevel="0" collapsed="false">
      <c r="A6499" s="294" t="s">
        <v>13648</v>
      </c>
      <c r="B6499" s="295" t="s">
        <v>13649</v>
      </c>
      <c r="C6499" s="296" t="s">
        <v>39</v>
      </c>
      <c r="D6499" s="297" t="n">
        <v>0.4866</v>
      </c>
      <c r="E6499" s="298" t="n">
        <f aca="false">1-D6499</f>
        <v>0.5134</v>
      </c>
      <c r="F6499" s="299" t="n">
        <v>35.7</v>
      </c>
    </row>
    <row r="6500" customFormat="false" ht="15" hidden="false" customHeight="false" outlineLevel="0" collapsed="false">
      <c r="A6500" s="294" t="s">
        <v>13650</v>
      </c>
      <c r="B6500" s="295" t="s">
        <v>13651</v>
      </c>
      <c r="C6500" s="296" t="s">
        <v>39</v>
      </c>
      <c r="D6500" s="297" t="n">
        <v>0.4742</v>
      </c>
      <c r="E6500" s="298" t="n">
        <f aca="false">1-D6500</f>
        <v>0.5258</v>
      </c>
      <c r="F6500" s="299" t="n">
        <v>12.21</v>
      </c>
    </row>
    <row r="6501" customFormat="false" ht="15" hidden="false" customHeight="false" outlineLevel="0" collapsed="false">
      <c r="A6501" s="294" t="s">
        <v>13652</v>
      </c>
      <c r="B6501" s="295" t="s">
        <v>13653</v>
      </c>
      <c r="C6501" s="296" t="s">
        <v>39</v>
      </c>
      <c r="D6501" s="297" t="n">
        <v>0.4738</v>
      </c>
      <c r="E6501" s="298" t="n">
        <f aca="false">1-D6501</f>
        <v>0.5262</v>
      </c>
      <c r="F6501" s="299" t="n">
        <v>24.44</v>
      </c>
    </row>
    <row r="6502" customFormat="false" ht="15" hidden="false" customHeight="false" outlineLevel="0" collapsed="false">
      <c r="A6502" s="294" t="s">
        <v>13654</v>
      </c>
      <c r="B6502" s="295" t="s">
        <v>13655</v>
      </c>
      <c r="C6502" s="296" t="s">
        <v>39</v>
      </c>
      <c r="D6502" s="297" t="n">
        <v>0.4738</v>
      </c>
      <c r="E6502" s="298" t="n">
        <f aca="false">1-D6502</f>
        <v>0.5262</v>
      </c>
      <c r="F6502" s="299" t="n">
        <v>36.66</v>
      </c>
    </row>
    <row r="6503" customFormat="false" ht="15" hidden="false" customHeight="false" outlineLevel="0" collapsed="false">
      <c r="A6503" s="294" t="s">
        <v>13656</v>
      </c>
      <c r="B6503" s="295" t="s">
        <v>13657</v>
      </c>
      <c r="C6503" s="296" t="s">
        <v>39</v>
      </c>
      <c r="D6503" s="297" t="n">
        <v>0.517</v>
      </c>
      <c r="E6503" s="298" t="n">
        <f aca="false">1-D6503</f>
        <v>0.483</v>
      </c>
      <c r="F6503" s="299" t="n">
        <v>11.2</v>
      </c>
    </row>
    <row r="6504" customFormat="false" ht="15" hidden="false" customHeight="false" outlineLevel="0" collapsed="false">
      <c r="A6504" s="294" t="s">
        <v>13658</v>
      </c>
      <c r="B6504" s="295" t="s">
        <v>13659</v>
      </c>
      <c r="C6504" s="296" t="s">
        <v>39</v>
      </c>
      <c r="D6504" s="297" t="n">
        <v>0.5165</v>
      </c>
      <c r="E6504" s="298" t="n">
        <f aca="false">1-D6504</f>
        <v>0.4835</v>
      </c>
      <c r="F6504" s="299" t="n">
        <v>22.42</v>
      </c>
    </row>
    <row r="6505" customFormat="false" ht="15" hidden="false" customHeight="false" outlineLevel="0" collapsed="false">
      <c r="A6505" s="294" t="s">
        <v>13660</v>
      </c>
      <c r="B6505" s="295" t="s">
        <v>13661</v>
      </c>
      <c r="C6505" s="296" t="s">
        <v>39</v>
      </c>
      <c r="D6505" s="297" t="n">
        <v>0.5167</v>
      </c>
      <c r="E6505" s="298" t="n">
        <f aca="false">1-D6505</f>
        <v>0.4833</v>
      </c>
      <c r="F6505" s="299" t="n">
        <v>33.62</v>
      </c>
    </row>
    <row r="6506" customFormat="false" ht="15" hidden="false" customHeight="false" outlineLevel="0" collapsed="false">
      <c r="A6506" s="294" t="s">
        <v>13662</v>
      </c>
      <c r="B6506" s="295" t="s">
        <v>13663</v>
      </c>
      <c r="C6506" s="296" t="s">
        <v>61</v>
      </c>
      <c r="D6506" s="297" t="n">
        <v>0.5976</v>
      </c>
      <c r="E6506" s="298" t="n">
        <f aca="false">1-D6506</f>
        <v>0.4024</v>
      </c>
      <c r="F6506" s="299" t="n">
        <v>1.69</v>
      </c>
    </row>
    <row r="6507" customFormat="false" ht="15" hidden="false" customHeight="false" outlineLevel="0" collapsed="false">
      <c r="A6507" s="294" t="s">
        <v>13664</v>
      </c>
      <c r="B6507" s="295" t="s">
        <v>13665</v>
      </c>
      <c r="C6507" s="296" t="s">
        <v>39</v>
      </c>
      <c r="D6507" s="297" t="n">
        <v>0.1301</v>
      </c>
      <c r="E6507" s="298" t="n">
        <f aca="false">1-D6507</f>
        <v>0.8699</v>
      </c>
      <c r="F6507" s="299" t="n">
        <v>25.14</v>
      </c>
    </row>
    <row r="6508" customFormat="false" ht="15" hidden="false" customHeight="false" outlineLevel="0" collapsed="false">
      <c r="A6508" s="294" t="s">
        <v>13666</v>
      </c>
      <c r="B6508" s="295" t="s">
        <v>13667</v>
      </c>
      <c r="C6508" s="296" t="s">
        <v>39</v>
      </c>
      <c r="D6508" s="297" t="n">
        <v>0.6093</v>
      </c>
      <c r="E6508" s="298" t="n">
        <f aca="false">1-D6508</f>
        <v>0.3907</v>
      </c>
      <c r="F6508" s="299" t="n">
        <v>12.03</v>
      </c>
    </row>
    <row r="6509" customFormat="false" ht="15" hidden="false" customHeight="false" outlineLevel="0" collapsed="false">
      <c r="A6509" s="294" t="s">
        <v>13668</v>
      </c>
      <c r="B6509" s="295" t="s">
        <v>13669</v>
      </c>
      <c r="C6509" s="296" t="s">
        <v>39</v>
      </c>
      <c r="D6509" s="297" t="n">
        <v>0.6227</v>
      </c>
      <c r="E6509" s="298" t="n">
        <f aca="false">1-D6509</f>
        <v>0.3773</v>
      </c>
      <c r="F6509" s="299" t="n">
        <v>35.86</v>
      </c>
    </row>
    <row r="6510" customFormat="false" ht="15" hidden="false" customHeight="false" outlineLevel="0" collapsed="false">
      <c r="A6510" s="294" t="s">
        <v>13670</v>
      </c>
      <c r="B6510" s="295" t="s">
        <v>13671</v>
      </c>
      <c r="C6510" s="296" t="s">
        <v>39</v>
      </c>
      <c r="D6510" s="297" t="n">
        <v>0.6228</v>
      </c>
      <c r="E6510" s="298" t="n">
        <f aca="false">1-D6510</f>
        <v>0.3772</v>
      </c>
      <c r="F6510" s="299" t="n">
        <v>17.92</v>
      </c>
    </row>
    <row r="6511" customFormat="false" ht="15" hidden="false" customHeight="false" outlineLevel="0" collapsed="false">
      <c r="A6511" s="294" t="s">
        <v>13672</v>
      </c>
      <c r="B6511" s="295" t="s">
        <v>13673</v>
      </c>
      <c r="C6511" s="296" t="s">
        <v>39</v>
      </c>
      <c r="D6511" s="297" t="n">
        <v>0.5594</v>
      </c>
      <c r="E6511" s="298" t="n">
        <f aca="false">1-D6511</f>
        <v>0.4406</v>
      </c>
      <c r="F6511" s="299" t="n">
        <v>26.62</v>
      </c>
    </row>
    <row r="6512" customFormat="false" ht="15" hidden="false" customHeight="false" outlineLevel="0" collapsed="false">
      <c r="A6512" s="294" t="s">
        <v>13674</v>
      </c>
      <c r="B6512" s="295" t="s">
        <v>13675</v>
      </c>
      <c r="C6512" s="296" t="s">
        <v>39</v>
      </c>
      <c r="D6512" s="297" t="n">
        <v>0.559</v>
      </c>
      <c r="E6512" s="298" t="n">
        <f aca="false">1-D6512</f>
        <v>0.441</v>
      </c>
      <c r="F6512" s="299" t="n">
        <v>13.31</v>
      </c>
    </row>
    <row r="6513" customFormat="false" ht="15" hidden="false" customHeight="false" outlineLevel="0" collapsed="false">
      <c r="A6513" s="294" t="s">
        <v>13676</v>
      </c>
      <c r="B6513" s="295" t="s">
        <v>13677</v>
      </c>
      <c r="C6513" s="296" t="s">
        <v>39</v>
      </c>
      <c r="D6513" s="297" t="n">
        <v>0.5981</v>
      </c>
      <c r="E6513" s="298" t="n">
        <f aca="false">1-D6513</f>
        <v>0.4019</v>
      </c>
      <c r="F6513" s="299" t="n">
        <v>18.66</v>
      </c>
    </row>
    <row r="6514" customFormat="false" ht="15" hidden="false" customHeight="false" outlineLevel="0" collapsed="false">
      <c r="A6514" s="294" t="s">
        <v>13678</v>
      </c>
      <c r="B6514" s="295" t="s">
        <v>13679</v>
      </c>
      <c r="C6514" s="296" t="s">
        <v>39</v>
      </c>
      <c r="D6514" s="297" t="n">
        <v>0.5277</v>
      </c>
      <c r="E6514" s="298" t="n">
        <f aca="false">1-D6514</f>
        <v>0.4723</v>
      </c>
      <c r="F6514" s="299" t="n">
        <v>14.1</v>
      </c>
    </row>
    <row r="6515" customFormat="false" ht="15" hidden="false" customHeight="false" outlineLevel="0" collapsed="false">
      <c r="A6515" s="294" t="s">
        <v>13680</v>
      </c>
      <c r="B6515" s="295" t="s">
        <v>13681</v>
      </c>
      <c r="C6515" s="296" t="s">
        <v>39</v>
      </c>
      <c r="D6515" s="297" t="n">
        <v>0.4017</v>
      </c>
      <c r="E6515" s="298" t="n">
        <f aca="false">1-D6515</f>
        <v>0.5983</v>
      </c>
      <c r="F6515" s="299" t="n">
        <v>13.12</v>
      </c>
    </row>
    <row r="6516" customFormat="false" ht="15" hidden="false" customHeight="false" outlineLevel="0" collapsed="false">
      <c r="A6516" s="294" t="s">
        <v>13682</v>
      </c>
      <c r="B6516" s="295" t="s">
        <v>13683</v>
      </c>
      <c r="C6516" s="296" t="s">
        <v>39</v>
      </c>
      <c r="D6516" s="297" t="n">
        <v>0.5588</v>
      </c>
      <c r="E6516" s="298" t="n">
        <f aca="false">1-D6516</f>
        <v>0.4412</v>
      </c>
      <c r="F6516" s="299" t="n">
        <v>59.56</v>
      </c>
    </row>
    <row r="6517" customFormat="false" ht="15" hidden="false" customHeight="false" outlineLevel="0" collapsed="false">
      <c r="A6517" s="294" t="s">
        <v>13684</v>
      </c>
      <c r="B6517" s="295" t="s">
        <v>13685</v>
      </c>
      <c r="C6517" s="296" t="s">
        <v>39</v>
      </c>
      <c r="D6517" s="297" t="n">
        <v>0.559</v>
      </c>
      <c r="E6517" s="298" t="n">
        <f aca="false">1-D6517</f>
        <v>0.441</v>
      </c>
      <c r="F6517" s="299" t="n">
        <v>29.77</v>
      </c>
    </row>
    <row r="6518" customFormat="false" ht="15" hidden="false" customHeight="false" outlineLevel="0" collapsed="false">
      <c r="A6518" s="294" t="s">
        <v>13686</v>
      </c>
      <c r="B6518" s="295" t="s">
        <v>13687</v>
      </c>
      <c r="C6518" s="296" t="s">
        <v>39</v>
      </c>
      <c r="D6518" s="297" t="n">
        <v>0.1336</v>
      </c>
      <c r="E6518" s="298" t="n">
        <f aca="false">1-D6518</f>
        <v>0.8664</v>
      </c>
      <c r="F6518" s="299" t="n">
        <v>11.6</v>
      </c>
    </row>
    <row r="6519" customFormat="false" ht="15" hidden="false" customHeight="false" outlineLevel="0" collapsed="false">
      <c r="A6519" s="294" t="s">
        <v>13688</v>
      </c>
      <c r="B6519" s="295" t="s">
        <v>13689</v>
      </c>
      <c r="C6519" s="296" t="s">
        <v>39</v>
      </c>
      <c r="D6519" s="297" t="n">
        <v>0.4503</v>
      </c>
      <c r="E6519" s="298" t="n">
        <f aca="false">1-D6519</f>
        <v>0.5497</v>
      </c>
      <c r="F6519" s="299" t="n">
        <v>57.4</v>
      </c>
    </row>
    <row r="6520" customFormat="false" ht="15" hidden="false" customHeight="false" outlineLevel="0" collapsed="false">
      <c r="A6520" s="294" t="s">
        <v>13690</v>
      </c>
      <c r="B6520" s="295" t="s">
        <v>13691</v>
      </c>
      <c r="C6520" s="296" t="s">
        <v>39</v>
      </c>
      <c r="D6520" s="297" t="n">
        <v>0.4503</v>
      </c>
      <c r="E6520" s="298" t="n">
        <f aca="false">1-D6520</f>
        <v>0.5497</v>
      </c>
      <c r="F6520" s="299" t="n">
        <v>28.69</v>
      </c>
    </row>
    <row r="6521" customFormat="false" ht="15" hidden="false" customHeight="false" outlineLevel="0" collapsed="false">
      <c r="A6521" s="294" t="s">
        <v>13692</v>
      </c>
      <c r="B6521" s="295" t="s">
        <v>13693</v>
      </c>
      <c r="C6521" s="296" t="s">
        <v>39</v>
      </c>
      <c r="D6521" s="297" t="n">
        <v>0.4069</v>
      </c>
      <c r="E6521" s="298" t="n">
        <f aca="false">1-D6521</f>
        <v>0.5931</v>
      </c>
      <c r="F6521" s="299" t="n">
        <v>12.95</v>
      </c>
    </row>
    <row r="6522" customFormat="false" ht="15" hidden="false" customHeight="false" outlineLevel="0" collapsed="false">
      <c r="A6522" s="294" t="s">
        <v>13694</v>
      </c>
      <c r="B6522" s="295" t="s">
        <v>13695</v>
      </c>
      <c r="C6522" s="296" t="s">
        <v>39</v>
      </c>
      <c r="D6522" s="297" t="n">
        <v>0.562</v>
      </c>
      <c r="E6522" s="298" t="n">
        <f aca="false">1-D6522</f>
        <v>0.438</v>
      </c>
      <c r="F6522" s="299" t="n">
        <v>59.22</v>
      </c>
    </row>
    <row r="6523" customFormat="false" ht="15" hidden="false" customHeight="false" outlineLevel="0" collapsed="false">
      <c r="A6523" s="294" t="s">
        <v>13696</v>
      </c>
      <c r="B6523" s="295" t="s">
        <v>13697</v>
      </c>
      <c r="C6523" s="296" t="s">
        <v>39</v>
      </c>
      <c r="D6523" s="297" t="n">
        <v>0.5622</v>
      </c>
      <c r="E6523" s="298" t="n">
        <f aca="false">1-D6523</f>
        <v>0.4378</v>
      </c>
      <c r="F6523" s="299" t="n">
        <v>29.6</v>
      </c>
    </row>
    <row r="6524" customFormat="false" ht="15" hidden="false" customHeight="false" outlineLevel="0" collapsed="false">
      <c r="A6524" s="294" t="s">
        <v>13698</v>
      </c>
      <c r="B6524" s="295" t="s">
        <v>13699</v>
      </c>
      <c r="C6524" s="296" t="s">
        <v>39</v>
      </c>
      <c r="D6524" s="297" t="n">
        <v>0.1367</v>
      </c>
      <c r="E6524" s="298" t="n">
        <f aca="false">1-D6524</f>
        <v>0.8633</v>
      </c>
      <c r="F6524" s="299" t="n">
        <v>11.34</v>
      </c>
    </row>
    <row r="6525" customFormat="false" ht="15" hidden="false" customHeight="false" outlineLevel="0" collapsed="false">
      <c r="A6525" s="294" t="s">
        <v>13700</v>
      </c>
      <c r="B6525" s="295" t="s">
        <v>13701</v>
      </c>
      <c r="C6525" s="296" t="s">
        <v>39</v>
      </c>
      <c r="D6525" s="297" t="n">
        <v>0.4547</v>
      </c>
      <c r="E6525" s="298" t="n">
        <f aca="false">1-D6525</f>
        <v>0.5453</v>
      </c>
      <c r="F6525" s="299" t="n">
        <v>56.85</v>
      </c>
    </row>
    <row r="6526" customFormat="false" ht="15" hidden="false" customHeight="false" outlineLevel="0" collapsed="false">
      <c r="A6526" s="294" t="s">
        <v>13702</v>
      </c>
      <c r="B6526" s="295" t="s">
        <v>13703</v>
      </c>
      <c r="C6526" s="296" t="s">
        <v>39</v>
      </c>
      <c r="D6526" s="297" t="n">
        <v>0.4548</v>
      </c>
      <c r="E6526" s="298" t="n">
        <f aca="false">1-D6526</f>
        <v>0.5452</v>
      </c>
      <c r="F6526" s="299" t="n">
        <v>28.41</v>
      </c>
    </row>
    <row r="6527" customFormat="false" ht="15" hidden="false" customHeight="false" outlineLevel="0" collapsed="false">
      <c r="A6527" s="294" t="s">
        <v>13704</v>
      </c>
      <c r="B6527" s="295" t="s">
        <v>13705</v>
      </c>
      <c r="C6527" s="296" t="s">
        <v>39</v>
      </c>
      <c r="D6527" s="297" t="n">
        <v>0.4048</v>
      </c>
      <c r="E6527" s="298" t="n">
        <f aca="false">1-D6527</f>
        <v>0.5952</v>
      </c>
      <c r="F6527" s="299" t="n">
        <v>13.02</v>
      </c>
    </row>
    <row r="6528" customFormat="false" ht="15" hidden="false" customHeight="false" outlineLevel="0" collapsed="false">
      <c r="A6528" s="294" t="s">
        <v>13706</v>
      </c>
      <c r="B6528" s="295" t="s">
        <v>13707</v>
      </c>
      <c r="C6528" s="296" t="s">
        <v>39</v>
      </c>
      <c r="D6528" s="297" t="n">
        <v>0.5606</v>
      </c>
      <c r="E6528" s="298" t="n">
        <f aca="false">1-D6528</f>
        <v>0.4394</v>
      </c>
      <c r="F6528" s="299" t="n">
        <v>59.36</v>
      </c>
    </row>
    <row r="6529" customFormat="false" ht="15" hidden="false" customHeight="false" outlineLevel="0" collapsed="false">
      <c r="A6529" s="294" t="s">
        <v>13708</v>
      </c>
      <c r="B6529" s="295" t="s">
        <v>13709</v>
      </c>
      <c r="C6529" s="296" t="s">
        <v>39</v>
      </c>
      <c r="D6529" s="297" t="n">
        <v>0.5606</v>
      </c>
      <c r="E6529" s="298" t="n">
        <f aca="false">1-D6529</f>
        <v>0.4394</v>
      </c>
      <c r="F6529" s="299" t="n">
        <v>29.68</v>
      </c>
    </row>
    <row r="6530" customFormat="false" ht="15" hidden="false" customHeight="false" outlineLevel="0" collapsed="false">
      <c r="A6530" s="294" t="s">
        <v>13710</v>
      </c>
      <c r="B6530" s="295" t="s">
        <v>13711</v>
      </c>
      <c r="C6530" s="296" t="s">
        <v>39</v>
      </c>
      <c r="D6530" s="297" t="n">
        <v>0.1354</v>
      </c>
      <c r="E6530" s="298" t="n">
        <f aca="false">1-D6530</f>
        <v>0.8646</v>
      </c>
      <c r="F6530" s="299" t="n">
        <v>11.45</v>
      </c>
    </row>
    <row r="6531" customFormat="false" ht="15" hidden="false" customHeight="false" outlineLevel="0" collapsed="false">
      <c r="A6531" s="294" t="s">
        <v>13712</v>
      </c>
      <c r="B6531" s="295" t="s">
        <v>13713</v>
      </c>
      <c r="C6531" s="296" t="s">
        <v>39</v>
      </c>
      <c r="D6531" s="297" t="n">
        <v>0.4529</v>
      </c>
      <c r="E6531" s="298" t="n">
        <f aca="false">1-D6531</f>
        <v>0.5471</v>
      </c>
      <c r="F6531" s="299" t="n">
        <v>57.08</v>
      </c>
    </row>
    <row r="6532" customFormat="false" ht="15" hidden="false" customHeight="false" outlineLevel="0" collapsed="false">
      <c r="A6532" s="294" t="s">
        <v>13714</v>
      </c>
      <c r="B6532" s="295" t="s">
        <v>13715</v>
      </c>
      <c r="C6532" s="296" t="s">
        <v>39</v>
      </c>
      <c r="D6532" s="297" t="n">
        <v>0.4529</v>
      </c>
      <c r="E6532" s="298" t="n">
        <f aca="false">1-D6532</f>
        <v>0.5471</v>
      </c>
      <c r="F6532" s="299" t="n">
        <v>28.53</v>
      </c>
    </row>
    <row r="6533" customFormat="false" ht="15" hidden="false" customHeight="false" outlineLevel="0" collapsed="false">
      <c r="A6533" s="294" t="s">
        <v>13716</v>
      </c>
      <c r="B6533" s="295" t="s">
        <v>13717</v>
      </c>
      <c r="C6533" s="296" t="s">
        <v>39</v>
      </c>
      <c r="D6533" s="297" t="n">
        <v>0.4209</v>
      </c>
      <c r="E6533" s="298" t="n">
        <f aca="false">1-D6533</f>
        <v>0.5791</v>
      </c>
      <c r="F6533" s="299" t="n">
        <v>12.52</v>
      </c>
    </row>
    <row r="6534" customFormat="false" ht="15" hidden="false" customHeight="false" outlineLevel="0" collapsed="false">
      <c r="A6534" s="294" t="s">
        <v>13718</v>
      </c>
      <c r="B6534" s="295" t="s">
        <v>13719</v>
      </c>
      <c r="C6534" s="296" t="s">
        <v>39</v>
      </c>
      <c r="D6534" s="297" t="n">
        <v>0.5699</v>
      </c>
      <c r="E6534" s="298" t="n">
        <f aca="false">1-D6534</f>
        <v>0.4301</v>
      </c>
      <c r="F6534" s="299" t="n">
        <v>29.2</v>
      </c>
    </row>
    <row r="6535" customFormat="false" ht="15" hidden="false" customHeight="false" outlineLevel="0" collapsed="false">
      <c r="A6535" s="294" t="s">
        <v>13720</v>
      </c>
      <c r="B6535" s="295" t="s">
        <v>13721</v>
      </c>
      <c r="C6535" s="296" t="s">
        <v>39</v>
      </c>
      <c r="D6535" s="297" t="n">
        <v>0.1316</v>
      </c>
      <c r="E6535" s="298" t="n">
        <f aca="false">1-D6535</f>
        <v>0.8684</v>
      </c>
      <c r="F6535" s="299" t="n">
        <v>11.78</v>
      </c>
    </row>
    <row r="6536" customFormat="false" ht="15" hidden="false" customHeight="false" outlineLevel="0" collapsed="false">
      <c r="A6536" s="294" t="s">
        <v>13722</v>
      </c>
      <c r="B6536" s="295" t="s">
        <v>13723</v>
      </c>
      <c r="C6536" s="296" t="s">
        <v>39</v>
      </c>
      <c r="D6536" s="297" t="n">
        <v>0.4441</v>
      </c>
      <c r="E6536" s="298" t="n">
        <f aca="false">1-D6536</f>
        <v>0.5559</v>
      </c>
      <c r="F6536" s="299" t="n">
        <v>29.09</v>
      </c>
    </row>
    <row r="6537" customFormat="false" ht="15" hidden="false" customHeight="false" outlineLevel="0" collapsed="false">
      <c r="A6537" s="294" t="s">
        <v>13724</v>
      </c>
      <c r="B6537" s="295" t="s">
        <v>13725</v>
      </c>
      <c r="C6537" s="296" t="s">
        <v>39</v>
      </c>
      <c r="D6537" s="297" t="n">
        <v>0.3306</v>
      </c>
      <c r="E6537" s="298" t="n">
        <f aca="false">1-D6537</f>
        <v>0.6694</v>
      </c>
      <c r="F6537" s="299" t="n">
        <v>15.94</v>
      </c>
    </row>
    <row r="6538" customFormat="false" ht="15" hidden="false" customHeight="false" outlineLevel="0" collapsed="false">
      <c r="A6538" s="294" t="s">
        <v>13726</v>
      </c>
      <c r="B6538" s="295" t="s">
        <v>13727</v>
      </c>
      <c r="C6538" s="296" t="s">
        <v>39</v>
      </c>
      <c r="D6538" s="297" t="n">
        <v>0.5117</v>
      </c>
      <c r="E6538" s="298" t="n">
        <f aca="false">1-D6538</f>
        <v>0.4883</v>
      </c>
      <c r="F6538" s="299" t="n">
        <v>32.52</v>
      </c>
    </row>
    <row r="6539" customFormat="false" ht="15" hidden="false" customHeight="false" outlineLevel="0" collapsed="false">
      <c r="A6539" s="294" t="s">
        <v>13728</v>
      </c>
      <c r="B6539" s="295" t="s">
        <v>13729</v>
      </c>
      <c r="C6539" s="296" t="s">
        <v>39</v>
      </c>
      <c r="D6539" s="297" t="n">
        <v>0.1227</v>
      </c>
      <c r="E6539" s="298" t="n">
        <f aca="false">1-D6539</f>
        <v>0.8773</v>
      </c>
      <c r="F6539" s="299" t="n">
        <v>12.63</v>
      </c>
    </row>
    <row r="6540" customFormat="false" ht="15" hidden="false" customHeight="false" outlineLevel="0" collapsed="false">
      <c r="A6540" s="294" t="s">
        <v>13730</v>
      </c>
      <c r="B6540" s="295" t="s">
        <v>13731</v>
      </c>
      <c r="C6540" s="296" t="s">
        <v>39</v>
      </c>
      <c r="D6540" s="297" t="n">
        <v>0.4399</v>
      </c>
      <c r="E6540" s="298" t="n">
        <f aca="false">1-D6540</f>
        <v>0.5601</v>
      </c>
      <c r="F6540" s="299" t="n">
        <v>29.37</v>
      </c>
    </row>
    <row r="6541" customFormat="false" ht="15" hidden="false" customHeight="false" outlineLevel="0" collapsed="false">
      <c r="A6541" s="294" t="s">
        <v>13732</v>
      </c>
      <c r="B6541" s="295" t="s">
        <v>13733</v>
      </c>
      <c r="C6541" s="296" t="s">
        <v>39</v>
      </c>
      <c r="D6541" s="297" t="n">
        <v>0.2027</v>
      </c>
      <c r="E6541" s="298" t="n">
        <f aca="false">1-D6541</f>
        <v>0.7973</v>
      </c>
      <c r="F6541" s="299" t="n">
        <v>52.04</v>
      </c>
    </row>
    <row r="6542" customFormat="false" ht="15" hidden="false" customHeight="false" outlineLevel="0" collapsed="false">
      <c r="A6542" s="294" t="s">
        <v>13734</v>
      </c>
      <c r="B6542" s="295" t="s">
        <v>13735</v>
      </c>
      <c r="C6542" s="296" t="s">
        <v>39</v>
      </c>
      <c r="D6542" s="297" t="n">
        <v>0.2026</v>
      </c>
      <c r="E6542" s="298" t="n">
        <f aca="false">1-D6542</f>
        <v>0.7974</v>
      </c>
      <c r="F6542" s="299" t="n">
        <v>26.01</v>
      </c>
    </row>
    <row r="6543" customFormat="false" ht="15" hidden="false" customHeight="false" outlineLevel="0" collapsed="false">
      <c r="A6543" s="294" t="s">
        <v>13736</v>
      </c>
      <c r="B6543" s="295" t="s">
        <v>13737</v>
      </c>
      <c r="C6543" s="296" t="s">
        <v>39</v>
      </c>
      <c r="D6543" s="297" t="n">
        <v>0.072</v>
      </c>
      <c r="E6543" s="298" t="n">
        <f aca="false">1-D6543</f>
        <v>0.928</v>
      </c>
      <c r="F6543" s="299" t="n">
        <v>43.19</v>
      </c>
    </row>
    <row r="6544" customFormat="false" ht="15" hidden="false" customHeight="false" outlineLevel="0" collapsed="false">
      <c r="A6544" s="294" t="s">
        <v>13738</v>
      </c>
      <c r="B6544" s="295" t="s">
        <v>13739</v>
      </c>
      <c r="C6544" s="296" t="s">
        <v>39</v>
      </c>
      <c r="D6544" s="297" t="n">
        <v>0.0718</v>
      </c>
      <c r="E6544" s="298" t="n">
        <f aca="false">1-D6544</f>
        <v>0.9282</v>
      </c>
      <c r="F6544" s="299" t="n">
        <v>21.59</v>
      </c>
    </row>
    <row r="6545" customFormat="false" ht="15" hidden="false" customHeight="false" outlineLevel="0" collapsed="false">
      <c r="A6545" s="294" t="s">
        <v>13740</v>
      </c>
      <c r="B6545" s="295" t="s">
        <v>13741</v>
      </c>
      <c r="C6545" s="296" t="s">
        <v>39</v>
      </c>
      <c r="D6545" s="297" t="n">
        <v>0.199</v>
      </c>
      <c r="E6545" s="298" t="n">
        <f aca="false">1-D6545</f>
        <v>0.801</v>
      </c>
      <c r="F6545" s="299" t="n">
        <v>26.48</v>
      </c>
    </row>
    <row r="6546" customFormat="false" ht="15" hidden="false" customHeight="false" outlineLevel="0" collapsed="false">
      <c r="A6546" s="294" t="s">
        <v>13742</v>
      </c>
      <c r="B6546" s="295" t="s">
        <v>13743</v>
      </c>
      <c r="C6546" s="296" t="s">
        <v>39</v>
      </c>
      <c r="D6546" s="297" t="n">
        <v>0.0542</v>
      </c>
      <c r="E6546" s="298" t="n">
        <f aca="false">1-D6546</f>
        <v>0.9458</v>
      </c>
      <c r="F6546" s="299" t="n">
        <v>28.59</v>
      </c>
    </row>
    <row r="6547" customFormat="false" ht="15" hidden="false" customHeight="false" outlineLevel="0" collapsed="false">
      <c r="A6547" s="294" t="s">
        <v>13744</v>
      </c>
      <c r="B6547" s="295" t="s">
        <v>13745</v>
      </c>
      <c r="C6547" s="296" t="s">
        <v>39</v>
      </c>
      <c r="D6547" s="297" t="n">
        <v>0.3476</v>
      </c>
      <c r="E6547" s="298" t="n">
        <f aca="false">1-D6547</f>
        <v>0.6524</v>
      </c>
      <c r="F6547" s="299" t="n">
        <v>3.51</v>
      </c>
    </row>
    <row r="6548" customFormat="false" ht="15" hidden="false" customHeight="false" outlineLevel="0" collapsed="false">
      <c r="A6548" s="294" t="s">
        <v>13746</v>
      </c>
      <c r="B6548" s="295" t="s">
        <v>13747</v>
      </c>
      <c r="C6548" s="296" t="s">
        <v>61</v>
      </c>
      <c r="D6548" s="297" t="n">
        <v>0.6119</v>
      </c>
      <c r="E6548" s="298" t="n">
        <f aca="false">1-D6548</f>
        <v>0.3881</v>
      </c>
      <c r="F6548" s="299" t="n">
        <v>12.42</v>
      </c>
    </row>
    <row r="6549" customFormat="false" ht="15" hidden="false" customHeight="false" outlineLevel="0" collapsed="false">
      <c r="A6549" s="294" t="s">
        <v>13748</v>
      </c>
      <c r="B6549" s="295" t="s">
        <v>13749</v>
      </c>
      <c r="C6549" s="296" t="s">
        <v>61</v>
      </c>
      <c r="D6549" s="297" t="n">
        <v>0.6318</v>
      </c>
      <c r="E6549" s="298" t="n">
        <f aca="false">1-D6549</f>
        <v>0.3682</v>
      </c>
      <c r="F6549" s="299" t="n">
        <v>12.03</v>
      </c>
    </row>
    <row r="6550" customFormat="false" ht="15" hidden="false" customHeight="false" outlineLevel="0" collapsed="false">
      <c r="A6550" s="294" t="s">
        <v>13750</v>
      </c>
      <c r="B6550" s="295" t="s">
        <v>13751</v>
      </c>
      <c r="C6550" s="296" t="s">
        <v>61</v>
      </c>
      <c r="D6550" s="297" t="n">
        <v>0.5797</v>
      </c>
      <c r="E6550" s="298" t="n">
        <f aca="false">1-D6550</f>
        <v>0.4203</v>
      </c>
      <c r="F6550" s="299" t="n">
        <v>13.11</v>
      </c>
    </row>
    <row r="6551" customFormat="false" ht="15" hidden="false" customHeight="false" outlineLevel="0" collapsed="false">
      <c r="A6551" s="294" t="s">
        <v>13752</v>
      </c>
      <c r="B6551" s="295" t="s">
        <v>13753</v>
      </c>
      <c r="C6551" s="296" t="s">
        <v>61</v>
      </c>
      <c r="D6551" s="297" t="n">
        <v>0.5126</v>
      </c>
      <c r="E6551" s="298" t="n">
        <f aca="false">1-D6551</f>
        <v>0.4874</v>
      </c>
      <c r="F6551" s="299" t="n">
        <v>5.15</v>
      </c>
    </row>
    <row r="6552" customFormat="false" ht="15" hidden="false" customHeight="false" outlineLevel="0" collapsed="false">
      <c r="A6552" s="294" t="s">
        <v>13754</v>
      </c>
      <c r="B6552" s="295" t="s">
        <v>13755</v>
      </c>
      <c r="C6552" s="296" t="s">
        <v>61</v>
      </c>
      <c r="D6552" s="297" t="n">
        <v>0.3611</v>
      </c>
      <c r="E6552" s="298" t="n">
        <f aca="false">1-D6552</f>
        <v>0.6389</v>
      </c>
      <c r="F6552" s="299" t="n">
        <v>7.31</v>
      </c>
    </row>
    <row r="6553" customFormat="false" ht="15" hidden="false" customHeight="false" outlineLevel="0" collapsed="false">
      <c r="A6553" s="294" t="s">
        <v>13756</v>
      </c>
      <c r="B6553" s="295" t="s">
        <v>13757</v>
      </c>
      <c r="C6553" s="296" t="s">
        <v>61</v>
      </c>
      <c r="D6553" s="297" t="n">
        <v>0.284</v>
      </c>
      <c r="E6553" s="298" t="n">
        <f aca="false">1-D6553</f>
        <v>0.716</v>
      </c>
      <c r="F6553" s="299" t="n">
        <v>6.55</v>
      </c>
    </row>
    <row r="6554" customFormat="false" ht="15" hidden="false" customHeight="false" outlineLevel="0" collapsed="false">
      <c r="A6554" s="294" t="s">
        <v>13758</v>
      </c>
      <c r="B6554" s="295" t="s">
        <v>13759</v>
      </c>
      <c r="C6554" s="296" t="s">
        <v>39</v>
      </c>
      <c r="D6554" s="297" t="n">
        <v>0.4852</v>
      </c>
      <c r="E6554" s="298" t="n">
        <f aca="false">1-D6554</f>
        <v>0.5148</v>
      </c>
      <c r="F6554" s="299" t="n">
        <v>28.32</v>
      </c>
    </row>
    <row r="6555" customFormat="false" ht="15" hidden="false" customHeight="false" outlineLevel="0" collapsed="false">
      <c r="A6555" s="294" t="s">
        <v>13760</v>
      </c>
      <c r="B6555" s="295" t="s">
        <v>13761</v>
      </c>
      <c r="C6555" s="296" t="s">
        <v>39</v>
      </c>
      <c r="D6555" s="297" t="n">
        <v>0.2732</v>
      </c>
      <c r="E6555" s="298" t="n">
        <f aca="false">1-D6555</f>
        <v>0.7268</v>
      </c>
      <c r="F6555" s="299" t="n">
        <v>50.3</v>
      </c>
    </row>
    <row r="6556" customFormat="false" ht="15" hidden="false" customHeight="false" outlineLevel="0" collapsed="false">
      <c r="A6556" s="294" t="s">
        <v>13762</v>
      </c>
      <c r="B6556" s="295" t="s">
        <v>13763</v>
      </c>
      <c r="C6556" s="296" t="s">
        <v>39</v>
      </c>
      <c r="D6556" s="297" t="n">
        <v>0.3466</v>
      </c>
      <c r="E6556" s="298" t="n">
        <f aca="false">1-D6556</f>
        <v>0.6534</v>
      </c>
      <c r="F6556" s="299" t="n">
        <v>33.35</v>
      </c>
    </row>
    <row r="6557" customFormat="false" ht="15" hidden="false" customHeight="false" outlineLevel="0" collapsed="false">
      <c r="A6557" s="294" t="s">
        <v>13764</v>
      </c>
      <c r="B6557" s="295" t="s">
        <v>13765</v>
      </c>
      <c r="C6557" s="296" t="s">
        <v>61</v>
      </c>
      <c r="D6557" s="297" t="n">
        <v>0.6257</v>
      </c>
      <c r="E6557" s="298" t="n">
        <f aca="false">1-D6557</f>
        <v>0.3743</v>
      </c>
      <c r="F6557" s="299" t="n">
        <v>1.87</v>
      </c>
    </row>
    <row r="6558" customFormat="false" ht="15" hidden="false" customHeight="false" outlineLevel="0" collapsed="false">
      <c r="A6558" s="294" t="s">
        <v>13766</v>
      </c>
      <c r="B6558" s="295" t="s">
        <v>13767</v>
      </c>
      <c r="C6558" s="296" t="s">
        <v>39</v>
      </c>
      <c r="D6558" s="297" t="n">
        <v>0.3908</v>
      </c>
      <c r="E6558" s="298" t="n">
        <f aca="false">1-D6558</f>
        <v>0.6092</v>
      </c>
      <c r="F6558" s="299" t="n">
        <v>22.39</v>
      </c>
    </row>
    <row r="6559" customFormat="false" ht="15" hidden="false" customHeight="false" outlineLevel="0" collapsed="false">
      <c r="A6559" s="294" t="s">
        <v>13768</v>
      </c>
      <c r="B6559" s="295" t="s">
        <v>13769</v>
      </c>
      <c r="C6559" s="296" t="s">
        <v>39</v>
      </c>
      <c r="D6559" s="297" t="n">
        <v>0.4062</v>
      </c>
      <c r="E6559" s="298" t="n">
        <f aca="false">1-D6559</f>
        <v>0.5938</v>
      </c>
      <c r="F6559" s="299" t="n">
        <v>28.58</v>
      </c>
    </row>
    <row r="6560" customFormat="false" ht="15" hidden="false" customHeight="false" outlineLevel="0" collapsed="false">
      <c r="A6560" s="294" t="s">
        <v>13770</v>
      </c>
      <c r="B6560" s="295" t="s">
        <v>13771</v>
      </c>
      <c r="C6560" s="296" t="s">
        <v>39</v>
      </c>
      <c r="D6560" s="297" t="n">
        <v>0.1277</v>
      </c>
      <c r="E6560" s="298" t="n">
        <f aca="false">1-D6560</f>
        <v>0.8723</v>
      </c>
      <c r="F6560" s="299" t="n">
        <v>68.5</v>
      </c>
    </row>
    <row r="6561" customFormat="false" ht="15" hidden="false" customHeight="false" outlineLevel="0" collapsed="false">
      <c r="A6561" s="294" t="s">
        <v>13772</v>
      </c>
      <c r="B6561" s="295" t="s">
        <v>13773</v>
      </c>
      <c r="C6561" s="296" t="s">
        <v>61</v>
      </c>
      <c r="D6561" s="297" t="n">
        <v>0.2774</v>
      </c>
      <c r="E6561" s="298" t="n">
        <f aca="false">1-D6561</f>
        <v>0.7226</v>
      </c>
      <c r="F6561" s="299" t="n">
        <v>14.89</v>
      </c>
    </row>
    <row r="6562" customFormat="false" ht="15" hidden="false" customHeight="false" outlineLevel="0" collapsed="false">
      <c r="A6562" s="294" t="s">
        <v>13774</v>
      </c>
      <c r="B6562" s="295" t="s">
        <v>13775</v>
      </c>
      <c r="C6562" s="296" t="s">
        <v>61</v>
      </c>
      <c r="D6562" s="297" t="n">
        <v>0.4731</v>
      </c>
      <c r="E6562" s="298" t="n">
        <f aca="false">1-D6562</f>
        <v>0.5269</v>
      </c>
      <c r="F6562" s="299" t="n">
        <v>5.77</v>
      </c>
    </row>
    <row r="6563" customFormat="false" ht="15" hidden="false" customHeight="false" outlineLevel="0" collapsed="false">
      <c r="A6563" s="294" t="s">
        <v>13776</v>
      </c>
      <c r="B6563" s="295" t="s">
        <v>13777</v>
      </c>
      <c r="C6563" s="296" t="s">
        <v>39</v>
      </c>
      <c r="D6563" s="297" t="n">
        <v>0.5698</v>
      </c>
      <c r="E6563" s="298" t="n">
        <f aca="false">1-D6563</f>
        <v>0.4302</v>
      </c>
      <c r="F6563" s="299" t="n">
        <v>96.27</v>
      </c>
    </row>
    <row r="6564" customFormat="false" ht="15" hidden="false" customHeight="false" outlineLevel="0" collapsed="false">
      <c r="A6564" s="294" t="s">
        <v>13778</v>
      </c>
      <c r="B6564" s="295" t="s">
        <v>13779</v>
      </c>
      <c r="C6564" s="296" t="s">
        <v>39</v>
      </c>
      <c r="D6564" s="297" t="n">
        <v>0.5493</v>
      </c>
      <c r="E6564" s="298" t="n">
        <f aca="false">1-D6564</f>
        <v>0.4507</v>
      </c>
      <c r="F6564" s="299" t="n">
        <v>55.6</v>
      </c>
    </row>
    <row r="6565" customFormat="false" ht="15" hidden="false" customHeight="false" outlineLevel="0" collapsed="false">
      <c r="A6565" s="294" t="s">
        <v>13780</v>
      </c>
      <c r="B6565" s="295" t="s">
        <v>13781</v>
      </c>
      <c r="C6565" s="296" t="s">
        <v>39</v>
      </c>
      <c r="D6565" s="297" t="n">
        <v>0.3831</v>
      </c>
      <c r="E6565" s="298" t="n">
        <f aca="false">1-D6565</f>
        <v>0.6169</v>
      </c>
      <c r="F6565" s="299" t="n">
        <v>29.86</v>
      </c>
    </row>
    <row r="6566" customFormat="false" ht="15" hidden="false" customHeight="false" outlineLevel="0" collapsed="false">
      <c r="A6566" s="294" t="s">
        <v>13782</v>
      </c>
      <c r="B6566" s="295" t="s">
        <v>13783</v>
      </c>
      <c r="C6566" s="296" t="s">
        <v>39</v>
      </c>
      <c r="D6566" s="297" t="n">
        <v>0.6939</v>
      </c>
      <c r="E6566" s="298" t="n">
        <f aca="false">1-D6566</f>
        <v>0.3061</v>
      </c>
      <c r="F6566" s="299" t="n">
        <v>4.41</v>
      </c>
    </row>
    <row r="6567" customFormat="false" ht="15" hidden="false" customHeight="false" outlineLevel="0" collapsed="false">
      <c r="A6567" s="294" t="s">
        <v>13784</v>
      </c>
      <c r="B6567" s="295" t="s">
        <v>13785</v>
      </c>
      <c r="C6567" s="296" t="s">
        <v>39</v>
      </c>
      <c r="D6567" s="297" t="n">
        <v>0.0474</v>
      </c>
      <c r="E6567" s="298" t="n">
        <f aca="false">1-D6567</f>
        <v>0.9526</v>
      </c>
      <c r="F6567" s="299" t="n">
        <v>309.7</v>
      </c>
    </row>
    <row r="6568" customFormat="false" ht="15" hidden="false" customHeight="false" outlineLevel="0" collapsed="false">
      <c r="A6568" s="294" t="s">
        <v>13786</v>
      </c>
      <c r="B6568" s="295" t="s">
        <v>13787</v>
      </c>
      <c r="C6568" s="296" t="s">
        <v>39</v>
      </c>
      <c r="D6568" s="297" t="n">
        <v>0.3656</v>
      </c>
      <c r="E6568" s="298" t="n">
        <f aca="false">1-D6568</f>
        <v>0.6344</v>
      </c>
      <c r="F6568" s="299" t="n">
        <v>40.7</v>
      </c>
    </row>
    <row r="6569" customFormat="false" ht="15" hidden="false" customHeight="false" outlineLevel="0" collapsed="false">
      <c r="A6569" s="294" t="s">
        <v>13788</v>
      </c>
      <c r="B6569" s="295" t="s">
        <v>13789</v>
      </c>
      <c r="C6569" s="296" t="s">
        <v>39</v>
      </c>
      <c r="D6569" s="297" t="n">
        <v>0.3403</v>
      </c>
      <c r="E6569" s="298" t="n">
        <f aca="false">1-D6569</f>
        <v>0.6597</v>
      </c>
      <c r="F6569" s="299" t="n">
        <v>50.72</v>
      </c>
    </row>
    <row r="6570" customFormat="false" ht="15" hidden="false" customHeight="false" outlineLevel="0" collapsed="false">
      <c r="A6570" s="294" t="s">
        <v>13790</v>
      </c>
      <c r="B6570" s="295" t="s">
        <v>13791</v>
      </c>
      <c r="C6570" s="296" t="s">
        <v>39</v>
      </c>
      <c r="D6570" s="297" t="n">
        <v>0.3258</v>
      </c>
      <c r="E6570" s="298" t="n">
        <f aca="false">1-D6570</f>
        <v>0.6742</v>
      </c>
      <c r="F6570" s="299" t="n">
        <v>58.9</v>
      </c>
    </row>
    <row r="6571" customFormat="false" ht="15" hidden="false" customHeight="false" outlineLevel="0" collapsed="false">
      <c r="A6571" s="294" t="s">
        <v>13792</v>
      </c>
      <c r="B6571" s="295" t="s">
        <v>13793</v>
      </c>
      <c r="C6571" s="296" t="s">
        <v>39</v>
      </c>
      <c r="D6571" s="297" t="n">
        <v>0.3451</v>
      </c>
      <c r="E6571" s="298" t="n">
        <f aca="false">1-D6571</f>
        <v>0.6549</v>
      </c>
      <c r="F6571" s="299" t="n">
        <v>37.7</v>
      </c>
    </row>
    <row r="6572" customFormat="false" ht="15" hidden="false" customHeight="false" outlineLevel="0" collapsed="false">
      <c r="A6572" s="294" t="s">
        <v>13794</v>
      </c>
      <c r="B6572" s="295" t="s">
        <v>13795</v>
      </c>
      <c r="C6572" s="296" t="s">
        <v>39</v>
      </c>
      <c r="D6572" s="297" t="n">
        <v>0.3223</v>
      </c>
      <c r="E6572" s="298" t="n">
        <f aca="false">1-D6572</f>
        <v>0.6777</v>
      </c>
      <c r="F6572" s="299" t="n">
        <v>47.72</v>
      </c>
    </row>
    <row r="6573" customFormat="false" ht="15" hidden="false" customHeight="false" outlineLevel="0" collapsed="false">
      <c r="A6573" s="294" t="s">
        <v>13796</v>
      </c>
      <c r="B6573" s="295" t="s">
        <v>13797</v>
      </c>
      <c r="C6573" s="296" t="s">
        <v>39</v>
      </c>
      <c r="D6573" s="297" t="n">
        <v>0.31</v>
      </c>
      <c r="E6573" s="298" t="n">
        <f aca="false">1-D6573</f>
        <v>0.69</v>
      </c>
      <c r="F6573" s="299" t="n">
        <v>55.91</v>
      </c>
    </row>
    <row r="6574" customFormat="false" ht="15" hidden="false" customHeight="false" outlineLevel="0" collapsed="false">
      <c r="A6574" s="294" t="s">
        <v>13798</v>
      </c>
      <c r="B6574" s="295" t="s">
        <v>13799</v>
      </c>
      <c r="C6574" s="296" t="s">
        <v>39</v>
      </c>
      <c r="D6574" s="297" t="n">
        <v>0.1261</v>
      </c>
      <c r="E6574" s="298" t="n">
        <f aca="false">1-D6574</f>
        <v>0.8739</v>
      </c>
      <c r="F6574" s="299" t="n">
        <v>122.48</v>
      </c>
    </row>
    <row r="6575" customFormat="false" ht="15" hidden="false" customHeight="false" outlineLevel="0" collapsed="false">
      <c r="A6575" s="294" t="s">
        <v>13800</v>
      </c>
      <c r="B6575" s="295" t="s">
        <v>13801</v>
      </c>
      <c r="C6575" s="296" t="s">
        <v>39</v>
      </c>
      <c r="D6575" s="297" t="n">
        <v>0.0595</v>
      </c>
      <c r="E6575" s="298" t="n">
        <f aca="false">1-D6575</f>
        <v>0.9405</v>
      </c>
      <c r="F6575" s="299" t="n">
        <v>404.7</v>
      </c>
    </row>
    <row r="6576" customFormat="false" ht="15" hidden="false" customHeight="false" outlineLevel="0" collapsed="false">
      <c r="A6576" s="294" t="s">
        <v>13802</v>
      </c>
      <c r="B6576" s="295" t="s">
        <v>13803</v>
      </c>
      <c r="C6576" s="296" t="s">
        <v>39</v>
      </c>
      <c r="D6576" s="297" t="n">
        <v>0.061</v>
      </c>
      <c r="E6576" s="298" t="n">
        <f aca="false">1-D6576</f>
        <v>0.939</v>
      </c>
      <c r="F6576" s="299" t="n">
        <v>395.13</v>
      </c>
    </row>
    <row r="6577" customFormat="false" ht="15" hidden="false" customHeight="false" outlineLevel="0" collapsed="false">
      <c r="A6577" s="294" t="s">
        <v>13804</v>
      </c>
      <c r="B6577" s="295" t="s">
        <v>13805</v>
      </c>
      <c r="C6577" s="296" t="s">
        <v>39</v>
      </c>
      <c r="D6577" s="297" t="n">
        <v>0.1492</v>
      </c>
      <c r="E6577" s="298" t="n">
        <f aca="false">1-D6577</f>
        <v>0.8508</v>
      </c>
      <c r="F6577" s="299" t="n">
        <v>103.55</v>
      </c>
    </row>
    <row r="6578" customFormat="false" ht="15" hidden="false" customHeight="false" outlineLevel="0" collapsed="false">
      <c r="A6578" s="294" t="s">
        <v>13806</v>
      </c>
      <c r="B6578" s="295" t="s">
        <v>13807</v>
      </c>
      <c r="C6578" s="296" t="s">
        <v>39</v>
      </c>
      <c r="D6578" s="297" t="n">
        <v>0.0915</v>
      </c>
      <c r="E6578" s="298" t="n">
        <f aca="false">1-D6578</f>
        <v>0.9085</v>
      </c>
      <c r="F6578" s="299" t="n">
        <v>263.22</v>
      </c>
    </row>
    <row r="6579" customFormat="false" ht="15" hidden="false" customHeight="false" outlineLevel="0" collapsed="false">
      <c r="A6579" s="294" t="s">
        <v>13808</v>
      </c>
      <c r="B6579" s="295" t="s">
        <v>13809</v>
      </c>
      <c r="C6579" s="296" t="s">
        <v>39</v>
      </c>
      <c r="D6579" s="297" t="n">
        <v>0.0278</v>
      </c>
      <c r="E6579" s="298" t="n">
        <f aca="false">1-D6579</f>
        <v>0.9722</v>
      </c>
      <c r="F6579" s="299" t="n">
        <v>490.53</v>
      </c>
    </row>
    <row r="6580" customFormat="false" ht="15" hidden="false" customHeight="false" outlineLevel="0" collapsed="false">
      <c r="A6580" s="294" t="s">
        <v>13810</v>
      </c>
      <c r="B6580" s="295" t="s">
        <v>13811</v>
      </c>
      <c r="C6580" s="296" t="s">
        <v>39</v>
      </c>
      <c r="D6580" s="297" t="n">
        <v>0.0486</v>
      </c>
      <c r="E6580" s="298" t="n">
        <f aca="false">1-D6580</f>
        <v>0.9514</v>
      </c>
      <c r="F6580" s="299" t="n">
        <v>73.47</v>
      </c>
    </row>
    <row r="6581" customFormat="false" ht="15" hidden="false" customHeight="false" outlineLevel="0" collapsed="false">
      <c r="A6581" s="294" t="s">
        <v>13812</v>
      </c>
      <c r="B6581" s="295" t="s">
        <v>13813</v>
      </c>
      <c r="C6581" s="296" t="s">
        <v>39</v>
      </c>
      <c r="D6581" s="297" t="n">
        <v>0.3614</v>
      </c>
      <c r="E6581" s="298" t="n">
        <f aca="false">1-D6581</f>
        <v>0.6386</v>
      </c>
      <c r="F6581" s="299" t="n">
        <v>108.53</v>
      </c>
    </row>
    <row r="6582" customFormat="false" ht="15" hidden="false" customHeight="false" outlineLevel="0" collapsed="false">
      <c r="A6582" s="294" t="s">
        <v>13814</v>
      </c>
      <c r="B6582" s="295" t="s">
        <v>13815</v>
      </c>
      <c r="C6582" s="296" t="s">
        <v>39</v>
      </c>
      <c r="D6582" s="297" t="n">
        <v>0.0916</v>
      </c>
      <c r="E6582" s="298" t="n">
        <f aca="false">1-D6582</f>
        <v>0.9084</v>
      </c>
      <c r="F6582" s="299" t="n">
        <v>474.62</v>
      </c>
    </row>
    <row r="6583" customFormat="false" ht="15" hidden="false" customHeight="false" outlineLevel="0" collapsed="false">
      <c r="A6583" s="294" t="s">
        <v>13816</v>
      </c>
      <c r="B6583" s="295" t="s">
        <v>13817</v>
      </c>
      <c r="C6583" s="296" t="s">
        <v>39</v>
      </c>
      <c r="D6583" s="297" t="n">
        <v>0.1104</v>
      </c>
      <c r="E6583" s="298" t="n">
        <f aca="false">1-D6583</f>
        <v>0.8896</v>
      </c>
      <c r="F6583" s="299" t="n">
        <v>489.12</v>
      </c>
    </row>
    <row r="6584" customFormat="false" ht="15" hidden="false" customHeight="false" outlineLevel="0" collapsed="false">
      <c r="A6584" s="294" t="s">
        <v>13818</v>
      </c>
      <c r="B6584" s="295" t="s">
        <v>13819</v>
      </c>
      <c r="C6584" s="296" t="s">
        <v>39</v>
      </c>
      <c r="D6584" s="297" t="n">
        <v>0.2812</v>
      </c>
      <c r="E6584" s="298" t="n">
        <f aca="false">1-D6584</f>
        <v>0.7188</v>
      </c>
      <c r="F6584" s="299" t="n">
        <v>146.24</v>
      </c>
    </row>
    <row r="6585" customFormat="false" ht="15" hidden="false" customHeight="false" outlineLevel="0" collapsed="false">
      <c r="A6585" s="294" t="s">
        <v>13820</v>
      </c>
      <c r="B6585" s="295" t="s">
        <v>13821</v>
      </c>
      <c r="C6585" s="296" t="s">
        <v>39</v>
      </c>
      <c r="D6585" s="297" t="n">
        <v>0.3728</v>
      </c>
      <c r="E6585" s="298" t="n">
        <f aca="false">1-D6585</f>
        <v>0.6272</v>
      </c>
      <c r="F6585" s="299" t="n">
        <v>196.29</v>
      </c>
    </row>
    <row r="6586" customFormat="false" ht="15" hidden="false" customHeight="false" outlineLevel="0" collapsed="false">
      <c r="A6586" s="294" t="s">
        <v>13822</v>
      </c>
      <c r="B6586" s="295" t="s">
        <v>13823</v>
      </c>
      <c r="C6586" s="296" t="s">
        <v>39</v>
      </c>
      <c r="D6586" s="297" t="n">
        <v>0.4944</v>
      </c>
      <c r="E6586" s="298" t="n">
        <f aca="false">1-D6586</f>
        <v>0.5056</v>
      </c>
      <c r="F6586" s="299" t="n">
        <v>309.21</v>
      </c>
    </row>
    <row r="6587" customFormat="false" ht="15" hidden="false" customHeight="false" outlineLevel="0" collapsed="false">
      <c r="A6587" s="294" t="s">
        <v>13824</v>
      </c>
      <c r="B6587" s="295" t="s">
        <v>13825</v>
      </c>
      <c r="C6587" s="296" t="s">
        <v>39</v>
      </c>
      <c r="D6587" s="297" t="n">
        <v>0.067</v>
      </c>
      <c r="E6587" s="298" t="n">
        <f aca="false">1-D6587</f>
        <v>0.933</v>
      </c>
      <c r="F6587" s="299" t="n">
        <v>649.07</v>
      </c>
    </row>
    <row r="6588" customFormat="false" ht="15" hidden="false" customHeight="false" outlineLevel="0" collapsed="false">
      <c r="A6588" s="294" t="s">
        <v>13826</v>
      </c>
      <c r="B6588" s="295" t="s">
        <v>13827</v>
      </c>
      <c r="C6588" s="296" t="s">
        <v>39</v>
      </c>
      <c r="D6588" s="297" t="n">
        <v>0.0814</v>
      </c>
      <c r="E6588" s="298" t="n">
        <f aca="false">1-D6588</f>
        <v>0.9186</v>
      </c>
      <c r="F6588" s="299" t="n">
        <v>663.57</v>
      </c>
    </row>
    <row r="6589" customFormat="false" ht="15" hidden="false" customHeight="false" outlineLevel="0" collapsed="false">
      <c r="A6589" s="294" t="s">
        <v>13828</v>
      </c>
      <c r="B6589" s="295" t="s">
        <v>13829</v>
      </c>
      <c r="C6589" s="296" t="s">
        <v>39</v>
      </c>
      <c r="D6589" s="297" t="n">
        <v>0.2798</v>
      </c>
      <c r="E6589" s="298" t="n">
        <f aca="false">1-D6589</f>
        <v>0.7202</v>
      </c>
      <c r="F6589" s="299" t="n">
        <v>110.24</v>
      </c>
    </row>
    <row r="6590" customFormat="false" ht="15" hidden="false" customHeight="false" outlineLevel="0" collapsed="false">
      <c r="A6590" s="294" t="s">
        <v>13830</v>
      </c>
      <c r="B6590" s="295" t="s">
        <v>13831</v>
      </c>
      <c r="C6590" s="296" t="s">
        <v>39</v>
      </c>
      <c r="D6590" s="297" t="n">
        <v>0.1266</v>
      </c>
      <c r="E6590" s="298" t="n">
        <f aca="false">1-D6590</f>
        <v>0.8734</v>
      </c>
      <c r="F6590" s="299" t="n">
        <v>356.82</v>
      </c>
    </row>
    <row r="6591" customFormat="false" ht="15" hidden="false" customHeight="false" outlineLevel="0" collapsed="false">
      <c r="A6591" s="294" t="s">
        <v>13832</v>
      </c>
      <c r="B6591" s="295" t="s">
        <v>13833</v>
      </c>
      <c r="C6591" s="296" t="s">
        <v>39</v>
      </c>
      <c r="D6591" s="297" t="n">
        <v>0.105</v>
      </c>
      <c r="E6591" s="298" t="n">
        <f aca="false">1-D6591</f>
        <v>0.895</v>
      </c>
      <c r="F6591" s="299" t="n">
        <v>236.46</v>
      </c>
    </row>
    <row r="6592" customFormat="false" ht="15" hidden="false" customHeight="false" outlineLevel="0" collapsed="false">
      <c r="A6592" s="294" t="s">
        <v>13834</v>
      </c>
      <c r="B6592" s="295" t="s">
        <v>13835</v>
      </c>
      <c r="C6592" s="296" t="s">
        <v>39</v>
      </c>
      <c r="D6592" s="297" t="n">
        <v>0.0869</v>
      </c>
      <c r="E6592" s="298" t="n">
        <f aca="false">1-D6592</f>
        <v>0.9131</v>
      </c>
      <c r="F6592" s="299" t="n">
        <v>210.13</v>
      </c>
    </row>
    <row r="6593" customFormat="false" ht="15" hidden="false" customHeight="false" outlineLevel="0" collapsed="false">
      <c r="A6593" s="294" t="s">
        <v>13836</v>
      </c>
      <c r="B6593" s="295" t="s">
        <v>13837</v>
      </c>
      <c r="C6593" s="296" t="s">
        <v>39</v>
      </c>
      <c r="D6593" s="297" t="n">
        <v>0.0622</v>
      </c>
      <c r="E6593" s="298" t="n">
        <f aca="false">1-D6593</f>
        <v>0.9378</v>
      </c>
      <c r="F6593" s="299" t="n">
        <v>202.14</v>
      </c>
    </row>
    <row r="6594" customFormat="false" ht="15" hidden="false" customHeight="false" outlineLevel="0" collapsed="false">
      <c r="A6594" s="294" t="s">
        <v>13838</v>
      </c>
      <c r="B6594" s="295" t="s">
        <v>13839</v>
      </c>
      <c r="C6594" s="296" t="s">
        <v>61</v>
      </c>
      <c r="D6594" s="297" t="n">
        <v>0.0889</v>
      </c>
      <c r="E6594" s="298" t="n">
        <f aca="false">1-D6594</f>
        <v>0.9111</v>
      </c>
      <c r="F6594" s="299" t="n">
        <v>164.12</v>
      </c>
    </row>
    <row r="6595" customFormat="false" ht="15" hidden="false" customHeight="false" outlineLevel="0" collapsed="false">
      <c r="A6595" s="294" t="s">
        <v>13840</v>
      </c>
      <c r="B6595" s="295" t="s">
        <v>13841</v>
      </c>
      <c r="C6595" s="296" t="s">
        <v>39</v>
      </c>
      <c r="D6595" s="297" t="n">
        <v>0.0302</v>
      </c>
      <c r="E6595" s="298" t="n">
        <f aca="false">1-D6595</f>
        <v>0.9698</v>
      </c>
      <c r="F6595" s="299" t="n">
        <v>188.84</v>
      </c>
    </row>
    <row r="6596" customFormat="false" ht="15" hidden="false" customHeight="false" outlineLevel="0" collapsed="false">
      <c r="A6596" s="294" t="s">
        <v>13842</v>
      </c>
      <c r="B6596" s="295" t="s">
        <v>13843</v>
      </c>
      <c r="C6596" s="296" t="s">
        <v>39</v>
      </c>
      <c r="D6596" s="297" t="n">
        <v>0.6849</v>
      </c>
      <c r="E6596" s="298" t="n">
        <f aca="false">1-D6596</f>
        <v>0.3151</v>
      </c>
      <c r="F6596" s="299" t="n">
        <v>4.38</v>
      </c>
    </row>
    <row r="6597" customFormat="false" ht="15" hidden="false" customHeight="false" outlineLevel="0" collapsed="false">
      <c r="A6597" s="294" t="s">
        <v>13844</v>
      </c>
      <c r="B6597" s="295" t="s">
        <v>13845</v>
      </c>
      <c r="C6597" s="296" t="s">
        <v>61</v>
      </c>
      <c r="D6597" s="297" t="n">
        <v>0.3453</v>
      </c>
      <c r="E6597" s="298" t="n">
        <f aca="false">1-D6597</f>
        <v>0.6547</v>
      </c>
      <c r="F6597" s="299" t="n">
        <v>63.91</v>
      </c>
    </row>
    <row r="6598" customFormat="false" ht="15" hidden="false" customHeight="false" outlineLevel="0" collapsed="false">
      <c r="A6598" s="294" t="s">
        <v>13846</v>
      </c>
      <c r="B6598" s="295" t="s">
        <v>13847</v>
      </c>
      <c r="C6598" s="296" t="s">
        <v>61</v>
      </c>
      <c r="D6598" s="297" t="n">
        <v>0.4697</v>
      </c>
      <c r="E6598" s="298" t="n">
        <f aca="false">1-D6598</f>
        <v>0.5303</v>
      </c>
      <c r="F6598" s="299" t="n">
        <v>58.1</v>
      </c>
    </row>
    <row r="6599" customFormat="false" ht="15" hidden="false" customHeight="false" outlineLevel="0" collapsed="false">
      <c r="A6599" s="294" t="s">
        <v>13848</v>
      </c>
      <c r="B6599" s="295" t="s">
        <v>13849</v>
      </c>
      <c r="C6599" s="296" t="s">
        <v>61</v>
      </c>
      <c r="D6599" s="297" t="n">
        <v>0.1253</v>
      </c>
      <c r="E6599" s="298" t="n">
        <f aca="false">1-D6599</f>
        <v>0.8747</v>
      </c>
      <c r="F6599" s="299" t="n">
        <v>87.28</v>
      </c>
    </row>
    <row r="6600" customFormat="false" ht="15" hidden="false" customHeight="false" outlineLevel="0" collapsed="false">
      <c r="A6600" s="294" t="s">
        <v>13850</v>
      </c>
      <c r="B6600" s="295" t="s">
        <v>13851</v>
      </c>
      <c r="C6600" s="296" t="s">
        <v>61</v>
      </c>
      <c r="D6600" s="297" t="n">
        <v>0.5594</v>
      </c>
      <c r="E6600" s="298" t="n">
        <f aca="false">1-D6600</f>
        <v>0.4406</v>
      </c>
      <c r="F6600" s="299" t="n">
        <v>48.8</v>
      </c>
    </row>
    <row r="6601" customFormat="false" ht="15" hidden="false" customHeight="false" outlineLevel="0" collapsed="false">
      <c r="A6601" s="294" t="s">
        <v>13852</v>
      </c>
      <c r="B6601" s="295" t="s">
        <v>13853</v>
      </c>
      <c r="C6601" s="296" t="s">
        <v>61</v>
      </c>
      <c r="D6601" s="297" t="n">
        <v>0.3689</v>
      </c>
      <c r="E6601" s="298" t="n">
        <f aca="false">1-D6601</f>
        <v>0.6311</v>
      </c>
      <c r="F6601" s="299" t="n">
        <v>36.43</v>
      </c>
    </row>
    <row r="6602" customFormat="false" ht="15" hidden="false" customHeight="false" outlineLevel="0" collapsed="false">
      <c r="A6602" s="294" t="s">
        <v>13854</v>
      </c>
      <c r="B6602" s="295" t="s">
        <v>13855</v>
      </c>
      <c r="C6602" s="296" t="s">
        <v>61</v>
      </c>
      <c r="D6602" s="297" t="n">
        <v>0.3481</v>
      </c>
      <c r="E6602" s="298" t="n">
        <f aca="false">1-D6602</f>
        <v>0.6519</v>
      </c>
      <c r="F6602" s="299" t="n">
        <v>33.12</v>
      </c>
    </row>
    <row r="6603" customFormat="false" ht="15" hidden="false" customHeight="false" outlineLevel="0" collapsed="false">
      <c r="A6603" s="294" t="s">
        <v>13856</v>
      </c>
      <c r="B6603" s="295" t="s">
        <v>13857</v>
      </c>
      <c r="C6603" s="296" t="s">
        <v>61</v>
      </c>
      <c r="D6603" s="297" t="n">
        <v>0.6473</v>
      </c>
      <c r="E6603" s="298" t="n">
        <f aca="false">1-D6603</f>
        <v>0.3527</v>
      </c>
      <c r="F6603" s="299" t="n">
        <v>29.06</v>
      </c>
    </row>
    <row r="6604" customFormat="false" ht="15" hidden="false" customHeight="false" outlineLevel="0" collapsed="false">
      <c r="A6604" s="294" t="s">
        <v>13858</v>
      </c>
      <c r="B6604" s="295" t="s">
        <v>13859</v>
      </c>
      <c r="C6604" s="296" t="s">
        <v>61</v>
      </c>
      <c r="D6604" s="297" t="n">
        <v>0.1411</v>
      </c>
      <c r="E6604" s="298" t="n">
        <f aca="false">1-D6604</f>
        <v>0.8589</v>
      </c>
      <c r="F6604" s="299" t="n">
        <v>77.53</v>
      </c>
    </row>
    <row r="6605" customFormat="false" ht="15" hidden="false" customHeight="false" outlineLevel="0" collapsed="false">
      <c r="A6605" s="294" t="s">
        <v>13860</v>
      </c>
      <c r="B6605" s="295" t="s">
        <v>13861</v>
      </c>
      <c r="C6605" s="296" t="s">
        <v>61</v>
      </c>
      <c r="D6605" s="297" t="n">
        <v>0.0499</v>
      </c>
      <c r="E6605" s="298" t="n">
        <f aca="false">1-D6605</f>
        <v>0.9501</v>
      </c>
      <c r="F6605" s="299" t="n">
        <v>68.93</v>
      </c>
    </row>
    <row r="6606" customFormat="false" ht="15" hidden="false" customHeight="false" outlineLevel="0" collapsed="false">
      <c r="A6606" s="294" t="s">
        <v>13862</v>
      </c>
      <c r="B6606" s="295" t="s">
        <v>13863</v>
      </c>
      <c r="C6606" s="296" t="s">
        <v>61</v>
      </c>
      <c r="D6606" s="297" t="n">
        <v>0.1596</v>
      </c>
      <c r="E6606" s="298" t="n">
        <f aca="false">1-D6606</f>
        <v>0.8404</v>
      </c>
      <c r="F6606" s="299" t="n">
        <v>125.4</v>
      </c>
    </row>
    <row r="6607" customFormat="false" ht="15" hidden="false" customHeight="false" outlineLevel="0" collapsed="false">
      <c r="A6607" s="294" t="s">
        <v>13864</v>
      </c>
      <c r="B6607" s="295" t="s">
        <v>13865</v>
      </c>
      <c r="C6607" s="296" t="s">
        <v>61</v>
      </c>
      <c r="D6607" s="297" t="n">
        <v>0.1701</v>
      </c>
      <c r="E6607" s="298" t="n">
        <f aca="false">1-D6607</f>
        <v>0.8299</v>
      </c>
      <c r="F6607" s="299" t="n">
        <v>117.66</v>
      </c>
    </row>
    <row r="6608" customFormat="false" ht="15" hidden="false" customHeight="false" outlineLevel="0" collapsed="false">
      <c r="A6608" s="294" t="s">
        <v>13866</v>
      </c>
      <c r="B6608" s="295" t="s">
        <v>13867</v>
      </c>
      <c r="C6608" s="296" t="s">
        <v>19</v>
      </c>
      <c r="D6608" s="297" t="n">
        <v>0.325</v>
      </c>
      <c r="E6608" s="298" t="n">
        <f aca="false">1-D6608</f>
        <v>0.675</v>
      </c>
      <c r="F6608" s="299" t="n">
        <v>1667.49</v>
      </c>
    </row>
    <row r="6609" customFormat="false" ht="15" hidden="false" customHeight="false" outlineLevel="0" collapsed="false">
      <c r="A6609" s="294" t="s">
        <v>13868</v>
      </c>
      <c r="B6609" s="295" t="s">
        <v>13869</v>
      </c>
      <c r="C6609" s="296" t="s">
        <v>19</v>
      </c>
      <c r="D6609" s="297" t="n">
        <v>0.2354</v>
      </c>
      <c r="E6609" s="298" t="n">
        <f aca="false">1-D6609</f>
        <v>0.7646</v>
      </c>
      <c r="F6609" s="299" t="n">
        <v>774.7</v>
      </c>
    </row>
    <row r="6610" customFormat="false" ht="15" hidden="false" customHeight="false" outlineLevel="0" collapsed="false">
      <c r="A6610" s="294" t="s">
        <v>13870</v>
      </c>
      <c r="B6610" s="295" t="s">
        <v>13871</v>
      </c>
      <c r="C6610" s="296" t="s">
        <v>19</v>
      </c>
      <c r="D6610" s="297" t="n">
        <v>0.2883</v>
      </c>
      <c r="E6610" s="298" t="n">
        <f aca="false">1-D6610</f>
        <v>0.7117</v>
      </c>
      <c r="F6610" s="299" t="n">
        <v>1142.67</v>
      </c>
    </row>
    <row r="6611" customFormat="false" ht="15" hidden="false" customHeight="false" outlineLevel="0" collapsed="false">
      <c r="A6611" s="294" t="s">
        <v>13872</v>
      </c>
      <c r="B6611" s="295" t="s">
        <v>13873</v>
      </c>
      <c r="C6611" s="296" t="s">
        <v>19</v>
      </c>
      <c r="D6611" s="297" t="n">
        <v>0.2689</v>
      </c>
      <c r="E6611" s="298" t="n">
        <f aca="false">1-D6611</f>
        <v>0.7311</v>
      </c>
      <c r="F6611" s="299" t="n">
        <v>721.26</v>
      </c>
    </row>
    <row r="6612" customFormat="false" ht="15" hidden="false" customHeight="false" outlineLevel="0" collapsed="false">
      <c r="A6612" s="294" t="s">
        <v>13874</v>
      </c>
      <c r="B6612" s="295" t="s">
        <v>13875</v>
      </c>
      <c r="C6612" s="296" t="s">
        <v>19</v>
      </c>
      <c r="D6612" s="297" t="n">
        <v>0.2378</v>
      </c>
      <c r="E6612" s="298" t="n">
        <f aca="false">1-D6612</f>
        <v>0.7622</v>
      </c>
      <c r="F6612" s="299" t="n">
        <v>668.41</v>
      </c>
    </row>
    <row r="6613" customFormat="false" ht="15" hidden="false" customHeight="false" outlineLevel="0" collapsed="false">
      <c r="A6613" s="294" t="s">
        <v>13876</v>
      </c>
      <c r="B6613" s="295" t="s">
        <v>13877</v>
      </c>
      <c r="C6613" s="296" t="s">
        <v>19</v>
      </c>
      <c r="D6613" s="297" t="n">
        <v>0.3251</v>
      </c>
      <c r="E6613" s="298" t="n">
        <f aca="false">1-D6613</f>
        <v>0.6749</v>
      </c>
      <c r="F6613" s="299" t="n">
        <v>1700.05</v>
      </c>
    </row>
    <row r="6614" customFormat="false" ht="15" hidden="false" customHeight="false" outlineLevel="0" collapsed="false">
      <c r="A6614" s="294" t="s">
        <v>13878</v>
      </c>
      <c r="B6614" s="295" t="s">
        <v>13879</v>
      </c>
      <c r="C6614" s="296" t="s">
        <v>19</v>
      </c>
      <c r="D6614" s="297" t="n">
        <v>0.232</v>
      </c>
      <c r="E6614" s="298" t="n">
        <f aca="false">1-D6614</f>
        <v>0.768</v>
      </c>
      <c r="F6614" s="299" t="n">
        <v>794.9</v>
      </c>
    </row>
    <row r="6615" customFormat="false" ht="15" hidden="false" customHeight="false" outlineLevel="0" collapsed="false">
      <c r="A6615" s="294" t="s">
        <v>13880</v>
      </c>
      <c r="B6615" s="295" t="s">
        <v>13881</v>
      </c>
      <c r="C6615" s="296" t="s">
        <v>19</v>
      </c>
      <c r="D6615" s="297" t="n">
        <v>0.2867</v>
      </c>
      <c r="E6615" s="298" t="n">
        <f aca="false">1-D6615</f>
        <v>0.7133</v>
      </c>
      <c r="F6615" s="299" t="n">
        <v>1167.42</v>
      </c>
    </row>
    <row r="6616" customFormat="false" ht="15" hidden="false" customHeight="false" outlineLevel="0" collapsed="false">
      <c r="A6616" s="294" t="s">
        <v>13882</v>
      </c>
      <c r="B6616" s="295" t="s">
        <v>13883</v>
      </c>
      <c r="C6616" s="296" t="s">
        <v>19</v>
      </c>
      <c r="D6616" s="297" t="n">
        <v>0.2866</v>
      </c>
      <c r="E6616" s="298" t="n">
        <f aca="false">1-D6616</f>
        <v>0.7134</v>
      </c>
      <c r="F6616" s="299" t="n">
        <v>787.44</v>
      </c>
    </row>
    <row r="6617" customFormat="false" ht="15" hidden="false" customHeight="false" outlineLevel="0" collapsed="false">
      <c r="A6617" s="294" t="s">
        <v>13884</v>
      </c>
      <c r="B6617" s="295" t="s">
        <v>13885</v>
      </c>
      <c r="C6617" s="296" t="s">
        <v>19</v>
      </c>
      <c r="D6617" s="297" t="n">
        <v>0.2349</v>
      </c>
      <c r="E6617" s="298" t="n">
        <f aca="false">1-D6617</f>
        <v>0.7651</v>
      </c>
      <c r="F6617" s="299" t="n">
        <v>693.66</v>
      </c>
    </row>
    <row r="6618" customFormat="false" ht="15" hidden="false" customHeight="false" outlineLevel="0" collapsed="false">
      <c r="A6618" s="294" t="s">
        <v>13886</v>
      </c>
      <c r="B6618" s="295" t="s">
        <v>13887</v>
      </c>
      <c r="C6618" s="296" t="s">
        <v>19</v>
      </c>
      <c r="D6618" s="297" t="n">
        <v>0.3253</v>
      </c>
      <c r="E6618" s="298" t="n">
        <f aca="false">1-D6618</f>
        <v>0.6747</v>
      </c>
      <c r="F6618" s="299" t="n">
        <v>1732.42</v>
      </c>
    </row>
    <row r="6619" customFormat="false" ht="15" hidden="false" customHeight="false" outlineLevel="0" collapsed="false">
      <c r="A6619" s="294" t="s">
        <v>13888</v>
      </c>
      <c r="B6619" s="295" t="s">
        <v>13889</v>
      </c>
      <c r="C6619" s="296" t="s">
        <v>19</v>
      </c>
      <c r="D6619" s="297" t="n">
        <v>0.2285</v>
      </c>
      <c r="E6619" s="298" t="n">
        <f aca="false">1-D6619</f>
        <v>0.7715</v>
      </c>
      <c r="F6619" s="299" t="n">
        <v>814.67</v>
      </c>
    </row>
    <row r="6620" customFormat="false" ht="15" hidden="false" customHeight="false" outlineLevel="0" collapsed="false">
      <c r="A6620" s="294" t="s">
        <v>13890</v>
      </c>
      <c r="B6620" s="295" t="s">
        <v>13891</v>
      </c>
      <c r="C6620" s="296" t="s">
        <v>19</v>
      </c>
      <c r="D6620" s="297" t="n">
        <v>0.259</v>
      </c>
      <c r="E6620" s="298" t="n">
        <f aca="false">1-D6620</f>
        <v>0.741</v>
      </c>
      <c r="F6620" s="299" t="n">
        <v>982.27</v>
      </c>
    </row>
    <row r="6621" customFormat="false" ht="15" hidden="false" customHeight="false" outlineLevel="0" collapsed="false">
      <c r="A6621" s="294" t="s">
        <v>13892</v>
      </c>
      <c r="B6621" s="295" t="s">
        <v>13893</v>
      </c>
      <c r="C6621" s="296" t="s">
        <v>19</v>
      </c>
      <c r="D6621" s="297" t="n">
        <v>0.2851</v>
      </c>
      <c r="E6621" s="298" t="n">
        <f aca="false">1-D6621</f>
        <v>0.7149</v>
      </c>
      <c r="F6621" s="299" t="n">
        <v>1191.76</v>
      </c>
    </row>
    <row r="6622" customFormat="false" ht="15" hidden="false" customHeight="false" outlineLevel="0" collapsed="false">
      <c r="A6622" s="294" t="s">
        <v>13894</v>
      </c>
      <c r="B6622" s="295" t="s">
        <v>13895</v>
      </c>
      <c r="C6622" s="296" t="s">
        <v>19</v>
      </c>
      <c r="D6622" s="297" t="n">
        <v>0.2647</v>
      </c>
      <c r="E6622" s="298" t="n">
        <f aca="false">1-D6622</f>
        <v>0.7353</v>
      </c>
      <c r="F6622" s="299" t="n">
        <v>777.81</v>
      </c>
    </row>
    <row r="6623" customFormat="false" ht="15" hidden="false" customHeight="false" outlineLevel="0" collapsed="false">
      <c r="A6623" s="294" t="s">
        <v>13896</v>
      </c>
      <c r="B6623" s="295" t="s">
        <v>13897</v>
      </c>
      <c r="C6623" s="296" t="s">
        <v>19</v>
      </c>
      <c r="D6623" s="297" t="n">
        <v>0.233</v>
      </c>
      <c r="E6623" s="298" t="n">
        <f aca="false">1-D6623</f>
        <v>0.767</v>
      </c>
      <c r="F6623" s="299" t="n">
        <v>720.51</v>
      </c>
    </row>
    <row r="6624" customFormat="false" ht="15" hidden="false" customHeight="false" outlineLevel="0" collapsed="false">
      <c r="A6624" s="294" t="s">
        <v>13898</v>
      </c>
      <c r="B6624" s="295" t="s">
        <v>13899</v>
      </c>
      <c r="C6624" s="296" t="s">
        <v>19</v>
      </c>
      <c r="D6624" s="297" t="n">
        <v>0.3261</v>
      </c>
      <c r="E6624" s="298" t="n">
        <f aca="false">1-D6624</f>
        <v>0.6739</v>
      </c>
      <c r="F6624" s="299" t="n">
        <v>1800.2</v>
      </c>
    </row>
    <row r="6625" customFormat="false" ht="15" hidden="false" customHeight="false" outlineLevel="0" collapsed="false">
      <c r="A6625" s="294" t="s">
        <v>13900</v>
      </c>
      <c r="B6625" s="295" t="s">
        <v>13901</v>
      </c>
      <c r="C6625" s="296" t="s">
        <v>19</v>
      </c>
      <c r="D6625" s="297" t="n">
        <v>0.2544</v>
      </c>
      <c r="E6625" s="298" t="n">
        <f aca="false">1-D6625</f>
        <v>0.7456</v>
      </c>
      <c r="F6625" s="299" t="n">
        <v>1025.84</v>
      </c>
    </row>
    <row r="6626" customFormat="false" ht="15" hidden="false" customHeight="false" outlineLevel="0" collapsed="false">
      <c r="A6626" s="294" t="s">
        <v>13902</v>
      </c>
      <c r="B6626" s="295" t="s">
        <v>13903</v>
      </c>
      <c r="C6626" s="296" t="s">
        <v>19</v>
      </c>
      <c r="D6626" s="297" t="n">
        <v>0.2822</v>
      </c>
      <c r="E6626" s="298" t="n">
        <f aca="false">1-D6626</f>
        <v>0.7178</v>
      </c>
      <c r="F6626" s="299" t="n">
        <v>1240.4</v>
      </c>
    </row>
    <row r="6627" customFormat="false" ht="15" hidden="false" customHeight="false" outlineLevel="0" collapsed="false">
      <c r="A6627" s="294" t="s">
        <v>13904</v>
      </c>
      <c r="B6627" s="295" t="s">
        <v>13905</v>
      </c>
      <c r="C6627" s="296" t="s">
        <v>19</v>
      </c>
      <c r="D6627" s="297" t="n">
        <v>0.2744</v>
      </c>
      <c r="E6627" s="298" t="n">
        <f aca="false">1-D6627</f>
        <v>0.7256</v>
      </c>
      <c r="F6627" s="299" t="n">
        <v>864.35</v>
      </c>
    </row>
    <row r="6628" customFormat="false" ht="15" hidden="false" customHeight="false" outlineLevel="0" collapsed="false">
      <c r="A6628" s="294" t="s">
        <v>13906</v>
      </c>
      <c r="B6628" s="295" t="s">
        <v>13907</v>
      </c>
      <c r="C6628" s="296" t="s">
        <v>19</v>
      </c>
      <c r="D6628" s="297" t="n">
        <v>0.2291</v>
      </c>
      <c r="E6628" s="298" t="n">
        <f aca="false">1-D6628</f>
        <v>0.7709</v>
      </c>
      <c r="F6628" s="299" t="n">
        <v>772.85</v>
      </c>
    </row>
    <row r="6629" customFormat="false" ht="15" hidden="false" customHeight="false" outlineLevel="0" collapsed="false">
      <c r="A6629" s="294" t="s">
        <v>13908</v>
      </c>
      <c r="B6629" s="295" t="s">
        <v>13909</v>
      </c>
      <c r="C6629" s="296" t="s">
        <v>19</v>
      </c>
      <c r="D6629" s="297" t="n">
        <v>0.325</v>
      </c>
      <c r="E6629" s="298" t="n">
        <f aca="false">1-D6629</f>
        <v>0.675</v>
      </c>
      <c r="F6629" s="299" t="n">
        <v>1871.44</v>
      </c>
    </row>
    <row r="6630" customFormat="false" ht="15" hidden="false" customHeight="false" outlineLevel="0" collapsed="false">
      <c r="A6630" s="294" t="s">
        <v>13910</v>
      </c>
      <c r="B6630" s="295" t="s">
        <v>13911</v>
      </c>
      <c r="C6630" s="296" t="s">
        <v>19</v>
      </c>
      <c r="D6630" s="297" t="n">
        <v>0.2796</v>
      </c>
      <c r="E6630" s="298" t="n">
        <f aca="false">1-D6630</f>
        <v>0.7204</v>
      </c>
      <c r="F6630" s="299" t="n">
        <v>1289.01</v>
      </c>
    </row>
    <row r="6631" customFormat="false" ht="15" hidden="false" customHeight="false" outlineLevel="0" collapsed="false">
      <c r="A6631" s="294" t="s">
        <v>13912</v>
      </c>
      <c r="B6631" s="295" t="s">
        <v>13913</v>
      </c>
      <c r="C6631" s="296" t="s">
        <v>19</v>
      </c>
      <c r="D6631" s="297" t="n">
        <v>0.2608</v>
      </c>
      <c r="E6631" s="298" t="n">
        <f aca="false">1-D6631</f>
        <v>0.7392</v>
      </c>
      <c r="F6631" s="299" t="n">
        <v>898.09</v>
      </c>
    </row>
    <row r="6632" customFormat="false" ht="15" hidden="false" customHeight="false" outlineLevel="0" collapsed="false">
      <c r="A6632" s="294" t="s">
        <v>13914</v>
      </c>
      <c r="B6632" s="295" t="s">
        <v>13915</v>
      </c>
      <c r="C6632" s="296" t="s">
        <v>19</v>
      </c>
      <c r="D6632" s="297" t="n">
        <v>0.2266</v>
      </c>
      <c r="E6632" s="298" t="n">
        <f aca="false">1-D6632</f>
        <v>0.7734</v>
      </c>
      <c r="F6632" s="299" t="n">
        <v>827.08</v>
      </c>
    </row>
    <row r="6633" customFormat="false" ht="15" hidden="false" customHeight="false" outlineLevel="0" collapsed="false">
      <c r="A6633" s="294" t="s">
        <v>13916</v>
      </c>
      <c r="B6633" s="295" t="s">
        <v>13917</v>
      </c>
      <c r="C6633" s="296" t="s">
        <v>19</v>
      </c>
      <c r="D6633" s="297" t="n">
        <v>0.2805</v>
      </c>
      <c r="E6633" s="298" t="n">
        <f aca="false">1-D6633</f>
        <v>0.7195</v>
      </c>
      <c r="F6633" s="299" t="n">
        <v>972.37</v>
      </c>
    </row>
    <row r="6634" customFormat="false" ht="15" hidden="false" customHeight="false" outlineLevel="0" collapsed="false">
      <c r="A6634" s="294" t="s">
        <v>13918</v>
      </c>
      <c r="B6634" s="295" t="s">
        <v>13919</v>
      </c>
      <c r="C6634" s="296" t="s">
        <v>19</v>
      </c>
      <c r="D6634" s="297" t="n">
        <v>0.2499</v>
      </c>
      <c r="E6634" s="298" t="n">
        <f aca="false">1-D6634</f>
        <v>0.7501</v>
      </c>
      <c r="F6634" s="299" t="n">
        <v>901.75</v>
      </c>
    </row>
    <row r="6635" customFormat="false" ht="15" hidden="false" customHeight="false" outlineLevel="0" collapsed="false">
      <c r="A6635" s="294" t="s">
        <v>13920</v>
      </c>
      <c r="B6635" s="295" t="s">
        <v>13921</v>
      </c>
      <c r="C6635" s="296" t="s">
        <v>19</v>
      </c>
      <c r="D6635" s="297" t="n">
        <v>0.2593</v>
      </c>
      <c r="E6635" s="298" t="n">
        <f aca="false">1-D6635</f>
        <v>0.7407</v>
      </c>
      <c r="F6635" s="299" t="n">
        <v>958.26</v>
      </c>
    </row>
    <row r="6636" customFormat="false" ht="15" hidden="false" customHeight="false" outlineLevel="0" collapsed="false">
      <c r="A6636" s="294" t="s">
        <v>13922</v>
      </c>
      <c r="B6636" s="295" t="s">
        <v>13923</v>
      </c>
      <c r="C6636" s="296" t="s">
        <v>19</v>
      </c>
      <c r="D6636" s="297" t="n">
        <v>0.225</v>
      </c>
      <c r="E6636" s="298" t="n">
        <f aca="false">1-D6636</f>
        <v>0.775</v>
      </c>
      <c r="F6636" s="299" t="n">
        <v>882.55</v>
      </c>
    </row>
    <row r="6637" customFormat="false" ht="15" hidden="false" customHeight="false" outlineLevel="0" collapsed="false">
      <c r="A6637" s="294" t="s">
        <v>13924</v>
      </c>
      <c r="B6637" s="295" t="s">
        <v>13925</v>
      </c>
      <c r="C6637" s="296" t="s">
        <v>19</v>
      </c>
      <c r="D6637" s="297" t="n">
        <v>0.272</v>
      </c>
      <c r="E6637" s="298" t="n">
        <f aca="false">1-D6637</f>
        <v>0.728</v>
      </c>
      <c r="F6637" s="299" t="n">
        <v>1056.23</v>
      </c>
    </row>
    <row r="6638" customFormat="false" ht="15" hidden="false" customHeight="false" outlineLevel="0" collapsed="false">
      <c r="A6638" s="294" t="s">
        <v>13926</v>
      </c>
      <c r="B6638" s="295" t="s">
        <v>13927</v>
      </c>
      <c r="C6638" s="296" t="s">
        <v>19</v>
      </c>
      <c r="D6638" s="297" t="n">
        <v>0.232</v>
      </c>
      <c r="E6638" s="298" t="n">
        <f aca="false">1-D6638</f>
        <v>0.768</v>
      </c>
      <c r="F6638" s="299" t="n">
        <v>957</v>
      </c>
    </row>
    <row r="6639" customFormat="false" ht="15" hidden="false" customHeight="false" outlineLevel="0" collapsed="false">
      <c r="A6639" s="294" t="s">
        <v>13928</v>
      </c>
      <c r="B6639" s="295" t="s">
        <v>13929</v>
      </c>
      <c r="C6639" s="296" t="s">
        <v>19</v>
      </c>
      <c r="D6639" s="297" t="n">
        <v>0.2751</v>
      </c>
      <c r="E6639" s="298" t="n">
        <f aca="false">1-D6639</f>
        <v>0.7249</v>
      </c>
      <c r="F6639" s="299" t="n">
        <v>1263.35</v>
      </c>
    </row>
    <row r="6640" customFormat="false" ht="15" hidden="false" customHeight="false" outlineLevel="0" collapsed="false">
      <c r="A6640" s="294" t="s">
        <v>13930</v>
      </c>
      <c r="B6640" s="295" t="s">
        <v>13931</v>
      </c>
      <c r="C6640" s="296" t="s">
        <v>19</v>
      </c>
      <c r="D6640" s="297" t="n">
        <v>0.2304</v>
      </c>
      <c r="E6640" s="298" t="n">
        <f aca="false">1-D6640</f>
        <v>0.7696</v>
      </c>
      <c r="F6640" s="299" t="n">
        <v>1129.34</v>
      </c>
    </row>
    <row r="6641" customFormat="false" ht="15" hidden="false" customHeight="false" outlineLevel="0" collapsed="false">
      <c r="A6641" s="294" t="s">
        <v>13932</v>
      </c>
      <c r="B6641" s="295" t="s">
        <v>13933</v>
      </c>
      <c r="C6641" s="296" t="s">
        <v>19</v>
      </c>
      <c r="D6641" s="297" t="n">
        <v>0.2769</v>
      </c>
      <c r="E6641" s="298" t="n">
        <f aca="false">1-D6641</f>
        <v>0.7231</v>
      </c>
      <c r="F6641" s="299" t="n">
        <v>1400.66</v>
      </c>
    </row>
    <row r="6642" customFormat="false" ht="15" hidden="false" customHeight="false" outlineLevel="0" collapsed="false">
      <c r="A6642" s="294" t="s">
        <v>13934</v>
      </c>
      <c r="B6642" s="295" t="s">
        <v>13935</v>
      </c>
      <c r="C6642" s="296" t="s">
        <v>19</v>
      </c>
      <c r="D6642" s="297" t="n">
        <v>0.2448</v>
      </c>
      <c r="E6642" s="298" t="n">
        <f aca="false">1-D6642</f>
        <v>0.7552</v>
      </c>
      <c r="F6642" s="299" t="n">
        <v>1289.93</v>
      </c>
    </row>
    <row r="6643" customFormat="false" ht="15" hidden="false" customHeight="false" outlineLevel="0" collapsed="false">
      <c r="A6643" s="294" t="s">
        <v>13936</v>
      </c>
      <c r="B6643" s="295" t="s">
        <v>13937</v>
      </c>
      <c r="C6643" s="296" t="s">
        <v>19</v>
      </c>
      <c r="D6643" s="297" t="n">
        <v>0.3253</v>
      </c>
      <c r="E6643" s="298" t="n">
        <f aca="false">1-D6643</f>
        <v>0.6747</v>
      </c>
      <c r="F6643" s="299" t="n">
        <v>1606.05</v>
      </c>
    </row>
    <row r="6644" customFormat="false" ht="15" hidden="false" customHeight="false" outlineLevel="0" collapsed="false">
      <c r="A6644" s="294" t="s">
        <v>13938</v>
      </c>
      <c r="B6644" s="295" t="s">
        <v>13939</v>
      </c>
      <c r="C6644" s="296" t="s">
        <v>19</v>
      </c>
      <c r="D6644" s="297" t="n">
        <v>0.2128</v>
      </c>
      <c r="E6644" s="298" t="n">
        <f aca="false">1-D6644</f>
        <v>0.7872</v>
      </c>
      <c r="F6644" s="299" t="n">
        <v>637.3</v>
      </c>
    </row>
    <row r="6645" customFormat="false" ht="15" hidden="false" customHeight="false" outlineLevel="0" collapsed="false">
      <c r="A6645" s="294" t="s">
        <v>13940</v>
      </c>
      <c r="B6645" s="295" t="s">
        <v>13941</v>
      </c>
      <c r="C6645" s="296" t="s">
        <v>19</v>
      </c>
      <c r="D6645" s="297" t="n">
        <v>0.2429</v>
      </c>
      <c r="E6645" s="298" t="n">
        <f aca="false">1-D6645</f>
        <v>0.7571</v>
      </c>
      <c r="F6645" s="299" t="n">
        <v>733.68</v>
      </c>
    </row>
    <row r="6646" customFormat="false" ht="15" hidden="false" customHeight="false" outlineLevel="0" collapsed="false">
      <c r="A6646" s="294" t="s">
        <v>13942</v>
      </c>
      <c r="B6646" s="295" t="s">
        <v>13943</v>
      </c>
      <c r="C6646" s="296" t="s">
        <v>19</v>
      </c>
      <c r="D6646" s="297" t="n">
        <v>0.2694</v>
      </c>
      <c r="E6646" s="298" t="n">
        <f aca="false">1-D6646</f>
        <v>0.7306</v>
      </c>
      <c r="F6646" s="299" t="n">
        <v>893.17</v>
      </c>
    </row>
    <row r="6647" customFormat="false" ht="15" hidden="false" customHeight="false" outlineLevel="0" collapsed="false">
      <c r="A6647" s="294" t="s">
        <v>13944</v>
      </c>
      <c r="B6647" s="295" t="s">
        <v>13945</v>
      </c>
      <c r="C6647" s="296" t="s">
        <v>19</v>
      </c>
      <c r="D6647" s="297" t="n">
        <v>0.2917</v>
      </c>
      <c r="E6647" s="298" t="n">
        <f aca="false">1-D6647</f>
        <v>0.7083</v>
      </c>
      <c r="F6647" s="299" t="n">
        <v>1092.5</v>
      </c>
    </row>
    <row r="6648" customFormat="false" ht="15" hidden="false" customHeight="false" outlineLevel="0" collapsed="false">
      <c r="A6648" s="294" t="s">
        <v>13946</v>
      </c>
      <c r="B6648" s="295" t="s">
        <v>13947</v>
      </c>
      <c r="C6648" s="296" t="s">
        <v>19</v>
      </c>
      <c r="D6648" s="297" t="n">
        <v>0.2443</v>
      </c>
      <c r="E6648" s="298" t="n">
        <f aca="false">1-D6648</f>
        <v>0.7557</v>
      </c>
      <c r="F6648" s="299" t="n">
        <v>617.7</v>
      </c>
    </row>
    <row r="6649" customFormat="false" ht="15" hidden="false" customHeight="false" outlineLevel="0" collapsed="false">
      <c r="A6649" s="294" t="s">
        <v>13948</v>
      </c>
      <c r="B6649" s="295" t="s">
        <v>13949</v>
      </c>
      <c r="C6649" s="296" t="s">
        <v>19</v>
      </c>
      <c r="D6649" s="297" t="n">
        <v>0.0507</v>
      </c>
      <c r="E6649" s="298" t="n">
        <f aca="false">1-D6649</f>
        <v>0.9493</v>
      </c>
      <c r="F6649" s="299" t="n">
        <v>2238.36</v>
      </c>
    </row>
    <row r="6650" customFormat="false" ht="15" hidden="false" customHeight="false" outlineLevel="0" collapsed="false">
      <c r="A6650" s="294" t="s">
        <v>13950</v>
      </c>
      <c r="B6650" s="295" t="s">
        <v>13951</v>
      </c>
      <c r="C6650" s="296" t="s">
        <v>19</v>
      </c>
      <c r="D6650" s="297" t="n">
        <v>0.0267</v>
      </c>
      <c r="E6650" s="298" t="n">
        <f aca="false">1-D6650</f>
        <v>0.9733</v>
      </c>
      <c r="F6650" s="299" t="n">
        <v>2700.7</v>
      </c>
    </row>
    <row r="6651" customFormat="false" ht="15" hidden="false" customHeight="false" outlineLevel="0" collapsed="false">
      <c r="A6651" s="294" t="s">
        <v>13952</v>
      </c>
      <c r="B6651" s="295" t="s">
        <v>13953</v>
      </c>
      <c r="C6651" s="296" t="s">
        <v>19</v>
      </c>
      <c r="D6651" s="297" t="n">
        <v>0.0504</v>
      </c>
      <c r="E6651" s="298" t="n">
        <f aca="false">1-D6651</f>
        <v>0.9496</v>
      </c>
      <c r="F6651" s="299" t="n">
        <v>2178.22</v>
      </c>
    </row>
    <row r="6652" customFormat="false" ht="15" hidden="false" customHeight="false" outlineLevel="0" collapsed="false">
      <c r="A6652" s="294" t="s">
        <v>13954</v>
      </c>
      <c r="B6652" s="295" t="s">
        <v>13955</v>
      </c>
      <c r="C6652" s="296" t="s">
        <v>19</v>
      </c>
      <c r="D6652" s="297" t="n">
        <v>0.0442</v>
      </c>
      <c r="E6652" s="298" t="n">
        <f aca="false">1-D6652</f>
        <v>0.9558</v>
      </c>
      <c r="F6652" s="299" t="n">
        <v>1870.08</v>
      </c>
    </row>
    <row r="6653" customFormat="false" ht="15" hidden="false" customHeight="false" outlineLevel="0" collapsed="false">
      <c r="A6653" s="294" t="s">
        <v>13956</v>
      </c>
      <c r="B6653" s="295" t="s">
        <v>13957</v>
      </c>
      <c r="C6653" s="296" t="s">
        <v>19</v>
      </c>
      <c r="D6653" s="297" t="n">
        <v>0.0284</v>
      </c>
      <c r="E6653" s="298" t="n">
        <f aca="false">1-D6653</f>
        <v>0.9716</v>
      </c>
      <c r="F6653" s="299" t="n">
        <v>2413.31</v>
      </c>
    </row>
    <row r="6654" customFormat="false" ht="15" hidden="false" customHeight="false" outlineLevel="0" collapsed="false">
      <c r="A6654" s="294" t="s">
        <v>13958</v>
      </c>
      <c r="B6654" s="295" t="s">
        <v>13959</v>
      </c>
      <c r="C6654" s="296" t="s">
        <v>19</v>
      </c>
      <c r="D6654" s="297" t="n">
        <v>0.0618</v>
      </c>
      <c r="E6654" s="298" t="n">
        <f aca="false">1-D6654</f>
        <v>0.9382</v>
      </c>
      <c r="F6654" s="299" t="n">
        <v>1702.77</v>
      </c>
    </row>
    <row r="6655" customFormat="false" ht="15" hidden="false" customHeight="false" outlineLevel="0" collapsed="false">
      <c r="A6655" s="294" t="s">
        <v>13960</v>
      </c>
      <c r="B6655" s="295" t="s">
        <v>13961</v>
      </c>
      <c r="C6655" s="296" t="s">
        <v>19</v>
      </c>
      <c r="D6655" s="297" t="n">
        <v>0.0508</v>
      </c>
      <c r="E6655" s="298" t="n">
        <f aca="false">1-D6655</f>
        <v>0.9492</v>
      </c>
      <c r="F6655" s="299" t="n">
        <v>2257.35</v>
      </c>
    </row>
    <row r="6656" customFormat="false" ht="15" hidden="false" customHeight="false" outlineLevel="0" collapsed="false">
      <c r="A6656" s="294" t="s">
        <v>13962</v>
      </c>
      <c r="B6656" s="295" t="s">
        <v>13963</v>
      </c>
      <c r="C6656" s="296" t="s">
        <v>19</v>
      </c>
      <c r="D6656" s="297" t="n">
        <v>0.2047</v>
      </c>
      <c r="E6656" s="298" t="n">
        <f aca="false">1-D6656</f>
        <v>0.7953</v>
      </c>
      <c r="F6656" s="299" t="n">
        <v>566.45</v>
      </c>
    </row>
    <row r="6657" customFormat="false" ht="15" hidden="false" customHeight="false" outlineLevel="0" collapsed="false">
      <c r="A6657" s="294" t="s">
        <v>13964</v>
      </c>
      <c r="B6657" s="295" t="s">
        <v>13965</v>
      </c>
      <c r="C6657" s="296" t="s">
        <v>61</v>
      </c>
      <c r="D6657" s="297" t="n">
        <v>0.4339</v>
      </c>
      <c r="E6657" s="298" t="n">
        <f aca="false">1-D6657</f>
        <v>0.5661</v>
      </c>
      <c r="F6657" s="299" t="n">
        <v>1222.68</v>
      </c>
    </row>
    <row r="6658" customFormat="false" ht="15" hidden="false" customHeight="false" outlineLevel="0" collapsed="false">
      <c r="A6658" s="294" t="s">
        <v>13966</v>
      </c>
      <c r="B6658" s="295" t="s">
        <v>13967</v>
      </c>
      <c r="C6658" s="296" t="s">
        <v>61</v>
      </c>
      <c r="D6658" s="297" t="n">
        <v>0.4381</v>
      </c>
      <c r="E6658" s="298" t="n">
        <f aca="false">1-D6658</f>
        <v>0.5619</v>
      </c>
      <c r="F6658" s="299" t="n">
        <v>1479.64</v>
      </c>
    </row>
    <row r="6659" customFormat="false" ht="15" hidden="false" customHeight="false" outlineLevel="0" collapsed="false">
      <c r="A6659" s="294" t="s">
        <v>13968</v>
      </c>
      <c r="B6659" s="295" t="s">
        <v>13969</v>
      </c>
      <c r="C6659" s="296" t="s">
        <v>61</v>
      </c>
      <c r="D6659" s="297" t="n">
        <v>0.441</v>
      </c>
      <c r="E6659" s="298" t="n">
        <f aca="false">1-D6659</f>
        <v>0.559</v>
      </c>
      <c r="F6659" s="299" t="n">
        <v>1736.54</v>
      </c>
    </row>
    <row r="6660" customFormat="false" ht="15" hidden="false" customHeight="false" outlineLevel="0" collapsed="false">
      <c r="A6660" s="294" t="s">
        <v>13970</v>
      </c>
      <c r="B6660" s="295" t="s">
        <v>13971</v>
      </c>
      <c r="C6660" s="296" t="s">
        <v>61</v>
      </c>
      <c r="D6660" s="297" t="n">
        <v>0.4441</v>
      </c>
      <c r="E6660" s="298" t="n">
        <f aca="false">1-D6660</f>
        <v>0.5559</v>
      </c>
      <c r="F6660" s="299" t="n">
        <v>2122.01</v>
      </c>
    </row>
    <row r="6661" customFormat="false" ht="15" hidden="false" customHeight="false" outlineLevel="0" collapsed="false">
      <c r="A6661" s="294" t="s">
        <v>13972</v>
      </c>
      <c r="B6661" s="295" t="s">
        <v>13973</v>
      </c>
      <c r="C6661" s="296" t="s">
        <v>61</v>
      </c>
      <c r="D6661" s="297" t="n">
        <v>0.0638</v>
      </c>
      <c r="E6661" s="298" t="n">
        <f aca="false">1-D6661</f>
        <v>0.9362</v>
      </c>
      <c r="F6661" s="299" t="n">
        <v>451.77</v>
      </c>
    </row>
    <row r="6662" customFormat="false" ht="15" hidden="false" customHeight="false" outlineLevel="0" collapsed="false">
      <c r="A6662" s="294" t="s">
        <v>13974</v>
      </c>
      <c r="B6662" s="295" t="s">
        <v>13975</v>
      </c>
      <c r="C6662" s="296" t="s">
        <v>61</v>
      </c>
      <c r="D6662" s="297" t="n">
        <v>0.0576</v>
      </c>
      <c r="E6662" s="298" t="n">
        <f aca="false">1-D6662</f>
        <v>0.9424</v>
      </c>
      <c r="F6662" s="299" t="n">
        <v>596.71</v>
      </c>
    </row>
    <row r="6663" customFormat="false" ht="15" hidden="false" customHeight="false" outlineLevel="0" collapsed="false">
      <c r="A6663" s="294" t="s">
        <v>13976</v>
      </c>
      <c r="B6663" s="295" t="s">
        <v>13977</v>
      </c>
      <c r="C6663" s="296" t="s">
        <v>61</v>
      </c>
      <c r="D6663" s="297" t="n">
        <v>0.0509</v>
      </c>
      <c r="E6663" s="298" t="n">
        <f aca="false">1-D6663</f>
        <v>0.9491</v>
      </c>
      <c r="F6663" s="299" t="n">
        <v>794.75</v>
      </c>
    </row>
    <row r="6664" customFormat="false" ht="15" hidden="false" customHeight="false" outlineLevel="0" collapsed="false">
      <c r="A6664" s="294" t="s">
        <v>13978</v>
      </c>
      <c r="B6664" s="295" t="s">
        <v>13979</v>
      </c>
      <c r="C6664" s="296" t="s">
        <v>61</v>
      </c>
      <c r="D6664" s="297" t="n">
        <v>0.0473</v>
      </c>
      <c r="E6664" s="298" t="n">
        <f aca="false">1-D6664</f>
        <v>0.9527</v>
      </c>
      <c r="F6664" s="299" t="n">
        <v>1089.51</v>
      </c>
    </row>
    <row r="6665" customFormat="false" ht="15" hidden="false" customHeight="false" outlineLevel="0" collapsed="false">
      <c r="A6665" s="294" t="s">
        <v>13980</v>
      </c>
      <c r="B6665" s="295" t="s">
        <v>13981</v>
      </c>
      <c r="C6665" s="296" t="s">
        <v>61</v>
      </c>
      <c r="D6665" s="297" t="n">
        <v>0.4135</v>
      </c>
      <c r="E6665" s="298" t="n">
        <f aca="false">1-D6665</f>
        <v>0.5865</v>
      </c>
      <c r="F6665" s="299" t="n">
        <v>1291.8</v>
      </c>
    </row>
    <row r="6666" customFormat="false" ht="15" hidden="false" customHeight="false" outlineLevel="0" collapsed="false">
      <c r="A6666" s="294" t="s">
        <v>13982</v>
      </c>
      <c r="B6666" s="295" t="s">
        <v>13983</v>
      </c>
      <c r="C6666" s="296" t="s">
        <v>61</v>
      </c>
      <c r="D6666" s="297" t="n">
        <v>0.4187</v>
      </c>
      <c r="E6666" s="298" t="n">
        <f aca="false">1-D6666</f>
        <v>0.5813</v>
      </c>
      <c r="F6666" s="299" t="n">
        <v>1557.8</v>
      </c>
    </row>
    <row r="6667" customFormat="false" ht="15" hidden="false" customHeight="false" outlineLevel="0" collapsed="false">
      <c r="A6667" s="294" t="s">
        <v>13984</v>
      </c>
      <c r="B6667" s="295" t="s">
        <v>13985</v>
      </c>
      <c r="C6667" s="296" t="s">
        <v>61</v>
      </c>
      <c r="D6667" s="297" t="n">
        <v>0.4224</v>
      </c>
      <c r="E6667" s="298" t="n">
        <f aca="false">1-D6667</f>
        <v>0.5776</v>
      </c>
      <c r="F6667" s="299" t="n">
        <v>1823.74</v>
      </c>
    </row>
    <row r="6668" customFormat="false" ht="15" hidden="false" customHeight="false" outlineLevel="0" collapsed="false">
      <c r="A6668" s="294" t="s">
        <v>13986</v>
      </c>
      <c r="B6668" s="295" t="s">
        <v>13987</v>
      </c>
      <c r="C6668" s="296" t="s">
        <v>61</v>
      </c>
      <c r="D6668" s="297" t="n">
        <v>0.4263</v>
      </c>
      <c r="E6668" s="298" t="n">
        <f aca="false">1-D6668</f>
        <v>0.5737</v>
      </c>
      <c r="F6668" s="299" t="n">
        <v>2222.78</v>
      </c>
    </row>
    <row r="6669" customFormat="false" ht="15" hidden="false" customHeight="false" outlineLevel="0" collapsed="false">
      <c r="A6669" s="294" t="s">
        <v>13988</v>
      </c>
      <c r="B6669" s="295" t="s">
        <v>13989</v>
      </c>
      <c r="C6669" s="296" t="s">
        <v>61</v>
      </c>
      <c r="D6669" s="297" t="n">
        <v>0.0638</v>
      </c>
      <c r="E6669" s="298" t="n">
        <f aca="false">1-D6669</f>
        <v>0.9362</v>
      </c>
      <c r="F6669" s="299" t="n">
        <v>453.73</v>
      </c>
    </row>
    <row r="6670" customFormat="false" ht="15" hidden="false" customHeight="false" outlineLevel="0" collapsed="false">
      <c r="A6670" s="294" t="s">
        <v>13990</v>
      </c>
      <c r="B6670" s="295" t="s">
        <v>13991</v>
      </c>
      <c r="C6670" s="296" t="s">
        <v>61</v>
      </c>
      <c r="D6670" s="297" t="n">
        <v>0.0576</v>
      </c>
      <c r="E6670" s="298" t="n">
        <f aca="false">1-D6670</f>
        <v>0.9424</v>
      </c>
      <c r="F6670" s="299" t="n">
        <v>599.29</v>
      </c>
    </row>
    <row r="6671" customFormat="false" ht="15" hidden="false" customHeight="false" outlineLevel="0" collapsed="false">
      <c r="A6671" s="294" t="s">
        <v>13992</v>
      </c>
      <c r="B6671" s="295" t="s">
        <v>13993</v>
      </c>
      <c r="C6671" s="296" t="s">
        <v>61</v>
      </c>
      <c r="D6671" s="297" t="n">
        <v>0.0509</v>
      </c>
      <c r="E6671" s="298" t="n">
        <f aca="false">1-D6671</f>
        <v>0.9491</v>
      </c>
      <c r="F6671" s="299" t="n">
        <v>797.97</v>
      </c>
    </row>
    <row r="6672" customFormat="false" ht="15" hidden="false" customHeight="false" outlineLevel="0" collapsed="false">
      <c r="A6672" s="294" t="s">
        <v>13994</v>
      </c>
      <c r="B6672" s="295" t="s">
        <v>13995</v>
      </c>
      <c r="C6672" s="296" t="s">
        <v>61</v>
      </c>
      <c r="D6672" s="297" t="n">
        <v>0.0474</v>
      </c>
      <c r="E6672" s="298" t="n">
        <f aca="false">1-D6672</f>
        <v>0.9526</v>
      </c>
      <c r="F6672" s="299" t="n">
        <v>1093.91</v>
      </c>
    </row>
    <row r="6673" customFormat="false" ht="15" hidden="false" customHeight="false" outlineLevel="0" collapsed="false">
      <c r="A6673" s="294" t="s">
        <v>13996</v>
      </c>
      <c r="B6673" s="295" t="s">
        <v>13997</v>
      </c>
      <c r="C6673" s="296" t="s">
        <v>61</v>
      </c>
      <c r="D6673" s="297" t="n">
        <v>0.4195</v>
      </c>
      <c r="E6673" s="298" t="n">
        <f aca="false">1-D6673</f>
        <v>0.5805</v>
      </c>
      <c r="F6673" s="299" t="n">
        <v>1934.05</v>
      </c>
    </row>
    <row r="6674" customFormat="false" ht="15" hidden="false" customHeight="false" outlineLevel="0" collapsed="false">
      <c r="A6674" s="294" t="s">
        <v>13998</v>
      </c>
      <c r="B6674" s="295" t="s">
        <v>13999</v>
      </c>
      <c r="C6674" s="296" t="s">
        <v>61</v>
      </c>
      <c r="D6674" s="297" t="n">
        <v>0.4201</v>
      </c>
      <c r="E6674" s="298" t="n">
        <f aca="false">1-D6674</f>
        <v>0.5799</v>
      </c>
      <c r="F6674" s="299" t="n">
        <v>2205.49</v>
      </c>
    </row>
    <row r="6675" customFormat="false" ht="15" hidden="false" customHeight="false" outlineLevel="0" collapsed="false">
      <c r="A6675" s="294" t="s">
        <v>14000</v>
      </c>
      <c r="B6675" s="295" t="s">
        <v>14001</v>
      </c>
      <c r="C6675" s="296" t="s">
        <v>61</v>
      </c>
      <c r="D6675" s="297" t="n">
        <v>0.4205</v>
      </c>
      <c r="E6675" s="298" t="n">
        <f aca="false">1-D6675</f>
        <v>0.5795</v>
      </c>
      <c r="F6675" s="299" t="n">
        <v>2476.97</v>
      </c>
    </row>
    <row r="6676" customFormat="false" ht="15" hidden="false" customHeight="false" outlineLevel="0" collapsed="false">
      <c r="A6676" s="294" t="s">
        <v>14002</v>
      </c>
      <c r="B6676" s="295" t="s">
        <v>14003</v>
      </c>
      <c r="C6676" s="296" t="s">
        <v>61</v>
      </c>
      <c r="D6676" s="297" t="n">
        <v>0.4209</v>
      </c>
      <c r="E6676" s="298" t="n">
        <f aca="false">1-D6676</f>
        <v>0.5791</v>
      </c>
      <c r="F6676" s="299" t="n">
        <v>2748.48</v>
      </c>
    </row>
    <row r="6677" customFormat="false" ht="15" hidden="false" customHeight="false" outlineLevel="0" collapsed="false">
      <c r="A6677" s="294" t="s">
        <v>14004</v>
      </c>
      <c r="B6677" s="295" t="s">
        <v>14005</v>
      </c>
      <c r="C6677" s="296" t="s">
        <v>61</v>
      </c>
      <c r="D6677" s="297" t="n">
        <v>0.4212</v>
      </c>
      <c r="E6677" s="298" t="n">
        <f aca="false">1-D6677</f>
        <v>0.5788</v>
      </c>
      <c r="F6677" s="299" t="n">
        <v>3019.92</v>
      </c>
    </row>
    <row r="6678" customFormat="false" ht="15" hidden="false" customHeight="false" outlineLevel="0" collapsed="false">
      <c r="A6678" s="294" t="s">
        <v>14006</v>
      </c>
      <c r="B6678" s="295" t="s">
        <v>14007</v>
      </c>
      <c r="C6678" s="296" t="s">
        <v>61</v>
      </c>
      <c r="D6678" s="297" t="n">
        <v>0.4213</v>
      </c>
      <c r="E6678" s="298" t="n">
        <f aca="false">1-D6678</f>
        <v>0.5787</v>
      </c>
      <c r="F6678" s="299" t="n">
        <v>3314.19</v>
      </c>
    </row>
    <row r="6679" customFormat="false" ht="15" hidden="false" customHeight="false" outlineLevel="0" collapsed="false">
      <c r="A6679" s="294" t="s">
        <v>14008</v>
      </c>
      <c r="B6679" s="295" t="s">
        <v>14009</v>
      </c>
      <c r="C6679" s="296" t="s">
        <v>61</v>
      </c>
      <c r="D6679" s="297" t="n">
        <v>0.4176</v>
      </c>
      <c r="E6679" s="298" t="n">
        <f aca="false">1-D6679</f>
        <v>0.5824</v>
      </c>
      <c r="F6679" s="299" t="n">
        <v>1391.1</v>
      </c>
    </row>
    <row r="6680" customFormat="false" ht="15" hidden="false" customHeight="false" outlineLevel="0" collapsed="false">
      <c r="A6680" s="294" t="s">
        <v>14010</v>
      </c>
      <c r="B6680" s="295" t="s">
        <v>14011</v>
      </c>
      <c r="C6680" s="296" t="s">
        <v>61</v>
      </c>
      <c r="D6680" s="297" t="n">
        <v>0.4187</v>
      </c>
      <c r="E6680" s="298" t="n">
        <f aca="false">1-D6680</f>
        <v>0.5813</v>
      </c>
      <c r="F6680" s="299" t="n">
        <v>1662.54</v>
      </c>
    </row>
    <row r="6681" customFormat="false" ht="15" hidden="false" customHeight="false" outlineLevel="0" collapsed="false">
      <c r="A6681" s="294" t="s">
        <v>14012</v>
      </c>
      <c r="B6681" s="295" t="s">
        <v>14013</v>
      </c>
      <c r="C6681" s="296" t="s">
        <v>61</v>
      </c>
      <c r="D6681" s="297" t="n">
        <v>0.4195</v>
      </c>
      <c r="E6681" s="298" t="n">
        <f aca="false">1-D6681</f>
        <v>0.5805</v>
      </c>
      <c r="F6681" s="299" t="n">
        <v>1934.05</v>
      </c>
    </row>
    <row r="6682" customFormat="false" ht="15" hidden="false" customHeight="false" outlineLevel="0" collapsed="false">
      <c r="A6682" s="294" t="s">
        <v>14014</v>
      </c>
      <c r="B6682" s="295" t="s">
        <v>14015</v>
      </c>
      <c r="C6682" s="296" t="s">
        <v>61</v>
      </c>
      <c r="D6682" s="297" t="n">
        <v>0.4201</v>
      </c>
      <c r="E6682" s="298" t="n">
        <f aca="false">1-D6682</f>
        <v>0.5799</v>
      </c>
      <c r="F6682" s="299" t="n">
        <v>2205.49</v>
      </c>
    </row>
    <row r="6683" customFormat="false" ht="15" hidden="false" customHeight="false" outlineLevel="0" collapsed="false">
      <c r="A6683" s="294" t="s">
        <v>14016</v>
      </c>
      <c r="B6683" s="295" t="s">
        <v>14017</v>
      </c>
      <c r="C6683" s="296" t="s">
        <v>61</v>
      </c>
      <c r="D6683" s="297" t="n">
        <v>0.4205</v>
      </c>
      <c r="E6683" s="298" t="n">
        <f aca="false">1-D6683</f>
        <v>0.5795</v>
      </c>
      <c r="F6683" s="299" t="n">
        <v>2476.97</v>
      </c>
    </row>
    <row r="6684" customFormat="false" ht="15" hidden="false" customHeight="false" outlineLevel="0" collapsed="false">
      <c r="A6684" s="294" t="s">
        <v>14018</v>
      </c>
      <c r="B6684" s="295" t="s">
        <v>14019</v>
      </c>
      <c r="C6684" s="296" t="s">
        <v>61</v>
      </c>
      <c r="D6684" s="297" t="n">
        <v>0.4209</v>
      </c>
      <c r="E6684" s="298" t="n">
        <f aca="false">1-D6684</f>
        <v>0.5791</v>
      </c>
      <c r="F6684" s="299" t="n">
        <v>2748.48</v>
      </c>
    </row>
    <row r="6685" customFormat="false" ht="15" hidden="false" customHeight="false" outlineLevel="0" collapsed="false">
      <c r="A6685" s="294" t="s">
        <v>14020</v>
      </c>
      <c r="B6685" s="295" t="s">
        <v>14021</v>
      </c>
      <c r="C6685" s="296" t="s">
        <v>61</v>
      </c>
      <c r="D6685" s="297" t="n">
        <v>0.4212</v>
      </c>
      <c r="E6685" s="298" t="n">
        <f aca="false">1-D6685</f>
        <v>0.5788</v>
      </c>
      <c r="F6685" s="299" t="n">
        <v>3019.92</v>
      </c>
    </row>
    <row r="6686" customFormat="false" ht="15" hidden="false" customHeight="false" outlineLevel="0" collapsed="false">
      <c r="A6686" s="294" t="s">
        <v>14022</v>
      </c>
      <c r="B6686" s="295" t="s">
        <v>14023</v>
      </c>
      <c r="C6686" s="296" t="s">
        <v>61</v>
      </c>
      <c r="D6686" s="297" t="n">
        <v>0.421</v>
      </c>
      <c r="E6686" s="298" t="n">
        <f aca="false">1-D6686</f>
        <v>0.579</v>
      </c>
      <c r="F6686" s="299" t="n">
        <v>3047.51</v>
      </c>
    </row>
    <row r="6687" customFormat="false" ht="15" hidden="false" customHeight="false" outlineLevel="0" collapsed="false">
      <c r="A6687" s="294" t="s">
        <v>14024</v>
      </c>
      <c r="B6687" s="295" t="s">
        <v>14025</v>
      </c>
      <c r="C6687" s="296" t="s">
        <v>61</v>
      </c>
      <c r="D6687" s="297" t="n">
        <v>0.4213</v>
      </c>
      <c r="E6687" s="298" t="n">
        <f aca="false">1-D6687</f>
        <v>0.5787</v>
      </c>
      <c r="F6687" s="299" t="n">
        <v>3318.95</v>
      </c>
    </row>
    <row r="6688" customFormat="false" ht="15" hidden="false" customHeight="false" outlineLevel="0" collapsed="false">
      <c r="A6688" s="294" t="s">
        <v>14026</v>
      </c>
      <c r="B6688" s="295" t="s">
        <v>14027</v>
      </c>
      <c r="C6688" s="296" t="s">
        <v>61</v>
      </c>
      <c r="D6688" s="297" t="n">
        <v>0.4215</v>
      </c>
      <c r="E6688" s="298" t="n">
        <f aca="false">1-D6688</f>
        <v>0.5785</v>
      </c>
      <c r="F6688" s="299" t="n">
        <v>3590.34</v>
      </c>
    </row>
    <row r="6689" customFormat="false" ht="15" hidden="false" customHeight="false" outlineLevel="0" collapsed="false">
      <c r="A6689" s="294" t="s">
        <v>14028</v>
      </c>
      <c r="B6689" s="295" t="s">
        <v>14029</v>
      </c>
      <c r="C6689" s="296" t="s">
        <v>61</v>
      </c>
      <c r="D6689" s="297" t="n">
        <v>0.4217</v>
      </c>
      <c r="E6689" s="298" t="n">
        <f aca="false">1-D6689</f>
        <v>0.5783</v>
      </c>
      <c r="F6689" s="299" t="n">
        <v>3866.56</v>
      </c>
    </row>
    <row r="6690" customFormat="false" ht="15" hidden="false" customHeight="false" outlineLevel="0" collapsed="false">
      <c r="A6690" s="294" t="s">
        <v>14030</v>
      </c>
      <c r="B6690" s="295" t="s">
        <v>14031</v>
      </c>
      <c r="C6690" s="296" t="s">
        <v>61</v>
      </c>
      <c r="D6690" s="297" t="n">
        <v>0.4203</v>
      </c>
      <c r="E6690" s="298" t="n">
        <f aca="false">1-D6690</f>
        <v>0.5797</v>
      </c>
      <c r="F6690" s="299" t="n">
        <v>2499.79</v>
      </c>
    </row>
    <row r="6691" customFormat="false" ht="15" hidden="false" customHeight="false" outlineLevel="0" collapsed="false">
      <c r="A6691" s="294" t="s">
        <v>14032</v>
      </c>
      <c r="B6691" s="295" t="s">
        <v>14033</v>
      </c>
      <c r="C6691" s="296" t="s">
        <v>61</v>
      </c>
      <c r="D6691" s="297" t="n">
        <v>0.4207</v>
      </c>
      <c r="E6691" s="298" t="n">
        <f aca="false">1-D6691</f>
        <v>0.5793</v>
      </c>
      <c r="F6691" s="299" t="n">
        <v>2771.24</v>
      </c>
    </row>
    <row r="6692" customFormat="false" ht="15" hidden="false" customHeight="false" outlineLevel="0" collapsed="false">
      <c r="A6692" s="294" t="s">
        <v>14034</v>
      </c>
      <c r="B6692" s="295" t="s">
        <v>14035</v>
      </c>
      <c r="C6692" s="296" t="s">
        <v>61</v>
      </c>
      <c r="D6692" s="297" t="n">
        <v>0.421</v>
      </c>
      <c r="E6692" s="298" t="n">
        <f aca="false">1-D6692</f>
        <v>0.579</v>
      </c>
      <c r="F6692" s="299" t="n">
        <v>3042.75</v>
      </c>
    </row>
    <row r="6693" customFormat="false" ht="15" hidden="false" customHeight="false" outlineLevel="0" collapsed="false">
      <c r="A6693" s="294" t="s">
        <v>14036</v>
      </c>
      <c r="B6693" s="295" t="s">
        <v>14037</v>
      </c>
      <c r="C6693" s="296" t="s">
        <v>61</v>
      </c>
      <c r="D6693" s="297" t="n">
        <v>0.4213</v>
      </c>
      <c r="E6693" s="298" t="n">
        <f aca="false">1-D6693</f>
        <v>0.5787</v>
      </c>
      <c r="F6693" s="299" t="n">
        <v>3314.19</v>
      </c>
    </row>
    <row r="6694" customFormat="false" ht="15" hidden="false" customHeight="false" outlineLevel="0" collapsed="false">
      <c r="A6694" s="294" t="s">
        <v>14038</v>
      </c>
      <c r="B6694" s="295" t="s">
        <v>14039</v>
      </c>
      <c r="C6694" s="296" t="s">
        <v>61</v>
      </c>
      <c r="D6694" s="297" t="n">
        <v>0.4215</v>
      </c>
      <c r="E6694" s="298" t="n">
        <f aca="false">1-D6694</f>
        <v>0.5785</v>
      </c>
      <c r="F6694" s="299" t="n">
        <v>3590.34</v>
      </c>
    </row>
    <row r="6695" customFormat="false" ht="15" hidden="false" customHeight="false" outlineLevel="0" collapsed="false">
      <c r="A6695" s="294" t="s">
        <v>14040</v>
      </c>
      <c r="B6695" s="295" t="s">
        <v>14041</v>
      </c>
      <c r="C6695" s="296" t="s">
        <v>61</v>
      </c>
      <c r="D6695" s="297" t="n">
        <v>0.4218</v>
      </c>
      <c r="E6695" s="298" t="n">
        <f aca="false">1-D6695</f>
        <v>0.5782</v>
      </c>
      <c r="F6695" s="299" t="n">
        <v>4142.81</v>
      </c>
    </row>
    <row r="6696" customFormat="false" ht="15" hidden="false" customHeight="false" outlineLevel="0" collapsed="false">
      <c r="A6696" s="294" t="s">
        <v>14042</v>
      </c>
      <c r="B6696" s="295" t="s">
        <v>14043</v>
      </c>
      <c r="C6696" s="296" t="s">
        <v>61</v>
      </c>
      <c r="D6696" s="297" t="n">
        <v>0.4219</v>
      </c>
      <c r="E6696" s="298" t="n">
        <f aca="false">1-D6696</f>
        <v>0.5781</v>
      </c>
      <c r="F6696" s="299" t="n">
        <v>4419.01</v>
      </c>
    </row>
    <row r="6697" customFormat="false" ht="15" hidden="false" customHeight="false" outlineLevel="0" collapsed="false">
      <c r="A6697" s="294" t="s">
        <v>14044</v>
      </c>
      <c r="B6697" s="295" t="s">
        <v>14045</v>
      </c>
      <c r="C6697" s="296" t="s">
        <v>61</v>
      </c>
      <c r="D6697" s="297" t="n">
        <v>0.4215</v>
      </c>
      <c r="E6697" s="298" t="n">
        <f aca="false">1-D6697</f>
        <v>0.5785</v>
      </c>
      <c r="F6697" s="299" t="n">
        <v>3595.11</v>
      </c>
    </row>
    <row r="6698" customFormat="false" ht="15" hidden="false" customHeight="false" outlineLevel="0" collapsed="false">
      <c r="A6698" s="294" t="s">
        <v>14046</v>
      </c>
      <c r="B6698" s="295" t="s">
        <v>14047</v>
      </c>
      <c r="C6698" s="296" t="s">
        <v>61</v>
      </c>
      <c r="D6698" s="297" t="n">
        <v>0.4217</v>
      </c>
      <c r="E6698" s="298" t="n">
        <f aca="false">1-D6698</f>
        <v>0.5783</v>
      </c>
      <c r="F6698" s="299" t="n">
        <v>3866.56</v>
      </c>
    </row>
    <row r="6699" customFormat="false" ht="15" hidden="false" customHeight="false" outlineLevel="0" collapsed="false">
      <c r="A6699" s="294" t="s">
        <v>14048</v>
      </c>
      <c r="B6699" s="295" t="s">
        <v>14049</v>
      </c>
      <c r="C6699" s="296" t="s">
        <v>61</v>
      </c>
      <c r="D6699" s="297" t="n">
        <v>0.4218</v>
      </c>
      <c r="E6699" s="298" t="n">
        <f aca="false">1-D6699</f>
        <v>0.5782</v>
      </c>
      <c r="F6699" s="299" t="n">
        <v>4142.81</v>
      </c>
    </row>
    <row r="6700" customFormat="false" ht="15" hidden="false" customHeight="false" outlineLevel="0" collapsed="false">
      <c r="A6700" s="294" t="s">
        <v>14050</v>
      </c>
      <c r="B6700" s="295" t="s">
        <v>14051</v>
      </c>
      <c r="C6700" s="296" t="s">
        <v>61</v>
      </c>
      <c r="D6700" s="297" t="n">
        <v>0.4222</v>
      </c>
      <c r="E6700" s="298" t="n">
        <f aca="false">1-D6700</f>
        <v>0.5778</v>
      </c>
      <c r="F6700" s="299" t="n">
        <v>4648.69</v>
      </c>
    </row>
    <row r="6701" customFormat="false" ht="15" hidden="false" customHeight="false" outlineLevel="0" collapsed="false">
      <c r="A6701" s="294" t="s">
        <v>14052</v>
      </c>
      <c r="B6701" s="295" t="s">
        <v>14053</v>
      </c>
      <c r="C6701" s="296" t="s">
        <v>61</v>
      </c>
      <c r="D6701" s="297" t="n">
        <v>0.4071</v>
      </c>
      <c r="E6701" s="298" t="n">
        <f aca="false">1-D6701</f>
        <v>0.5929</v>
      </c>
      <c r="F6701" s="299" t="n">
        <v>2001.76</v>
      </c>
    </row>
    <row r="6702" customFormat="false" ht="15" hidden="false" customHeight="false" outlineLevel="0" collapsed="false">
      <c r="A6702" s="294" t="s">
        <v>14054</v>
      </c>
      <c r="B6702" s="295" t="s">
        <v>14055</v>
      </c>
      <c r="C6702" s="296" t="s">
        <v>61</v>
      </c>
      <c r="D6702" s="297" t="n">
        <v>0.4076</v>
      </c>
      <c r="E6702" s="298" t="n">
        <f aca="false">1-D6702</f>
        <v>0.5924</v>
      </c>
      <c r="F6702" s="299" t="n">
        <v>2283.15</v>
      </c>
    </row>
    <row r="6703" customFormat="false" ht="15" hidden="false" customHeight="false" outlineLevel="0" collapsed="false">
      <c r="A6703" s="294" t="s">
        <v>14056</v>
      </c>
      <c r="B6703" s="295" t="s">
        <v>14057</v>
      </c>
      <c r="C6703" s="296" t="s">
        <v>61</v>
      </c>
      <c r="D6703" s="297" t="n">
        <v>0.4079</v>
      </c>
      <c r="E6703" s="298" t="n">
        <f aca="false">1-D6703</f>
        <v>0.5921</v>
      </c>
      <c r="F6703" s="299" t="n">
        <v>2564.59</v>
      </c>
    </row>
    <row r="6704" customFormat="false" ht="15" hidden="false" customHeight="false" outlineLevel="0" collapsed="false">
      <c r="A6704" s="294" t="s">
        <v>14058</v>
      </c>
      <c r="B6704" s="295" t="s">
        <v>14059</v>
      </c>
      <c r="C6704" s="296" t="s">
        <v>61</v>
      </c>
      <c r="D6704" s="297" t="n">
        <v>0.4082</v>
      </c>
      <c r="E6704" s="298" t="n">
        <f aca="false">1-D6704</f>
        <v>0.5918</v>
      </c>
      <c r="F6704" s="299" t="n">
        <v>2846.06</v>
      </c>
    </row>
    <row r="6705" customFormat="false" ht="15" hidden="false" customHeight="false" outlineLevel="0" collapsed="false">
      <c r="A6705" s="294" t="s">
        <v>14060</v>
      </c>
      <c r="B6705" s="295" t="s">
        <v>14061</v>
      </c>
      <c r="C6705" s="296" t="s">
        <v>61</v>
      </c>
      <c r="D6705" s="297" t="n">
        <v>0.4085</v>
      </c>
      <c r="E6705" s="298" t="n">
        <f aca="false">1-D6705</f>
        <v>0.5915</v>
      </c>
      <c r="F6705" s="299" t="n">
        <v>3127.45</v>
      </c>
    </row>
    <row r="6706" customFormat="false" ht="15" hidden="false" customHeight="false" outlineLevel="0" collapsed="false">
      <c r="A6706" s="294" t="s">
        <v>14062</v>
      </c>
      <c r="B6706" s="295" t="s">
        <v>14063</v>
      </c>
      <c r="C6706" s="296" t="s">
        <v>61</v>
      </c>
      <c r="D6706" s="297" t="n">
        <v>0.4083</v>
      </c>
      <c r="E6706" s="298" t="n">
        <f aca="false">1-D6706</f>
        <v>0.5917</v>
      </c>
      <c r="F6706" s="299" t="n">
        <v>3434.68</v>
      </c>
    </row>
    <row r="6707" customFormat="false" ht="15" hidden="false" customHeight="false" outlineLevel="0" collapsed="false">
      <c r="A6707" s="294" t="s">
        <v>14064</v>
      </c>
      <c r="B6707" s="295" t="s">
        <v>14065</v>
      </c>
      <c r="C6707" s="296" t="s">
        <v>61</v>
      </c>
      <c r="D6707" s="297" t="n">
        <v>0.4055</v>
      </c>
      <c r="E6707" s="298" t="n">
        <f aca="false">1-D6707</f>
        <v>0.5945</v>
      </c>
      <c r="F6707" s="299" t="n">
        <v>1438.9</v>
      </c>
    </row>
    <row r="6708" customFormat="false" ht="15" hidden="false" customHeight="false" outlineLevel="0" collapsed="false">
      <c r="A6708" s="294" t="s">
        <v>14066</v>
      </c>
      <c r="B6708" s="295" t="s">
        <v>14067</v>
      </c>
      <c r="C6708" s="296" t="s">
        <v>61</v>
      </c>
      <c r="D6708" s="297" t="n">
        <v>0.4064</v>
      </c>
      <c r="E6708" s="298" t="n">
        <f aca="false">1-D6708</f>
        <v>0.5936</v>
      </c>
      <c r="F6708" s="299" t="n">
        <v>1720.29</v>
      </c>
    </row>
    <row r="6709" customFormat="false" ht="15" hidden="false" customHeight="false" outlineLevel="0" collapsed="false">
      <c r="A6709" s="294" t="s">
        <v>14068</v>
      </c>
      <c r="B6709" s="295" t="s">
        <v>14069</v>
      </c>
      <c r="C6709" s="296" t="s">
        <v>61</v>
      </c>
      <c r="D6709" s="297" t="n">
        <v>0.4071</v>
      </c>
      <c r="E6709" s="298" t="n">
        <f aca="false">1-D6709</f>
        <v>0.5929</v>
      </c>
      <c r="F6709" s="299" t="n">
        <v>2001.76</v>
      </c>
    </row>
    <row r="6710" customFormat="false" ht="15" hidden="false" customHeight="false" outlineLevel="0" collapsed="false">
      <c r="A6710" s="294" t="s">
        <v>14070</v>
      </c>
      <c r="B6710" s="295" t="s">
        <v>14071</v>
      </c>
      <c r="C6710" s="296" t="s">
        <v>61</v>
      </c>
      <c r="D6710" s="297" t="n">
        <v>0.4076</v>
      </c>
      <c r="E6710" s="298" t="n">
        <f aca="false">1-D6710</f>
        <v>0.5924</v>
      </c>
      <c r="F6710" s="299" t="n">
        <v>2283.15</v>
      </c>
    </row>
    <row r="6711" customFormat="false" ht="15" hidden="false" customHeight="false" outlineLevel="0" collapsed="false">
      <c r="A6711" s="294" t="s">
        <v>14072</v>
      </c>
      <c r="B6711" s="295" t="s">
        <v>14073</v>
      </c>
      <c r="C6711" s="296" t="s">
        <v>61</v>
      </c>
      <c r="D6711" s="297" t="n">
        <v>0.4079</v>
      </c>
      <c r="E6711" s="298" t="n">
        <f aca="false">1-D6711</f>
        <v>0.5921</v>
      </c>
      <c r="F6711" s="299" t="n">
        <v>2564.59</v>
      </c>
    </row>
    <row r="6712" customFormat="false" ht="15" hidden="false" customHeight="false" outlineLevel="0" collapsed="false">
      <c r="A6712" s="294" t="s">
        <v>14074</v>
      </c>
      <c r="B6712" s="295" t="s">
        <v>14075</v>
      </c>
      <c r="C6712" s="296" t="s">
        <v>61</v>
      </c>
      <c r="D6712" s="297" t="n">
        <v>0.4082</v>
      </c>
      <c r="E6712" s="298" t="n">
        <f aca="false">1-D6712</f>
        <v>0.5918</v>
      </c>
      <c r="F6712" s="299" t="n">
        <v>2846.06</v>
      </c>
    </row>
    <row r="6713" customFormat="false" ht="15" hidden="false" customHeight="false" outlineLevel="0" collapsed="false">
      <c r="A6713" s="294" t="s">
        <v>14076</v>
      </c>
      <c r="B6713" s="295" t="s">
        <v>14077</v>
      </c>
      <c r="C6713" s="296" t="s">
        <v>61</v>
      </c>
      <c r="D6713" s="297" t="n">
        <v>0.4085</v>
      </c>
      <c r="E6713" s="298" t="n">
        <f aca="false">1-D6713</f>
        <v>0.5915</v>
      </c>
      <c r="F6713" s="299" t="n">
        <v>3127.45</v>
      </c>
    </row>
    <row r="6714" customFormat="false" ht="15" hidden="false" customHeight="false" outlineLevel="0" collapsed="false">
      <c r="A6714" s="294" t="s">
        <v>14078</v>
      </c>
      <c r="B6714" s="295" t="s">
        <v>14079</v>
      </c>
      <c r="C6714" s="296" t="s">
        <v>61</v>
      </c>
      <c r="D6714" s="297" t="n">
        <v>0.408</v>
      </c>
      <c r="E6714" s="298" t="n">
        <f aca="false">1-D6714</f>
        <v>0.592</v>
      </c>
      <c r="F6714" s="299" t="n">
        <v>3158.67</v>
      </c>
    </row>
    <row r="6715" customFormat="false" ht="15" hidden="false" customHeight="false" outlineLevel="0" collapsed="false">
      <c r="A6715" s="294" t="s">
        <v>14080</v>
      </c>
      <c r="B6715" s="295" t="s">
        <v>14081</v>
      </c>
      <c r="C6715" s="296" t="s">
        <v>61</v>
      </c>
      <c r="D6715" s="297" t="n">
        <v>0.4083</v>
      </c>
      <c r="E6715" s="298" t="n">
        <f aca="false">1-D6715</f>
        <v>0.5917</v>
      </c>
      <c r="F6715" s="299" t="n">
        <v>3440.06</v>
      </c>
    </row>
    <row r="6716" customFormat="false" ht="15" hidden="false" customHeight="false" outlineLevel="0" collapsed="false">
      <c r="A6716" s="294" t="s">
        <v>14082</v>
      </c>
      <c r="B6716" s="295" t="s">
        <v>14083</v>
      </c>
      <c r="C6716" s="296" t="s">
        <v>61</v>
      </c>
      <c r="D6716" s="297" t="n">
        <v>0.4085</v>
      </c>
      <c r="E6716" s="298" t="n">
        <f aca="false">1-D6716</f>
        <v>0.5915</v>
      </c>
      <c r="F6716" s="299" t="n">
        <v>3721.41</v>
      </c>
    </row>
    <row r="6717" customFormat="false" ht="15" hidden="false" customHeight="false" outlineLevel="0" collapsed="false">
      <c r="A6717" s="294" t="s">
        <v>14084</v>
      </c>
      <c r="B6717" s="295" t="s">
        <v>14085</v>
      </c>
      <c r="C6717" s="296" t="s">
        <v>61</v>
      </c>
      <c r="D6717" s="297" t="n">
        <v>0.4086</v>
      </c>
      <c r="E6717" s="298" t="n">
        <f aca="false">1-D6717</f>
        <v>0.5914</v>
      </c>
      <c r="F6717" s="299" t="n">
        <v>4008.21</v>
      </c>
    </row>
    <row r="6718" customFormat="false" ht="15" hidden="false" customHeight="false" outlineLevel="0" collapsed="false">
      <c r="A6718" s="294" t="s">
        <v>14086</v>
      </c>
      <c r="B6718" s="295" t="s">
        <v>14087</v>
      </c>
      <c r="C6718" s="296" t="s">
        <v>61</v>
      </c>
      <c r="D6718" s="297" t="n">
        <v>0.4075</v>
      </c>
      <c r="E6718" s="298" t="n">
        <f aca="false">1-D6718</f>
        <v>0.5925</v>
      </c>
      <c r="F6718" s="299" t="n">
        <v>2590.42</v>
      </c>
    </row>
    <row r="6719" customFormat="false" ht="15" hidden="false" customHeight="false" outlineLevel="0" collapsed="false">
      <c r="A6719" s="294" t="s">
        <v>14088</v>
      </c>
      <c r="B6719" s="295" t="s">
        <v>14089</v>
      </c>
      <c r="C6719" s="296" t="s">
        <v>61</v>
      </c>
      <c r="D6719" s="297" t="n">
        <v>0.4078</v>
      </c>
      <c r="E6719" s="298" t="n">
        <f aca="false">1-D6719</f>
        <v>0.5922</v>
      </c>
      <c r="F6719" s="299" t="n">
        <v>2871.82</v>
      </c>
    </row>
    <row r="6720" customFormat="false" ht="15" hidden="false" customHeight="false" outlineLevel="0" collapsed="false">
      <c r="A6720" s="294" t="s">
        <v>14090</v>
      </c>
      <c r="B6720" s="295" t="s">
        <v>14091</v>
      </c>
      <c r="C6720" s="296" t="s">
        <v>61</v>
      </c>
      <c r="D6720" s="297" t="n">
        <v>0.4081</v>
      </c>
      <c r="E6720" s="298" t="n">
        <f aca="false">1-D6720</f>
        <v>0.5919</v>
      </c>
      <c r="F6720" s="299" t="n">
        <v>3153.29</v>
      </c>
    </row>
    <row r="6721" customFormat="false" ht="15" hidden="false" customHeight="false" outlineLevel="0" collapsed="false">
      <c r="A6721" s="294" t="s">
        <v>14092</v>
      </c>
      <c r="B6721" s="295" t="s">
        <v>14093</v>
      </c>
      <c r="C6721" s="296" t="s">
        <v>61</v>
      </c>
      <c r="D6721" s="297" t="n">
        <v>0.4083</v>
      </c>
      <c r="E6721" s="298" t="n">
        <f aca="false">1-D6721</f>
        <v>0.5917</v>
      </c>
      <c r="F6721" s="299" t="n">
        <v>3434.68</v>
      </c>
    </row>
    <row r="6722" customFormat="false" ht="15" hidden="false" customHeight="false" outlineLevel="0" collapsed="false">
      <c r="A6722" s="294" t="s">
        <v>14094</v>
      </c>
      <c r="B6722" s="295" t="s">
        <v>14095</v>
      </c>
      <c r="C6722" s="296" t="s">
        <v>61</v>
      </c>
      <c r="D6722" s="297" t="n">
        <v>0.4085</v>
      </c>
      <c r="E6722" s="298" t="n">
        <f aca="false">1-D6722</f>
        <v>0.5915</v>
      </c>
      <c r="F6722" s="299" t="n">
        <v>3721.41</v>
      </c>
    </row>
    <row r="6723" customFormat="false" ht="15" hidden="false" customHeight="false" outlineLevel="0" collapsed="false">
      <c r="A6723" s="294" t="s">
        <v>14096</v>
      </c>
      <c r="B6723" s="295" t="s">
        <v>14097</v>
      </c>
      <c r="C6723" s="296" t="s">
        <v>61</v>
      </c>
      <c r="D6723" s="297" t="n">
        <v>0.4087</v>
      </c>
      <c r="E6723" s="298" t="n">
        <f aca="false">1-D6723</f>
        <v>0.5913</v>
      </c>
      <c r="F6723" s="299" t="n">
        <v>4295.04</v>
      </c>
    </row>
    <row r="6724" customFormat="false" ht="15" hidden="false" customHeight="false" outlineLevel="0" collapsed="false">
      <c r="A6724" s="294" t="s">
        <v>14098</v>
      </c>
      <c r="B6724" s="295" t="s">
        <v>14099</v>
      </c>
      <c r="C6724" s="296" t="s">
        <v>61</v>
      </c>
      <c r="D6724" s="297" t="n">
        <v>0.4088</v>
      </c>
      <c r="E6724" s="298" t="n">
        <f aca="false">1-D6724</f>
        <v>0.5912</v>
      </c>
      <c r="F6724" s="299" t="n">
        <v>4581.82</v>
      </c>
    </row>
    <row r="6725" customFormat="false" ht="15" hidden="false" customHeight="false" outlineLevel="0" collapsed="false">
      <c r="A6725" s="294" t="s">
        <v>14100</v>
      </c>
      <c r="B6725" s="295" t="s">
        <v>14101</v>
      </c>
      <c r="C6725" s="296" t="s">
        <v>61</v>
      </c>
      <c r="D6725" s="297" t="n">
        <v>0.4084</v>
      </c>
      <c r="E6725" s="298" t="n">
        <f aca="false">1-D6725</f>
        <v>0.5916</v>
      </c>
      <c r="F6725" s="299" t="n">
        <v>3726.81</v>
      </c>
    </row>
    <row r="6726" customFormat="false" ht="15" hidden="false" customHeight="false" outlineLevel="0" collapsed="false">
      <c r="A6726" s="294" t="s">
        <v>14102</v>
      </c>
      <c r="B6726" s="295" t="s">
        <v>14103</v>
      </c>
      <c r="C6726" s="296" t="s">
        <v>61</v>
      </c>
      <c r="D6726" s="297" t="n">
        <v>0.4086</v>
      </c>
      <c r="E6726" s="298" t="n">
        <f aca="false">1-D6726</f>
        <v>0.5914</v>
      </c>
      <c r="F6726" s="299" t="n">
        <v>4008.21</v>
      </c>
    </row>
    <row r="6727" customFormat="false" ht="15" hidden="false" customHeight="false" outlineLevel="0" collapsed="false">
      <c r="A6727" s="294" t="s">
        <v>14104</v>
      </c>
      <c r="B6727" s="295" t="s">
        <v>14105</v>
      </c>
      <c r="C6727" s="296" t="s">
        <v>61</v>
      </c>
      <c r="D6727" s="297" t="n">
        <v>0.4087</v>
      </c>
      <c r="E6727" s="298" t="n">
        <f aca="false">1-D6727</f>
        <v>0.5913</v>
      </c>
      <c r="F6727" s="299" t="n">
        <v>4295.04</v>
      </c>
    </row>
    <row r="6728" customFormat="false" ht="15" hidden="false" customHeight="false" outlineLevel="0" collapsed="false">
      <c r="A6728" s="294" t="s">
        <v>14106</v>
      </c>
      <c r="B6728" s="295" t="s">
        <v>14107</v>
      </c>
      <c r="C6728" s="296" t="s">
        <v>61</v>
      </c>
      <c r="D6728" s="297" t="n">
        <v>0.4094</v>
      </c>
      <c r="E6728" s="298" t="n">
        <f aca="false">1-D6728</f>
        <v>0.5906</v>
      </c>
      <c r="F6728" s="299" t="n">
        <v>4815.98</v>
      </c>
    </row>
    <row r="6729" customFormat="false" ht="15" hidden="false" customHeight="false" outlineLevel="0" collapsed="false">
      <c r="A6729" s="294" t="s">
        <v>14108</v>
      </c>
      <c r="B6729" s="295" t="s">
        <v>14109</v>
      </c>
      <c r="C6729" s="296" t="s">
        <v>19</v>
      </c>
      <c r="D6729" s="297" t="n">
        <v>0.3406</v>
      </c>
      <c r="E6729" s="298" t="n">
        <f aca="false">1-D6729</f>
        <v>0.6594</v>
      </c>
      <c r="F6729" s="299" t="n">
        <v>2951.66</v>
      </c>
    </row>
    <row r="6730" customFormat="false" ht="15" hidden="false" customHeight="false" outlineLevel="0" collapsed="false">
      <c r="A6730" s="294" t="s">
        <v>14110</v>
      </c>
      <c r="B6730" s="295" t="s">
        <v>14111</v>
      </c>
      <c r="C6730" s="296" t="s">
        <v>19</v>
      </c>
      <c r="D6730" s="297" t="n">
        <v>0.3861</v>
      </c>
      <c r="E6730" s="298" t="n">
        <f aca="false">1-D6730</f>
        <v>0.6139</v>
      </c>
      <c r="F6730" s="299" t="n">
        <v>2109.18</v>
      </c>
    </row>
    <row r="6731" customFormat="false" ht="15" hidden="false" customHeight="false" outlineLevel="0" collapsed="false">
      <c r="A6731" s="294" t="s">
        <v>14112</v>
      </c>
      <c r="B6731" s="295" t="s">
        <v>14113</v>
      </c>
      <c r="C6731" s="296" t="s">
        <v>19</v>
      </c>
      <c r="D6731" s="297" t="n">
        <v>0.3791</v>
      </c>
      <c r="E6731" s="298" t="n">
        <f aca="false">1-D6731</f>
        <v>0.6209</v>
      </c>
      <c r="F6731" s="299" t="n">
        <v>2599.84</v>
      </c>
    </row>
    <row r="6732" customFormat="false" ht="15" hidden="false" customHeight="false" outlineLevel="0" collapsed="false">
      <c r="A6732" s="294" t="s">
        <v>14114</v>
      </c>
      <c r="B6732" s="295" t="s">
        <v>14115</v>
      </c>
      <c r="C6732" s="296" t="s">
        <v>19</v>
      </c>
      <c r="D6732" s="297" t="n">
        <v>0.3713</v>
      </c>
      <c r="E6732" s="298" t="n">
        <f aca="false">1-D6732</f>
        <v>0.6287</v>
      </c>
      <c r="F6732" s="299" t="n">
        <v>3087.6</v>
      </c>
    </row>
    <row r="6733" customFormat="false" ht="15" hidden="false" customHeight="false" outlineLevel="0" collapsed="false">
      <c r="A6733" s="294" t="s">
        <v>14116</v>
      </c>
      <c r="B6733" s="295" t="s">
        <v>14117</v>
      </c>
      <c r="C6733" s="296" t="s">
        <v>19</v>
      </c>
      <c r="D6733" s="297" t="n">
        <v>0.3597</v>
      </c>
      <c r="E6733" s="298" t="n">
        <f aca="false">1-D6733</f>
        <v>0.6403</v>
      </c>
      <c r="F6733" s="299" t="n">
        <v>3944.18</v>
      </c>
    </row>
    <row r="6734" customFormat="false" ht="15" hidden="false" customHeight="false" outlineLevel="0" collapsed="false">
      <c r="A6734" s="294" t="s">
        <v>14118</v>
      </c>
      <c r="B6734" s="295" t="s">
        <v>14119</v>
      </c>
      <c r="C6734" s="296" t="s">
        <v>19</v>
      </c>
      <c r="D6734" s="297" t="n">
        <v>0.2264</v>
      </c>
      <c r="E6734" s="298" t="n">
        <f aca="false">1-D6734</f>
        <v>0.7736</v>
      </c>
      <c r="F6734" s="299" t="n">
        <v>1027.54</v>
      </c>
    </row>
    <row r="6735" customFormat="false" ht="15" hidden="false" customHeight="false" outlineLevel="0" collapsed="false">
      <c r="A6735" s="294" t="s">
        <v>14120</v>
      </c>
      <c r="B6735" s="295" t="s">
        <v>14121</v>
      </c>
      <c r="C6735" s="296" t="s">
        <v>19</v>
      </c>
      <c r="D6735" s="297" t="n">
        <v>0.1955</v>
      </c>
      <c r="E6735" s="298" t="n">
        <f aca="false">1-D6735</f>
        <v>0.8045</v>
      </c>
      <c r="F6735" s="299" t="n">
        <v>1427.08</v>
      </c>
    </row>
    <row r="6736" customFormat="false" ht="15" hidden="false" customHeight="false" outlineLevel="0" collapsed="false">
      <c r="A6736" s="294" t="s">
        <v>14122</v>
      </c>
      <c r="B6736" s="295" t="s">
        <v>14123</v>
      </c>
      <c r="C6736" s="296" t="s">
        <v>19</v>
      </c>
      <c r="D6736" s="297" t="n">
        <v>0.1652</v>
      </c>
      <c r="E6736" s="298" t="n">
        <f aca="false">1-D6736</f>
        <v>0.8348</v>
      </c>
      <c r="F6736" s="299" t="n">
        <v>1790.93</v>
      </c>
    </row>
    <row r="6737" customFormat="false" ht="15" hidden="false" customHeight="false" outlineLevel="0" collapsed="false">
      <c r="A6737" s="294" t="s">
        <v>14124</v>
      </c>
      <c r="B6737" s="295" t="s">
        <v>14125</v>
      </c>
      <c r="C6737" s="296" t="s">
        <v>19</v>
      </c>
      <c r="D6737" s="297" t="n">
        <v>0.1626</v>
      </c>
      <c r="E6737" s="298" t="n">
        <f aca="false">1-D6737</f>
        <v>0.8374</v>
      </c>
      <c r="F6737" s="299" t="n">
        <v>2777.44</v>
      </c>
    </row>
    <row r="6738" customFormat="false" ht="15" hidden="false" customHeight="false" outlineLevel="0" collapsed="false">
      <c r="A6738" s="294" t="s">
        <v>14126</v>
      </c>
      <c r="B6738" s="295" t="s">
        <v>14127</v>
      </c>
      <c r="C6738" s="296" t="s">
        <v>19</v>
      </c>
      <c r="D6738" s="297" t="n">
        <v>0.375</v>
      </c>
      <c r="E6738" s="298" t="n">
        <f aca="false">1-D6738</f>
        <v>0.625</v>
      </c>
      <c r="F6738" s="299" t="n">
        <v>2181.8</v>
      </c>
    </row>
    <row r="6739" customFormat="false" ht="15" hidden="false" customHeight="false" outlineLevel="0" collapsed="false">
      <c r="A6739" s="294" t="s">
        <v>14128</v>
      </c>
      <c r="B6739" s="295" t="s">
        <v>14129</v>
      </c>
      <c r="C6739" s="296" t="s">
        <v>19</v>
      </c>
      <c r="D6739" s="297" t="n">
        <v>0.369</v>
      </c>
      <c r="E6739" s="298" t="n">
        <f aca="false">1-D6739</f>
        <v>0.631</v>
      </c>
      <c r="F6739" s="299" t="n">
        <v>2682.63</v>
      </c>
    </row>
    <row r="6740" customFormat="false" ht="15" hidden="false" customHeight="false" outlineLevel="0" collapsed="false">
      <c r="A6740" s="294" t="s">
        <v>14130</v>
      </c>
      <c r="B6740" s="295" t="s">
        <v>14131</v>
      </c>
      <c r="C6740" s="296" t="s">
        <v>19</v>
      </c>
      <c r="D6740" s="297" t="n">
        <v>0.362</v>
      </c>
      <c r="E6740" s="298" t="n">
        <f aca="false">1-D6740</f>
        <v>0.638</v>
      </c>
      <c r="F6740" s="299" t="n">
        <v>3179.67</v>
      </c>
    </row>
    <row r="6741" customFormat="false" ht="15" hidden="false" customHeight="false" outlineLevel="0" collapsed="false">
      <c r="A6741" s="294" t="s">
        <v>14132</v>
      </c>
      <c r="B6741" s="295" t="s">
        <v>14133</v>
      </c>
      <c r="C6741" s="296" t="s">
        <v>19</v>
      </c>
      <c r="D6741" s="297" t="n">
        <v>0.3513</v>
      </c>
      <c r="E6741" s="298" t="n">
        <f aca="false">1-D6741</f>
        <v>0.6487</v>
      </c>
      <c r="F6741" s="299" t="n">
        <v>4055.3</v>
      </c>
    </row>
    <row r="6742" customFormat="false" ht="15" hidden="false" customHeight="false" outlineLevel="0" collapsed="false">
      <c r="A6742" s="294" t="s">
        <v>14134</v>
      </c>
      <c r="B6742" s="295" t="s">
        <v>14135</v>
      </c>
      <c r="C6742" s="296" t="s">
        <v>19</v>
      </c>
      <c r="D6742" s="297" t="n">
        <v>0.225</v>
      </c>
      <c r="E6742" s="298" t="n">
        <f aca="false">1-D6742</f>
        <v>0.775</v>
      </c>
      <c r="F6742" s="299" t="n">
        <v>1035.63</v>
      </c>
    </row>
    <row r="6743" customFormat="false" ht="15" hidden="false" customHeight="false" outlineLevel="0" collapsed="false">
      <c r="A6743" s="294" t="s">
        <v>14136</v>
      </c>
      <c r="B6743" s="295" t="s">
        <v>14137</v>
      </c>
      <c r="C6743" s="296" t="s">
        <v>19</v>
      </c>
      <c r="D6743" s="297" t="n">
        <v>0.1816</v>
      </c>
      <c r="E6743" s="298" t="n">
        <f aca="false">1-D6743</f>
        <v>0.8184</v>
      </c>
      <c r="F6743" s="299" t="n">
        <v>1326.11</v>
      </c>
    </row>
    <row r="6744" customFormat="false" ht="15" hidden="false" customHeight="false" outlineLevel="0" collapsed="false">
      <c r="A6744" s="294" t="s">
        <v>14138</v>
      </c>
      <c r="B6744" s="295" t="s">
        <v>14139</v>
      </c>
      <c r="C6744" s="296" t="s">
        <v>19</v>
      </c>
      <c r="D6744" s="297" t="n">
        <v>0.1728</v>
      </c>
      <c r="E6744" s="298" t="n">
        <f aca="false">1-D6744</f>
        <v>0.8272</v>
      </c>
      <c r="F6744" s="299" t="n">
        <v>1822.97</v>
      </c>
    </row>
    <row r="6745" customFormat="false" ht="15" hidden="false" customHeight="false" outlineLevel="0" collapsed="false">
      <c r="A6745" s="294" t="s">
        <v>14140</v>
      </c>
      <c r="B6745" s="295" t="s">
        <v>14141</v>
      </c>
      <c r="C6745" s="296" t="s">
        <v>19</v>
      </c>
      <c r="D6745" s="297" t="n">
        <v>0.1611</v>
      </c>
      <c r="E6745" s="298" t="n">
        <f aca="false">1-D6745</f>
        <v>0.8389</v>
      </c>
      <c r="F6745" s="299" t="n">
        <v>2813.96</v>
      </c>
    </row>
    <row r="6746" customFormat="false" ht="15" hidden="false" customHeight="false" outlineLevel="0" collapsed="false">
      <c r="A6746" s="294" t="s">
        <v>14142</v>
      </c>
      <c r="B6746" s="295" t="s">
        <v>14143</v>
      </c>
      <c r="C6746" s="296" t="s">
        <v>19</v>
      </c>
      <c r="D6746" s="297" t="n">
        <v>0.3461</v>
      </c>
      <c r="E6746" s="298" t="n">
        <f aca="false">1-D6746</f>
        <v>0.6539</v>
      </c>
      <c r="F6746" s="299" t="n">
        <v>4212.16</v>
      </c>
    </row>
    <row r="6747" customFormat="false" ht="15" hidden="false" customHeight="false" outlineLevel="0" collapsed="false">
      <c r="A6747" s="294" t="s">
        <v>14144</v>
      </c>
      <c r="B6747" s="295" t="s">
        <v>14145</v>
      </c>
      <c r="C6747" s="296" t="s">
        <v>19</v>
      </c>
      <c r="D6747" s="297" t="n">
        <v>0.3402</v>
      </c>
      <c r="E6747" s="298" t="n">
        <f aca="false">1-D6747</f>
        <v>0.6598</v>
      </c>
      <c r="F6747" s="299" t="n">
        <v>5140.69</v>
      </c>
    </row>
    <row r="6748" customFormat="false" ht="15" hidden="false" customHeight="false" outlineLevel="0" collapsed="false">
      <c r="A6748" s="294" t="s">
        <v>14146</v>
      </c>
      <c r="B6748" s="295" t="s">
        <v>14147</v>
      </c>
      <c r="C6748" s="296" t="s">
        <v>19</v>
      </c>
      <c r="D6748" s="297" t="n">
        <v>0.3377</v>
      </c>
      <c r="E6748" s="298" t="n">
        <f aca="false">1-D6748</f>
        <v>0.6623</v>
      </c>
      <c r="F6748" s="299" t="n">
        <v>6039.81</v>
      </c>
    </row>
    <row r="6749" customFormat="false" ht="15" hidden="false" customHeight="false" outlineLevel="0" collapsed="false">
      <c r="A6749" s="294" t="s">
        <v>14148</v>
      </c>
      <c r="B6749" s="295" t="s">
        <v>14149</v>
      </c>
      <c r="C6749" s="296" t="s">
        <v>19</v>
      </c>
      <c r="D6749" s="297" t="n">
        <v>0.3359</v>
      </c>
      <c r="E6749" s="298" t="n">
        <f aca="false">1-D6749</f>
        <v>0.6641</v>
      </c>
      <c r="F6749" s="299" t="n">
        <v>6938.82</v>
      </c>
    </row>
    <row r="6750" customFormat="false" ht="15" hidden="false" customHeight="false" outlineLevel="0" collapsed="false">
      <c r="A6750" s="294" t="s">
        <v>14150</v>
      </c>
      <c r="B6750" s="295" t="s">
        <v>14151</v>
      </c>
      <c r="C6750" s="296" t="s">
        <v>19</v>
      </c>
      <c r="D6750" s="297" t="n">
        <v>0.3345</v>
      </c>
      <c r="E6750" s="298" t="n">
        <f aca="false">1-D6750</f>
        <v>0.6655</v>
      </c>
      <c r="F6750" s="299" t="n">
        <v>7837.98</v>
      </c>
    </row>
    <row r="6751" customFormat="false" ht="15" hidden="false" customHeight="false" outlineLevel="0" collapsed="false">
      <c r="A6751" s="294" t="s">
        <v>14152</v>
      </c>
      <c r="B6751" s="295" t="s">
        <v>14153</v>
      </c>
      <c r="C6751" s="296" t="s">
        <v>19</v>
      </c>
      <c r="D6751" s="297" t="n">
        <v>0.3334</v>
      </c>
      <c r="E6751" s="298" t="n">
        <f aca="false">1-D6751</f>
        <v>0.6666</v>
      </c>
      <c r="F6751" s="299" t="n">
        <v>8737.08</v>
      </c>
    </row>
    <row r="6752" customFormat="false" ht="15" hidden="false" customHeight="false" outlineLevel="0" collapsed="false">
      <c r="A6752" s="294" t="s">
        <v>14154</v>
      </c>
      <c r="B6752" s="295" t="s">
        <v>14155</v>
      </c>
      <c r="C6752" s="296" t="s">
        <v>19</v>
      </c>
      <c r="D6752" s="297" t="n">
        <v>0.3608</v>
      </c>
      <c r="E6752" s="298" t="n">
        <f aca="false">1-D6752</f>
        <v>0.6392</v>
      </c>
      <c r="F6752" s="299" t="n">
        <v>2695.22</v>
      </c>
    </row>
    <row r="6753" customFormat="false" ht="15" hidden="false" customHeight="false" outlineLevel="0" collapsed="false">
      <c r="A6753" s="294" t="s">
        <v>14156</v>
      </c>
      <c r="B6753" s="295" t="s">
        <v>14157</v>
      </c>
      <c r="C6753" s="296" t="s">
        <v>19</v>
      </c>
      <c r="D6753" s="297" t="n">
        <v>0.3573</v>
      </c>
      <c r="E6753" s="298" t="n">
        <f aca="false">1-D6753</f>
        <v>0.6427</v>
      </c>
      <c r="F6753" s="299" t="n">
        <v>3411.33</v>
      </c>
    </row>
    <row r="6754" customFormat="false" ht="15" hidden="false" customHeight="false" outlineLevel="0" collapsed="false">
      <c r="A6754" s="294" t="s">
        <v>14158</v>
      </c>
      <c r="B6754" s="295" t="s">
        <v>14159</v>
      </c>
      <c r="C6754" s="296" t="s">
        <v>19</v>
      </c>
      <c r="D6754" s="297" t="n">
        <v>0.355</v>
      </c>
      <c r="E6754" s="298" t="n">
        <f aca="false">1-D6754</f>
        <v>0.645</v>
      </c>
      <c r="F6754" s="299" t="n">
        <v>4127.38</v>
      </c>
    </row>
    <row r="6755" customFormat="false" ht="15" hidden="false" customHeight="false" outlineLevel="0" collapsed="false">
      <c r="A6755" s="294" t="s">
        <v>14160</v>
      </c>
      <c r="B6755" s="295" t="s">
        <v>14161</v>
      </c>
      <c r="C6755" s="296" t="s">
        <v>19</v>
      </c>
      <c r="D6755" s="297" t="n">
        <v>0.3534</v>
      </c>
      <c r="E6755" s="298" t="n">
        <f aca="false">1-D6755</f>
        <v>0.6466</v>
      </c>
      <c r="F6755" s="299" t="n">
        <v>4843.52</v>
      </c>
    </row>
    <row r="6756" customFormat="false" ht="15" hidden="false" customHeight="false" outlineLevel="0" collapsed="false">
      <c r="A6756" s="294" t="s">
        <v>14162</v>
      </c>
      <c r="B6756" s="295" t="s">
        <v>14163</v>
      </c>
      <c r="C6756" s="296" t="s">
        <v>19</v>
      </c>
      <c r="D6756" s="297" t="n">
        <v>0.3498</v>
      </c>
      <c r="E6756" s="298" t="n">
        <f aca="false">1-D6756</f>
        <v>0.6502</v>
      </c>
      <c r="F6756" s="299" t="n">
        <v>5596.72</v>
      </c>
    </row>
    <row r="6757" customFormat="false" ht="15" hidden="false" customHeight="false" outlineLevel="0" collapsed="false">
      <c r="A6757" s="294" t="s">
        <v>14164</v>
      </c>
      <c r="B6757" s="295" t="s">
        <v>14165</v>
      </c>
      <c r="C6757" s="296" t="s">
        <v>19</v>
      </c>
      <c r="D6757" s="297" t="n">
        <v>0.3489</v>
      </c>
      <c r="E6757" s="298" t="n">
        <f aca="false">1-D6757</f>
        <v>0.6511</v>
      </c>
      <c r="F6757" s="299" t="n">
        <v>6317.48</v>
      </c>
    </row>
    <row r="6758" customFormat="false" ht="15" hidden="false" customHeight="false" outlineLevel="0" collapsed="false">
      <c r="A6758" s="294" t="s">
        <v>14166</v>
      </c>
      <c r="B6758" s="295" t="s">
        <v>14167</v>
      </c>
      <c r="C6758" s="296" t="s">
        <v>19</v>
      </c>
      <c r="D6758" s="297" t="n">
        <v>0.3482</v>
      </c>
      <c r="E6758" s="298" t="n">
        <f aca="false">1-D6758</f>
        <v>0.6518</v>
      </c>
      <c r="F6758" s="299" t="n">
        <v>7038.31</v>
      </c>
    </row>
    <row r="6759" customFormat="false" ht="15" hidden="false" customHeight="false" outlineLevel="0" collapsed="false">
      <c r="A6759" s="294" t="s">
        <v>14168</v>
      </c>
      <c r="B6759" s="295" t="s">
        <v>14169</v>
      </c>
      <c r="C6759" s="296" t="s">
        <v>19</v>
      </c>
      <c r="D6759" s="297" t="n">
        <v>0.3193</v>
      </c>
      <c r="E6759" s="298" t="n">
        <f aca="false">1-D6759</f>
        <v>0.6807</v>
      </c>
      <c r="F6759" s="299" t="n">
        <v>8563.8</v>
      </c>
    </row>
    <row r="6760" customFormat="false" ht="15" hidden="false" customHeight="false" outlineLevel="0" collapsed="false">
      <c r="A6760" s="294" t="s">
        <v>14170</v>
      </c>
      <c r="B6760" s="295" t="s">
        <v>14171</v>
      </c>
      <c r="C6760" s="296" t="s">
        <v>19</v>
      </c>
      <c r="D6760" s="297" t="n">
        <v>0.3163</v>
      </c>
      <c r="E6760" s="298" t="n">
        <f aca="false">1-D6760</f>
        <v>0.6837</v>
      </c>
      <c r="F6760" s="299" t="n">
        <v>9848.82</v>
      </c>
    </row>
    <row r="6761" customFormat="false" ht="15" hidden="false" customHeight="false" outlineLevel="0" collapsed="false">
      <c r="A6761" s="294" t="s">
        <v>14172</v>
      </c>
      <c r="B6761" s="295" t="s">
        <v>14173</v>
      </c>
      <c r="C6761" s="296" t="s">
        <v>19</v>
      </c>
      <c r="D6761" s="297" t="n">
        <v>0.3139</v>
      </c>
      <c r="E6761" s="298" t="n">
        <f aca="false">1-D6761</f>
        <v>0.6861</v>
      </c>
      <c r="F6761" s="299" t="n">
        <v>11133.83</v>
      </c>
    </row>
    <row r="6762" customFormat="false" ht="15" hidden="false" customHeight="false" outlineLevel="0" collapsed="false">
      <c r="A6762" s="294" t="s">
        <v>14174</v>
      </c>
      <c r="B6762" s="295" t="s">
        <v>14175</v>
      </c>
      <c r="C6762" s="296" t="s">
        <v>19</v>
      </c>
      <c r="D6762" s="297" t="n">
        <v>0.3121</v>
      </c>
      <c r="E6762" s="298" t="n">
        <f aca="false">1-D6762</f>
        <v>0.6879</v>
      </c>
      <c r="F6762" s="299" t="n">
        <v>12418.86</v>
      </c>
    </row>
    <row r="6763" customFormat="false" ht="15" hidden="false" customHeight="false" outlineLevel="0" collapsed="false">
      <c r="A6763" s="294" t="s">
        <v>14176</v>
      </c>
      <c r="B6763" s="295" t="s">
        <v>14177</v>
      </c>
      <c r="C6763" s="296" t="s">
        <v>19</v>
      </c>
      <c r="D6763" s="297" t="n">
        <v>0.3367</v>
      </c>
      <c r="E6763" s="298" t="n">
        <f aca="false">1-D6763</f>
        <v>0.6633</v>
      </c>
      <c r="F6763" s="299" t="n">
        <v>6201.72</v>
      </c>
    </row>
    <row r="6764" customFormat="false" ht="15" hidden="false" customHeight="false" outlineLevel="0" collapsed="false">
      <c r="A6764" s="294" t="s">
        <v>14178</v>
      </c>
      <c r="B6764" s="295" t="s">
        <v>14179</v>
      </c>
      <c r="C6764" s="296" t="s">
        <v>19</v>
      </c>
      <c r="D6764" s="297" t="n">
        <v>0.3335</v>
      </c>
      <c r="E6764" s="298" t="n">
        <f aca="false">1-D6764</f>
        <v>0.6665</v>
      </c>
      <c r="F6764" s="299" t="n">
        <v>7266.22</v>
      </c>
    </row>
    <row r="6765" customFormat="false" ht="15" hidden="false" customHeight="false" outlineLevel="0" collapsed="false">
      <c r="A6765" s="294" t="s">
        <v>14180</v>
      </c>
      <c r="B6765" s="295" t="s">
        <v>14181</v>
      </c>
      <c r="C6765" s="296" t="s">
        <v>19</v>
      </c>
      <c r="D6765" s="297" t="n">
        <v>0.3286</v>
      </c>
      <c r="E6765" s="298" t="n">
        <f aca="false">1-D6765</f>
        <v>0.6714</v>
      </c>
      <c r="F6765" s="299" t="n">
        <v>8395.83</v>
      </c>
    </row>
    <row r="6766" customFormat="false" ht="15" hidden="false" customHeight="false" outlineLevel="0" collapsed="false">
      <c r="A6766" s="294" t="s">
        <v>14182</v>
      </c>
      <c r="B6766" s="295" t="s">
        <v>14183</v>
      </c>
      <c r="C6766" s="296" t="s">
        <v>19</v>
      </c>
      <c r="D6766" s="297" t="n">
        <v>0.3268</v>
      </c>
      <c r="E6766" s="298" t="n">
        <f aca="false">1-D6766</f>
        <v>0.6732</v>
      </c>
      <c r="F6766" s="299" t="n">
        <v>9468.56</v>
      </c>
    </row>
    <row r="6767" customFormat="false" ht="15" hidden="false" customHeight="false" outlineLevel="0" collapsed="false">
      <c r="A6767" s="294" t="s">
        <v>14184</v>
      </c>
      <c r="B6767" s="295" t="s">
        <v>14185</v>
      </c>
      <c r="C6767" s="296" t="s">
        <v>19</v>
      </c>
      <c r="D6767" s="297" t="n">
        <v>0.3253</v>
      </c>
      <c r="E6767" s="298" t="n">
        <f aca="false">1-D6767</f>
        <v>0.6747</v>
      </c>
      <c r="F6767" s="299" t="n">
        <v>10541.33</v>
      </c>
    </row>
    <row r="6768" customFormat="false" ht="15" hidden="false" customHeight="false" outlineLevel="0" collapsed="false">
      <c r="A6768" s="294" t="s">
        <v>14186</v>
      </c>
      <c r="B6768" s="295" t="s">
        <v>14187</v>
      </c>
      <c r="C6768" s="296" t="s">
        <v>19</v>
      </c>
      <c r="D6768" s="297" t="n">
        <v>0.3052</v>
      </c>
      <c r="E6768" s="298" t="n">
        <f aca="false">1-D6768</f>
        <v>0.6948</v>
      </c>
      <c r="F6768" s="299" t="n">
        <v>14535.59</v>
      </c>
    </row>
    <row r="6769" customFormat="false" ht="15" hidden="false" customHeight="false" outlineLevel="0" collapsed="false">
      <c r="A6769" s="294" t="s">
        <v>14188</v>
      </c>
      <c r="B6769" s="295" t="s">
        <v>14189</v>
      </c>
      <c r="C6769" s="296" t="s">
        <v>19</v>
      </c>
      <c r="D6769" s="297" t="n">
        <v>0.3029</v>
      </c>
      <c r="E6769" s="298" t="n">
        <f aca="false">1-D6769</f>
        <v>0.6971</v>
      </c>
      <c r="F6769" s="299" t="n">
        <v>16197.04</v>
      </c>
    </row>
    <row r="6770" customFormat="false" ht="15" hidden="false" customHeight="false" outlineLevel="0" collapsed="false">
      <c r="A6770" s="294" t="s">
        <v>14190</v>
      </c>
      <c r="B6770" s="295" t="s">
        <v>14191</v>
      </c>
      <c r="C6770" s="296" t="s">
        <v>19</v>
      </c>
      <c r="D6770" s="297" t="n">
        <v>0.3117</v>
      </c>
      <c r="E6770" s="298" t="n">
        <f aca="false">1-D6770</f>
        <v>0.6883</v>
      </c>
      <c r="F6770" s="299" t="n">
        <v>11361.36</v>
      </c>
    </row>
    <row r="6771" customFormat="false" ht="15" hidden="false" customHeight="false" outlineLevel="0" collapsed="false">
      <c r="A6771" s="294" t="s">
        <v>14192</v>
      </c>
      <c r="B6771" s="295" t="s">
        <v>14193</v>
      </c>
      <c r="C6771" s="296" t="s">
        <v>19</v>
      </c>
      <c r="D6771" s="297" t="n">
        <v>0.309</v>
      </c>
      <c r="E6771" s="298" t="n">
        <f aca="false">1-D6771</f>
        <v>0.691</v>
      </c>
      <c r="F6771" s="299" t="n">
        <v>12834.64</v>
      </c>
    </row>
    <row r="6772" customFormat="false" ht="15" hidden="false" customHeight="false" outlineLevel="0" collapsed="false">
      <c r="A6772" s="294" t="s">
        <v>14194</v>
      </c>
      <c r="B6772" s="295" t="s">
        <v>14195</v>
      </c>
      <c r="C6772" s="296" t="s">
        <v>19</v>
      </c>
      <c r="D6772" s="297" t="n">
        <v>0.3069</v>
      </c>
      <c r="E6772" s="298" t="n">
        <f aca="false">1-D6772</f>
        <v>0.6931</v>
      </c>
      <c r="F6772" s="299" t="n">
        <v>14307.98</v>
      </c>
    </row>
    <row r="6773" customFormat="false" ht="15" hidden="false" customHeight="false" outlineLevel="0" collapsed="false">
      <c r="A6773" s="294" t="s">
        <v>14196</v>
      </c>
      <c r="B6773" s="295" t="s">
        <v>14197</v>
      </c>
      <c r="C6773" s="296" t="s">
        <v>19</v>
      </c>
      <c r="D6773" s="297" t="n">
        <v>0.2998</v>
      </c>
      <c r="E6773" s="298" t="n">
        <f aca="false">1-D6773</f>
        <v>0.7002</v>
      </c>
      <c r="F6773" s="299" t="n">
        <v>18086.18</v>
      </c>
    </row>
    <row r="6774" customFormat="false" ht="15" hidden="false" customHeight="false" outlineLevel="0" collapsed="false">
      <c r="A6774" s="294" t="s">
        <v>14198</v>
      </c>
      <c r="B6774" s="295" t="s">
        <v>14199</v>
      </c>
      <c r="C6774" s="296" t="s">
        <v>19</v>
      </c>
      <c r="D6774" s="297" t="n">
        <v>0.3399</v>
      </c>
      <c r="E6774" s="298" t="n">
        <f aca="false">1-D6774</f>
        <v>0.6601</v>
      </c>
      <c r="F6774" s="299" t="n">
        <v>4302.82</v>
      </c>
    </row>
    <row r="6775" customFormat="false" ht="15" hidden="false" customHeight="false" outlineLevel="0" collapsed="false">
      <c r="A6775" s="294" t="s">
        <v>14200</v>
      </c>
      <c r="B6775" s="295" t="s">
        <v>14201</v>
      </c>
      <c r="C6775" s="296" t="s">
        <v>19</v>
      </c>
      <c r="D6775" s="297" t="n">
        <v>0.3341</v>
      </c>
      <c r="E6775" s="298" t="n">
        <f aca="false">1-D6775</f>
        <v>0.6659</v>
      </c>
      <c r="F6775" s="299" t="n">
        <v>5251.31</v>
      </c>
    </row>
    <row r="6776" customFormat="false" ht="15" hidden="false" customHeight="false" outlineLevel="0" collapsed="false">
      <c r="A6776" s="294" t="s">
        <v>14202</v>
      </c>
      <c r="B6776" s="295" t="s">
        <v>14203</v>
      </c>
      <c r="C6776" s="296" t="s">
        <v>19</v>
      </c>
      <c r="D6776" s="297" t="n">
        <v>0.3317</v>
      </c>
      <c r="E6776" s="298" t="n">
        <f aca="false">1-D6776</f>
        <v>0.6683</v>
      </c>
      <c r="F6776" s="299" t="n">
        <v>6170.37</v>
      </c>
    </row>
    <row r="6777" customFormat="false" ht="15" hidden="false" customHeight="false" outlineLevel="0" collapsed="false">
      <c r="A6777" s="294" t="s">
        <v>14204</v>
      </c>
      <c r="B6777" s="295" t="s">
        <v>14205</v>
      </c>
      <c r="C6777" s="296" t="s">
        <v>19</v>
      </c>
      <c r="D6777" s="297" t="n">
        <v>0.3299</v>
      </c>
      <c r="E6777" s="298" t="n">
        <f aca="false">1-D6777</f>
        <v>0.6701</v>
      </c>
      <c r="F6777" s="299" t="n">
        <v>7089.34</v>
      </c>
    </row>
    <row r="6778" customFormat="false" ht="15" hidden="false" customHeight="false" outlineLevel="0" collapsed="false">
      <c r="A6778" s="294" t="s">
        <v>14206</v>
      </c>
      <c r="B6778" s="295" t="s">
        <v>14207</v>
      </c>
      <c r="C6778" s="296" t="s">
        <v>19</v>
      </c>
      <c r="D6778" s="297" t="n">
        <v>0.3285</v>
      </c>
      <c r="E6778" s="298" t="n">
        <f aca="false">1-D6778</f>
        <v>0.6715</v>
      </c>
      <c r="F6778" s="299" t="n">
        <v>8008.45</v>
      </c>
    </row>
    <row r="6779" customFormat="false" ht="15" hidden="false" customHeight="false" outlineLevel="0" collapsed="false">
      <c r="A6779" s="294" t="s">
        <v>14208</v>
      </c>
      <c r="B6779" s="295" t="s">
        <v>14209</v>
      </c>
      <c r="C6779" s="296" t="s">
        <v>19</v>
      </c>
      <c r="D6779" s="297" t="n">
        <v>0.3274</v>
      </c>
      <c r="E6779" s="298" t="n">
        <f aca="false">1-D6779</f>
        <v>0.6726</v>
      </c>
      <c r="F6779" s="299" t="n">
        <v>8927.49</v>
      </c>
    </row>
    <row r="6780" customFormat="false" ht="15" hidden="false" customHeight="false" outlineLevel="0" collapsed="false">
      <c r="A6780" s="294" t="s">
        <v>14210</v>
      </c>
      <c r="B6780" s="295" t="s">
        <v>14211</v>
      </c>
      <c r="C6780" s="296" t="s">
        <v>19</v>
      </c>
      <c r="D6780" s="297" t="n">
        <v>0.3543</v>
      </c>
      <c r="E6780" s="298" t="n">
        <f aca="false">1-D6780</f>
        <v>0.6457</v>
      </c>
      <c r="F6780" s="299" t="n">
        <v>2752.88</v>
      </c>
    </row>
    <row r="6781" customFormat="false" ht="15" hidden="false" customHeight="false" outlineLevel="0" collapsed="false">
      <c r="A6781" s="294" t="s">
        <v>14212</v>
      </c>
      <c r="B6781" s="295" t="s">
        <v>14213</v>
      </c>
      <c r="C6781" s="296" t="s">
        <v>19</v>
      </c>
      <c r="D6781" s="297" t="n">
        <v>0.3508</v>
      </c>
      <c r="E6781" s="298" t="n">
        <f aca="false">1-D6781</f>
        <v>0.6492</v>
      </c>
      <c r="F6781" s="299" t="n">
        <v>3484.92</v>
      </c>
    </row>
    <row r="6782" customFormat="false" ht="15" hidden="false" customHeight="false" outlineLevel="0" collapsed="false">
      <c r="A6782" s="294" t="s">
        <v>14214</v>
      </c>
      <c r="B6782" s="295" t="s">
        <v>14215</v>
      </c>
      <c r="C6782" s="296" t="s">
        <v>19</v>
      </c>
      <c r="D6782" s="297" t="n">
        <v>0.3486</v>
      </c>
      <c r="E6782" s="298" t="n">
        <f aca="false">1-D6782</f>
        <v>0.6514</v>
      </c>
      <c r="F6782" s="299" t="n">
        <v>4216.86</v>
      </c>
    </row>
    <row r="6783" customFormat="false" ht="15" hidden="false" customHeight="false" outlineLevel="0" collapsed="false">
      <c r="A6783" s="294" t="s">
        <v>14216</v>
      </c>
      <c r="B6783" s="295" t="s">
        <v>14217</v>
      </c>
      <c r="C6783" s="296" t="s">
        <v>19</v>
      </c>
      <c r="D6783" s="297" t="n">
        <v>0.3469</v>
      </c>
      <c r="E6783" s="298" t="n">
        <f aca="false">1-D6783</f>
        <v>0.6531</v>
      </c>
      <c r="F6783" s="299" t="n">
        <v>4948.93</v>
      </c>
    </row>
    <row r="6784" customFormat="false" ht="15" hidden="false" customHeight="false" outlineLevel="0" collapsed="false">
      <c r="A6784" s="294" t="s">
        <v>14218</v>
      </c>
      <c r="B6784" s="295" t="s">
        <v>14219</v>
      </c>
      <c r="C6784" s="296" t="s">
        <v>19</v>
      </c>
      <c r="D6784" s="297" t="n">
        <v>0.3435</v>
      </c>
      <c r="E6784" s="298" t="n">
        <f aca="false">1-D6784</f>
        <v>0.6565</v>
      </c>
      <c r="F6784" s="299" t="n">
        <v>5718.03</v>
      </c>
    </row>
    <row r="6785" customFormat="false" ht="15" hidden="false" customHeight="false" outlineLevel="0" collapsed="false">
      <c r="A6785" s="294" t="s">
        <v>14220</v>
      </c>
      <c r="B6785" s="295" t="s">
        <v>14221</v>
      </c>
      <c r="C6785" s="296" t="s">
        <v>19</v>
      </c>
      <c r="D6785" s="297" t="n">
        <v>0.3426</v>
      </c>
      <c r="E6785" s="298" t="n">
        <f aca="false">1-D6785</f>
        <v>0.6574</v>
      </c>
      <c r="F6785" s="299" t="n">
        <v>6454.71</v>
      </c>
    </row>
    <row r="6786" customFormat="false" ht="15" hidden="false" customHeight="false" outlineLevel="0" collapsed="false">
      <c r="A6786" s="294" t="s">
        <v>14222</v>
      </c>
      <c r="B6786" s="295" t="s">
        <v>14223</v>
      </c>
      <c r="C6786" s="296" t="s">
        <v>19</v>
      </c>
      <c r="D6786" s="297" t="n">
        <v>0.3419</v>
      </c>
      <c r="E6786" s="298" t="n">
        <f aca="false">1-D6786</f>
        <v>0.6581</v>
      </c>
      <c r="F6786" s="299" t="n">
        <v>7191.44</v>
      </c>
    </row>
    <row r="6787" customFormat="false" ht="15" hidden="false" customHeight="false" outlineLevel="0" collapsed="false">
      <c r="A6787" s="294" t="s">
        <v>14224</v>
      </c>
      <c r="B6787" s="295" t="s">
        <v>14225</v>
      </c>
      <c r="C6787" s="296" t="s">
        <v>19</v>
      </c>
      <c r="D6787" s="297" t="n">
        <v>0.3135</v>
      </c>
      <c r="E6787" s="298" t="n">
        <f aca="false">1-D6787</f>
        <v>0.6865</v>
      </c>
      <c r="F6787" s="299" t="n">
        <v>8751.61</v>
      </c>
    </row>
    <row r="6788" customFormat="false" ht="15" hidden="false" customHeight="false" outlineLevel="0" collapsed="false">
      <c r="A6788" s="294" t="s">
        <v>14226</v>
      </c>
      <c r="B6788" s="295" t="s">
        <v>14227</v>
      </c>
      <c r="C6788" s="296" t="s">
        <v>19</v>
      </c>
      <c r="D6788" s="297" t="n">
        <v>0.3106</v>
      </c>
      <c r="E6788" s="298" t="n">
        <f aca="false">1-D6788</f>
        <v>0.6894</v>
      </c>
      <c r="F6788" s="299" t="n">
        <v>10065.78</v>
      </c>
    </row>
    <row r="6789" customFormat="false" ht="15" hidden="false" customHeight="false" outlineLevel="0" collapsed="false">
      <c r="A6789" s="294" t="s">
        <v>14228</v>
      </c>
      <c r="B6789" s="295" t="s">
        <v>14229</v>
      </c>
      <c r="C6789" s="296" t="s">
        <v>19</v>
      </c>
      <c r="D6789" s="297" t="n">
        <v>0.3083</v>
      </c>
      <c r="E6789" s="298" t="n">
        <f aca="false">1-D6789</f>
        <v>0.6917</v>
      </c>
      <c r="F6789" s="299" t="n">
        <v>11379.94</v>
      </c>
    </row>
    <row r="6790" customFormat="false" ht="15" hidden="false" customHeight="false" outlineLevel="0" collapsed="false">
      <c r="A6790" s="294" t="s">
        <v>14230</v>
      </c>
      <c r="B6790" s="295" t="s">
        <v>14231</v>
      </c>
      <c r="C6790" s="296" t="s">
        <v>19</v>
      </c>
      <c r="D6790" s="297" t="n">
        <v>0.3065</v>
      </c>
      <c r="E6790" s="298" t="n">
        <f aca="false">1-D6790</f>
        <v>0.6935</v>
      </c>
      <c r="F6790" s="299" t="n">
        <v>12694.12</v>
      </c>
    </row>
    <row r="6791" customFormat="false" ht="15" hidden="false" customHeight="false" outlineLevel="0" collapsed="false">
      <c r="A6791" s="294" t="s">
        <v>14232</v>
      </c>
      <c r="B6791" s="295" t="s">
        <v>14233</v>
      </c>
      <c r="C6791" s="296" t="s">
        <v>19</v>
      </c>
      <c r="D6791" s="297" t="n">
        <v>0.3307</v>
      </c>
      <c r="E6791" s="298" t="n">
        <f aca="false">1-D6791</f>
        <v>0.6693</v>
      </c>
      <c r="F6791" s="299" t="n">
        <v>6336.48</v>
      </c>
    </row>
    <row r="6792" customFormat="false" ht="15" hidden="false" customHeight="false" outlineLevel="0" collapsed="false">
      <c r="A6792" s="294" t="s">
        <v>14234</v>
      </c>
      <c r="B6792" s="295" t="s">
        <v>14235</v>
      </c>
      <c r="C6792" s="296" t="s">
        <v>19</v>
      </c>
      <c r="D6792" s="297" t="n">
        <v>0.3275</v>
      </c>
      <c r="E6792" s="298" t="n">
        <f aca="false">1-D6792</f>
        <v>0.6725</v>
      </c>
      <c r="F6792" s="299" t="n">
        <v>7424.47</v>
      </c>
    </row>
    <row r="6793" customFormat="false" ht="15" hidden="false" customHeight="false" outlineLevel="0" collapsed="false">
      <c r="A6793" s="294" t="s">
        <v>14236</v>
      </c>
      <c r="B6793" s="295" t="s">
        <v>14237</v>
      </c>
      <c r="C6793" s="296" t="s">
        <v>19</v>
      </c>
      <c r="D6793" s="297" t="n">
        <v>0.3227</v>
      </c>
      <c r="E6793" s="298" t="n">
        <f aca="false">1-D6793</f>
        <v>0.6773</v>
      </c>
      <c r="F6793" s="299" t="n">
        <v>8577.59</v>
      </c>
    </row>
    <row r="6794" customFormat="false" ht="15" hidden="false" customHeight="false" outlineLevel="0" collapsed="false">
      <c r="A6794" s="294" t="s">
        <v>14238</v>
      </c>
      <c r="B6794" s="295" t="s">
        <v>14239</v>
      </c>
      <c r="C6794" s="296" t="s">
        <v>19</v>
      </c>
      <c r="D6794" s="297" t="n">
        <v>0.3209</v>
      </c>
      <c r="E6794" s="298" t="n">
        <f aca="false">1-D6794</f>
        <v>0.6791</v>
      </c>
      <c r="F6794" s="299" t="n">
        <v>9673.81</v>
      </c>
    </row>
    <row r="6795" customFormat="false" ht="15" hidden="false" customHeight="false" outlineLevel="0" collapsed="false">
      <c r="A6795" s="294" t="s">
        <v>14240</v>
      </c>
      <c r="B6795" s="295" t="s">
        <v>14241</v>
      </c>
      <c r="C6795" s="296" t="s">
        <v>19</v>
      </c>
      <c r="D6795" s="297" t="n">
        <v>0.3195</v>
      </c>
      <c r="E6795" s="298" t="n">
        <f aca="false">1-D6795</f>
        <v>0.6805</v>
      </c>
      <c r="F6795" s="299" t="n">
        <v>10770.09</v>
      </c>
    </row>
    <row r="6796" customFormat="false" ht="15" hidden="false" customHeight="false" outlineLevel="0" collapsed="false">
      <c r="A6796" s="294" t="s">
        <v>14242</v>
      </c>
      <c r="B6796" s="295" t="s">
        <v>14243</v>
      </c>
      <c r="C6796" s="296" t="s">
        <v>19</v>
      </c>
      <c r="D6796" s="297" t="n">
        <v>0.2997</v>
      </c>
      <c r="E6796" s="298" t="n">
        <f aca="false">1-D6796</f>
        <v>0.7003</v>
      </c>
      <c r="F6796" s="299" t="n">
        <v>14859.66</v>
      </c>
    </row>
    <row r="6797" customFormat="false" ht="15" hidden="false" customHeight="false" outlineLevel="0" collapsed="false">
      <c r="A6797" s="294" t="s">
        <v>14244</v>
      </c>
      <c r="B6797" s="295" t="s">
        <v>14245</v>
      </c>
      <c r="C6797" s="296" t="s">
        <v>19</v>
      </c>
      <c r="D6797" s="297" t="n">
        <v>0.2974</v>
      </c>
      <c r="E6797" s="298" t="n">
        <f aca="false">1-D6797</f>
        <v>0.7026</v>
      </c>
      <c r="F6797" s="299" t="n">
        <v>16558.75</v>
      </c>
    </row>
    <row r="6798" customFormat="false" ht="15" hidden="false" customHeight="false" outlineLevel="0" collapsed="false">
      <c r="A6798" s="294" t="s">
        <v>14246</v>
      </c>
      <c r="B6798" s="295" t="s">
        <v>14247</v>
      </c>
      <c r="C6798" s="296" t="s">
        <v>19</v>
      </c>
      <c r="D6798" s="297" t="n">
        <v>0.306</v>
      </c>
      <c r="E6798" s="298" t="n">
        <f aca="false">1-D6798</f>
        <v>0.694</v>
      </c>
      <c r="F6798" s="299" t="n">
        <v>11613.05</v>
      </c>
    </row>
    <row r="6799" customFormat="false" ht="15" hidden="false" customHeight="false" outlineLevel="0" collapsed="false">
      <c r="A6799" s="294" t="s">
        <v>14248</v>
      </c>
      <c r="B6799" s="295" t="s">
        <v>14249</v>
      </c>
      <c r="C6799" s="296" t="s">
        <v>19</v>
      </c>
      <c r="D6799" s="297" t="n">
        <v>0.3034</v>
      </c>
      <c r="E6799" s="298" t="n">
        <f aca="false">1-D6799</f>
        <v>0.6966</v>
      </c>
      <c r="F6799" s="299" t="n">
        <v>13119.73</v>
      </c>
    </row>
    <row r="6800" customFormat="false" ht="15" hidden="false" customHeight="false" outlineLevel="0" collapsed="false">
      <c r="A6800" s="294" t="s">
        <v>14250</v>
      </c>
      <c r="B6800" s="295" t="s">
        <v>14251</v>
      </c>
      <c r="C6800" s="296" t="s">
        <v>19</v>
      </c>
      <c r="D6800" s="297" t="n">
        <v>0.3014</v>
      </c>
      <c r="E6800" s="298" t="n">
        <f aca="false">1-D6800</f>
        <v>0.6986</v>
      </c>
      <c r="F6800" s="299" t="n">
        <v>14626.47</v>
      </c>
    </row>
    <row r="6801" customFormat="false" ht="15" hidden="false" customHeight="false" outlineLevel="0" collapsed="false">
      <c r="A6801" s="294" t="s">
        <v>14252</v>
      </c>
      <c r="B6801" s="295" t="s">
        <v>14253</v>
      </c>
      <c r="C6801" s="296" t="s">
        <v>19</v>
      </c>
      <c r="D6801" s="297" t="n">
        <v>0.2944</v>
      </c>
      <c r="E6801" s="298" t="n">
        <f aca="false">1-D6801</f>
        <v>0.7056</v>
      </c>
      <c r="F6801" s="299" t="n">
        <v>18491.11</v>
      </c>
    </row>
    <row r="6802" customFormat="false" ht="15" hidden="false" customHeight="false" outlineLevel="0" collapsed="false">
      <c r="A6802" s="294" t="s">
        <v>14254</v>
      </c>
      <c r="B6802" s="295" t="s">
        <v>14255</v>
      </c>
      <c r="C6802" s="296" t="s">
        <v>19</v>
      </c>
      <c r="D6802" s="297" t="n">
        <v>0.2289</v>
      </c>
      <c r="E6802" s="298" t="n">
        <f aca="false">1-D6802</f>
        <v>0.7711</v>
      </c>
      <c r="F6802" s="299" t="n">
        <v>3265.34</v>
      </c>
    </row>
    <row r="6803" customFormat="false" ht="15" hidden="false" customHeight="false" outlineLevel="0" collapsed="false">
      <c r="A6803" s="294" t="s">
        <v>14256</v>
      </c>
      <c r="B6803" s="295" t="s">
        <v>14257</v>
      </c>
      <c r="C6803" s="296" t="s">
        <v>19</v>
      </c>
      <c r="D6803" s="297" t="n">
        <v>0.2681</v>
      </c>
      <c r="E6803" s="298" t="n">
        <f aca="false">1-D6803</f>
        <v>0.7319</v>
      </c>
      <c r="F6803" s="299" t="n">
        <v>3590.75</v>
      </c>
    </row>
    <row r="6804" customFormat="false" ht="15" hidden="false" customHeight="false" outlineLevel="0" collapsed="false">
      <c r="A6804" s="294" t="s">
        <v>14258</v>
      </c>
      <c r="B6804" s="295" t="s">
        <v>14259</v>
      </c>
      <c r="C6804" s="296" t="s">
        <v>19</v>
      </c>
      <c r="D6804" s="297" t="n">
        <v>0.1863</v>
      </c>
      <c r="E6804" s="298" t="n">
        <f aca="false">1-D6804</f>
        <v>0.8137</v>
      </c>
      <c r="F6804" s="299" t="n">
        <v>2600.2</v>
      </c>
    </row>
    <row r="6805" customFormat="false" ht="15" hidden="false" customHeight="false" outlineLevel="0" collapsed="false">
      <c r="A6805" s="294" t="s">
        <v>14260</v>
      </c>
      <c r="B6805" s="295" t="s">
        <v>14261</v>
      </c>
      <c r="C6805" s="296" t="s">
        <v>19</v>
      </c>
      <c r="D6805" s="297" t="n">
        <v>0.237</v>
      </c>
      <c r="E6805" s="298" t="n">
        <f aca="false">1-D6805</f>
        <v>0.763</v>
      </c>
      <c r="F6805" s="299" t="n">
        <v>1516.27</v>
      </c>
    </row>
    <row r="6806" customFormat="false" ht="15" hidden="false" customHeight="false" outlineLevel="0" collapsed="false">
      <c r="A6806" s="294" t="s">
        <v>14262</v>
      </c>
      <c r="B6806" s="295" t="s">
        <v>14263</v>
      </c>
      <c r="C6806" s="296" t="s">
        <v>19</v>
      </c>
      <c r="D6806" s="297" t="n">
        <v>0.2732</v>
      </c>
      <c r="E6806" s="298" t="n">
        <f aca="false">1-D6806</f>
        <v>0.7268</v>
      </c>
      <c r="F6806" s="299" t="n">
        <v>1939.92</v>
      </c>
    </row>
    <row r="6807" customFormat="false" ht="15" hidden="false" customHeight="false" outlineLevel="0" collapsed="false">
      <c r="A6807" s="294" t="s">
        <v>14264</v>
      </c>
      <c r="B6807" s="295" t="s">
        <v>14265</v>
      </c>
      <c r="C6807" s="296" t="s">
        <v>19</v>
      </c>
      <c r="D6807" s="297" t="n">
        <v>0.0251</v>
      </c>
      <c r="E6807" s="298" t="n">
        <f aca="false">1-D6807</f>
        <v>0.9749</v>
      </c>
      <c r="F6807" s="299" t="n">
        <v>1251.02</v>
      </c>
    </row>
    <row r="6808" customFormat="false" ht="15" hidden="false" customHeight="false" outlineLevel="0" collapsed="false">
      <c r="A6808" s="294" t="s">
        <v>14266</v>
      </c>
      <c r="B6808" s="295" t="s">
        <v>14267</v>
      </c>
      <c r="C6808" s="296" t="s">
        <v>19</v>
      </c>
      <c r="D6808" s="297" t="n">
        <v>0.2843</v>
      </c>
      <c r="E6808" s="298" t="n">
        <f aca="false">1-D6808</f>
        <v>0.7157</v>
      </c>
      <c r="F6808" s="299" t="n">
        <v>2608.57</v>
      </c>
    </row>
    <row r="6809" customFormat="false" ht="15" hidden="false" customHeight="false" outlineLevel="0" collapsed="false">
      <c r="A6809" s="294" t="s">
        <v>14268</v>
      </c>
      <c r="B6809" s="295" t="s">
        <v>14269</v>
      </c>
      <c r="C6809" s="296" t="s">
        <v>19</v>
      </c>
      <c r="D6809" s="297" t="n">
        <v>0.3155</v>
      </c>
      <c r="E6809" s="298" t="n">
        <f aca="false">1-D6809</f>
        <v>0.6845</v>
      </c>
      <c r="F6809" s="299" t="n">
        <v>3099.23</v>
      </c>
    </row>
    <row r="6810" customFormat="false" ht="15" hidden="false" customHeight="false" outlineLevel="0" collapsed="false">
      <c r="A6810" s="294" t="s">
        <v>14270</v>
      </c>
      <c r="B6810" s="295" t="s">
        <v>14271</v>
      </c>
      <c r="C6810" s="296" t="s">
        <v>19</v>
      </c>
      <c r="D6810" s="297" t="n">
        <v>0.2771</v>
      </c>
      <c r="E6810" s="298" t="n">
        <f aca="false">1-D6810</f>
        <v>0.7229</v>
      </c>
      <c r="F6810" s="299" t="n">
        <v>4887.4</v>
      </c>
    </row>
    <row r="6811" customFormat="false" ht="15" hidden="false" customHeight="false" outlineLevel="0" collapsed="false">
      <c r="A6811" s="294" t="s">
        <v>14272</v>
      </c>
      <c r="B6811" s="295" t="s">
        <v>14273</v>
      </c>
      <c r="C6811" s="296" t="s">
        <v>19</v>
      </c>
      <c r="D6811" s="297" t="n">
        <v>0.3092</v>
      </c>
      <c r="E6811" s="298" t="n">
        <f aca="false">1-D6811</f>
        <v>0.6908</v>
      </c>
      <c r="F6811" s="299" t="n">
        <v>5389.57</v>
      </c>
    </row>
    <row r="6812" customFormat="false" ht="15" hidden="false" customHeight="false" outlineLevel="0" collapsed="false">
      <c r="A6812" s="294" t="s">
        <v>14274</v>
      </c>
      <c r="B6812" s="295" t="s">
        <v>14275</v>
      </c>
      <c r="C6812" s="296" t="s">
        <v>19</v>
      </c>
      <c r="D6812" s="297" t="n">
        <v>0.359</v>
      </c>
      <c r="E6812" s="298" t="n">
        <f aca="false">1-D6812</f>
        <v>0.641</v>
      </c>
      <c r="F6812" s="299" t="n">
        <v>2810.53</v>
      </c>
    </row>
    <row r="6813" customFormat="false" ht="15" hidden="false" customHeight="false" outlineLevel="0" collapsed="false">
      <c r="A6813" s="294" t="s">
        <v>14276</v>
      </c>
      <c r="B6813" s="295" t="s">
        <v>14277</v>
      </c>
      <c r="C6813" s="296" t="s">
        <v>19</v>
      </c>
      <c r="D6813" s="297" t="n">
        <v>0.3827</v>
      </c>
      <c r="E6813" s="298" t="n">
        <f aca="false">1-D6813</f>
        <v>0.6173</v>
      </c>
      <c r="F6813" s="299" t="n">
        <v>3344.42</v>
      </c>
    </row>
    <row r="6814" customFormat="false" ht="15" hidden="false" customHeight="false" outlineLevel="0" collapsed="false">
      <c r="A6814" s="294" t="s">
        <v>14278</v>
      </c>
      <c r="B6814" s="295" t="s">
        <v>14279</v>
      </c>
      <c r="C6814" s="296" t="s">
        <v>19</v>
      </c>
      <c r="D6814" s="297" t="n">
        <v>0.3417</v>
      </c>
      <c r="E6814" s="298" t="n">
        <f aca="false">1-D6814</f>
        <v>0.6583</v>
      </c>
      <c r="F6814" s="299" t="n">
        <v>2124.99</v>
      </c>
    </row>
    <row r="6815" customFormat="false" ht="15" hidden="false" customHeight="false" outlineLevel="0" collapsed="false">
      <c r="A6815" s="294" t="s">
        <v>14280</v>
      </c>
      <c r="B6815" s="295" t="s">
        <v>14281</v>
      </c>
      <c r="C6815" s="296" t="s">
        <v>19</v>
      </c>
      <c r="D6815" s="297" t="n">
        <v>0.3496</v>
      </c>
      <c r="E6815" s="298" t="n">
        <f aca="false">1-D6815</f>
        <v>0.6504</v>
      </c>
      <c r="F6815" s="299" t="n">
        <v>1567.57</v>
      </c>
    </row>
    <row r="6816" customFormat="false" ht="15" hidden="false" customHeight="false" outlineLevel="0" collapsed="false">
      <c r="A6816" s="294" t="s">
        <v>14282</v>
      </c>
      <c r="B6816" s="295" t="s">
        <v>14283</v>
      </c>
      <c r="C6816" s="296" t="s">
        <v>19</v>
      </c>
      <c r="D6816" s="297" t="n">
        <v>0.3793</v>
      </c>
      <c r="E6816" s="298" t="n">
        <f aca="false">1-D6816</f>
        <v>0.6207</v>
      </c>
      <c r="F6816" s="299" t="n">
        <v>1896.43</v>
      </c>
    </row>
    <row r="6817" customFormat="false" ht="15" hidden="false" customHeight="false" outlineLevel="0" collapsed="false">
      <c r="A6817" s="294" t="s">
        <v>14284</v>
      </c>
      <c r="B6817" s="295" t="s">
        <v>14285</v>
      </c>
      <c r="C6817" s="296" t="s">
        <v>19</v>
      </c>
      <c r="D6817" s="297" t="n">
        <v>0.1461</v>
      </c>
      <c r="E6817" s="298" t="n">
        <f aca="false">1-D6817</f>
        <v>0.8539</v>
      </c>
      <c r="F6817" s="299" t="n">
        <v>996.98</v>
      </c>
    </row>
    <row r="6818" customFormat="false" ht="15" hidden="false" customHeight="false" outlineLevel="0" collapsed="false">
      <c r="A6818" s="294" t="s">
        <v>14286</v>
      </c>
      <c r="B6818" s="295" t="s">
        <v>14287</v>
      </c>
      <c r="C6818" s="296" t="s">
        <v>61</v>
      </c>
      <c r="D6818" s="297" t="n">
        <v>0.4276</v>
      </c>
      <c r="E6818" s="298" t="n">
        <f aca="false">1-D6818</f>
        <v>0.5724</v>
      </c>
      <c r="F6818" s="299" t="n">
        <v>973.58</v>
      </c>
    </row>
    <row r="6819" customFormat="false" ht="15" hidden="false" customHeight="false" outlineLevel="0" collapsed="false">
      <c r="A6819" s="294" t="s">
        <v>14288</v>
      </c>
      <c r="B6819" s="295" t="s">
        <v>14289</v>
      </c>
      <c r="C6819" s="296" t="s">
        <v>61</v>
      </c>
      <c r="D6819" s="297" t="n">
        <v>0.0533</v>
      </c>
      <c r="E6819" s="298" t="n">
        <f aca="false">1-D6819</f>
        <v>0.9467</v>
      </c>
      <c r="F6819" s="299" t="n">
        <v>331.38</v>
      </c>
    </row>
    <row r="6820" customFormat="false" ht="15" hidden="false" customHeight="false" outlineLevel="0" collapsed="false">
      <c r="A6820" s="294" t="s">
        <v>14290</v>
      </c>
      <c r="B6820" s="295" t="s">
        <v>14291</v>
      </c>
      <c r="C6820" s="296" t="s">
        <v>61</v>
      </c>
      <c r="D6820" s="297" t="n">
        <v>0.4065</v>
      </c>
      <c r="E6820" s="298" t="n">
        <f aca="false">1-D6820</f>
        <v>0.5935</v>
      </c>
      <c r="F6820" s="299" t="n">
        <v>1031.4</v>
      </c>
    </row>
    <row r="6821" customFormat="false" ht="15" hidden="false" customHeight="false" outlineLevel="0" collapsed="false">
      <c r="A6821" s="294" t="s">
        <v>14292</v>
      </c>
      <c r="B6821" s="295" t="s">
        <v>14293</v>
      </c>
      <c r="C6821" s="296" t="s">
        <v>61</v>
      </c>
      <c r="D6821" s="297" t="n">
        <v>0.0532</v>
      </c>
      <c r="E6821" s="298" t="n">
        <f aca="false">1-D6821</f>
        <v>0.9468</v>
      </c>
      <c r="F6821" s="299" t="n">
        <v>332.26</v>
      </c>
    </row>
    <row r="6822" customFormat="false" ht="15" hidden="false" customHeight="false" outlineLevel="0" collapsed="false">
      <c r="A6822" s="294" t="s">
        <v>14294</v>
      </c>
      <c r="B6822" s="295" t="s">
        <v>14295</v>
      </c>
      <c r="C6822" s="296" t="s">
        <v>19</v>
      </c>
      <c r="D6822" s="297" t="n">
        <v>0.3902</v>
      </c>
      <c r="E6822" s="298" t="n">
        <f aca="false">1-D6822</f>
        <v>0.6098</v>
      </c>
      <c r="F6822" s="299" t="n">
        <v>1140</v>
      </c>
    </row>
    <row r="6823" customFormat="false" ht="15" hidden="false" customHeight="false" outlineLevel="0" collapsed="false">
      <c r="A6823" s="294" t="s">
        <v>14296</v>
      </c>
      <c r="B6823" s="295" t="s">
        <v>14297</v>
      </c>
      <c r="C6823" s="296" t="s">
        <v>19</v>
      </c>
      <c r="D6823" s="297" t="n">
        <v>0.401</v>
      </c>
      <c r="E6823" s="298" t="n">
        <f aca="false">1-D6823</f>
        <v>0.599</v>
      </c>
      <c r="F6823" s="299" t="n">
        <v>1631.01</v>
      </c>
    </row>
    <row r="6824" customFormat="false" ht="15" hidden="false" customHeight="false" outlineLevel="0" collapsed="false">
      <c r="A6824" s="294" t="s">
        <v>14298</v>
      </c>
      <c r="B6824" s="295" t="s">
        <v>14299</v>
      </c>
      <c r="C6824" s="296" t="s">
        <v>19</v>
      </c>
      <c r="D6824" s="297" t="n">
        <v>0.1778</v>
      </c>
      <c r="E6824" s="298" t="n">
        <f aca="false">1-D6824</f>
        <v>0.8222</v>
      </c>
      <c r="F6824" s="299" t="n">
        <v>516.92</v>
      </c>
    </row>
    <row r="6825" customFormat="false" ht="15" hidden="false" customHeight="false" outlineLevel="0" collapsed="false">
      <c r="A6825" s="294" t="s">
        <v>14300</v>
      </c>
      <c r="B6825" s="295" t="s">
        <v>14301</v>
      </c>
      <c r="C6825" s="296" t="s">
        <v>19</v>
      </c>
      <c r="D6825" s="297" t="n">
        <v>0.1485</v>
      </c>
      <c r="E6825" s="298" t="n">
        <f aca="false">1-D6825</f>
        <v>0.8515</v>
      </c>
      <c r="F6825" s="299" t="n">
        <v>686.36</v>
      </c>
    </row>
    <row r="6826" customFormat="false" ht="15" hidden="false" customHeight="false" outlineLevel="0" collapsed="false">
      <c r="A6826" s="294" t="s">
        <v>14302</v>
      </c>
      <c r="B6826" s="295" t="s">
        <v>14303</v>
      </c>
      <c r="C6826" s="296" t="s">
        <v>19</v>
      </c>
      <c r="D6826" s="297" t="n">
        <v>0.3784</v>
      </c>
      <c r="E6826" s="298" t="n">
        <f aca="false">1-D6826</f>
        <v>0.6216</v>
      </c>
      <c r="F6826" s="299" t="n">
        <v>1181.44</v>
      </c>
    </row>
    <row r="6827" customFormat="false" ht="15" hidden="false" customHeight="false" outlineLevel="0" collapsed="false">
      <c r="A6827" s="294" t="s">
        <v>14304</v>
      </c>
      <c r="B6827" s="295" t="s">
        <v>14305</v>
      </c>
      <c r="C6827" s="296" t="s">
        <v>19</v>
      </c>
      <c r="D6827" s="297" t="n">
        <v>0.3859</v>
      </c>
      <c r="E6827" s="298" t="n">
        <f aca="false">1-D6827</f>
        <v>0.6141</v>
      </c>
      <c r="F6827" s="299" t="n">
        <v>1704.47</v>
      </c>
    </row>
    <row r="6828" customFormat="false" ht="15" hidden="false" customHeight="false" outlineLevel="0" collapsed="false">
      <c r="A6828" s="294" t="s">
        <v>14306</v>
      </c>
      <c r="B6828" s="295" t="s">
        <v>14307</v>
      </c>
      <c r="C6828" s="296" t="s">
        <v>19</v>
      </c>
      <c r="D6828" s="297" t="n">
        <v>0.1768</v>
      </c>
      <c r="E6828" s="298" t="n">
        <f aca="false">1-D6828</f>
        <v>0.8232</v>
      </c>
      <c r="F6828" s="299" t="n">
        <v>521.04</v>
      </c>
    </row>
    <row r="6829" customFormat="false" ht="15" hidden="false" customHeight="false" outlineLevel="0" collapsed="false">
      <c r="A6829" s="294" t="s">
        <v>14308</v>
      </c>
      <c r="B6829" s="295" t="s">
        <v>14309</v>
      </c>
      <c r="C6829" s="296" t="s">
        <v>19</v>
      </c>
      <c r="D6829" s="297" t="n">
        <v>0.1478</v>
      </c>
      <c r="E6829" s="298" t="n">
        <f aca="false">1-D6829</f>
        <v>0.8522</v>
      </c>
      <c r="F6829" s="299" t="n">
        <v>691.17</v>
      </c>
    </row>
    <row r="6830" customFormat="false" ht="15" hidden="false" customHeight="false" outlineLevel="0" collapsed="false">
      <c r="A6830" s="294" t="s">
        <v>14310</v>
      </c>
      <c r="B6830" s="295" t="s">
        <v>14311</v>
      </c>
      <c r="C6830" s="296" t="s">
        <v>19</v>
      </c>
      <c r="D6830" s="297" t="n">
        <v>0.0866</v>
      </c>
      <c r="E6830" s="298" t="n">
        <f aca="false">1-D6830</f>
        <v>0.9134</v>
      </c>
      <c r="F6830" s="299" t="n">
        <v>451.31</v>
      </c>
    </row>
    <row r="6831" customFormat="false" ht="15" hidden="false" customHeight="false" outlineLevel="0" collapsed="false">
      <c r="A6831" s="294" t="s">
        <v>14312</v>
      </c>
      <c r="B6831" s="295" t="s">
        <v>14313</v>
      </c>
      <c r="C6831" s="296" t="s">
        <v>19</v>
      </c>
      <c r="D6831" s="297" t="n">
        <v>0.059</v>
      </c>
      <c r="E6831" s="298" t="n">
        <f aca="false">1-D6831</f>
        <v>0.941</v>
      </c>
      <c r="F6831" s="299" t="n">
        <v>1093.65</v>
      </c>
    </row>
    <row r="6832" customFormat="false" ht="15" hidden="false" customHeight="false" outlineLevel="0" collapsed="false">
      <c r="A6832" s="294" t="s">
        <v>14314</v>
      </c>
      <c r="B6832" s="295" t="s">
        <v>14315</v>
      </c>
      <c r="C6832" s="296" t="s">
        <v>72</v>
      </c>
      <c r="D6832" s="297" t="n">
        <v>0.3528</v>
      </c>
      <c r="E6832" s="298" t="n">
        <f aca="false">1-D6832</f>
        <v>0.6472</v>
      </c>
      <c r="F6832" s="299" t="n">
        <v>604.59</v>
      </c>
    </row>
    <row r="6833" customFormat="false" ht="15" hidden="false" customHeight="false" outlineLevel="0" collapsed="false">
      <c r="A6833" s="294" t="s">
        <v>14316</v>
      </c>
      <c r="B6833" s="295" t="s">
        <v>14317</v>
      </c>
      <c r="C6833" s="296" t="s">
        <v>72</v>
      </c>
      <c r="D6833" s="297" t="n">
        <v>0.1852</v>
      </c>
      <c r="E6833" s="298" t="n">
        <f aca="false">1-D6833</f>
        <v>0.8148</v>
      </c>
      <c r="F6833" s="299" t="n">
        <v>588.12</v>
      </c>
    </row>
    <row r="6834" customFormat="false" ht="15" hidden="false" customHeight="false" outlineLevel="0" collapsed="false">
      <c r="A6834" s="294" t="s">
        <v>14318</v>
      </c>
      <c r="B6834" s="295" t="s">
        <v>14319</v>
      </c>
      <c r="C6834" s="296" t="s">
        <v>72</v>
      </c>
      <c r="D6834" s="297" t="n">
        <v>0.1427</v>
      </c>
      <c r="E6834" s="298" t="n">
        <f aca="false">1-D6834</f>
        <v>0.8573</v>
      </c>
      <c r="F6834" s="299" t="n">
        <v>525.26</v>
      </c>
    </row>
    <row r="6835" customFormat="false" ht="15" hidden="false" customHeight="false" outlineLevel="0" collapsed="false">
      <c r="A6835" s="294" t="s">
        <v>14320</v>
      </c>
      <c r="B6835" s="295" t="s">
        <v>14321</v>
      </c>
      <c r="C6835" s="296" t="s">
        <v>72</v>
      </c>
      <c r="D6835" s="297" t="n">
        <v>0.1269</v>
      </c>
      <c r="E6835" s="298" t="n">
        <f aca="false">1-D6835</f>
        <v>0.8731</v>
      </c>
      <c r="F6835" s="299" t="n">
        <v>515.62</v>
      </c>
    </row>
    <row r="6836" customFormat="false" ht="15" hidden="false" customHeight="false" outlineLevel="0" collapsed="false">
      <c r="A6836" s="294" t="s">
        <v>14322</v>
      </c>
      <c r="B6836" s="295" t="s">
        <v>14323</v>
      </c>
      <c r="C6836" s="296" t="s">
        <v>72</v>
      </c>
      <c r="D6836" s="297" t="n">
        <v>0.219</v>
      </c>
      <c r="E6836" s="298" t="n">
        <f aca="false">1-D6836</f>
        <v>0.781</v>
      </c>
      <c r="F6836" s="299" t="n">
        <v>494.8</v>
      </c>
    </row>
    <row r="6837" customFormat="false" ht="15" hidden="false" customHeight="false" outlineLevel="0" collapsed="false">
      <c r="A6837" s="294" t="s">
        <v>14324</v>
      </c>
      <c r="B6837" s="295" t="s">
        <v>14325</v>
      </c>
      <c r="C6837" s="296" t="s">
        <v>72</v>
      </c>
      <c r="D6837" s="297" t="n">
        <v>0.17</v>
      </c>
      <c r="E6837" s="298" t="n">
        <f aca="false">1-D6837</f>
        <v>0.83</v>
      </c>
      <c r="F6837" s="299" t="n">
        <v>431.94</v>
      </c>
    </row>
    <row r="6838" customFormat="false" ht="15" hidden="false" customHeight="false" outlineLevel="0" collapsed="false">
      <c r="A6838" s="294" t="s">
        <v>14326</v>
      </c>
      <c r="B6838" s="295" t="s">
        <v>14327</v>
      </c>
      <c r="C6838" s="296" t="s">
        <v>72</v>
      </c>
      <c r="D6838" s="297" t="n">
        <v>0.1517</v>
      </c>
      <c r="E6838" s="298" t="n">
        <f aca="false">1-D6838</f>
        <v>0.8483</v>
      </c>
      <c r="F6838" s="299" t="n">
        <v>422.01</v>
      </c>
    </row>
    <row r="6839" customFormat="false" ht="15" hidden="false" customHeight="false" outlineLevel="0" collapsed="false">
      <c r="A6839" s="294" t="s">
        <v>14328</v>
      </c>
      <c r="B6839" s="295" t="s">
        <v>14329</v>
      </c>
      <c r="C6839" s="296" t="s">
        <v>72</v>
      </c>
      <c r="D6839" s="297" t="n">
        <v>0.1452</v>
      </c>
      <c r="E6839" s="298" t="n">
        <f aca="false">1-D6839</f>
        <v>0.8548</v>
      </c>
      <c r="F6839" s="299" t="n">
        <v>568.46</v>
      </c>
    </row>
    <row r="6840" customFormat="false" ht="15" hidden="false" customHeight="false" outlineLevel="0" collapsed="false">
      <c r="A6840" s="294" t="s">
        <v>14330</v>
      </c>
      <c r="B6840" s="295" t="s">
        <v>14331</v>
      </c>
      <c r="C6840" s="296" t="s">
        <v>72</v>
      </c>
      <c r="D6840" s="297" t="n">
        <v>0.1198</v>
      </c>
      <c r="E6840" s="298" t="n">
        <f aca="false">1-D6840</f>
        <v>0.8802</v>
      </c>
      <c r="F6840" s="299" t="n">
        <v>549.8</v>
      </c>
    </row>
    <row r="6841" customFormat="false" ht="15" hidden="false" customHeight="false" outlineLevel="0" collapsed="false">
      <c r="A6841" s="294" t="s">
        <v>14332</v>
      </c>
      <c r="B6841" s="295" t="s">
        <v>14333</v>
      </c>
      <c r="C6841" s="296" t="s">
        <v>72</v>
      </c>
      <c r="D6841" s="297" t="n">
        <v>0.1699</v>
      </c>
      <c r="E6841" s="298" t="n">
        <f aca="false">1-D6841</f>
        <v>0.8301</v>
      </c>
      <c r="F6841" s="299" t="n">
        <v>471.3</v>
      </c>
    </row>
    <row r="6842" customFormat="false" ht="15" hidden="false" customHeight="false" outlineLevel="0" collapsed="false">
      <c r="A6842" s="294" t="s">
        <v>14334</v>
      </c>
      <c r="B6842" s="295" t="s">
        <v>14335</v>
      </c>
      <c r="C6842" s="296" t="s">
        <v>72</v>
      </c>
      <c r="D6842" s="297" t="n">
        <v>0.1411</v>
      </c>
      <c r="E6842" s="298" t="n">
        <f aca="false">1-D6842</f>
        <v>0.8589</v>
      </c>
      <c r="F6842" s="299" t="n">
        <v>452.67</v>
      </c>
    </row>
    <row r="6843" customFormat="false" ht="15" hidden="false" customHeight="false" outlineLevel="0" collapsed="false">
      <c r="A6843" s="294" t="s">
        <v>14336</v>
      </c>
      <c r="B6843" s="295" t="s">
        <v>14337</v>
      </c>
      <c r="C6843" s="296" t="s">
        <v>72</v>
      </c>
      <c r="D6843" s="297" t="n">
        <v>0.1221</v>
      </c>
      <c r="E6843" s="298" t="n">
        <f aca="false">1-D6843</f>
        <v>0.8779</v>
      </c>
      <c r="F6843" s="299" t="n">
        <v>581.41</v>
      </c>
    </row>
    <row r="6844" customFormat="false" ht="15" hidden="false" customHeight="false" outlineLevel="0" collapsed="false">
      <c r="A6844" s="294" t="s">
        <v>14338</v>
      </c>
      <c r="B6844" s="295" t="s">
        <v>14339</v>
      </c>
      <c r="C6844" s="296" t="s">
        <v>72</v>
      </c>
      <c r="D6844" s="297" t="n">
        <v>0.1093</v>
      </c>
      <c r="E6844" s="298" t="n">
        <f aca="false">1-D6844</f>
        <v>0.8907</v>
      </c>
      <c r="F6844" s="299" t="n">
        <v>575.46</v>
      </c>
    </row>
    <row r="6845" customFormat="false" ht="15" hidden="false" customHeight="false" outlineLevel="0" collapsed="false">
      <c r="A6845" s="294" t="s">
        <v>14340</v>
      </c>
      <c r="B6845" s="295" t="s">
        <v>14341</v>
      </c>
      <c r="C6845" s="296" t="s">
        <v>72</v>
      </c>
      <c r="D6845" s="297" t="n">
        <v>0.1505</v>
      </c>
      <c r="E6845" s="298" t="n">
        <f aca="false">1-D6845</f>
        <v>0.8495</v>
      </c>
      <c r="F6845" s="299" t="n">
        <v>485.21</v>
      </c>
    </row>
    <row r="6846" customFormat="false" ht="15" hidden="false" customHeight="false" outlineLevel="0" collapsed="false">
      <c r="A6846" s="294" t="s">
        <v>14342</v>
      </c>
      <c r="B6846" s="295" t="s">
        <v>14343</v>
      </c>
      <c r="C6846" s="296" t="s">
        <v>72</v>
      </c>
      <c r="D6846" s="297" t="n">
        <v>0.1316</v>
      </c>
      <c r="E6846" s="298" t="n">
        <f aca="false">1-D6846</f>
        <v>0.8684</v>
      </c>
      <c r="F6846" s="299" t="n">
        <v>474.75</v>
      </c>
    </row>
    <row r="6847" customFormat="false" ht="15" hidden="false" customHeight="false" outlineLevel="0" collapsed="false">
      <c r="A6847" s="294" t="s">
        <v>14344</v>
      </c>
      <c r="B6847" s="295" t="s">
        <v>14345</v>
      </c>
      <c r="C6847" s="296" t="s">
        <v>72</v>
      </c>
      <c r="D6847" s="297" t="n">
        <v>0.1271</v>
      </c>
      <c r="E6847" s="298" t="n">
        <f aca="false">1-D6847</f>
        <v>0.8729</v>
      </c>
      <c r="F6847" s="299" t="n">
        <v>616.35</v>
      </c>
    </row>
    <row r="6848" customFormat="false" ht="15" hidden="false" customHeight="false" outlineLevel="0" collapsed="false">
      <c r="A6848" s="294" t="s">
        <v>14346</v>
      </c>
      <c r="B6848" s="295" t="s">
        <v>14347</v>
      </c>
      <c r="C6848" s="296" t="s">
        <v>72</v>
      </c>
      <c r="D6848" s="297" t="n">
        <v>0.1075</v>
      </c>
      <c r="E6848" s="298" t="n">
        <f aca="false">1-D6848</f>
        <v>0.8925</v>
      </c>
      <c r="F6848" s="299" t="n">
        <v>604.17</v>
      </c>
    </row>
    <row r="6849" customFormat="false" ht="15" hidden="false" customHeight="false" outlineLevel="0" collapsed="false">
      <c r="A6849" s="294" t="s">
        <v>14348</v>
      </c>
      <c r="B6849" s="295" t="s">
        <v>14349</v>
      </c>
      <c r="C6849" s="296" t="s">
        <v>72</v>
      </c>
      <c r="D6849" s="297" t="n">
        <v>0.1447</v>
      </c>
      <c r="E6849" s="298" t="n">
        <f aca="false">1-D6849</f>
        <v>0.8553</v>
      </c>
      <c r="F6849" s="299" t="n">
        <v>500.61</v>
      </c>
    </row>
    <row r="6850" customFormat="false" ht="15" hidden="false" customHeight="false" outlineLevel="0" collapsed="false">
      <c r="A6850" s="294" t="s">
        <v>14350</v>
      </c>
      <c r="B6850" s="295" t="s">
        <v>14351</v>
      </c>
      <c r="C6850" s="296" t="s">
        <v>72</v>
      </c>
      <c r="D6850" s="297" t="n">
        <v>0.1264</v>
      </c>
      <c r="E6850" s="298" t="n">
        <f aca="false">1-D6850</f>
        <v>0.8736</v>
      </c>
      <c r="F6850" s="299" t="n">
        <v>490.2</v>
      </c>
    </row>
    <row r="6851" customFormat="false" ht="15" hidden="false" customHeight="false" outlineLevel="0" collapsed="false">
      <c r="A6851" s="294" t="s">
        <v>14352</v>
      </c>
      <c r="B6851" s="295" t="s">
        <v>14353</v>
      </c>
      <c r="C6851" s="296" t="s">
        <v>72</v>
      </c>
      <c r="D6851" s="297" t="n">
        <v>0.1071</v>
      </c>
      <c r="E6851" s="298" t="n">
        <f aca="false">1-D6851</f>
        <v>0.8929</v>
      </c>
      <c r="F6851" s="299" t="n">
        <v>663.21</v>
      </c>
    </row>
    <row r="6852" customFormat="false" ht="15" hidden="false" customHeight="false" outlineLevel="0" collapsed="false">
      <c r="A6852" s="294" t="s">
        <v>14354</v>
      </c>
      <c r="B6852" s="295" t="s">
        <v>14355</v>
      </c>
      <c r="C6852" s="296" t="s">
        <v>72</v>
      </c>
      <c r="D6852" s="297" t="n">
        <v>0.0984</v>
      </c>
      <c r="E6852" s="298" t="n">
        <f aca="false">1-D6852</f>
        <v>0.9016</v>
      </c>
      <c r="F6852" s="299" t="n">
        <v>659.87</v>
      </c>
    </row>
    <row r="6853" customFormat="false" ht="15" hidden="false" customHeight="false" outlineLevel="0" collapsed="false">
      <c r="A6853" s="294" t="s">
        <v>14356</v>
      </c>
      <c r="B6853" s="295" t="s">
        <v>14357</v>
      </c>
      <c r="C6853" s="296" t="s">
        <v>72</v>
      </c>
      <c r="D6853" s="297" t="n">
        <v>0.135</v>
      </c>
      <c r="E6853" s="298" t="n">
        <f aca="false">1-D6853</f>
        <v>0.865</v>
      </c>
      <c r="F6853" s="299" t="n">
        <v>570.2</v>
      </c>
    </row>
    <row r="6854" customFormat="false" ht="15" hidden="false" customHeight="false" outlineLevel="0" collapsed="false">
      <c r="A6854" s="294" t="s">
        <v>14358</v>
      </c>
      <c r="B6854" s="295" t="s">
        <v>14359</v>
      </c>
      <c r="C6854" s="296" t="s">
        <v>72</v>
      </c>
      <c r="D6854" s="297" t="n">
        <v>0.1148</v>
      </c>
      <c r="E6854" s="298" t="n">
        <f aca="false">1-D6854</f>
        <v>0.8852</v>
      </c>
      <c r="F6854" s="299" t="n">
        <v>557.01</v>
      </c>
    </row>
    <row r="6855" customFormat="false" ht="15" hidden="false" customHeight="false" outlineLevel="0" collapsed="false">
      <c r="A6855" s="294" t="s">
        <v>14360</v>
      </c>
      <c r="B6855" s="295" t="s">
        <v>14361</v>
      </c>
      <c r="C6855" s="296" t="s">
        <v>72</v>
      </c>
      <c r="D6855" s="297" t="n">
        <v>0.2384</v>
      </c>
      <c r="E6855" s="298" t="n">
        <f aca="false">1-D6855</f>
        <v>0.7616</v>
      </c>
      <c r="F6855" s="299" t="n">
        <v>460.35</v>
      </c>
    </row>
    <row r="6856" customFormat="false" ht="15" hidden="false" customHeight="false" outlineLevel="0" collapsed="false">
      <c r="A6856" s="294" t="s">
        <v>119</v>
      </c>
      <c r="B6856" s="295" t="s">
        <v>120</v>
      </c>
      <c r="C6856" s="296" t="s">
        <v>72</v>
      </c>
      <c r="D6856" s="297" t="n">
        <v>0.1885</v>
      </c>
      <c r="E6856" s="298" t="n">
        <f aca="false">1-D6856</f>
        <v>0.8115</v>
      </c>
      <c r="F6856" s="299" t="n">
        <v>392.56</v>
      </c>
    </row>
    <row r="6857" customFormat="false" ht="15" hidden="false" customHeight="false" outlineLevel="0" collapsed="false">
      <c r="A6857" s="294" t="s">
        <v>14362</v>
      </c>
      <c r="B6857" s="295" t="s">
        <v>14363</v>
      </c>
      <c r="C6857" s="296" t="s">
        <v>72</v>
      </c>
      <c r="D6857" s="297" t="n">
        <v>0.1721</v>
      </c>
      <c r="E6857" s="298" t="n">
        <f aca="false">1-D6857</f>
        <v>0.8279</v>
      </c>
      <c r="F6857" s="299" t="n">
        <v>386.35</v>
      </c>
    </row>
    <row r="6858" customFormat="false" ht="15" hidden="false" customHeight="false" outlineLevel="0" collapsed="false">
      <c r="A6858" s="294" t="s">
        <v>14364</v>
      </c>
      <c r="B6858" s="295" t="s">
        <v>14365</v>
      </c>
      <c r="C6858" s="296" t="s">
        <v>72</v>
      </c>
      <c r="D6858" s="297" t="n">
        <v>0.1978</v>
      </c>
      <c r="E6858" s="298" t="n">
        <f aca="false">1-D6858</f>
        <v>0.8022</v>
      </c>
      <c r="F6858" s="299" t="n">
        <v>556.23</v>
      </c>
    </row>
    <row r="6859" customFormat="false" ht="15" hidden="false" customHeight="false" outlineLevel="0" collapsed="false">
      <c r="A6859" s="294" t="s">
        <v>14366</v>
      </c>
      <c r="B6859" s="295" t="s">
        <v>14367</v>
      </c>
      <c r="C6859" s="296" t="s">
        <v>72</v>
      </c>
      <c r="D6859" s="297" t="n">
        <v>0.1547</v>
      </c>
      <c r="E6859" s="298" t="n">
        <f aca="false">1-D6859</f>
        <v>0.8453</v>
      </c>
      <c r="F6859" s="299" t="n">
        <v>487.34</v>
      </c>
    </row>
    <row r="6860" customFormat="false" ht="15" hidden="false" customHeight="false" outlineLevel="0" collapsed="false">
      <c r="A6860" s="294" t="s">
        <v>14368</v>
      </c>
      <c r="B6860" s="295" t="s">
        <v>14369</v>
      </c>
      <c r="C6860" s="296" t="s">
        <v>72</v>
      </c>
      <c r="D6860" s="297" t="n">
        <v>0.1404</v>
      </c>
      <c r="E6860" s="298" t="n">
        <f aca="false">1-D6860</f>
        <v>0.8596</v>
      </c>
      <c r="F6860" s="299" t="n">
        <v>481.28</v>
      </c>
    </row>
    <row r="6861" customFormat="false" ht="15" hidden="false" customHeight="false" outlineLevel="0" collapsed="false">
      <c r="A6861" s="294" t="s">
        <v>14370</v>
      </c>
      <c r="B6861" s="295" t="s">
        <v>14371</v>
      </c>
      <c r="C6861" s="296" t="s">
        <v>19</v>
      </c>
      <c r="D6861" s="297" t="n">
        <v>0.1314</v>
      </c>
      <c r="E6861" s="298" t="n">
        <f aca="false">1-D6861</f>
        <v>0.8686</v>
      </c>
      <c r="F6861" s="299" t="n">
        <v>3022.6</v>
      </c>
    </row>
    <row r="6862" customFormat="false" ht="15" hidden="false" customHeight="false" outlineLevel="0" collapsed="false">
      <c r="A6862" s="294" t="s">
        <v>14372</v>
      </c>
      <c r="B6862" s="295" t="s">
        <v>14373</v>
      </c>
      <c r="C6862" s="296" t="s">
        <v>39</v>
      </c>
      <c r="D6862" s="297" t="n">
        <v>0.0607</v>
      </c>
      <c r="E6862" s="298" t="n">
        <f aca="false">1-D6862</f>
        <v>0.9393</v>
      </c>
      <c r="F6862" s="299" t="n">
        <v>35.74</v>
      </c>
    </row>
    <row r="6863" customFormat="false" ht="15" hidden="false" customHeight="false" outlineLevel="0" collapsed="false">
      <c r="A6863" s="294" t="s">
        <v>14374</v>
      </c>
      <c r="B6863" s="295" t="s">
        <v>14375</v>
      </c>
      <c r="C6863" s="296" t="s">
        <v>103</v>
      </c>
      <c r="D6863" s="297" t="n">
        <v>0.0697</v>
      </c>
      <c r="E6863" s="298" t="n">
        <f aca="false">1-D6863</f>
        <v>0.9303</v>
      </c>
      <c r="F6863" s="299" t="n">
        <v>16.07</v>
      </c>
    </row>
    <row r="6864" customFormat="false" ht="15" hidden="false" customHeight="false" outlineLevel="0" collapsed="false">
      <c r="A6864" s="294" t="s">
        <v>14376</v>
      </c>
      <c r="B6864" s="295" t="s">
        <v>14377</v>
      </c>
      <c r="C6864" s="296" t="s">
        <v>103</v>
      </c>
      <c r="D6864" s="297" t="n">
        <v>0.0604</v>
      </c>
      <c r="E6864" s="298" t="n">
        <f aca="false">1-D6864</f>
        <v>0.9396</v>
      </c>
      <c r="F6864" s="299" t="n">
        <v>15.72</v>
      </c>
    </row>
    <row r="6865" customFormat="false" ht="15" hidden="false" customHeight="false" outlineLevel="0" collapsed="false">
      <c r="A6865" s="294" t="s">
        <v>14378</v>
      </c>
      <c r="B6865" s="295" t="s">
        <v>14379</v>
      </c>
      <c r="C6865" s="296" t="s">
        <v>103</v>
      </c>
      <c r="D6865" s="297" t="n">
        <v>0.0565</v>
      </c>
      <c r="E6865" s="298" t="n">
        <f aca="false">1-D6865</f>
        <v>0.9435</v>
      </c>
      <c r="F6865" s="299" t="n">
        <v>15.22</v>
      </c>
    </row>
    <row r="6866" customFormat="false" ht="15" hidden="false" customHeight="false" outlineLevel="0" collapsed="false">
      <c r="A6866" s="294" t="s">
        <v>14380</v>
      </c>
      <c r="B6866" s="295" t="s">
        <v>14381</v>
      </c>
      <c r="C6866" s="296" t="s">
        <v>103</v>
      </c>
      <c r="D6866" s="297" t="n">
        <v>0.049</v>
      </c>
      <c r="E6866" s="298" t="n">
        <f aca="false">1-D6866</f>
        <v>0.951</v>
      </c>
      <c r="F6866" s="299" t="n">
        <v>14.69</v>
      </c>
    </row>
    <row r="6867" customFormat="false" ht="15" hidden="false" customHeight="false" outlineLevel="0" collapsed="false">
      <c r="A6867" s="294" t="s">
        <v>14382</v>
      </c>
      <c r="B6867" s="295" t="s">
        <v>14383</v>
      </c>
      <c r="C6867" s="296" t="s">
        <v>103</v>
      </c>
      <c r="D6867" s="297" t="n">
        <v>0.0415</v>
      </c>
      <c r="E6867" s="298" t="n">
        <f aca="false">1-D6867</f>
        <v>0.9585</v>
      </c>
      <c r="F6867" s="299" t="n">
        <v>13.72</v>
      </c>
    </row>
    <row r="6868" customFormat="false" ht="15" hidden="false" customHeight="false" outlineLevel="0" collapsed="false">
      <c r="A6868" s="294" t="s">
        <v>14384</v>
      </c>
      <c r="B6868" s="295" t="s">
        <v>14385</v>
      </c>
      <c r="C6868" s="296" t="s">
        <v>103</v>
      </c>
      <c r="D6868" s="297" t="n">
        <v>0.0738</v>
      </c>
      <c r="E6868" s="298" t="n">
        <f aca="false">1-D6868</f>
        <v>0.9262</v>
      </c>
      <c r="F6868" s="299" t="n">
        <v>17.62</v>
      </c>
    </row>
    <row r="6869" customFormat="false" ht="15" hidden="false" customHeight="false" outlineLevel="0" collapsed="false">
      <c r="A6869" s="294" t="s">
        <v>14386</v>
      </c>
      <c r="B6869" s="295" t="s">
        <v>14387</v>
      </c>
      <c r="C6869" s="296" t="s">
        <v>39</v>
      </c>
      <c r="D6869" s="297" t="n">
        <v>0.1641</v>
      </c>
      <c r="E6869" s="298" t="n">
        <f aca="false">1-D6869</f>
        <v>0.8359</v>
      </c>
      <c r="F6869" s="299" t="n">
        <v>2.56</v>
      </c>
    </row>
    <row r="6870" customFormat="false" ht="15" hidden="false" customHeight="false" outlineLevel="0" collapsed="false">
      <c r="A6870" s="294" t="s">
        <v>14388</v>
      </c>
      <c r="B6870" s="295" t="s">
        <v>14389</v>
      </c>
      <c r="C6870" s="296" t="s">
        <v>39</v>
      </c>
      <c r="D6870" s="297" t="n">
        <v>0.652</v>
      </c>
      <c r="E6870" s="298" t="n">
        <f aca="false">1-D6870</f>
        <v>0.348</v>
      </c>
      <c r="F6870" s="299" t="n">
        <v>4.08</v>
      </c>
    </row>
    <row r="6871" customFormat="false" ht="15" hidden="false" customHeight="false" outlineLevel="0" collapsed="false">
      <c r="A6871" s="294" t="s">
        <v>83</v>
      </c>
      <c r="B6871" s="295" t="s">
        <v>84</v>
      </c>
      <c r="C6871" s="296" t="s">
        <v>39</v>
      </c>
      <c r="D6871" s="297" t="n">
        <v>0.6471</v>
      </c>
      <c r="E6871" s="298" t="n">
        <f aca="false">1-D6871</f>
        <v>0.3529</v>
      </c>
      <c r="F6871" s="299" t="n">
        <v>0.85</v>
      </c>
    </row>
    <row r="6872" customFormat="false" ht="15" hidden="false" customHeight="false" outlineLevel="0" collapsed="false">
      <c r="A6872" s="294" t="s">
        <v>14390</v>
      </c>
      <c r="B6872" s="295" t="s">
        <v>14391</v>
      </c>
      <c r="C6872" s="296" t="s">
        <v>72</v>
      </c>
      <c r="D6872" s="297" t="n">
        <v>0.031</v>
      </c>
      <c r="E6872" s="298" t="n">
        <f aca="false">1-D6872</f>
        <v>0.969</v>
      </c>
      <c r="F6872" s="299" t="n">
        <v>558.44</v>
      </c>
    </row>
    <row r="6873" customFormat="false" ht="15" hidden="false" customHeight="false" outlineLevel="0" collapsed="false">
      <c r="A6873" s="294" t="s">
        <v>14392</v>
      </c>
      <c r="B6873" s="295" t="s">
        <v>14393</v>
      </c>
      <c r="C6873" s="296" t="s">
        <v>72</v>
      </c>
      <c r="D6873" s="297" t="n">
        <v>0.6551</v>
      </c>
      <c r="E6873" s="298" t="n">
        <f aca="false">1-D6873</f>
        <v>0.3449</v>
      </c>
      <c r="F6873" s="299" t="n">
        <v>77.39</v>
      </c>
    </row>
    <row r="6874" customFormat="false" ht="15" hidden="false" customHeight="false" outlineLevel="0" collapsed="false">
      <c r="A6874" s="294" t="s">
        <v>14394</v>
      </c>
      <c r="B6874" s="295" t="s">
        <v>14395</v>
      </c>
      <c r="C6874" s="296" t="s">
        <v>39</v>
      </c>
      <c r="D6874" s="297" t="n">
        <v>0.1398</v>
      </c>
      <c r="E6874" s="298" t="n">
        <f aca="false">1-D6874</f>
        <v>0.8602</v>
      </c>
      <c r="F6874" s="299" t="n">
        <v>147.48</v>
      </c>
    </row>
    <row r="6875" customFormat="false" ht="15" hidden="false" customHeight="false" outlineLevel="0" collapsed="false">
      <c r="A6875" s="294" t="s">
        <v>14396</v>
      </c>
      <c r="B6875" s="295" t="s">
        <v>14397</v>
      </c>
      <c r="C6875" s="296" t="s">
        <v>39</v>
      </c>
      <c r="D6875" s="297" t="n">
        <v>0.1229</v>
      </c>
      <c r="E6875" s="298" t="n">
        <f aca="false">1-D6875</f>
        <v>0.8771</v>
      </c>
      <c r="F6875" s="299" t="n">
        <v>189.82</v>
      </c>
    </row>
    <row r="6876" customFormat="false" ht="15" hidden="false" customHeight="false" outlineLevel="0" collapsed="false">
      <c r="A6876" s="294" t="s">
        <v>14398</v>
      </c>
      <c r="B6876" s="295" t="s">
        <v>14399</v>
      </c>
      <c r="C6876" s="296" t="s">
        <v>39</v>
      </c>
      <c r="D6876" s="297" t="n">
        <v>0.114</v>
      </c>
      <c r="E6876" s="298" t="n">
        <f aca="false">1-D6876</f>
        <v>0.886</v>
      </c>
      <c r="F6876" s="299" t="n">
        <v>228.4</v>
      </c>
    </row>
    <row r="6877" customFormat="false" ht="15" hidden="false" customHeight="false" outlineLevel="0" collapsed="false">
      <c r="A6877" s="294" t="s">
        <v>14400</v>
      </c>
      <c r="B6877" s="295" t="s">
        <v>14401</v>
      </c>
      <c r="C6877" s="296" t="s">
        <v>39</v>
      </c>
      <c r="D6877" s="297" t="n">
        <v>0.1049</v>
      </c>
      <c r="E6877" s="298" t="n">
        <f aca="false">1-D6877</f>
        <v>0.8951</v>
      </c>
      <c r="F6877" s="299" t="n">
        <v>274.12</v>
      </c>
    </row>
    <row r="6878" customFormat="false" ht="15" hidden="false" customHeight="false" outlineLevel="0" collapsed="false">
      <c r="A6878" s="294" t="s">
        <v>14402</v>
      </c>
      <c r="B6878" s="295" t="s">
        <v>14403</v>
      </c>
      <c r="C6878" s="296" t="s">
        <v>39</v>
      </c>
      <c r="D6878" s="297" t="n">
        <v>0.0948</v>
      </c>
      <c r="E6878" s="298" t="n">
        <f aca="false">1-D6878</f>
        <v>0.9052</v>
      </c>
      <c r="F6878" s="299" t="n">
        <v>336.71</v>
      </c>
    </row>
    <row r="6879" customFormat="false" ht="15" hidden="false" customHeight="false" outlineLevel="0" collapsed="false">
      <c r="A6879" s="294" t="s">
        <v>14404</v>
      </c>
      <c r="B6879" s="295" t="s">
        <v>14405</v>
      </c>
      <c r="C6879" s="296" t="s">
        <v>39</v>
      </c>
      <c r="D6879" s="297" t="n">
        <v>0.1165</v>
      </c>
      <c r="E6879" s="298" t="n">
        <f aca="false">1-D6879</f>
        <v>0.8835</v>
      </c>
      <c r="F6879" s="299" t="n">
        <v>202.08</v>
      </c>
    </row>
    <row r="6880" customFormat="false" ht="15" hidden="false" customHeight="false" outlineLevel="0" collapsed="false">
      <c r="A6880" s="294" t="s">
        <v>14406</v>
      </c>
      <c r="B6880" s="295" t="s">
        <v>14407</v>
      </c>
      <c r="C6880" s="296" t="s">
        <v>39</v>
      </c>
      <c r="D6880" s="297" t="n">
        <v>0.1285</v>
      </c>
      <c r="E6880" s="298" t="n">
        <f aca="false">1-D6880</f>
        <v>0.8715</v>
      </c>
      <c r="F6880" s="299" t="n">
        <v>166.34</v>
      </c>
    </row>
    <row r="6881" customFormat="false" ht="15" hidden="false" customHeight="false" outlineLevel="0" collapsed="false">
      <c r="A6881" s="294" t="s">
        <v>14408</v>
      </c>
      <c r="B6881" s="295" t="s">
        <v>14409</v>
      </c>
      <c r="C6881" s="296" t="s">
        <v>39</v>
      </c>
      <c r="D6881" s="297" t="n">
        <v>0.1356</v>
      </c>
      <c r="E6881" s="298" t="n">
        <f aca="false">1-D6881</f>
        <v>0.8644</v>
      </c>
      <c r="F6881" s="299" t="n">
        <v>170.33</v>
      </c>
    </row>
    <row r="6882" customFormat="false" ht="15" hidden="false" customHeight="false" outlineLevel="0" collapsed="false">
      <c r="A6882" s="294" t="s">
        <v>14410</v>
      </c>
      <c r="B6882" s="295" t="s">
        <v>14411</v>
      </c>
      <c r="C6882" s="296" t="s">
        <v>39</v>
      </c>
      <c r="D6882" s="297" t="n">
        <v>0.1214</v>
      </c>
      <c r="E6882" s="298" t="n">
        <f aca="false">1-D6882</f>
        <v>0.8786</v>
      </c>
      <c r="F6882" s="299" t="n">
        <v>212.68</v>
      </c>
    </row>
    <row r="6883" customFormat="false" ht="15" hidden="false" customHeight="false" outlineLevel="0" collapsed="false">
      <c r="A6883" s="294" t="s">
        <v>14412</v>
      </c>
      <c r="B6883" s="295" t="s">
        <v>14413</v>
      </c>
      <c r="C6883" s="296" t="s">
        <v>39</v>
      </c>
      <c r="D6883" s="297" t="n">
        <v>0.1135</v>
      </c>
      <c r="E6883" s="298" t="n">
        <f aca="false">1-D6883</f>
        <v>0.8865</v>
      </c>
      <c r="F6883" s="299" t="n">
        <v>251.26</v>
      </c>
    </row>
    <row r="6884" customFormat="false" ht="15" hidden="false" customHeight="false" outlineLevel="0" collapsed="false">
      <c r="A6884" s="294" t="s">
        <v>14414</v>
      </c>
      <c r="B6884" s="295" t="s">
        <v>14415</v>
      </c>
      <c r="C6884" s="296" t="s">
        <v>39</v>
      </c>
      <c r="D6884" s="297" t="n">
        <v>0.1051</v>
      </c>
      <c r="E6884" s="298" t="n">
        <f aca="false">1-D6884</f>
        <v>0.8949</v>
      </c>
      <c r="F6884" s="299" t="n">
        <v>296.97</v>
      </c>
    </row>
    <row r="6885" customFormat="false" ht="15" hidden="false" customHeight="false" outlineLevel="0" collapsed="false">
      <c r="A6885" s="294" t="s">
        <v>14416</v>
      </c>
      <c r="B6885" s="295" t="s">
        <v>14417</v>
      </c>
      <c r="C6885" s="296" t="s">
        <v>39</v>
      </c>
      <c r="D6885" s="297" t="n">
        <v>0.0957</v>
      </c>
      <c r="E6885" s="298" t="n">
        <f aca="false">1-D6885</f>
        <v>0.9043</v>
      </c>
      <c r="F6885" s="299" t="n">
        <v>359.56</v>
      </c>
    </row>
    <row r="6886" customFormat="false" ht="15" hidden="false" customHeight="false" outlineLevel="0" collapsed="false">
      <c r="A6886" s="294" t="s">
        <v>14418</v>
      </c>
      <c r="B6886" s="295" t="s">
        <v>14419</v>
      </c>
      <c r="C6886" s="296" t="s">
        <v>39</v>
      </c>
      <c r="D6886" s="297" t="n">
        <v>0.5444</v>
      </c>
      <c r="E6886" s="298" t="n">
        <f aca="false">1-D6886</f>
        <v>0.4556</v>
      </c>
      <c r="F6886" s="299" t="n">
        <v>155.79</v>
      </c>
    </row>
    <row r="6887" customFormat="false" ht="15" hidden="false" customHeight="false" outlineLevel="0" collapsed="false">
      <c r="A6887" s="294" t="s">
        <v>14420</v>
      </c>
      <c r="B6887" s="295" t="s">
        <v>14421</v>
      </c>
      <c r="C6887" s="296" t="s">
        <v>61</v>
      </c>
      <c r="D6887" s="297" t="n">
        <v>0.6242</v>
      </c>
      <c r="E6887" s="298" t="n">
        <f aca="false">1-D6887</f>
        <v>0.3758</v>
      </c>
      <c r="F6887" s="299" t="n">
        <v>18.44</v>
      </c>
    </row>
    <row r="6888" customFormat="false" ht="15" hidden="false" customHeight="false" outlineLevel="0" collapsed="false">
      <c r="A6888" s="294" t="s">
        <v>14422</v>
      </c>
      <c r="B6888" s="295" t="s">
        <v>14423</v>
      </c>
      <c r="C6888" s="296" t="s">
        <v>61</v>
      </c>
      <c r="D6888" s="297" t="n">
        <v>0.6269</v>
      </c>
      <c r="E6888" s="298" t="n">
        <f aca="false">1-D6888</f>
        <v>0.3731</v>
      </c>
      <c r="F6888" s="299" t="n">
        <v>26.96</v>
      </c>
    </row>
    <row r="6889" customFormat="false" ht="15" hidden="false" customHeight="false" outlineLevel="0" collapsed="false">
      <c r="A6889" s="294" t="s">
        <v>337</v>
      </c>
      <c r="B6889" s="295" t="s">
        <v>338</v>
      </c>
      <c r="C6889" s="296" t="s">
        <v>61</v>
      </c>
      <c r="D6889" s="297" t="n">
        <v>0.6299</v>
      </c>
      <c r="E6889" s="298" t="n">
        <f aca="false">1-D6889</f>
        <v>0.3701</v>
      </c>
      <c r="F6889" s="299" t="n">
        <v>17.94</v>
      </c>
    </row>
    <row r="6890" customFormat="false" ht="15" hidden="false" customHeight="false" outlineLevel="0" collapsed="false">
      <c r="A6890" s="294" t="s">
        <v>14424</v>
      </c>
      <c r="B6890" s="295" t="s">
        <v>14425</v>
      </c>
      <c r="C6890" s="296" t="s">
        <v>61</v>
      </c>
      <c r="D6890" s="297" t="n">
        <v>0.5131</v>
      </c>
      <c r="E6890" s="298" t="n">
        <f aca="false">1-D6890</f>
        <v>0.4869</v>
      </c>
      <c r="F6890" s="299" t="n">
        <v>13</v>
      </c>
    </row>
    <row r="6891" customFormat="false" ht="15" hidden="false" customHeight="false" outlineLevel="0" collapsed="false">
      <c r="A6891" s="294" t="s">
        <v>14426</v>
      </c>
      <c r="B6891" s="295" t="s">
        <v>14427</v>
      </c>
      <c r="C6891" s="296" t="s">
        <v>61</v>
      </c>
      <c r="D6891" s="297" t="n">
        <v>0.4962</v>
      </c>
      <c r="E6891" s="298" t="n">
        <f aca="false">1-D6891</f>
        <v>0.5038</v>
      </c>
      <c r="F6891" s="299" t="n">
        <v>17.17</v>
      </c>
    </row>
    <row r="6892" customFormat="false" ht="15" hidden="false" customHeight="false" outlineLevel="0" collapsed="false">
      <c r="A6892" s="294" t="s">
        <v>14428</v>
      </c>
      <c r="B6892" s="295" t="s">
        <v>14429</v>
      </c>
      <c r="C6892" s="296" t="s">
        <v>61</v>
      </c>
      <c r="D6892" s="297" t="n">
        <v>0.5187</v>
      </c>
      <c r="E6892" s="298" t="n">
        <f aca="false">1-D6892</f>
        <v>0.4813</v>
      </c>
      <c r="F6892" s="299" t="n">
        <v>8.56</v>
      </c>
    </row>
    <row r="6893" customFormat="false" ht="15" hidden="false" customHeight="false" outlineLevel="0" collapsed="false">
      <c r="A6893" s="294" t="s">
        <v>14430</v>
      </c>
      <c r="B6893" s="295" t="s">
        <v>14431</v>
      </c>
      <c r="C6893" s="296" t="s">
        <v>19</v>
      </c>
      <c r="D6893" s="297" t="n">
        <v>0.5735</v>
      </c>
      <c r="E6893" s="298" t="n">
        <f aca="false">1-D6893</f>
        <v>0.4265</v>
      </c>
      <c r="F6893" s="299" t="n">
        <v>15.03</v>
      </c>
    </row>
    <row r="6894" customFormat="false" ht="15" hidden="false" customHeight="false" outlineLevel="0" collapsed="false">
      <c r="A6894" s="294" t="s">
        <v>14432</v>
      </c>
      <c r="B6894" s="295" t="s">
        <v>14433</v>
      </c>
      <c r="C6894" s="296" t="s">
        <v>19</v>
      </c>
      <c r="D6894" s="297" t="n">
        <v>0.4518</v>
      </c>
      <c r="E6894" s="298" t="n">
        <f aca="false">1-D6894</f>
        <v>0.5482</v>
      </c>
      <c r="F6894" s="299" t="n">
        <v>80.04</v>
      </c>
    </row>
    <row r="6895" customFormat="false" ht="15" hidden="false" customHeight="false" outlineLevel="0" collapsed="false">
      <c r="A6895" s="294" t="s">
        <v>14434</v>
      </c>
      <c r="B6895" s="295" t="s">
        <v>14435</v>
      </c>
      <c r="C6895" s="296" t="s">
        <v>19</v>
      </c>
      <c r="D6895" s="297" t="n">
        <v>0.414</v>
      </c>
      <c r="E6895" s="298" t="n">
        <f aca="false">1-D6895</f>
        <v>0.586</v>
      </c>
      <c r="F6895" s="299" t="n">
        <v>24.01</v>
      </c>
    </row>
    <row r="6896" customFormat="false" ht="15" hidden="false" customHeight="false" outlineLevel="0" collapsed="false">
      <c r="A6896" s="294" t="s">
        <v>14436</v>
      </c>
      <c r="B6896" s="295" t="s">
        <v>14437</v>
      </c>
      <c r="C6896" s="296" t="s">
        <v>19</v>
      </c>
      <c r="D6896" s="297" t="n">
        <v>0.5526</v>
      </c>
      <c r="E6896" s="298" t="n">
        <f aca="false">1-D6896</f>
        <v>0.4474</v>
      </c>
      <c r="F6896" s="299" t="n">
        <v>12.07</v>
      </c>
    </row>
    <row r="6897" customFormat="false" ht="15" hidden="false" customHeight="false" outlineLevel="0" collapsed="false">
      <c r="A6897" s="294" t="s">
        <v>14438</v>
      </c>
      <c r="B6897" s="295" t="s">
        <v>14439</v>
      </c>
      <c r="C6897" s="296" t="s">
        <v>19</v>
      </c>
      <c r="D6897" s="297" t="n">
        <v>0.4798</v>
      </c>
      <c r="E6897" s="298" t="n">
        <f aca="false">1-D6897</f>
        <v>0.5202</v>
      </c>
      <c r="F6897" s="299" t="n">
        <v>16.34</v>
      </c>
    </row>
    <row r="6898" customFormat="false" ht="15" hidden="false" customHeight="false" outlineLevel="0" collapsed="false">
      <c r="A6898" s="294" t="s">
        <v>14440</v>
      </c>
      <c r="B6898" s="295" t="s">
        <v>14441</v>
      </c>
      <c r="C6898" s="296" t="s">
        <v>19</v>
      </c>
      <c r="D6898" s="297" t="n">
        <v>0.7362</v>
      </c>
      <c r="E6898" s="298" t="n">
        <f aca="false">1-D6898</f>
        <v>0.2638</v>
      </c>
      <c r="F6898" s="299" t="n">
        <v>29.79</v>
      </c>
    </row>
    <row r="6899" customFormat="false" ht="15" hidden="false" customHeight="false" outlineLevel="0" collapsed="false">
      <c r="A6899" s="294" t="s">
        <v>463</v>
      </c>
      <c r="B6899" s="295" t="s">
        <v>464</v>
      </c>
      <c r="C6899" s="296" t="s">
        <v>61</v>
      </c>
      <c r="D6899" s="297" t="n">
        <v>0.4003</v>
      </c>
      <c r="E6899" s="298" t="n">
        <f aca="false">1-D6899</f>
        <v>0.5997</v>
      </c>
      <c r="F6899" s="299" t="n">
        <v>14.29</v>
      </c>
    </row>
    <row r="6900" customFormat="false" ht="15" hidden="false" customHeight="false" outlineLevel="0" collapsed="false">
      <c r="A6900" s="294" t="s">
        <v>14442</v>
      </c>
      <c r="B6900" s="295" t="s">
        <v>14443</v>
      </c>
      <c r="C6900" s="296" t="s">
        <v>61</v>
      </c>
      <c r="D6900" s="297" t="n">
        <v>0.3719</v>
      </c>
      <c r="E6900" s="298" t="n">
        <f aca="false">1-D6900</f>
        <v>0.6281</v>
      </c>
      <c r="F6900" s="299" t="n">
        <v>4.41</v>
      </c>
    </row>
    <row r="6901" customFormat="false" ht="15" hidden="false" customHeight="false" outlineLevel="0" collapsed="false">
      <c r="A6901" s="294" t="s">
        <v>14444</v>
      </c>
      <c r="B6901" s="295" t="s">
        <v>14445</v>
      </c>
      <c r="C6901" s="296" t="s">
        <v>61</v>
      </c>
      <c r="D6901" s="297" t="n">
        <v>0.4931</v>
      </c>
      <c r="E6901" s="298" t="n">
        <f aca="false">1-D6901</f>
        <v>0.5069</v>
      </c>
      <c r="F6901" s="299" t="n">
        <v>12.37</v>
      </c>
    </row>
    <row r="6902" customFormat="false" ht="15" hidden="false" customHeight="false" outlineLevel="0" collapsed="false">
      <c r="A6902" s="294" t="s">
        <v>14446</v>
      </c>
      <c r="B6902" s="295" t="s">
        <v>14447</v>
      </c>
      <c r="C6902" s="296" t="s">
        <v>61</v>
      </c>
      <c r="D6902" s="297" t="n">
        <v>0.4011</v>
      </c>
      <c r="E6902" s="298" t="n">
        <f aca="false">1-D6902</f>
        <v>0.5989</v>
      </c>
      <c r="F6902" s="299" t="n">
        <v>20.02</v>
      </c>
    </row>
    <row r="6903" customFormat="false" ht="15" hidden="false" customHeight="false" outlineLevel="0" collapsed="false">
      <c r="A6903" s="294" t="s">
        <v>14448</v>
      </c>
      <c r="B6903" s="295" t="s">
        <v>14449</v>
      </c>
      <c r="C6903" s="296" t="s">
        <v>61</v>
      </c>
      <c r="D6903" s="297" t="n">
        <v>0.6549</v>
      </c>
      <c r="E6903" s="298" t="n">
        <f aca="false">1-D6903</f>
        <v>0.3451</v>
      </c>
      <c r="F6903" s="299" t="n">
        <v>28.86</v>
      </c>
    </row>
    <row r="6904" customFormat="false" ht="15" hidden="false" customHeight="false" outlineLevel="0" collapsed="false">
      <c r="A6904" s="294" t="s">
        <v>14450</v>
      </c>
      <c r="B6904" s="295" t="s">
        <v>14451</v>
      </c>
      <c r="C6904" s="296" t="s">
        <v>61</v>
      </c>
      <c r="D6904" s="297" t="n">
        <v>0.6586</v>
      </c>
      <c r="E6904" s="298" t="n">
        <f aca="false">1-D6904</f>
        <v>0.3414</v>
      </c>
      <c r="F6904" s="299" t="n">
        <v>31.9</v>
      </c>
    </row>
    <row r="6905" customFormat="false" ht="15" hidden="false" customHeight="false" outlineLevel="0" collapsed="false">
      <c r="A6905" s="294" t="s">
        <v>14452</v>
      </c>
      <c r="B6905" s="295" t="s">
        <v>14453</v>
      </c>
      <c r="C6905" s="296" t="s">
        <v>61</v>
      </c>
      <c r="D6905" s="297" t="n">
        <v>0.4501</v>
      </c>
      <c r="E6905" s="298" t="n">
        <f aca="false">1-D6905</f>
        <v>0.5499</v>
      </c>
      <c r="F6905" s="299" t="n">
        <v>20.15</v>
      </c>
    </row>
    <row r="6906" customFormat="false" ht="15" hidden="false" customHeight="false" outlineLevel="0" collapsed="false">
      <c r="A6906" s="294" t="s">
        <v>14454</v>
      </c>
      <c r="B6906" s="295" t="s">
        <v>14455</v>
      </c>
      <c r="C6906" s="296" t="s">
        <v>61</v>
      </c>
      <c r="D6906" s="297" t="n">
        <v>0.6652</v>
      </c>
      <c r="E6906" s="298" t="n">
        <f aca="false">1-D6906</f>
        <v>0.3348</v>
      </c>
      <c r="F6906" s="299" t="n">
        <v>28.76</v>
      </c>
    </row>
    <row r="6907" customFormat="false" ht="15" hidden="false" customHeight="false" outlineLevel="0" collapsed="false">
      <c r="A6907" s="294" t="s">
        <v>14456</v>
      </c>
      <c r="B6907" s="295" t="s">
        <v>14457</v>
      </c>
      <c r="C6907" s="296" t="s">
        <v>61</v>
      </c>
      <c r="D6907" s="297" t="n">
        <v>0.4433</v>
      </c>
      <c r="E6907" s="298" t="n">
        <f aca="false">1-D6907</f>
        <v>0.5567</v>
      </c>
      <c r="F6907" s="299" t="n">
        <v>23.21</v>
      </c>
    </row>
    <row r="6908" customFormat="false" ht="15" hidden="false" customHeight="false" outlineLevel="0" collapsed="false">
      <c r="A6908" s="294" t="s">
        <v>14458</v>
      </c>
      <c r="B6908" s="295" t="s">
        <v>14459</v>
      </c>
      <c r="C6908" s="296" t="s">
        <v>61</v>
      </c>
      <c r="D6908" s="297" t="n">
        <v>0.6549</v>
      </c>
      <c r="E6908" s="298" t="n">
        <f aca="false">1-D6908</f>
        <v>0.3451</v>
      </c>
      <c r="F6908" s="299" t="n">
        <v>28.86</v>
      </c>
    </row>
    <row r="6909" customFormat="false" ht="15" hidden="false" customHeight="false" outlineLevel="0" collapsed="false">
      <c r="A6909" s="294" t="s">
        <v>14460</v>
      </c>
      <c r="B6909" s="295" t="s">
        <v>14461</v>
      </c>
      <c r="C6909" s="296" t="s">
        <v>61</v>
      </c>
      <c r="D6909" s="297" t="n">
        <v>0.4931</v>
      </c>
      <c r="E6909" s="298" t="n">
        <f aca="false">1-D6909</f>
        <v>0.5069</v>
      </c>
      <c r="F6909" s="299" t="n">
        <v>12.37</v>
      </c>
    </row>
    <row r="6910" customFormat="false" ht="15" hidden="false" customHeight="false" outlineLevel="0" collapsed="false">
      <c r="A6910" s="294" t="s">
        <v>14462</v>
      </c>
      <c r="B6910" s="295" t="s">
        <v>14463</v>
      </c>
      <c r="C6910" s="296" t="s">
        <v>61</v>
      </c>
      <c r="D6910" s="297" t="n">
        <v>0.4033</v>
      </c>
      <c r="E6910" s="298" t="n">
        <f aca="false">1-D6910</f>
        <v>0.5967</v>
      </c>
      <c r="F6910" s="299" t="n">
        <v>26.95</v>
      </c>
    </row>
    <row r="6911" customFormat="false" ht="15" hidden="false" customHeight="false" outlineLevel="0" collapsed="false">
      <c r="A6911" s="294" t="s">
        <v>14464</v>
      </c>
      <c r="B6911" s="295" t="s">
        <v>14465</v>
      </c>
      <c r="C6911" s="296" t="s">
        <v>61</v>
      </c>
      <c r="D6911" s="297" t="n">
        <v>0.4092</v>
      </c>
      <c r="E6911" s="298" t="n">
        <f aca="false">1-D6911</f>
        <v>0.5908</v>
      </c>
      <c r="F6911" s="299" t="n">
        <v>28.42</v>
      </c>
    </row>
    <row r="6912" customFormat="false" ht="15" hidden="false" customHeight="false" outlineLevel="0" collapsed="false">
      <c r="A6912" s="294" t="s">
        <v>14466</v>
      </c>
      <c r="B6912" s="295" t="s">
        <v>14467</v>
      </c>
      <c r="C6912" s="296" t="s">
        <v>61</v>
      </c>
      <c r="D6912" s="297" t="n">
        <v>0.4011</v>
      </c>
      <c r="E6912" s="298" t="n">
        <f aca="false">1-D6912</f>
        <v>0.5989</v>
      </c>
      <c r="F6912" s="299" t="n">
        <v>20.02</v>
      </c>
    </row>
    <row r="6913" customFormat="false" ht="15" hidden="false" customHeight="false" outlineLevel="0" collapsed="false">
      <c r="A6913" s="294" t="s">
        <v>14468</v>
      </c>
      <c r="B6913" s="295" t="s">
        <v>14469</v>
      </c>
      <c r="C6913" s="296" t="s">
        <v>61</v>
      </c>
      <c r="D6913" s="297" t="n">
        <v>0.4497</v>
      </c>
      <c r="E6913" s="298" t="n">
        <f aca="false">1-D6913</f>
        <v>0.5503</v>
      </c>
      <c r="F6913" s="299" t="n">
        <v>8.05</v>
      </c>
    </row>
    <row r="6914" customFormat="false" ht="15" hidden="false" customHeight="false" outlineLevel="0" collapsed="false">
      <c r="A6914" s="294" t="s">
        <v>14470</v>
      </c>
      <c r="B6914" s="295" t="s">
        <v>14471</v>
      </c>
      <c r="C6914" s="296" t="s">
        <v>61</v>
      </c>
      <c r="D6914" s="297" t="n">
        <v>0.4429</v>
      </c>
      <c r="E6914" s="298" t="n">
        <f aca="false">1-D6914</f>
        <v>0.5571</v>
      </c>
      <c r="F6914" s="299" t="n">
        <v>12.53</v>
      </c>
    </row>
    <row r="6915" customFormat="false" ht="15" hidden="false" customHeight="false" outlineLevel="0" collapsed="false">
      <c r="A6915" s="294" t="s">
        <v>14472</v>
      </c>
      <c r="B6915" s="295" t="s">
        <v>14473</v>
      </c>
      <c r="C6915" s="296" t="s">
        <v>61</v>
      </c>
      <c r="D6915" s="297" t="n">
        <v>0.4924</v>
      </c>
      <c r="E6915" s="298" t="n">
        <f aca="false">1-D6915</f>
        <v>0.5076</v>
      </c>
      <c r="F6915" s="299" t="n">
        <v>4.61</v>
      </c>
    </row>
    <row r="6916" customFormat="false" ht="15" hidden="false" customHeight="false" outlineLevel="0" collapsed="false">
      <c r="A6916" s="294" t="s">
        <v>14474</v>
      </c>
      <c r="B6916" s="295" t="s">
        <v>14475</v>
      </c>
      <c r="C6916" s="296" t="s">
        <v>19</v>
      </c>
      <c r="D6916" s="297" t="n">
        <v>0.7187</v>
      </c>
      <c r="E6916" s="298" t="n">
        <f aca="false">1-D6916</f>
        <v>0.2813</v>
      </c>
      <c r="F6916" s="299" t="n">
        <v>49.41</v>
      </c>
    </row>
    <row r="6917" customFormat="false" ht="15" hidden="false" customHeight="false" outlineLevel="0" collapsed="false">
      <c r="A6917" s="294" t="s">
        <v>14476</v>
      </c>
      <c r="B6917" s="295" t="s">
        <v>14477</v>
      </c>
      <c r="C6917" s="296" t="s">
        <v>19</v>
      </c>
      <c r="D6917" s="297" t="n">
        <v>0.7189</v>
      </c>
      <c r="E6917" s="298" t="n">
        <f aca="false">1-D6917</f>
        <v>0.2811</v>
      </c>
      <c r="F6917" s="299" t="n">
        <v>72.15</v>
      </c>
    </row>
    <row r="6918" customFormat="false" ht="15" hidden="false" customHeight="false" outlineLevel="0" collapsed="false">
      <c r="A6918" s="294" t="s">
        <v>14478</v>
      </c>
      <c r="B6918" s="295" t="s">
        <v>14479</v>
      </c>
      <c r="C6918" s="296" t="s">
        <v>19</v>
      </c>
      <c r="D6918" s="297" t="n">
        <v>0.7188</v>
      </c>
      <c r="E6918" s="298" t="n">
        <f aca="false">1-D6918</f>
        <v>0.2812</v>
      </c>
      <c r="F6918" s="299" t="n">
        <v>18.53</v>
      </c>
    </row>
    <row r="6919" customFormat="false" ht="15" hidden="false" customHeight="false" outlineLevel="0" collapsed="false">
      <c r="A6919" s="294" t="s">
        <v>14480</v>
      </c>
      <c r="B6919" s="295" t="s">
        <v>14481</v>
      </c>
      <c r="C6919" s="296" t="s">
        <v>19</v>
      </c>
      <c r="D6919" s="297" t="n">
        <v>0.7301</v>
      </c>
      <c r="E6919" s="298" t="n">
        <f aca="false">1-D6919</f>
        <v>0.2699</v>
      </c>
      <c r="F6919" s="299" t="n">
        <v>47.73</v>
      </c>
    </row>
    <row r="6920" customFormat="false" ht="15" hidden="false" customHeight="false" outlineLevel="0" collapsed="false">
      <c r="A6920" s="294" t="s">
        <v>14482</v>
      </c>
      <c r="B6920" s="295" t="s">
        <v>14483</v>
      </c>
      <c r="C6920" s="296" t="s">
        <v>19</v>
      </c>
      <c r="D6920" s="297" t="n">
        <v>0.7303</v>
      </c>
      <c r="E6920" s="298" t="n">
        <f aca="false">1-D6920</f>
        <v>0.2697</v>
      </c>
      <c r="F6920" s="299" t="n">
        <v>69.7</v>
      </c>
    </row>
    <row r="6921" customFormat="false" ht="15" hidden="false" customHeight="false" outlineLevel="0" collapsed="false">
      <c r="A6921" s="294" t="s">
        <v>14484</v>
      </c>
      <c r="B6921" s="295" t="s">
        <v>14485</v>
      </c>
      <c r="C6921" s="296" t="s">
        <v>19</v>
      </c>
      <c r="D6921" s="297" t="n">
        <v>0.7302</v>
      </c>
      <c r="E6921" s="298" t="n">
        <f aca="false">1-D6921</f>
        <v>0.2698</v>
      </c>
      <c r="F6921" s="299" t="n">
        <v>17.9</v>
      </c>
    </row>
    <row r="6922" customFormat="false" ht="15" hidden="false" customHeight="false" outlineLevel="0" collapsed="false">
      <c r="A6922" s="294" t="s">
        <v>14486</v>
      </c>
      <c r="B6922" s="295" t="s">
        <v>14487</v>
      </c>
      <c r="C6922" s="296" t="s">
        <v>19</v>
      </c>
      <c r="D6922" s="297" t="n">
        <v>0.7177</v>
      </c>
      <c r="E6922" s="298" t="n">
        <f aca="false">1-D6922</f>
        <v>0.2823</v>
      </c>
      <c r="F6922" s="299" t="n">
        <v>2.09</v>
      </c>
    </row>
    <row r="6923" customFormat="false" ht="15" hidden="false" customHeight="false" outlineLevel="0" collapsed="false">
      <c r="A6923" s="294" t="s">
        <v>14488</v>
      </c>
      <c r="B6923" s="295" t="s">
        <v>14489</v>
      </c>
      <c r="C6923" s="296" t="s">
        <v>19</v>
      </c>
      <c r="D6923" s="297" t="n">
        <v>0.7213</v>
      </c>
      <c r="E6923" s="298" t="n">
        <f aca="false">1-D6923</f>
        <v>0.2787</v>
      </c>
      <c r="F6923" s="299" t="n">
        <v>3.05</v>
      </c>
    </row>
    <row r="6924" customFormat="false" ht="15" hidden="false" customHeight="false" outlineLevel="0" collapsed="false">
      <c r="A6924" s="294" t="s">
        <v>14490</v>
      </c>
      <c r="B6924" s="295" t="s">
        <v>14491</v>
      </c>
      <c r="C6924" s="296" t="s">
        <v>19</v>
      </c>
      <c r="D6924" s="297" t="n">
        <v>0.7051</v>
      </c>
      <c r="E6924" s="298" t="n">
        <f aca="false">1-D6924</f>
        <v>0.2949</v>
      </c>
      <c r="F6924" s="299" t="n">
        <v>0.78</v>
      </c>
    </row>
    <row r="6925" customFormat="false" ht="15" hidden="false" customHeight="false" outlineLevel="0" collapsed="false">
      <c r="A6925" s="294" t="s">
        <v>14492</v>
      </c>
      <c r="B6925" s="295" t="s">
        <v>14493</v>
      </c>
      <c r="C6925" s="296" t="s">
        <v>19</v>
      </c>
      <c r="D6925" s="297" t="n">
        <v>0.7277</v>
      </c>
      <c r="E6925" s="298" t="n">
        <f aca="false">1-D6925</f>
        <v>0.2723</v>
      </c>
      <c r="F6925" s="299" t="n">
        <v>2.02</v>
      </c>
    </row>
    <row r="6926" customFormat="false" ht="15" hidden="false" customHeight="false" outlineLevel="0" collapsed="false">
      <c r="A6926" s="294" t="s">
        <v>14494</v>
      </c>
      <c r="B6926" s="295" t="s">
        <v>14495</v>
      </c>
      <c r="C6926" s="296" t="s">
        <v>19</v>
      </c>
      <c r="D6926" s="297" t="n">
        <v>0.7322</v>
      </c>
      <c r="E6926" s="298" t="n">
        <f aca="false">1-D6926</f>
        <v>0.2678</v>
      </c>
      <c r="F6926" s="299" t="n">
        <v>2.95</v>
      </c>
    </row>
    <row r="6927" customFormat="false" ht="15" hidden="false" customHeight="false" outlineLevel="0" collapsed="false">
      <c r="A6927" s="294" t="s">
        <v>14496</v>
      </c>
      <c r="B6927" s="295" t="s">
        <v>14497</v>
      </c>
      <c r="C6927" s="296" t="s">
        <v>19</v>
      </c>
      <c r="D6927" s="297" t="n">
        <v>0.72</v>
      </c>
      <c r="E6927" s="298" t="n">
        <f aca="false">1-D6927</f>
        <v>0.28</v>
      </c>
      <c r="F6927" s="299" t="n">
        <v>0.75</v>
      </c>
    </row>
    <row r="6928" customFormat="false" ht="15" hidden="false" customHeight="false" outlineLevel="0" collapsed="false">
      <c r="A6928" s="294" t="s">
        <v>14498</v>
      </c>
      <c r="B6928" s="295" t="s">
        <v>14499</v>
      </c>
      <c r="C6928" s="296" t="s">
        <v>19</v>
      </c>
      <c r="D6928" s="297" t="n">
        <v>0.6837</v>
      </c>
      <c r="E6928" s="298" t="n">
        <f aca="false">1-D6928</f>
        <v>0.3163</v>
      </c>
      <c r="F6928" s="299" t="n">
        <v>30.54</v>
      </c>
    </row>
    <row r="6929" customFormat="false" ht="15" hidden="false" customHeight="false" outlineLevel="0" collapsed="false">
      <c r="A6929" s="294" t="s">
        <v>14500</v>
      </c>
      <c r="B6929" s="295" t="s">
        <v>14501</v>
      </c>
      <c r="C6929" s="296" t="s">
        <v>19</v>
      </c>
      <c r="D6929" s="297" t="n">
        <v>0.6835</v>
      </c>
      <c r="E6929" s="298" t="n">
        <f aca="false">1-D6929</f>
        <v>0.3165</v>
      </c>
      <c r="F6929" s="299" t="n">
        <v>44.61</v>
      </c>
    </row>
    <row r="6930" customFormat="false" ht="15" hidden="false" customHeight="false" outlineLevel="0" collapsed="false">
      <c r="A6930" s="294" t="s">
        <v>14502</v>
      </c>
      <c r="B6930" s="295" t="s">
        <v>14503</v>
      </c>
      <c r="C6930" s="296" t="s">
        <v>19</v>
      </c>
      <c r="D6930" s="297" t="n">
        <v>0.6824</v>
      </c>
      <c r="E6930" s="298" t="n">
        <f aca="false">1-D6930</f>
        <v>0.3176</v>
      </c>
      <c r="F6930" s="299" t="n">
        <v>11.46</v>
      </c>
    </row>
    <row r="6931" customFormat="false" ht="15" hidden="false" customHeight="false" outlineLevel="0" collapsed="false">
      <c r="A6931" s="294" t="s">
        <v>14504</v>
      </c>
      <c r="B6931" s="295" t="s">
        <v>14505</v>
      </c>
      <c r="C6931" s="296" t="s">
        <v>19</v>
      </c>
      <c r="D6931" s="297" t="n">
        <v>0.686</v>
      </c>
      <c r="E6931" s="298" t="n">
        <f aca="false">1-D6931</f>
        <v>0.314</v>
      </c>
      <c r="F6931" s="299" t="n">
        <v>30.32</v>
      </c>
    </row>
    <row r="6932" customFormat="false" ht="15" hidden="false" customHeight="false" outlineLevel="0" collapsed="false">
      <c r="A6932" s="294" t="s">
        <v>14506</v>
      </c>
      <c r="B6932" s="295" t="s">
        <v>14507</v>
      </c>
      <c r="C6932" s="296" t="s">
        <v>19</v>
      </c>
      <c r="D6932" s="297" t="n">
        <v>0.6861</v>
      </c>
      <c r="E6932" s="298" t="n">
        <f aca="false">1-D6932</f>
        <v>0.3139</v>
      </c>
      <c r="F6932" s="299" t="n">
        <v>44.28</v>
      </c>
    </row>
    <row r="6933" customFormat="false" ht="15" hidden="false" customHeight="false" outlineLevel="0" collapsed="false">
      <c r="A6933" s="294" t="s">
        <v>14508</v>
      </c>
      <c r="B6933" s="295" t="s">
        <v>14509</v>
      </c>
      <c r="C6933" s="296" t="s">
        <v>19</v>
      </c>
      <c r="D6933" s="297" t="n">
        <v>0.6845</v>
      </c>
      <c r="E6933" s="298" t="n">
        <f aca="false">1-D6933</f>
        <v>0.3155</v>
      </c>
      <c r="F6933" s="299" t="n">
        <v>11.38</v>
      </c>
    </row>
    <row r="6934" customFormat="false" ht="15" hidden="false" customHeight="false" outlineLevel="0" collapsed="false">
      <c r="A6934" s="294" t="s">
        <v>14510</v>
      </c>
      <c r="B6934" s="295" t="s">
        <v>14511</v>
      </c>
      <c r="C6934" s="296" t="s">
        <v>19</v>
      </c>
      <c r="D6934" s="297" t="n">
        <v>0.6481</v>
      </c>
      <c r="E6934" s="298" t="n">
        <f aca="false">1-D6934</f>
        <v>0.3519</v>
      </c>
      <c r="F6934" s="299" t="n">
        <v>7.19</v>
      </c>
    </row>
    <row r="6935" customFormat="false" ht="15" hidden="false" customHeight="false" outlineLevel="0" collapsed="false">
      <c r="A6935" s="294" t="s">
        <v>14512</v>
      </c>
      <c r="B6935" s="295" t="s">
        <v>14513</v>
      </c>
      <c r="C6935" s="296" t="s">
        <v>19</v>
      </c>
      <c r="D6935" s="297" t="n">
        <v>0.648</v>
      </c>
      <c r="E6935" s="298" t="n">
        <f aca="false">1-D6935</f>
        <v>0.352</v>
      </c>
      <c r="F6935" s="299" t="n">
        <v>10.51</v>
      </c>
    </row>
    <row r="6936" customFormat="false" ht="15" hidden="false" customHeight="false" outlineLevel="0" collapsed="false">
      <c r="A6936" s="294" t="s">
        <v>14514</v>
      </c>
      <c r="B6936" s="295" t="s">
        <v>14515</v>
      </c>
      <c r="C6936" s="296" t="s">
        <v>19</v>
      </c>
      <c r="D6936" s="297" t="n">
        <v>0.6506</v>
      </c>
      <c r="E6936" s="298" t="n">
        <f aca="false">1-D6936</f>
        <v>0.3494</v>
      </c>
      <c r="F6936" s="299" t="n">
        <v>2.69</v>
      </c>
    </row>
    <row r="6937" customFormat="false" ht="15" hidden="false" customHeight="false" outlineLevel="0" collapsed="false">
      <c r="A6937" s="294" t="s">
        <v>14516</v>
      </c>
      <c r="B6937" s="295" t="s">
        <v>14517</v>
      </c>
      <c r="C6937" s="296" t="s">
        <v>19</v>
      </c>
      <c r="D6937" s="297" t="n">
        <v>0.6571</v>
      </c>
      <c r="E6937" s="298" t="n">
        <f aca="false">1-D6937</f>
        <v>0.3429</v>
      </c>
      <c r="F6937" s="299" t="n">
        <v>6.97</v>
      </c>
    </row>
    <row r="6938" customFormat="false" ht="15" hidden="false" customHeight="false" outlineLevel="0" collapsed="false">
      <c r="A6938" s="294" t="s">
        <v>14518</v>
      </c>
      <c r="B6938" s="295" t="s">
        <v>14519</v>
      </c>
      <c r="C6938" s="296" t="s">
        <v>19</v>
      </c>
      <c r="D6938" s="297" t="n">
        <v>0.6572</v>
      </c>
      <c r="E6938" s="298" t="n">
        <f aca="false">1-D6938</f>
        <v>0.3428</v>
      </c>
      <c r="F6938" s="299" t="n">
        <v>10.18</v>
      </c>
    </row>
    <row r="6939" customFormat="false" ht="15" hidden="false" customHeight="false" outlineLevel="0" collapsed="false">
      <c r="A6939" s="294" t="s">
        <v>14520</v>
      </c>
      <c r="B6939" s="295" t="s">
        <v>14521</v>
      </c>
      <c r="C6939" s="296" t="s">
        <v>19</v>
      </c>
      <c r="D6939" s="297" t="n">
        <v>0.6552</v>
      </c>
      <c r="E6939" s="298" t="n">
        <f aca="false">1-D6939</f>
        <v>0.3448</v>
      </c>
      <c r="F6939" s="299" t="n">
        <v>2.61</v>
      </c>
    </row>
    <row r="6940" customFormat="false" ht="15" hidden="false" customHeight="false" outlineLevel="0" collapsed="false">
      <c r="A6940" s="294" t="s">
        <v>14522</v>
      </c>
      <c r="B6940" s="295" t="s">
        <v>14523</v>
      </c>
      <c r="C6940" s="296" t="s">
        <v>19</v>
      </c>
      <c r="D6940" s="297" t="n">
        <v>0.1139</v>
      </c>
      <c r="E6940" s="298" t="n">
        <f aca="false">1-D6940</f>
        <v>0.8861</v>
      </c>
      <c r="F6940" s="299" t="n">
        <v>54</v>
      </c>
    </row>
    <row r="6941" customFormat="false" ht="15" hidden="false" customHeight="false" outlineLevel="0" collapsed="false">
      <c r="A6941" s="294" t="s">
        <v>14524</v>
      </c>
      <c r="B6941" s="295" t="s">
        <v>14525</v>
      </c>
      <c r="C6941" s="296" t="s">
        <v>19</v>
      </c>
      <c r="D6941" s="297" t="n">
        <v>0.507</v>
      </c>
      <c r="E6941" s="298" t="n">
        <f aca="false">1-D6941</f>
        <v>0.493</v>
      </c>
      <c r="F6941" s="299" t="n">
        <v>7.18</v>
      </c>
    </row>
    <row r="6942" customFormat="false" ht="15" hidden="false" customHeight="false" outlineLevel="0" collapsed="false">
      <c r="A6942" s="294" t="s">
        <v>14526</v>
      </c>
      <c r="B6942" s="295" t="s">
        <v>14527</v>
      </c>
      <c r="C6942" s="296" t="s">
        <v>19</v>
      </c>
      <c r="D6942" s="297" t="n">
        <v>0.2577</v>
      </c>
      <c r="E6942" s="298" t="n">
        <f aca="false">1-D6942</f>
        <v>0.7423</v>
      </c>
      <c r="F6942" s="299" t="n">
        <v>24.76</v>
      </c>
    </row>
    <row r="6943" customFormat="false" ht="15" hidden="false" customHeight="false" outlineLevel="0" collapsed="false">
      <c r="A6943" s="294" t="s">
        <v>14528</v>
      </c>
      <c r="B6943" s="295" t="s">
        <v>14529</v>
      </c>
      <c r="C6943" s="296" t="s">
        <v>19</v>
      </c>
      <c r="D6943" s="297" t="n">
        <v>0.5039</v>
      </c>
      <c r="E6943" s="298" t="n">
        <f aca="false">1-D6943</f>
        <v>0.4961</v>
      </c>
      <c r="F6943" s="299" t="n">
        <v>9.05</v>
      </c>
    </row>
    <row r="6944" customFormat="false" ht="15" hidden="false" customHeight="false" outlineLevel="0" collapsed="false">
      <c r="A6944" s="294" t="s">
        <v>14530</v>
      </c>
      <c r="B6944" s="295" t="s">
        <v>14531</v>
      </c>
      <c r="C6944" s="296" t="s">
        <v>19</v>
      </c>
      <c r="D6944" s="297" t="n">
        <v>0.4231</v>
      </c>
      <c r="E6944" s="298" t="n">
        <f aca="false">1-D6944</f>
        <v>0.5769</v>
      </c>
      <c r="F6944" s="299" t="n">
        <v>15.01</v>
      </c>
    </row>
    <row r="6945" customFormat="false" ht="15" hidden="false" customHeight="false" outlineLevel="0" collapsed="false">
      <c r="A6945" s="294" t="s">
        <v>14532</v>
      </c>
      <c r="B6945" s="295" t="s">
        <v>14533</v>
      </c>
      <c r="C6945" s="296" t="s">
        <v>19</v>
      </c>
      <c r="D6945" s="297" t="n">
        <v>0.467</v>
      </c>
      <c r="E6945" s="298" t="n">
        <f aca="false">1-D6945</f>
        <v>0.533</v>
      </c>
      <c r="F6945" s="299" t="n">
        <v>4.39</v>
      </c>
    </row>
    <row r="6946" customFormat="false" ht="15" hidden="false" customHeight="false" outlineLevel="0" collapsed="false">
      <c r="A6946" s="294" t="s">
        <v>14534</v>
      </c>
      <c r="B6946" s="295" t="s">
        <v>14535</v>
      </c>
      <c r="C6946" s="296" t="s">
        <v>19</v>
      </c>
      <c r="D6946" s="297" t="n">
        <v>0.4364</v>
      </c>
      <c r="E6946" s="298" t="n">
        <f aca="false">1-D6946</f>
        <v>0.5636</v>
      </c>
      <c r="F6946" s="299" t="n">
        <v>5.5</v>
      </c>
    </row>
    <row r="6947" customFormat="false" ht="15" hidden="false" customHeight="false" outlineLevel="0" collapsed="false">
      <c r="A6947" s="294" t="s">
        <v>14536</v>
      </c>
      <c r="B6947" s="295" t="s">
        <v>14537</v>
      </c>
      <c r="C6947" s="296" t="s">
        <v>19</v>
      </c>
      <c r="D6947" s="297" t="n">
        <v>0.4484</v>
      </c>
      <c r="E6947" s="298" t="n">
        <f aca="false">1-D6947</f>
        <v>0.5516</v>
      </c>
      <c r="F6947" s="299" t="n">
        <v>6.98</v>
      </c>
    </row>
    <row r="6948" customFormat="false" ht="15" hidden="false" customHeight="false" outlineLevel="0" collapsed="false">
      <c r="A6948" s="294" t="s">
        <v>14538</v>
      </c>
      <c r="B6948" s="295" t="s">
        <v>14539</v>
      </c>
      <c r="C6948" s="296" t="s">
        <v>19</v>
      </c>
      <c r="D6948" s="297" t="n">
        <v>0.7302</v>
      </c>
      <c r="E6948" s="298" t="n">
        <f aca="false">1-D6948</f>
        <v>0.2698</v>
      </c>
      <c r="F6948" s="299" t="n">
        <v>58.71</v>
      </c>
    </row>
    <row r="6949" customFormat="false" ht="15" hidden="false" customHeight="false" outlineLevel="0" collapsed="false">
      <c r="A6949" s="294" t="s">
        <v>14540</v>
      </c>
      <c r="B6949" s="295" t="s">
        <v>14541</v>
      </c>
      <c r="C6949" s="296" t="s">
        <v>19</v>
      </c>
      <c r="D6949" s="297" t="n">
        <v>0.7193</v>
      </c>
      <c r="E6949" s="298" t="n">
        <f aca="false">1-D6949</f>
        <v>0.2807</v>
      </c>
      <c r="F6949" s="299" t="n">
        <v>6.59</v>
      </c>
    </row>
    <row r="6950" customFormat="false" ht="15" hidden="false" customHeight="false" outlineLevel="0" collapsed="false">
      <c r="A6950" s="294" t="s">
        <v>14542</v>
      </c>
      <c r="B6950" s="295" t="s">
        <v>14543</v>
      </c>
      <c r="C6950" s="296" t="s">
        <v>19</v>
      </c>
      <c r="D6950" s="297" t="n">
        <v>0.7189</v>
      </c>
      <c r="E6950" s="298" t="n">
        <f aca="false">1-D6950</f>
        <v>0.2811</v>
      </c>
      <c r="F6950" s="299" t="n">
        <v>42.94</v>
      </c>
    </row>
    <row r="6951" customFormat="false" ht="15" hidden="false" customHeight="false" outlineLevel="0" collapsed="false">
      <c r="A6951" s="294" t="s">
        <v>14544</v>
      </c>
      <c r="B6951" s="295" t="s">
        <v>14545</v>
      </c>
      <c r="C6951" s="296" t="s">
        <v>19</v>
      </c>
      <c r="D6951" s="297" t="n">
        <v>0.7189</v>
      </c>
      <c r="E6951" s="298" t="n">
        <f aca="false">1-D6951</f>
        <v>0.2811</v>
      </c>
      <c r="F6951" s="299" t="n">
        <v>15.05</v>
      </c>
    </row>
    <row r="6952" customFormat="false" ht="15" hidden="false" customHeight="false" outlineLevel="0" collapsed="false">
      <c r="A6952" s="294" t="s">
        <v>14546</v>
      </c>
      <c r="B6952" s="295" t="s">
        <v>14547</v>
      </c>
      <c r="C6952" s="296" t="s">
        <v>61</v>
      </c>
      <c r="D6952" s="297" t="n">
        <v>0.7186</v>
      </c>
      <c r="E6952" s="298" t="n">
        <f aca="false">1-D6952</f>
        <v>0.2814</v>
      </c>
      <c r="F6952" s="299" t="n">
        <v>9.95</v>
      </c>
    </row>
    <row r="6953" customFormat="false" ht="15" hidden="false" customHeight="false" outlineLevel="0" collapsed="false">
      <c r="A6953" s="294" t="s">
        <v>14548</v>
      </c>
      <c r="B6953" s="295" t="s">
        <v>14549</v>
      </c>
      <c r="C6953" s="296" t="s">
        <v>61</v>
      </c>
      <c r="D6953" s="297" t="n">
        <v>0.7303</v>
      </c>
      <c r="E6953" s="298" t="n">
        <f aca="false">1-D6953</f>
        <v>0.2697</v>
      </c>
      <c r="F6953" s="299" t="n">
        <v>10.68</v>
      </c>
    </row>
    <row r="6954" customFormat="false" ht="15" hidden="false" customHeight="false" outlineLevel="0" collapsed="false">
      <c r="A6954" s="294" t="s">
        <v>333</v>
      </c>
      <c r="B6954" s="295" t="s">
        <v>334</v>
      </c>
      <c r="C6954" s="296" t="s">
        <v>61</v>
      </c>
      <c r="D6954" s="297" t="n">
        <v>0.7305</v>
      </c>
      <c r="E6954" s="298" t="n">
        <f aca="false">1-D6954</f>
        <v>0.2695</v>
      </c>
      <c r="F6954" s="299" t="n">
        <v>9.61</v>
      </c>
    </row>
    <row r="6955" customFormat="false" ht="15" hidden="false" customHeight="false" outlineLevel="0" collapsed="false">
      <c r="A6955" s="294" t="s">
        <v>14550</v>
      </c>
      <c r="B6955" s="295" t="s">
        <v>14551</v>
      </c>
      <c r="C6955" s="296" t="s">
        <v>61</v>
      </c>
      <c r="D6955" s="297" t="n">
        <v>0.7266</v>
      </c>
      <c r="E6955" s="298" t="n">
        <f aca="false">1-D6955</f>
        <v>0.2734</v>
      </c>
      <c r="F6955" s="299" t="n">
        <v>6.84</v>
      </c>
    </row>
    <row r="6956" customFormat="false" ht="15" hidden="false" customHeight="false" outlineLevel="0" collapsed="false">
      <c r="A6956" s="294" t="s">
        <v>14552</v>
      </c>
      <c r="B6956" s="295" t="s">
        <v>14553</v>
      </c>
      <c r="C6956" s="296" t="s">
        <v>61</v>
      </c>
      <c r="D6956" s="297" t="n">
        <v>0.7296</v>
      </c>
      <c r="E6956" s="298" t="n">
        <f aca="false">1-D6956</f>
        <v>0.2704</v>
      </c>
      <c r="F6956" s="299" t="n">
        <v>7.84</v>
      </c>
    </row>
    <row r="6957" customFormat="false" ht="15" hidden="false" customHeight="false" outlineLevel="0" collapsed="false">
      <c r="A6957" s="294" t="s">
        <v>14554</v>
      </c>
      <c r="B6957" s="295" t="s">
        <v>14555</v>
      </c>
      <c r="C6957" s="296" t="s">
        <v>61</v>
      </c>
      <c r="D6957" s="297" t="n">
        <v>0.729</v>
      </c>
      <c r="E6957" s="298" t="n">
        <f aca="false">1-D6957</f>
        <v>0.271</v>
      </c>
      <c r="F6957" s="299" t="n">
        <v>6.79</v>
      </c>
    </row>
    <row r="6958" customFormat="false" ht="15" hidden="false" customHeight="false" outlineLevel="0" collapsed="false">
      <c r="A6958" s="294" t="s">
        <v>14556</v>
      </c>
      <c r="B6958" s="295" t="s">
        <v>14557</v>
      </c>
      <c r="C6958" s="296" t="s">
        <v>61</v>
      </c>
      <c r="D6958" s="297" t="n">
        <v>0.6859</v>
      </c>
      <c r="E6958" s="298" t="n">
        <f aca="false">1-D6958</f>
        <v>0.3141</v>
      </c>
      <c r="F6958" s="299" t="n">
        <v>10.03</v>
      </c>
    </row>
    <row r="6959" customFormat="false" ht="15" hidden="false" customHeight="false" outlineLevel="0" collapsed="false">
      <c r="A6959" s="294" t="s">
        <v>14558</v>
      </c>
      <c r="B6959" s="295" t="s">
        <v>14559</v>
      </c>
      <c r="C6959" s="296" t="s">
        <v>61</v>
      </c>
      <c r="D6959" s="297" t="n">
        <v>0.6849</v>
      </c>
      <c r="E6959" s="298" t="n">
        <f aca="false">1-D6959</f>
        <v>0.3151</v>
      </c>
      <c r="F6959" s="299" t="n">
        <v>13.33</v>
      </c>
    </row>
    <row r="6960" customFormat="false" ht="15" hidden="false" customHeight="false" outlineLevel="0" collapsed="false">
      <c r="A6960" s="294" t="s">
        <v>14560</v>
      </c>
      <c r="B6960" s="295" t="s">
        <v>14561</v>
      </c>
      <c r="C6960" s="296" t="s">
        <v>61</v>
      </c>
      <c r="D6960" s="297" t="n">
        <v>0.6843</v>
      </c>
      <c r="E6960" s="298" t="n">
        <f aca="false">1-D6960</f>
        <v>0.3157</v>
      </c>
      <c r="F6960" s="299" t="n">
        <v>7.57</v>
      </c>
    </row>
    <row r="6961" customFormat="false" ht="15" hidden="false" customHeight="false" outlineLevel="0" collapsed="false">
      <c r="A6961" s="294" t="s">
        <v>14562</v>
      </c>
      <c r="B6961" s="295" t="s">
        <v>14563</v>
      </c>
      <c r="C6961" s="296" t="s">
        <v>61</v>
      </c>
      <c r="D6961" s="297" t="n">
        <v>0.7025</v>
      </c>
      <c r="E6961" s="298" t="n">
        <f aca="false">1-D6961</f>
        <v>0.2975</v>
      </c>
      <c r="F6961" s="299" t="n">
        <v>20.74</v>
      </c>
    </row>
    <row r="6962" customFormat="false" ht="15" hidden="false" customHeight="false" outlineLevel="0" collapsed="false">
      <c r="A6962" s="294" t="s">
        <v>14564</v>
      </c>
      <c r="B6962" s="295" t="s">
        <v>14565</v>
      </c>
      <c r="C6962" s="296" t="s">
        <v>61</v>
      </c>
      <c r="D6962" s="297" t="n">
        <v>0.7027</v>
      </c>
      <c r="E6962" s="298" t="n">
        <f aca="false">1-D6962</f>
        <v>0.2973</v>
      </c>
      <c r="F6962" s="299" t="n">
        <v>27.55</v>
      </c>
    </row>
    <row r="6963" customFormat="false" ht="15" hidden="false" customHeight="false" outlineLevel="0" collapsed="false">
      <c r="A6963" s="294" t="s">
        <v>14566</v>
      </c>
      <c r="B6963" s="295" t="s">
        <v>14567</v>
      </c>
      <c r="C6963" s="296" t="s">
        <v>61</v>
      </c>
      <c r="D6963" s="297" t="n">
        <v>0.7027</v>
      </c>
      <c r="E6963" s="298" t="n">
        <f aca="false">1-D6963</f>
        <v>0.2973</v>
      </c>
      <c r="F6963" s="299" t="n">
        <v>15.64</v>
      </c>
    </row>
    <row r="6964" customFormat="false" ht="15" hidden="false" customHeight="false" outlineLevel="0" collapsed="false">
      <c r="A6964" s="294" t="s">
        <v>14568</v>
      </c>
      <c r="B6964" s="295" t="s">
        <v>14569</v>
      </c>
      <c r="C6964" s="296" t="s">
        <v>61</v>
      </c>
      <c r="D6964" s="297" t="n">
        <v>0.3394</v>
      </c>
      <c r="E6964" s="298" t="n">
        <f aca="false">1-D6964</f>
        <v>0.6606</v>
      </c>
      <c r="F6964" s="299" t="n">
        <v>22.66</v>
      </c>
    </row>
    <row r="6965" customFormat="false" ht="15" hidden="false" customHeight="false" outlineLevel="0" collapsed="false">
      <c r="A6965" s="294" t="s">
        <v>14570</v>
      </c>
      <c r="B6965" s="295" t="s">
        <v>14571</v>
      </c>
      <c r="C6965" s="296" t="s">
        <v>61</v>
      </c>
      <c r="D6965" s="297" t="n">
        <v>0.2754</v>
      </c>
      <c r="E6965" s="298" t="n">
        <f aca="false">1-D6965</f>
        <v>0.7246</v>
      </c>
      <c r="F6965" s="299" t="n">
        <v>27.41</v>
      </c>
    </row>
    <row r="6966" customFormat="false" ht="15" hidden="false" customHeight="false" outlineLevel="0" collapsed="false">
      <c r="A6966" s="294" t="s">
        <v>14572</v>
      </c>
      <c r="B6966" s="295" t="s">
        <v>14573</v>
      </c>
      <c r="C6966" s="296" t="s">
        <v>61</v>
      </c>
      <c r="D6966" s="297" t="n">
        <v>0.2854</v>
      </c>
      <c r="E6966" s="298" t="n">
        <f aca="false">1-D6966</f>
        <v>0.7146</v>
      </c>
      <c r="F6966" s="299" t="n">
        <v>4.73</v>
      </c>
    </row>
    <row r="6967" customFormat="false" ht="15" hidden="false" customHeight="false" outlineLevel="0" collapsed="false">
      <c r="A6967" s="294" t="s">
        <v>14574</v>
      </c>
      <c r="B6967" s="295" t="s">
        <v>14575</v>
      </c>
      <c r="C6967" s="296" t="s">
        <v>61</v>
      </c>
      <c r="D6967" s="297" t="n">
        <v>0.4739</v>
      </c>
      <c r="E6967" s="298" t="n">
        <f aca="false">1-D6967</f>
        <v>0.5261</v>
      </c>
      <c r="F6967" s="299" t="n">
        <v>18.8</v>
      </c>
    </row>
    <row r="6968" customFormat="false" ht="15" hidden="false" customHeight="false" outlineLevel="0" collapsed="false">
      <c r="A6968" s="294" t="s">
        <v>14576</v>
      </c>
      <c r="B6968" s="295" t="s">
        <v>14577</v>
      </c>
      <c r="C6968" s="296" t="s">
        <v>61</v>
      </c>
      <c r="D6968" s="297" t="n">
        <v>0.4132</v>
      </c>
      <c r="E6968" s="298" t="n">
        <f aca="false">1-D6968</f>
        <v>0.5868</v>
      </c>
      <c r="F6968" s="299" t="n">
        <v>21.15</v>
      </c>
    </row>
    <row r="6969" customFormat="false" ht="15" hidden="false" customHeight="false" outlineLevel="0" collapsed="false">
      <c r="A6969" s="294" t="s">
        <v>14578</v>
      </c>
      <c r="B6969" s="295" t="s">
        <v>14579</v>
      </c>
      <c r="C6969" s="296" t="s">
        <v>61</v>
      </c>
      <c r="D6969" s="297" t="n">
        <v>0.3786</v>
      </c>
      <c r="E6969" s="298" t="n">
        <f aca="false">1-D6969</f>
        <v>0.6214</v>
      </c>
      <c r="F6969" s="299" t="n">
        <v>4.12</v>
      </c>
    </row>
    <row r="6970" customFormat="false" ht="15" hidden="false" customHeight="false" outlineLevel="0" collapsed="false">
      <c r="A6970" s="294" t="s">
        <v>14580</v>
      </c>
      <c r="B6970" s="295" t="s">
        <v>14581</v>
      </c>
      <c r="C6970" s="296" t="s">
        <v>39</v>
      </c>
      <c r="D6970" s="297" t="n">
        <v>0.3948</v>
      </c>
      <c r="E6970" s="298" t="n">
        <f aca="false">1-D6970</f>
        <v>0.6052</v>
      </c>
      <c r="F6970" s="299" t="n">
        <v>37.87</v>
      </c>
    </row>
    <row r="6971" customFormat="false" ht="15" hidden="false" customHeight="false" outlineLevel="0" collapsed="false">
      <c r="A6971" s="294" t="s">
        <v>14582</v>
      </c>
      <c r="B6971" s="295" t="s">
        <v>14583</v>
      </c>
      <c r="C6971" s="296" t="s">
        <v>39</v>
      </c>
      <c r="D6971" s="297" t="n">
        <v>0.2666</v>
      </c>
      <c r="E6971" s="298" t="n">
        <f aca="false">1-D6971</f>
        <v>0.7334</v>
      </c>
      <c r="F6971" s="299" t="n">
        <v>38.75</v>
      </c>
    </row>
    <row r="6972" customFormat="false" ht="15" hidden="false" customHeight="false" outlineLevel="0" collapsed="false">
      <c r="A6972" s="294" t="s">
        <v>14584</v>
      </c>
      <c r="B6972" s="295" t="s">
        <v>14585</v>
      </c>
      <c r="C6972" s="296" t="s">
        <v>61</v>
      </c>
      <c r="D6972" s="297" t="n">
        <v>0.3877</v>
      </c>
      <c r="E6972" s="298" t="n">
        <f aca="false">1-D6972</f>
        <v>0.6123</v>
      </c>
      <c r="F6972" s="299" t="n">
        <v>57.18</v>
      </c>
    </row>
    <row r="6973" customFormat="false" ht="15" hidden="false" customHeight="false" outlineLevel="0" collapsed="false">
      <c r="A6973" s="294" t="s">
        <v>14586</v>
      </c>
      <c r="B6973" s="295" t="s">
        <v>14587</v>
      </c>
      <c r="C6973" s="296" t="s">
        <v>61</v>
      </c>
      <c r="D6973" s="297" t="n">
        <v>0.347</v>
      </c>
      <c r="E6973" s="298" t="n">
        <f aca="false">1-D6973</f>
        <v>0.653</v>
      </c>
      <c r="F6973" s="299" t="n">
        <v>63.89</v>
      </c>
    </row>
    <row r="6974" customFormat="false" ht="15" hidden="false" customHeight="false" outlineLevel="0" collapsed="false">
      <c r="A6974" s="294" t="s">
        <v>14588</v>
      </c>
      <c r="B6974" s="295" t="s">
        <v>14589</v>
      </c>
      <c r="C6974" s="296" t="s">
        <v>39</v>
      </c>
      <c r="D6974" s="297" t="n">
        <v>0.5709</v>
      </c>
      <c r="E6974" s="298" t="n">
        <f aca="false">1-D6974</f>
        <v>0.4291</v>
      </c>
      <c r="F6974" s="299" t="n">
        <v>46.4</v>
      </c>
    </row>
    <row r="6975" customFormat="false" ht="15" hidden="false" customHeight="false" outlineLevel="0" collapsed="false">
      <c r="A6975" s="294" t="s">
        <v>14590</v>
      </c>
      <c r="B6975" s="295" t="s">
        <v>14591</v>
      </c>
      <c r="C6975" s="296" t="s">
        <v>39</v>
      </c>
      <c r="D6975" s="297" t="n">
        <v>0.554</v>
      </c>
      <c r="E6975" s="298" t="n">
        <f aca="false">1-D6975</f>
        <v>0.446</v>
      </c>
      <c r="F6975" s="299" t="n">
        <v>39.44</v>
      </c>
    </row>
    <row r="6976" customFormat="false" ht="15" hidden="false" customHeight="false" outlineLevel="0" collapsed="false">
      <c r="A6976" s="294" t="s">
        <v>14592</v>
      </c>
      <c r="B6976" s="295" t="s">
        <v>14593</v>
      </c>
      <c r="C6976" s="296" t="s">
        <v>39</v>
      </c>
      <c r="D6976" s="297" t="n">
        <v>0.5676</v>
      </c>
      <c r="E6976" s="298" t="n">
        <f aca="false">1-D6976</f>
        <v>0.4324</v>
      </c>
      <c r="F6976" s="299" t="n">
        <v>44.8</v>
      </c>
    </row>
    <row r="6977" customFormat="false" ht="15" hidden="false" customHeight="false" outlineLevel="0" collapsed="false">
      <c r="A6977" s="294" t="s">
        <v>14594</v>
      </c>
      <c r="B6977" s="295" t="s">
        <v>14595</v>
      </c>
      <c r="C6977" s="296" t="s">
        <v>39</v>
      </c>
      <c r="D6977" s="297" t="n">
        <v>0.5415</v>
      </c>
      <c r="E6977" s="298" t="n">
        <f aca="false">1-D6977</f>
        <v>0.4585</v>
      </c>
      <c r="F6977" s="299" t="n">
        <v>35.7</v>
      </c>
    </row>
    <row r="6978" customFormat="false" ht="15" hidden="false" customHeight="false" outlineLevel="0" collapsed="false">
      <c r="A6978" s="294" t="s">
        <v>14596</v>
      </c>
      <c r="B6978" s="295" t="s">
        <v>14597</v>
      </c>
      <c r="C6978" s="296" t="s">
        <v>39</v>
      </c>
      <c r="D6978" s="297" t="n">
        <v>0.5583</v>
      </c>
      <c r="E6978" s="298" t="n">
        <f aca="false">1-D6978</f>
        <v>0.4417</v>
      </c>
      <c r="F6978" s="299" t="n">
        <v>41.05</v>
      </c>
    </row>
    <row r="6979" customFormat="false" ht="15" hidden="false" customHeight="false" outlineLevel="0" collapsed="false">
      <c r="A6979" s="294" t="s">
        <v>14598</v>
      </c>
      <c r="B6979" s="295" t="s">
        <v>14599</v>
      </c>
      <c r="C6979" s="296" t="s">
        <v>39</v>
      </c>
      <c r="D6979" s="297" t="n">
        <v>0.5284</v>
      </c>
      <c r="E6979" s="298" t="n">
        <f aca="false">1-D6979</f>
        <v>0.4716</v>
      </c>
      <c r="F6979" s="299" t="n">
        <v>32.4</v>
      </c>
    </row>
    <row r="6980" customFormat="false" ht="15" hidden="false" customHeight="false" outlineLevel="0" collapsed="false">
      <c r="A6980" s="294" t="s">
        <v>14600</v>
      </c>
      <c r="B6980" s="295" t="s">
        <v>14601</v>
      </c>
      <c r="C6980" s="296" t="s">
        <v>39</v>
      </c>
      <c r="D6980" s="297" t="n">
        <v>0.566</v>
      </c>
      <c r="E6980" s="298" t="n">
        <f aca="false">1-D6980</f>
        <v>0.434</v>
      </c>
      <c r="F6980" s="299" t="n">
        <v>44.26</v>
      </c>
    </row>
    <row r="6981" customFormat="false" ht="15" hidden="false" customHeight="false" outlineLevel="0" collapsed="false">
      <c r="A6981" s="294" t="s">
        <v>14602</v>
      </c>
      <c r="B6981" s="295" t="s">
        <v>14603</v>
      </c>
      <c r="C6981" s="296" t="s">
        <v>39</v>
      </c>
      <c r="D6981" s="297" t="n">
        <v>0.5531</v>
      </c>
      <c r="E6981" s="298" t="n">
        <f aca="false">1-D6981</f>
        <v>0.4469</v>
      </c>
      <c r="F6981" s="299" t="n">
        <v>39.18</v>
      </c>
    </row>
    <row r="6982" customFormat="false" ht="15" hidden="false" customHeight="false" outlineLevel="0" collapsed="false">
      <c r="A6982" s="294" t="s">
        <v>14604</v>
      </c>
      <c r="B6982" s="295" t="s">
        <v>14605</v>
      </c>
      <c r="C6982" s="296" t="s">
        <v>39</v>
      </c>
      <c r="D6982" s="297" t="n">
        <v>0.5625</v>
      </c>
      <c r="E6982" s="298" t="n">
        <f aca="false">1-D6982</f>
        <v>0.4375</v>
      </c>
      <c r="F6982" s="299" t="n">
        <v>42.65</v>
      </c>
    </row>
    <row r="6983" customFormat="false" ht="15" hidden="false" customHeight="false" outlineLevel="0" collapsed="false">
      <c r="A6983" s="294" t="s">
        <v>14606</v>
      </c>
      <c r="B6983" s="295" t="s">
        <v>14607</v>
      </c>
      <c r="C6983" s="296" t="s">
        <v>39</v>
      </c>
      <c r="D6983" s="297" t="n">
        <v>0.5331</v>
      </c>
      <c r="E6983" s="298" t="n">
        <f aca="false">1-D6983</f>
        <v>0.4669</v>
      </c>
      <c r="F6983" s="299" t="n">
        <v>33.56</v>
      </c>
    </row>
    <row r="6984" customFormat="false" ht="15" hidden="false" customHeight="false" outlineLevel="0" collapsed="false">
      <c r="A6984" s="294" t="s">
        <v>14608</v>
      </c>
      <c r="B6984" s="295" t="s">
        <v>14609</v>
      </c>
      <c r="C6984" s="296" t="s">
        <v>39</v>
      </c>
      <c r="D6984" s="297" t="n">
        <v>0.5519</v>
      </c>
      <c r="E6984" s="298" t="n">
        <f aca="false">1-D6984</f>
        <v>0.4481</v>
      </c>
      <c r="F6984" s="299" t="n">
        <v>38.9</v>
      </c>
    </row>
    <row r="6985" customFormat="false" ht="15" hidden="false" customHeight="false" outlineLevel="0" collapsed="false">
      <c r="A6985" s="294" t="s">
        <v>14610</v>
      </c>
      <c r="B6985" s="295" t="s">
        <v>14611</v>
      </c>
      <c r="C6985" s="296" t="s">
        <v>39</v>
      </c>
      <c r="D6985" s="297" t="n">
        <v>0.56</v>
      </c>
      <c r="E6985" s="298" t="n">
        <f aca="false">1-D6985</f>
        <v>0.44</v>
      </c>
      <c r="F6985" s="299" t="n">
        <v>41.84</v>
      </c>
    </row>
    <row r="6986" customFormat="false" ht="15" hidden="false" customHeight="false" outlineLevel="0" collapsed="false">
      <c r="A6986" s="294" t="s">
        <v>14612</v>
      </c>
      <c r="B6986" s="295" t="s">
        <v>14613</v>
      </c>
      <c r="C6986" s="296" t="s">
        <v>39</v>
      </c>
      <c r="D6986" s="297" t="n">
        <v>0.5563</v>
      </c>
      <c r="E6986" s="298" t="n">
        <f aca="false">1-D6986</f>
        <v>0.4437</v>
      </c>
      <c r="F6986" s="299" t="n">
        <v>40.34</v>
      </c>
    </row>
    <row r="6987" customFormat="false" ht="15" hidden="false" customHeight="false" outlineLevel="0" collapsed="false">
      <c r="A6987" s="294" t="s">
        <v>14614</v>
      </c>
      <c r="B6987" s="295" t="s">
        <v>14615</v>
      </c>
      <c r="C6987" s="296" t="s">
        <v>39</v>
      </c>
      <c r="D6987" s="297" t="n">
        <v>0.5313</v>
      </c>
      <c r="E6987" s="298" t="n">
        <f aca="false">1-D6987</f>
        <v>0.4687</v>
      </c>
      <c r="F6987" s="299" t="n">
        <v>33.09</v>
      </c>
    </row>
    <row r="6988" customFormat="false" ht="15" hidden="false" customHeight="false" outlineLevel="0" collapsed="false">
      <c r="A6988" s="294" t="s">
        <v>14616</v>
      </c>
      <c r="B6988" s="295" t="s">
        <v>14617</v>
      </c>
      <c r="C6988" s="296" t="s">
        <v>39</v>
      </c>
      <c r="D6988" s="297" t="n">
        <v>0.5441</v>
      </c>
      <c r="E6988" s="298" t="n">
        <f aca="false">1-D6988</f>
        <v>0.4559</v>
      </c>
      <c r="F6988" s="299" t="n">
        <v>36.48</v>
      </c>
    </row>
    <row r="6989" customFormat="false" ht="15" hidden="false" customHeight="false" outlineLevel="0" collapsed="false">
      <c r="A6989" s="294" t="s">
        <v>14618</v>
      </c>
      <c r="B6989" s="295" t="s">
        <v>14619</v>
      </c>
      <c r="C6989" s="296" t="s">
        <v>39</v>
      </c>
      <c r="D6989" s="297" t="n">
        <v>0.4115</v>
      </c>
      <c r="E6989" s="298" t="n">
        <f aca="false">1-D6989</f>
        <v>0.5885</v>
      </c>
      <c r="F6989" s="299" t="n">
        <v>84.95</v>
      </c>
    </row>
    <row r="6990" customFormat="false" ht="15" hidden="false" customHeight="false" outlineLevel="0" collapsed="false">
      <c r="A6990" s="294" t="s">
        <v>14620</v>
      </c>
      <c r="B6990" s="295" t="s">
        <v>14621</v>
      </c>
      <c r="C6990" s="296" t="s">
        <v>39</v>
      </c>
      <c r="D6990" s="297" t="n">
        <v>0.4387</v>
      </c>
      <c r="E6990" s="298" t="n">
        <f aca="false">1-D6990</f>
        <v>0.5613</v>
      </c>
      <c r="F6990" s="299" t="n">
        <v>68.84</v>
      </c>
    </row>
    <row r="6991" customFormat="false" ht="15" hidden="false" customHeight="false" outlineLevel="0" collapsed="false">
      <c r="A6991" s="294" t="s">
        <v>14622</v>
      </c>
      <c r="B6991" s="295" t="s">
        <v>14623</v>
      </c>
      <c r="C6991" s="296" t="s">
        <v>39</v>
      </c>
      <c r="D6991" s="297" t="n">
        <v>0.3525</v>
      </c>
      <c r="E6991" s="298" t="n">
        <f aca="false">1-D6991</f>
        <v>0.6475</v>
      </c>
      <c r="F6991" s="299" t="n">
        <v>88.46</v>
      </c>
    </row>
    <row r="6992" customFormat="false" ht="15" hidden="false" customHeight="false" outlineLevel="0" collapsed="false">
      <c r="A6992" s="294" t="s">
        <v>14624</v>
      </c>
      <c r="B6992" s="295" t="s">
        <v>14625</v>
      </c>
      <c r="C6992" s="296" t="s">
        <v>39</v>
      </c>
      <c r="D6992" s="297" t="n">
        <v>0.4079</v>
      </c>
      <c r="E6992" s="298" t="n">
        <f aca="false">1-D6992</f>
        <v>0.5921</v>
      </c>
      <c r="F6992" s="299" t="n">
        <v>60.4</v>
      </c>
    </row>
    <row r="6993" customFormat="false" ht="15" hidden="false" customHeight="false" outlineLevel="0" collapsed="false">
      <c r="A6993" s="294" t="s">
        <v>14626</v>
      </c>
      <c r="B6993" s="295" t="s">
        <v>14627</v>
      </c>
      <c r="C6993" s="296" t="s">
        <v>72</v>
      </c>
      <c r="D6993" s="297" t="n">
        <v>0.0757</v>
      </c>
      <c r="E6993" s="298" t="n">
        <f aca="false">1-D6993</f>
        <v>0.9243</v>
      </c>
      <c r="F6993" s="299" t="n">
        <v>132.32</v>
      </c>
    </row>
    <row r="6994" customFormat="false" ht="15" hidden="false" customHeight="false" outlineLevel="0" collapsed="false">
      <c r="A6994" s="294" t="s">
        <v>14628</v>
      </c>
      <c r="B6994" s="295" t="s">
        <v>14629</v>
      </c>
      <c r="C6994" s="296" t="s">
        <v>72</v>
      </c>
      <c r="D6994" s="297" t="n">
        <v>0.1023</v>
      </c>
      <c r="E6994" s="298" t="n">
        <f aca="false">1-D6994</f>
        <v>0.8977</v>
      </c>
      <c r="F6994" s="299" t="n">
        <v>80.92</v>
      </c>
    </row>
    <row r="6995" customFormat="false" ht="15" hidden="false" customHeight="false" outlineLevel="0" collapsed="false">
      <c r="A6995" s="294" t="s">
        <v>14630</v>
      </c>
      <c r="B6995" s="295" t="s">
        <v>14631</v>
      </c>
      <c r="C6995" s="296" t="s">
        <v>72</v>
      </c>
      <c r="D6995" s="297" t="n">
        <v>0.0575</v>
      </c>
      <c r="E6995" s="298" t="n">
        <f aca="false">1-D6995</f>
        <v>0.9425</v>
      </c>
      <c r="F6995" s="299" t="n">
        <v>143.94</v>
      </c>
    </row>
    <row r="6996" customFormat="false" ht="15" hidden="false" customHeight="false" outlineLevel="0" collapsed="false">
      <c r="A6996" s="294" t="s">
        <v>14632</v>
      </c>
      <c r="B6996" s="295" t="s">
        <v>14633</v>
      </c>
      <c r="C6996" s="296" t="s">
        <v>72</v>
      </c>
      <c r="D6996" s="297" t="n">
        <v>0.0477</v>
      </c>
      <c r="E6996" s="298" t="n">
        <f aca="false">1-D6996</f>
        <v>0.9523</v>
      </c>
      <c r="F6996" s="299" t="n">
        <v>173.44</v>
      </c>
    </row>
    <row r="6997" customFormat="false" ht="15" hidden="false" customHeight="false" outlineLevel="0" collapsed="false">
      <c r="A6997" s="294" t="s">
        <v>14634</v>
      </c>
      <c r="B6997" s="295" t="s">
        <v>14635</v>
      </c>
      <c r="C6997" s="296" t="s">
        <v>72</v>
      </c>
      <c r="D6997" s="297" t="n">
        <v>0.0409</v>
      </c>
      <c r="E6997" s="298" t="n">
        <f aca="false">1-D6997</f>
        <v>0.9591</v>
      </c>
      <c r="F6997" s="299" t="n">
        <v>202.54</v>
      </c>
    </row>
    <row r="6998" customFormat="false" ht="15" hidden="false" customHeight="false" outlineLevel="0" collapsed="false">
      <c r="A6998" s="294" t="s">
        <v>14636</v>
      </c>
      <c r="B6998" s="295" t="s">
        <v>14637</v>
      </c>
      <c r="C6998" s="296" t="s">
        <v>72</v>
      </c>
      <c r="D6998" s="297" t="n">
        <v>0.1147</v>
      </c>
      <c r="E6998" s="298" t="n">
        <f aca="false">1-D6998</f>
        <v>0.8853</v>
      </c>
      <c r="F6998" s="299" t="n">
        <v>72.19</v>
      </c>
    </row>
    <row r="6999" customFormat="false" ht="15" hidden="false" customHeight="false" outlineLevel="0" collapsed="false">
      <c r="A6999" s="294" t="s">
        <v>14638</v>
      </c>
      <c r="B6999" s="295" t="s">
        <v>14639</v>
      </c>
      <c r="C6999" s="296" t="s">
        <v>72</v>
      </c>
      <c r="D6999" s="297" t="n">
        <v>0.0611</v>
      </c>
      <c r="E6999" s="298" t="n">
        <f aca="false">1-D6999</f>
        <v>0.9389</v>
      </c>
      <c r="F6999" s="299" t="n">
        <v>135.55</v>
      </c>
    </row>
    <row r="7000" customFormat="false" ht="15" hidden="false" customHeight="false" outlineLevel="0" collapsed="false">
      <c r="A7000" s="294" t="s">
        <v>14640</v>
      </c>
      <c r="B7000" s="295" t="s">
        <v>14641</v>
      </c>
      <c r="C7000" s="296" t="s">
        <v>72</v>
      </c>
      <c r="D7000" s="297" t="n">
        <v>0.0501</v>
      </c>
      <c r="E7000" s="298" t="n">
        <f aca="false">1-D7000</f>
        <v>0.9499</v>
      </c>
      <c r="F7000" s="299" t="n">
        <v>165.22</v>
      </c>
    </row>
    <row r="7001" customFormat="false" ht="15" hidden="false" customHeight="false" outlineLevel="0" collapsed="false">
      <c r="A7001" s="294" t="s">
        <v>14642</v>
      </c>
      <c r="B7001" s="295" t="s">
        <v>14643</v>
      </c>
      <c r="C7001" s="296" t="s">
        <v>72</v>
      </c>
      <c r="D7001" s="297" t="n">
        <v>0.0426</v>
      </c>
      <c r="E7001" s="298" t="n">
        <f aca="false">1-D7001</f>
        <v>0.9574</v>
      </c>
      <c r="F7001" s="299" t="n">
        <v>194.5</v>
      </c>
    </row>
    <row r="7002" customFormat="false" ht="15" hidden="false" customHeight="false" outlineLevel="0" collapsed="false">
      <c r="A7002" s="294" t="s">
        <v>14644</v>
      </c>
      <c r="B7002" s="295" t="s">
        <v>14645</v>
      </c>
      <c r="C7002" s="296" t="s">
        <v>72</v>
      </c>
      <c r="D7002" s="297" t="n">
        <v>0.0667</v>
      </c>
      <c r="E7002" s="298" t="n">
        <f aca="false">1-D7002</f>
        <v>0.9333</v>
      </c>
      <c r="F7002" s="299" t="n">
        <v>124.16</v>
      </c>
    </row>
    <row r="7003" customFormat="false" ht="15" hidden="false" customHeight="false" outlineLevel="0" collapsed="false">
      <c r="A7003" s="294" t="s">
        <v>14646</v>
      </c>
      <c r="B7003" s="295" t="s">
        <v>14647</v>
      </c>
      <c r="C7003" s="296" t="s">
        <v>72</v>
      </c>
      <c r="D7003" s="297" t="n">
        <v>0.1332</v>
      </c>
      <c r="E7003" s="298" t="n">
        <f aca="false">1-D7003</f>
        <v>0.8668</v>
      </c>
      <c r="F7003" s="299" t="n">
        <v>207.16</v>
      </c>
    </row>
    <row r="7004" customFormat="false" ht="15" hidden="false" customHeight="false" outlineLevel="0" collapsed="false">
      <c r="A7004" s="294" t="s">
        <v>14648</v>
      </c>
      <c r="B7004" s="295" t="s">
        <v>14649</v>
      </c>
      <c r="C7004" s="296" t="s">
        <v>72</v>
      </c>
      <c r="D7004" s="297" t="n">
        <v>0.1331</v>
      </c>
      <c r="E7004" s="298" t="n">
        <f aca="false">1-D7004</f>
        <v>0.8669</v>
      </c>
      <c r="F7004" s="299" t="n">
        <v>62.23</v>
      </c>
    </row>
    <row r="7005" customFormat="false" ht="15" hidden="false" customHeight="false" outlineLevel="0" collapsed="false">
      <c r="A7005" s="294" t="s">
        <v>14650</v>
      </c>
      <c r="B7005" s="295" t="s">
        <v>14651</v>
      </c>
      <c r="C7005" s="296" t="s">
        <v>72</v>
      </c>
      <c r="D7005" s="297" t="n">
        <v>0.0884</v>
      </c>
      <c r="E7005" s="298" t="n">
        <f aca="false">1-D7005</f>
        <v>0.9116</v>
      </c>
      <c r="F7005" s="299" t="n">
        <v>93.62</v>
      </c>
    </row>
    <row r="7006" customFormat="false" ht="15" hidden="false" customHeight="false" outlineLevel="0" collapsed="false">
      <c r="A7006" s="294" t="s">
        <v>14652</v>
      </c>
      <c r="B7006" s="295" t="s">
        <v>14653</v>
      </c>
      <c r="C7006" s="296" t="s">
        <v>72</v>
      </c>
      <c r="D7006" s="297" t="n">
        <v>0.2904</v>
      </c>
      <c r="E7006" s="298" t="n">
        <f aca="false">1-D7006</f>
        <v>0.7096</v>
      </c>
      <c r="F7006" s="299" t="n">
        <v>28.51</v>
      </c>
    </row>
    <row r="7007" customFormat="false" ht="15" hidden="false" customHeight="false" outlineLevel="0" collapsed="false">
      <c r="A7007" s="294" t="s">
        <v>14654</v>
      </c>
      <c r="B7007" s="295" t="s">
        <v>14655</v>
      </c>
      <c r="C7007" s="296" t="s">
        <v>72</v>
      </c>
      <c r="D7007" s="297" t="n">
        <v>0.3979</v>
      </c>
      <c r="E7007" s="298" t="n">
        <f aca="false">1-D7007</f>
        <v>0.6021</v>
      </c>
      <c r="F7007" s="299" t="n">
        <v>252.12</v>
      </c>
    </row>
    <row r="7008" customFormat="false" ht="15" hidden="false" customHeight="false" outlineLevel="0" collapsed="false">
      <c r="A7008" s="294" t="s">
        <v>14656</v>
      </c>
      <c r="B7008" s="295" t="s">
        <v>14657</v>
      </c>
      <c r="C7008" s="296" t="s">
        <v>72</v>
      </c>
      <c r="D7008" s="297" t="n">
        <v>0.4912</v>
      </c>
      <c r="E7008" s="298" t="n">
        <f aca="false">1-D7008</f>
        <v>0.5088</v>
      </c>
      <c r="F7008" s="299" t="n">
        <v>200.72</v>
      </c>
    </row>
    <row r="7009" customFormat="false" ht="15" hidden="false" customHeight="false" outlineLevel="0" collapsed="false">
      <c r="A7009" s="294" t="s">
        <v>14658</v>
      </c>
      <c r="B7009" s="295" t="s">
        <v>14659</v>
      </c>
      <c r="C7009" s="296" t="s">
        <v>72</v>
      </c>
      <c r="D7009" s="297" t="n">
        <v>0.3738</v>
      </c>
      <c r="E7009" s="298" t="n">
        <f aca="false">1-D7009</f>
        <v>0.6262</v>
      </c>
      <c r="F7009" s="299" t="n">
        <v>263.74</v>
      </c>
    </row>
    <row r="7010" customFormat="false" ht="15" hidden="false" customHeight="false" outlineLevel="0" collapsed="false">
      <c r="A7010" s="294" t="s">
        <v>14660</v>
      </c>
      <c r="B7010" s="295" t="s">
        <v>14661</v>
      </c>
      <c r="C7010" s="296" t="s">
        <v>72</v>
      </c>
      <c r="D7010" s="297" t="n">
        <v>0.3362</v>
      </c>
      <c r="E7010" s="298" t="n">
        <f aca="false">1-D7010</f>
        <v>0.6638</v>
      </c>
      <c r="F7010" s="299" t="n">
        <v>293.24</v>
      </c>
    </row>
    <row r="7011" customFormat="false" ht="15" hidden="false" customHeight="false" outlineLevel="0" collapsed="false">
      <c r="A7011" s="294" t="s">
        <v>14662</v>
      </c>
      <c r="B7011" s="295" t="s">
        <v>14663</v>
      </c>
      <c r="C7011" s="296" t="s">
        <v>72</v>
      </c>
      <c r="D7011" s="297" t="n">
        <v>0.3059</v>
      </c>
      <c r="E7011" s="298" t="n">
        <f aca="false">1-D7011</f>
        <v>0.6941</v>
      </c>
      <c r="F7011" s="299" t="n">
        <v>322.34</v>
      </c>
    </row>
    <row r="7012" customFormat="false" ht="15" hidden="false" customHeight="false" outlineLevel="0" collapsed="false">
      <c r="A7012" s="294" t="s">
        <v>14664</v>
      </c>
      <c r="B7012" s="295" t="s">
        <v>14665</v>
      </c>
      <c r="C7012" s="296" t="s">
        <v>72</v>
      </c>
      <c r="D7012" s="297" t="n">
        <v>0.5135</v>
      </c>
      <c r="E7012" s="298" t="n">
        <f aca="false">1-D7012</f>
        <v>0.4865</v>
      </c>
      <c r="F7012" s="299" t="n">
        <v>191.99</v>
      </c>
    </row>
    <row r="7013" customFormat="false" ht="15" hidden="false" customHeight="false" outlineLevel="0" collapsed="false">
      <c r="A7013" s="294" t="s">
        <v>14666</v>
      </c>
      <c r="B7013" s="295" t="s">
        <v>14667</v>
      </c>
      <c r="C7013" s="296" t="s">
        <v>72</v>
      </c>
      <c r="D7013" s="297" t="n">
        <v>0.3861</v>
      </c>
      <c r="E7013" s="298" t="n">
        <f aca="false">1-D7013</f>
        <v>0.6139</v>
      </c>
      <c r="F7013" s="299" t="n">
        <v>255.35</v>
      </c>
    </row>
    <row r="7014" customFormat="false" ht="15" hidden="false" customHeight="false" outlineLevel="0" collapsed="false">
      <c r="A7014" s="294" t="s">
        <v>14668</v>
      </c>
      <c r="B7014" s="295" t="s">
        <v>14669</v>
      </c>
      <c r="C7014" s="296" t="s">
        <v>72</v>
      </c>
      <c r="D7014" s="297" t="n">
        <v>0.3459</v>
      </c>
      <c r="E7014" s="298" t="n">
        <f aca="false">1-D7014</f>
        <v>0.6541</v>
      </c>
      <c r="F7014" s="299" t="n">
        <v>285.02</v>
      </c>
    </row>
    <row r="7015" customFormat="false" ht="15" hidden="false" customHeight="false" outlineLevel="0" collapsed="false">
      <c r="A7015" s="294" t="s">
        <v>14670</v>
      </c>
      <c r="B7015" s="295" t="s">
        <v>14671</v>
      </c>
      <c r="C7015" s="296" t="s">
        <v>72</v>
      </c>
      <c r="D7015" s="297" t="n">
        <v>0.3137</v>
      </c>
      <c r="E7015" s="298" t="n">
        <f aca="false">1-D7015</f>
        <v>0.6863</v>
      </c>
      <c r="F7015" s="299" t="n">
        <v>314.3</v>
      </c>
    </row>
    <row r="7016" customFormat="false" ht="15" hidden="false" customHeight="false" outlineLevel="0" collapsed="false">
      <c r="A7016" s="294" t="s">
        <v>14672</v>
      </c>
      <c r="B7016" s="295" t="s">
        <v>14673</v>
      </c>
      <c r="C7016" s="296" t="s">
        <v>72</v>
      </c>
      <c r="D7016" s="297" t="n">
        <v>0.4041</v>
      </c>
      <c r="E7016" s="298" t="n">
        <f aca="false">1-D7016</f>
        <v>0.5959</v>
      </c>
      <c r="F7016" s="299" t="n">
        <v>243.97</v>
      </c>
    </row>
    <row r="7017" customFormat="false" ht="15" hidden="false" customHeight="false" outlineLevel="0" collapsed="false">
      <c r="A7017" s="294" t="s">
        <v>14674</v>
      </c>
      <c r="B7017" s="295" t="s">
        <v>14675</v>
      </c>
      <c r="C7017" s="296" t="s">
        <v>72</v>
      </c>
      <c r="D7017" s="297" t="n">
        <v>0.3597</v>
      </c>
      <c r="E7017" s="298" t="n">
        <f aca="false">1-D7017</f>
        <v>0.6403</v>
      </c>
      <c r="F7017" s="299" t="n">
        <v>274.12</v>
      </c>
    </row>
    <row r="7018" customFormat="false" ht="15" hidden="false" customHeight="false" outlineLevel="0" collapsed="false">
      <c r="A7018" s="294" t="s">
        <v>14676</v>
      </c>
      <c r="B7018" s="295" t="s">
        <v>14677</v>
      </c>
      <c r="C7018" s="296" t="s">
        <v>72</v>
      </c>
      <c r="D7018" s="297" t="n">
        <v>0.5416</v>
      </c>
      <c r="E7018" s="298" t="n">
        <f aca="false">1-D7018</f>
        <v>0.4584</v>
      </c>
      <c r="F7018" s="299" t="n">
        <v>182.03</v>
      </c>
    </row>
    <row r="7019" customFormat="false" ht="15" hidden="false" customHeight="false" outlineLevel="0" collapsed="false">
      <c r="A7019" s="294" t="s">
        <v>14678</v>
      </c>
      <c r="B7019" s="295" t="s">
        <v>14679</v>
      </c>
      <c r="C7019" s="296" t="s">
        <v>72</v>
      </c>
      <c r="D7019" s="297" t="n">
        <v>0.462</v>
      </c>
      <c r="E7019" s="298" t="n">
        <f aca="false">1-D7019</f>
        <v>0.538</v>
      </c>
      <c r="F7019" s="299" t="n">
        <v>213.42</v>
      </c>
    </row>
    <row r="7020" customFormat="false" ht="15" hidden="false" customHeight="false" outlineLevel="0" collapsed="false">
      <c r="A7020" s="294" t="s">
        <v>14680</v>
      </c>
      <c r="B7020" s="295" t="s">
        <v>14681</v>
      </c>
      <c r="C7020" s="296" t="s">
        <v>72</v>
      </c>
      <c r="D7020" s="297" t="n">
        <v>0.6648</v>
      </c>
      <c r="E7020" s="298" t="n">
        <f aca="false">1-D7020</f>
        <v>0.3352</v>
      </c>
      <c r="F7020" s="299" t="n">
        <v>148.31</v>
      </c>
    </row>
    <row r="7021" customFormat="false" ht="15" hidden="false" customHeight="false" outlineLevel="0" collapsed="false">
      <c r="A7021" s="294" t="s">
        <v>14682</v>
      </c>
      <c r="B7021" s="295" t="s">
        <v>14683</v>
      </c>
      <c r="C7021" s="296" t="s">
        <v>39</v>
      </c>
      <c r="D7021" s="297" t="n">
        <v>0.4541</v>
      </c>
      <c r="E7021" s="298" t="n">
        <f aca="false">1-D7021</f>
        <v>0.5459</v>
      </c>
      <c r="F7021" s="299" t="n">
        <v>76.51</v>
      </c>
    </row>
    <row r="7022" customFormat="false" ht="15" hidden="false" customHeight="false" outlineLevel="0" collapsed="false">
      <c r="A7022" s="294" t="s">
        <v>14684</v>
      </c>
      <c r="B7022" s="295" t="s">
        <v>14685</v>
      </c>
      <c r="C7022" s="296" t="s">
        <v>39</v>
      </c>
      <c r="D7022" s="297" t="n">
        <v>0.4891</v>
      </c>
      <c r="E7022" s="298" t="n">
        <f aca="false">1-D7022</f>
        <v>0.5109</v>
      </c>
      <c r="F7022" s="299" t="n">
        <v>60.6</v>
      </c>
    </row>
    <row r="7023" customFormat="false" ht="15" hidden="false" customHeight="false" outlineLevel="0" collapsed="false">
      <c r="A7023" s="294" t="s">
        <v>14686</v>
      </c>
      <c r="B7023" s="295" t="s">
        <v>14687</v>
      </c>
      <c r="C7023" s="296" t="s">
        <v>39</v>
      </c>
      <c r="D7023" s="297" t="n">
        <v>0.3816</v>
      </c>
      <c r="E7023" s="298" t="n">
        <f aca="false">1-D7023</f>
        <v>0.6184</v>
      </c>
      <c r="F7023" s="299" t="n">
        <v>81.91</v>
      </c>
    </row>
    <row r="7024" customFormat="false" ht="15" hidden="false" customHeight="false" outlineLevel="0" collapsed="false">
      <c r="A7024" s="294" t="s">
        <v>14688</v>
      </c>
      <c r="B7024" s="295" t="s">
        <v>14689</v>
      </c>
      <c r="C7024" s="296" t="s">
        <v>39</v>
      </c>
      <c r="D7024" s="297" t="n">
        <v>0.5712</v>
      </c>
      <c r="E7024" s="298" t="n">
        <f aca="false">1-D7024</f>
        <v>0.4288</v>
      </c>
      <c r="F7024" s="299" t="n">
        <v>51.59</v>
      </c>
    </row>
    <row r="7025" customFormat="false" ht="15" hidden="false" customHeight="false" outlineLevel="0" collapsed="false">
      <c r="A7025" s="294" t="s">
        <v>14690</v>
      </c>
      <c r="B7025" s="295" t="s">
        <v>14691</v>
      </c>
      <c r="C7025" s="296" t="s">
        <v>39</v>
      </c>
      <c r="D7025" s="297" t="n">
        <v>0.5912</v>
      </c>
      <c r="E7025" s="298" t="n">
        <f aca="false">1-D7025</f>
        <v>0.4088</v>
      </c>
      <c r="F7025" s="299" t="n">
        <v>68.73</v>
      </c>
    </row>
    <row r="7026" customFormat="false" ht="15" hidden="false" customHeight="false" outlineLevel="0" collapsed="false">
      <c r="A7026" s="294" t="s">
        <v>14692</v>
      </c>
      <c r="B7026" s="295" t="s">
        <v>14693</v>
      </c>
      <c r="C7026" s="296" t="s">
        <v>39</v>
      </c>
      <c r="D7026" s="297" t="n">
        <v>0.4518</v>
      </c>
      <c r="E7026" s="298" t="n">
        <f aca="false">1-D7026</f>
        <v>0.5482</v>
      </c>
      <c r="F7026" s="299" t="n">
        <v>53.9</v>
      </c>
    </row>
    <row r="7027" customFormat="false" ht="15" hidden="false" customHeight="false" outlineLevel="0" collapsed="false">
      <c r="A7027" s="294" t="s">
        <v>14694</v>
      </c>
      <c r="B7027" s="295" t="s">
        <v>14695</v>
      </c>
      <c r="C7027" s="296" t="s">
        <v>72</v>
      </c>
      <c r="D7027" s="297" t="n">
        <v>0.1237</v>
      </c>
      <c r="E7027" s="298" t="n">
        <f aca="false">1-D7027</f>
        <v>0.8763</v>
      </c>
      <c r="F7027" s="299" t="n">
        <v>2038.57</v>
      </c>
    </row>
    <row r="7028" customFormat="false" ht="15" hidden="false" customHeight="false" outlineLevel="0" collapsed="false">
      <c r="A7028" s="294" t="s">
        <v>14696</v>
      </c>
      <c r="B7028" s="295" t="s">
        <v>14697</v>
      </c>
      <c r="C7028" s="296" t="s">
        <v>61</v>
      </c>
      <c r="D7028" s="297" t="n">
        <v>0.0467</v>
      </c>
      <c r="E7028" s="298" t="n">
        <f aca="false">1-D7028</f>
        <v>0.9533</v>
      </c>
      <c r="F7028" s="299" t="n">
        <v>137.21</v>
      </c>
    </row>
    <row r="7029" customFormat="false" ht="15" hidden="false" customHeight="false" outlineLevel="0" collapsed="false">
      <c r="A7029" s="294" t="s">
        <v>14698</v>
      </c>
      <c r="B7029" s="295" t="s">
        <v>14699</v>
      </c>
      <c r="C7029" s="296" t="s">
        <v>61</v>
      </c>
      <c r="D7029" s="297" t="n">
        <v>0.0457</v>
      </c>
      <c r="E7029" s="298" t="n">
        <f aca="false">1-D7029</f>
        <v>0.9543</v>
      </c>
      <c r="F7029" s="299" t="n">
        <v>165.97</v>
      </c>
    </row>
    <row r="7030" customFormat="false" ht="15" hidden="false" customHeight="false" outlineLevel="0" collapsed="false">
      <c r="A7030" s="294" t="s">
        <v>14700</v>
      </c>
      <c r="B7030" s="295" t="s">
        <v>14701</v>
      </c>
      <c r="C7030" s="296" t="s">
        <v>61</v>
      </c>
      <c r="D7030" s="297" t="n">
        <v>0.0441</v>
      </c>
      <c r="E7030" s="298" t="n">
        <f aca="false">1-D7030</f>
        <v>0.9559</v>
      </c>
      <c r="F7030" s="299" t="n">
        <v>203.33</v>
      </c>
    </row>
    <row r="7031" customFormat="false" ht="15" hidden="false" customHeight="false" outlineLevel="0" collapsed="false">
      <c r="A7031" s="294" t="s">
        <v>14702</v>
      </c>
      <c r="B7031" s="295" t="s">
        <v>14703</v>
      </c>
      <c r="C7031" s="296" t="s">
        <v>61</v>
      </c>
      <c r="D7031" s="297" t="n">
        <v>0.0413</v>
      </c>
      <c r="E7031" s="298" t="n">
        <f aca="false">1-D7031</f>
        <v>0.9587</v>
      </c>
      <c r="F7031" s="299" t="n">
        <v>269.07</v>
      </c>
    </row>
    <row r="7032" customFormat="false" ht="15" hidden="false" customHeight="false" outlineLevel="0" collapsed="false">
      <c r="A7032" s="294" t="s">
        <v>14704</v>
      </c>
      <c r="B7032" s="295" t="s">
        <v>14705</v>
      </c>
      <c r="C7032" s="296" t="s">
        <v>61</v>
      </c>
      <c r="D7032" s="297" t="n">
        <v>0.0904</v>
      </c>
      <c r="E7032" s="298" t="n">
        <f aca="false">1-D7032</f>
        <v>0.9096</v>
      </c>
      <c r="F7032" s="299" t="n">
        <v>29.66</v>
      </c>
    </row>
    <row r="7033" customFormat="false" ht="15" hidden="false" customHeight="false" outlineLevel="0" collapsed="false">
      <c r="A7033" s="294" t="s">
        <v>14706</v>
      </c>
      <c r="B7033" s="295" t="s">
        <v>14707</v>
      </c>
      <c r="C7033" s="296" t="s">
        <v>61</v>
      </c>
      <c r="D7033" s="297" t="n">
        <v>0.0388</v>
      </c>
      <c r="E7033" s="298" t="n">
        <f aca="false">1-D7033</f>
        <v>0.9612</v>
      </c>
      <c r="F7033" s="299" t="n">
        <v>347.75</v>
      </c>
    </row>
    <row r="7034" customFormat="false" ht="15" hidden="false" customHeight="false" outlineLevel="0" collapsed="false">
      <c r="A7034" s="294" t="s">
        <v>14708</v>
      </c>
      <c r="B7034" s="295" t="s">
        <v>14709</v>
      </c>
      <c r="C7034" s="296" t="s">
        <v>61</v>
      </c>
      <c r="D7034" s="297" t="n">
        <v>0.0751</v>
      </c>
      <c r="E7034" s="298" t="n">
        <f aca="false">1-D7034</f>
        <v>0.9249</v>
      </c>
      <c r="F7034" s="299" t="n">
        <v>40.86</v>
      </c>
    </row>
    <row r="7035" customFormat="false" ht="15" hidden="false" customHeight="false" outlineLevel="0" collapsed="false">
      <c r="A7035" s="294" t="s">
        <v>14710</v>
      </c>
      <c r="B7035" s="295" t="s">
        <v>14711</v>
      </c>
      <c r="C7035" s="296" t="s">
        <v>61</v>
      </c>
      <c r="D7035" s="297" t="n">
        <v>0.062</v>
      </c>
      <c r="E7035" s="298" t="n">
        <f aca="false">1-D7035</f>
        <v>0.938</v>
      </c>
      <c r="F7035" s="299" t="n">
        <v>59.16</v>
      </c>
    </row>
    <row r="7036" customFormat="false" ht="15" hidden="false" customHeight="false" outlineLevel="0" collapsed="false">
      <c r="A7036" s="294" t="s">
        <v>14712</v>
      </c>
      <c r="B7036" s="295" t="s">
        <v>14713</v>
      </c>
      <c r="C7036" s="296" t="s">
        <v>61</v>
      </c>
      <c r="D7036" s="297" t="n">
        <v>0.0544</v>
      </c>
      <c r="E7036" s="298" t="n">
        <f aca="false">1-D7036</f>
        <v>0.9456</v>
      </c>
      <c r="F7036" s="299" t="n">
        <v>81.79</v>
      </c>
    </row>
    <row r="7037" customFormat="false" ht="15" hidden="false" customHeight="false" outlineLevel="0" collapsed="false">
      <c r="A7037" s="294" t="s">
        <v>14714</v>
      </c>
      <c r="B7037" s="295" t="s">
        <v>14715</v>
      </c>
      <c r="C7037" s="296" t="s">
        <v>61</v>
      </c>
      <c r="D7037" s="297" t="n">
        <v>0.0515</v>
      </c>
      <c r="E7037" s="298" t="n">
        <f aca="false">1-D7037</f>
        <v>0.9485</v>
      </c>
      <c r="F7037" s="299" t="n">
        <v>105.68</v>
      </c>
    </row>
    <row r="7038" customFormat="false" ht="15" hidden="false" customHeight="false" outlineLevel="0" collapsed="false">
      <c r="A7038" s="294" t="s">
        <v>14716</v>
      </c>
      <c r="B7038" s="295" t="s">
        <v>14717</v>
      </c>
      <c r="C7038" s="296" t="s">
        <v>72</v>
      </c>
      <c r="D7038" s="297" t="n">
        <v>0.3735</v>
      </c>
      <c r="E7038" s="298" t="n">
        <f aca="false">1-D7038</f>
        <v>0.6265</v>
      </c>
      <c r="F7038" s="299" t="n">
        <v>621.7</v>
      </c>
    </row>
    <row r="7039" customFormat="false" ht="15" hidden="false" customHeight="false" outlineLevel="0" collapsed="false">
      <c r="A7039" s="294" t="s">
        <v>14718</v>
      </c>
      <c r="B7039" s="295" t="s">
        <v>14719</v>
      </c>
      <c r="C7039" s="296" t="s">
        <v>19</v>
      </c>
      <c r="D7039" s="297" t="n">
        <v>0.2306</v>
      </c>
      <c r="E7039" s="298" t="n">
        <f aca="false">1-D7039</f>
        <v>0.7694</v>
      </c>
      <c r="F7039" s="299" t="n">
        <v>122.77</v>
      </c>
    </row>
    <row r="7040" customFormat="false" ht="15" hidden="false" customHeight="false" outlineLevel="0" collapsed="false">
      <c r="A7040" s="294" t="s">
        <v>14720</v>
      </c>
      <c r="B7040" s="295" t="s">
        <v>14721</v>
      </c>
      <c r="C7040" s="296" t="s">
        <v>19</v>
      </c>
      <c r="D7040" s="297" t="n">
        <v>0.4796</v>
      </c>
      <c r="E7040" s="298" t="n">
        <f aca="false">1-D7040</f>
        <v>0.5204</v>
      </c>
      <c r="F7040" s="299" t="n">
        <v>31.07</v>
      </c>
    </row>
    <row r="7041" customFormat="false" ht="15" hidden="false" customHeight="false" outlineLevel="0" collapsed="false">
      <c r="A7041" s="294" t="s">
        <v>14722</v>
      </c>
      <c r="B7041" s="295" t="s">
        <v>14723</v>
      </c>
      <c r="C7041" s="296" t="s">
        <v>19</v>
      </c>
      <c r="D7041" s="297" t="n">
        <v>0.424</v>
      </c>
      <c r="E7041" s="298" t="n">
        <f aca="false">1-D7041</f>
        <v>0.576</v>
      </c>
      <c r="F7041" s="299" t="n">
        <v>40.42</v>
      </c>
    </row>
    <row r="7042" customFormat="false" ht="15" hidden="false" customHeight="false" outlineLevel="0" collapsed="false">
      <c r="A7042" s="294" t="s">
        <v>14724</v>
      </c>
      <c r="B7042" s="295" t="s">
        <v>14725</v>
      </c>
      <c r="C7042" s="296" t="s">
        <v>19</v>
      </c>
      <c r="D7042" s="297" t="n">
        <v>0.292</v>
      </c>
      <c r="E7042" s="298" t="n">
        <f aca="false">1-D7042</f>
        <v>0.708</v>
      </c>
      <c r="F7042" s="299" t="n">
        <v>70.14</v>
      </c>
    </row>
    <row r="7043" customFormat="false" ht="15" hidden="false" customHeight="false" outlineLevel="0" collapsed="false">
      <c r="A7043" s="294" t="s">
        <v>14726</v>
      </c>
      <c r="B7043" s="295" t="s">
        <v>14727</v>
      </c>
      <c r="C7043" s="296" t="s">
        <v>19</v>
      </c>
      <c r="D7043" s="297" t="n">
        <v>0.3097</v>
      </c>
      <c r="E7043" s="298" t="n">
        <f aca="false">1-D7043</f>
        <v>0.6903</v>
      </c>
      <c r="F7043" s="299" t="n">
        <v>73.37</v>
      </c>
    </row>
    <row r="7044" customFormat="false" ht="15" hidden="false" customHeight="false" outlineLevel="0" collapsed="false">
      <c r="A7044" s="294" t="s">
        <v>14728</v>
      </c>
      <c r="B7044" s="295" t="s">
        <v>14729</v>
      </c>
      <c r="C7044" s="296" t="s">
        <v>61</v>
      </c>
      <c r="D7044" s="297" t="n">
        <v>0.2602</v>
      </c>
      <c r="E7044" s="298" t="n">
        <f aca="false">1-D7044</f>
        <v>0.7398</v>
      </c>
      <c r="F7044" s="299" t="n">
        <v>29.25</v>
      </c>
    </row>
    <row r="7045" customFormat="false" ht="15" hidden="false" customHeight="false" outlineLevel="0" collapsed="false">
      <c r="A7045" s="294" t="s">
        <v>455</v>
      </c>
      <c r="B7045" s="295" t="s">
        <v>456</v>
      </c>
      <c r="C7045" s="296" t="s">
        <v>61</v>
      </c>
      <c r="D7045" s="297" t="n">
        <v>0.2755</v>
      </c>
      <c r="E7045" s="298" t="n">
        <f aca="false">1-D7045</f>
        <v>0.7245</v>
      </c>
      <c r="F7045" s="299" t="n">
        <v>10.78</v>
      </c>
    </row>
    <row r="7046" customFormat="false" ht="15" hidden="false" customHeight="false" outlineLevel="0" collapsed="false">
      <c r="A7046" s="294" t="s">
        <v>14730</v>
      </c>
      <c r="B7046" s="295" t="s">
        <v>14731</v>
      </c>
      <c r="C7046" s="296" t="s">
        <v>61</v>
      </c>
      <c r="D7046" s="297" t="n">
        <v>0.272</v>
      </c>
      <c r="E7046" s="298" t="n">
        <f aca="false">1-D7046</f>
        <v>0.728</v>
      </c>
      <c r="F7046" s="299" t="n">
        <v>15.37</v>
      </c>
    </row>
    <row r="7047" customFormat="false" ht="15" hidden="false" customHeight="false" outlineLevel="0" collapsed="false">
      <c r="A7047" s="294" t="s">
        <v>14732</v>
      </c>
      <c r="B7047" s="295" t="s">
        <v>14733</v>
      </c>
      <c r="C7047" s="296" t="s">
        <v>61</v>
      </c>
      <c r="D7047" s="297" t="n">
        <v>0.2945</v>
      </c>
      <c r="E7047" s="298" t="n">
        <f aca="false">1-D7047</f>
        <v>0.7055</v>
      </c>
      <c r="F7047" s="299" t="n">
        <v>22.72</v>
      </c>
    </row>
    <row r="7048" customFormat="false" ht="15" hidden="false" customHeight="false" outlineLevel="0" collapsed="false">
      <c r="A7048" s="294" t="s">
        <v>14734</v>
      </c>
      <c r="B7048" s="295" t="s">
        <v>14735</v>
      </c>
      <c r="C7048" s="296" t="s">
        <v>61</v>
      </c>
      <c r="D7048" s="297" t="n">
        <v>0.096</v>
      </c>
      <c r="E7048" s="298" t="n">
        <f aca="false">1-D7048</f>
        <v>0.904</v>
      </c>
      <c r="F7048" s="299" t="n">
        <v>98.24</v>
      </c>
    </row>
    <row r="7049" customFormat="false" ht="15" hidden="false" customHeight="false" outlineLevel="0" collapsed="false">
      <c r="A7049" s="294" t="s">
        <v>14736</v>
      </c>
      <c r="B7049" s="295" t="s">
        <v>14737</v>
      </c>
      <c r="C7049" s="296" t="s">
        <v>61</v>
      </c>
      <c r="D7049" s="297" t="n">
        <v>0.1979</v>
      </c>
      <c r="E7049" s="298" t="n">
        <f aca="false">1-D7049</f>
        <v>0.8021</v>
      </c>
      <c r="F7049" s="299" t="n">
        <v>25.06</v>
      </c>
    </row>
    <row r="7050" customFormat="false" ht="15" hidden="false" customHeight="false" outlineLevel="0" collapsed="false">
      <c r="A7050" s="294" t="s">
        <v>14738</v>
      </c>
      <c r="B7050" s="295" t="s">
        <v>14739</v>
      </c>
      <c r="C7050" s="296" t="s">
        <v>61</v>
      </c>
      <c r="D7050" s="297" t="n">
        <v>0.1518</v>
      </c>
      <c r="E7050" s="298" t="n">
        <f aca="false">1-D7050</f>
        <v>0.8482</v>
      </c>
      <c r="F7050" s="299" t="n">
        <v>37.54</v>
      </c>
    </row>
    <row r="7051" customFormat="false" ht="15" hidden="false" customHeight="false" outlineLevel="0" collapsed="false">
      <c r="A7051" s="294" t="s">
        <v>14740</v>
      </c>
      <c r="B7051" s="295" t="s">
        <v>14741</v>
      </c>
      <c r="C7051" s="296" t="s">
        <v>61</v>
      </c>
      <c r="D7051" s="297" t="n">
        <v>0.1298</v>
      </c>
      <c r="E7051" s="298" t="n">
        <f aca="false">1-D7051</f>
        <v>0.8702</v>
      </c>
      <c r="F7051" s="299" t="n">
        <v>52.63</v>
      </c>
    </row>
    <row r="7052" customFormat="false" ht="15" hidden="false" customHeight="false" outlineLevel="0" collapsed="false">
      <c r="A7052" s="294" t="s">
        <v>14742</v>
      </c>
      <c r="B7052" s="295" t="s">
        <v>14743</v>
      </c>
      <c r="C7052" s="296" t="s">
        <v>61</v>
      </c>
      <c r="D7052" s="297" t="n">
        <v>0.1172</v>
      </c>
      <c r="E7052" s="298" t="n">
        <f aca="false">1-D7052</f>
        <v>0.8828</v>
      </c>
      <c r="F7052" s="299" t="n">
        <v>64.59</v>
      </c>
    </row>
    <row r="7053" customFormat="false" ht="15" hidden="false" customHeight="false" outlineLevel="0" collapsed="false">
      <c r="A7053" s="294" t="s">
        <v>14744</v>
      </c>
      <c r="B7053" s="295" t="s">
        <v>14745</v>
      </c>
      <c r="C7053" s="296" t="s">
        <v>19</v>
      </c>
      <c r="D7053" s="297" t="n">
        <v>0.256</v>
      </c>
      <c r="E7053" s="298" t="n">
        <f aca="false">1-D7053</f>
        <v>0.744</v>
      </c>
      <c r="F7053" s="299" t="n">
        <v>73.72</v>
      </c>
    </row>
    <row r="7054" customFormat="false" ht="15" hidden="false" customHeight="false" outlineLevel="0" collapsed="false">
      <c r="A7054" s="294" t="s">
        <v>14746</v>
      </c>
      <c r="B7054" s="295" t="s">
        <v>14747</v>
      </c>
      <c r="C7054" s="296" t="s">
        <v>19</v>
      </c>
      <c r="D7054" s="297" t="n">
        <v>0.4896</v>
      </c>
      <c r="E7054" s="298" t="n">
        <f aca="false">1-D7054</f>
        <v>0.5104</v>
      </c>
      <c r="F7054" s="299" t="n">
        <v>20.28</v>
      </c>
    </row>
    <row r="7055" customFormat="false" ht="15" hidden="false" customHeight="false" outlineLevel="0" collapsed="false">
      <c r="A7055" s="294" t="s">
        <v>14748</v>
      </c>
      <c r="B7055" s="295" t="s">
        <v>14749</v>
      </c>
      <c r="C7055" s="296" t="s">
        <v>19</v>
      </c>
      <c r="D7055" s="297" t="n">
        <v>0.4539</v>
      </c>
      <c r="E7055" s="298" t="n">
        <f aca="false">1-D7055</f>
        <v>0.5461</v>
      </c>
      <c r="F7055" s="299" t="n">
        <v>25.16</v>
      </c>
    </row>
    <row r="7056" customFormat="false" ht="15" hidden="false" customHeight="false" outlineLevel="0" collapsed="false">
      <c r="A7056" s="294" t="s">
        <v>14750</v>
      </c>
      <c r="B7056" s="295" t="s">
        <v>14751</v>
      </c>
      <c r="C7056" s="296" t="s">
        <v>19</v>
      </c>
      <c r="D7056" s="297" t="n">
        <v>0.3477</v>
      </c>
      <c r="E7056" s="298" t="n">
        <f aca="false">1-D7056</f>
        <v>0.6523</v>
      </c>
      <c r="F7056" s="299" t="n">
        <v>39.29</v>
      </c>
    </row>
    <row r="7057" customFormat="false" ht="15" hidden="false" customHeight="false" outlineLevel="0" collapsed="false">
      <c r="A7057" s="294" t="s">
        <v>14752</v>
      </c>
      <c r="B7057" s="295" t="s">
        <v>14753</v>
      </c>
      <c r="C7057" s="296" t="s">
        <v>19</v>
      </c>
      <c r="D7057" s="297" t="n">
        <v>0.3143</v>
      </c>
      <c r="E7057" s="298" t="n">
        <f aca="false">1-D7057</f>
        <v>0.6857</v>
      </c>
      <c r="F7057" s="299" t="n">
        <v>48.21</v>
      </c>
    </row>
    <row r="7058" customFormat="false" ht="15" hidden="false" customHeight="false" outlineLevel="0" collapsed="false">
      <c r="A7058" s="294" t="s">
        <v>14754</v>
      </c>
      <c r="B7058" s="295" t="s">
        <v>14755</v>
      </c>
      <c r="C7058" s="296" t="s">
        <v>72</v>
      </c>
      <c r="D7058" s="297" t="n">
        <v>0.53</v>
      </c>
      <c r="E7058" s="298" t="n">
        <f aca="false">1-D7058</f>
        <v>0.47</v>
      </c>
      <c r="F7058" s="299" t="n">
        <v>3534.71</v>
      </c>
    </row>
    <row r="7059" customFormat="false" ht="15" hidden="false" customHeight="false" outlineLevel="0" collapsed="false">
      <c r="A7059" s="294" t="s">
        <v>14756</v>
      </c>
      <c r="B7059" s="295" t="s">
        <v>14757</v>
      </c>
      <c r="C7059" s="296" t="s">
        <v>19</v>
      </c>
      <c r="D7059" s="297" t="n">
        <v>0.4422</v>
      </c>
      <c r="E7059" s="298" t="n">
        <f aca="false">1-D7059</f>
        <v>0.5578</v>
      </c>
      <c r="F7059" s="299" t="n">
        <v>68.34</v>
      </c>
    </row>
    <row r="7060" customFormat="false" ht="15" hidden="false" customHeight="false" outlineLevel="0" collapsed="false">
      <c r="A7060" s="294" t="s">
        <v>14758</v>
      </c>
      <c r="B7060" s="295" t="s">
        <v>14759</v>
      </c>
      <c r="C7060" s="296" t="s">
        <v>61</v>
      </c>
      <c r="D7060" s="297" t="n">
        <v>0.1082</v>
      </c>
      <c r="E7060" s="298" t="n">
        <f aca="false">1-D7060</f>
        <v>0.8918</v>
      </c>
      <c r="F7060" s="299" t="n">
        <v>31.05</v>
      </c>
    </row>
    <row r="7061" customFormat="false" ht="15" hidden="false" customHeight="false" outlineLevel="0" collapsed="false">
      <c r="A7061" s="294" t="s">
        <v>14760</v>
      </c>
      <c r="B7061" s="295" t="s">
        <v>14761</v>
      </c>
      <c r="C7061" s="296" t="s">
        <v>61</v>
      </c>
      <c r="D7061" s="297" t="n">
        <v>0.4611</v>
      </c>
      <c r="E7061" s="298" t="n">
        <f aca="false">1-D7061</f>
        <v>0.5389</v>
      </c>
      <c r="F7061" s="299" t="n">
        <v>6.81</v>
      </c>
    </row>
    <row r="7062" customFormat="false" ht="15" hidden="false" customHeight="false" outlineLevel="0" collapsed="false">
      <c r="A7062" s="294" t="s">
        <v>14762</v>
      </c>
      <c r="B7062" s="295" t="s">
        <v>14763</v>
      </c>
      <c r="C7062" s="296" t="s">
        <v>61</v>
      </c>
      <c r="D7062" s="297" t="n">
        <v>0.4622</v>
      </c>
      <c r="E7062" s="298" t="n">
        <f aca="false">1-D7062</f>
        <v>0.5378</v>
      </c>
      <c r="F7062" s="299" t="n">
        <v>7.14</v>
      </c>
    </row>
    <row r="7063" customFormat="false" ht="15" hidden="false" customHeight="false" outlineLevel="0" collapsed="false">
      <c r="A7063" s="294" t="s">
        <v>14764</v>
      </c>
      <c r="B7063" s="295" t="s">
        <v>14765</v>
      </c>
      <c r="C7063" s="296" t="s">
        <v>61</v>
      </c>
      <c r="D7063" s="297" t="n">
        <v>0.0165</v>
      </c>
      <c r="E7063" s="298" t="n">
        <f aca="false">1-D7063</f>
        <v>0.9835</v>
      </c>
      <c r="F7063" s="299" t="n">
        <v>7.26</v>
      </c>
    </row>
    <row r="7064" customFormat="false" ht="15" hidden="false" customHeight="false" outlineLevel="0" collapsed="false">
      <c r="A7064" s="294" t="s">
        <v>14766</v>
      </c>
      <c r="B7064" s="295" t="s">
        <v>14767</v>
      </c>
      <c r="C7064" s="296" t="s">
        <v>61</v>
      </c>
      <c r="D7064" s="297" t="n">
        <v>0.0907</v>
      </c>
      <c r="E7064" s="298" t="n">
        <f aca="false">1-D7064</f>
        <v>0.9093</v>
      </c>
      <c r="F7064" s="299" t="n">
        <v>8.16</v>
      </c>
    </row>
    <row r="7065" customFormat="false" ht="15" hidden="false" customHeight="false" outlineLevel="0" collapsed="false">
      <c r="A7065" s="294" t="s">
        <v>14768</v>
      </c>
      <c r="B7065" s="295" t="s">
        <v>14769</v>
      </c>
      <c r="C7065" s="296" t="s">
        <v>61</v>
      </c>
      <c r="D7065" s="297" t="n">
        <v>0.0181</v>
      </c>
      <c r="E7065" s="298" t="n">
        <f aca="false">1-D7065</f>
        <v>0.9819</v>
      </c>
      <c r="F7065" s="299" t="n">
        <v>10.49</v>
      </c>
    </row>
    <row r="7066" customFormat="false" ht="15" hidden="false" customHeight="false" outlineLevel="0" collapsed="false">
      <c r="A7066" s="294" t="s">
        <v>14770</v>
      </c>
      <c r="B7066" s="295" t="s">
        <v>14771</v>
      </c>
      <c r="C7066" s="296" t="s">
        <v>61</v>
      </c>
      <c r="D7066" s="297" t="n">
        <v>0.0992</v>
      </c>
      <c r="E7066" s="298" t="n">
        <f aca="false">1-D7066</f>
        <v>0.9008</v>
      </c>
      <c r="F7066" s="299" t="n">
        <v>11.9</v>
      </c>
    </row>
    <row r="7067" customFormat="false" ht="15" hidden="false" customHeight="false" outlineLevel="0" collapsed="false">
      <c r="A7067" s="294" t="s">
        <v>14772</v>
      </c>
      <c r="B7067" s="295" t="s">
        <v>14773</v>
      </c>
      <c r="C7067" s="296" t="s">
        <v>61</v>
      </c>
      <c r="D7067" s="297" t="n">
        <v>0.0084</v>
      </c>
      <c r="E7067" s="298" t="n">
        <f aca="false">1-D7067</f>
        <v>0.9916</v>
      </c>
      <c r="F7067" s="299" t="n">
        <v>27.26</v>
      </c>
    </row>
    <row r="7068" customFormat="false" ht="15" hidden="false" customHeight="false" outlineLevel="0" collapsed="false">
      <c r="A7068" s="294" t="s">
        <v>14774</v>
      </c>
      <c r="B7068" s="295" t="s">
        <v>14775</v>
      </c>
      <c r="C7068" s="296" t="s">
        <v>61</v>
      </c>
      <c r="D7068" s="297" t="n">
        <v>0.0503</v>
      </c>
      <c r="E7068" s="298" t="n">
        <f aca="false">1-D7068</f>
        <v>0.9497</v>
      </c>
      <c r="F7068" s="299" t="n">
        <v>29</v>
      </c>
    </row>
    <row r="7069" customFormat="false" ht="15" hidden="false" customHeight="false" outlineLevel="0" collapsed="false">
      <c r="A7069" s="294" t="s">
        <v>14776</v>
      </c>
      <c r="B7069" s="295" t="s">
        <v>14777</v>
      </c>
      <c r="C7069" s="296" t="s">
        <v>61</v>
      </c>
      <c r="D7069" s="297" t="n">
        <v>0.5672</v>
      </c>
      <c r="E7069" s="298" t="n">
        <f aca="false">1-D7069</f>
        <v>0.4328</v>
      </c>
      <c r="F7069" s="299" t="n">
        <v>4.76</v>
      </c>
    </row>
    <row r="7070" customFormat="false" ht="15" hidden="false" customHeight="false" outlineLevel="0" collapsed="false">
      <c r="A7070" s="294" t="s">
        <v>14778</v>
      </c>
      <c r="B7070" s="295" t="s">
        <v>14779</v>
      </c>
      <c r="C7070" s="296" t="s">
        <v>61</v>
      </c>
      <c r="D7070" s="297" t="n">
        <v>0.3533</v>
      </c>
      <c r="E7070" s="298" t="n">
        <f aca="false">1-D7070</f>
        <v>0.6467</v>
      </c>
      <c r="F7070" s="299" t="n">
        <v>1.84</v>
      </c>
    </row>
    <row r="7071" customFormat="false" ht="15" hidden="false" customHeight="false" outlineLevel="0" collapsed="false">
      <c r="A7071" s="294" t="s">
        <v>14780</v>
      </c>
      <c r="B7071" s="295" t="s">
        <v>14781</v>
      </c>
      <c r="C7071" s="296" t="s">
        <v>61</v>
      </c>
      <c r="D7071" s="297" t="n">
        <v>0.6369</v>
      </c>
      <c r="E7071" s="298" t="n">
        <f aca="false">1-D7071</f>
        <v>0.3631</v>
      </c>
      <c r="F7071" s="299" t="n">
        <v>9.64</v>
      </c>
    </row>
    <row r="7072" customFormat="false" ht="15" hidden="false" customHeight="false" outlineLevel="0" collapsed="false">
      <c r="A7072" s="294" t="s">
        <v>14782</v>
      </c>
      <c r="B7072" s="295" t="s">
        <v>14783</v>
      </c>
      <c r="C7072" s="296" t="s">
        <v>61</v>
      </c>
      <c r="D7072" s="297" t="n">
        <v>0.2692</v>
      </c>
      <c r="E7072" s="298" t="n">
        <f aca="false">1-D7072</f>
        <v>0.7308</v>
      </c>
      <c r="F7072" s="299" t="n">
        <v>2.86</v>
      </c>
    </row>
    <row r="7073" customFormat="false" ht="15" hidden="false" customHeight="false" outlineLevel="0" collapsed="false">
      <c r="A7073" s="294" t="s">
        <v>14784</v>
      </c>
      <c r="B7073" s="295" t="s">
        <v>14785</v>
      </c>
      <c r="C7073" s="296" t="s">
        <v>61</v>
      </c>
      <c r="D7073" s="297" t="n">
        <v>0.5882</v>
      </c>
      <c r="E7073" s="298" t="n">
        <f aca="false">1-D7073</f>
        <v>0.4118</v>
      </c>
      <c r="F7073" s="299" t="n">
        <v>10.66</v>
      </c>
    </row>
    <row r="7074" customFormat="false" ht="15" hidden="false" customHeight="false" outlineLevel="0" collapsed="false">
      <c r="A7074" s="294" t="s">
        <v>14786</v>
      </c>
      <c r="B7074" s="295" t="s">
        <v>14787</v>
      </c>
      <c r="C7074" s="296" t="s">
        <v>61</v>
      </c>
      <c r="D7074" s="297" t="n">
        <v>0.4896</v>
      </c>
      <c r="E7074" s="298" t="n">
        <f aca="false">1-D7074</f>
        <v>0.5104</v>
      </c>
      <c r="F7074" s="299" t="n">
        <v>5.78</v>
      </c>
    </row>
    <row r="7075" customFormat="false" ht="15" hidden="false" customHeight="false" outlineLevel="0" collapsed="false">
      <c r="A7075" s="294" t="s">
        <v>14788</v>
      </c>
      <c r="B7075" s="295" t="s">
        <v>14789</v>
      </c>
      <c r="C7075" s="296" t="s">
        <v>61</v>
      </c>
      <c r="D7075" s="297" t="n">
        <v>0.2821</v>
      </c>
      <c r="E7075" s="298" t="n">
        <f aca="false">1-D7075</f>
        <v>0.7179</v>
      </c>
      <c r="F7075" s="299" t="n">
        <v>3.12</v>
      </c>
    </row>
    <row r="7076" customFormat="false" ht="15" hidden="false" customHeight="false" outlineLevel="0" collapsed="false">
      <c r="A7076" s="294" t="s">
        <v>14790</v>
      </c>
      <c r="B7076" s="295" t="s">
        <v>14791</v>
      </c>
      <c r="C7076" s="296" t="s">
        <v>61</v>
      </c>
      <c r="D7076" s="297" t="n">
        <v>0.5833</v>
      </c>
      <c r="E7076" s="298" t="n">
        <f aca="false">1-D7076</f>
        <v>0.4167</v>
      </c>
      <c r="F7076" s="299" t="n">
        <v>10.92</v>
      </c>
    </row>
    <row r="7077" customFormat="false" ht="15" hidden="false" customHeight="false" outlineLevel="0" collapsed="false">
      <c r="A7077" s="294" t="s">
        <v>14792</v>
      </c>
      <c r="B7077" s="295" t="s">
        <v>14793</v>
      </c>
      <c r="C7077" s="296" t="s">
        <v>61</v>
      </c>
      <c r="D7077" s="297" t="n">
        <v>0.4876</v>
      </c>
      <c r="E7077" s="298" t="n">
        <f aca="false">1-D7077</f>
        <v>0.5124</v>
      </c>
      <c r="F7077" s="299" t="n">
        <v>6.05</v>
      </c>
    </row>
    <row r="7078" customFormat="false" ht="15" hidden="false" customHeight="false" outlineLevel="0" collapsed="false">
      <c r="A7078" s="294" t="s">
        <v>14794</v>
      </c>
      <c r="B7078" s="295" t="s">
        <v>14795</v>
      </c>
      <c r="C7078" s="296" t="s">
        <v>61</v>
      </c>
      <c r="D7078" s="297" t="n">
        <v>0.2304</v>
      </c>
      <c r="E7078" s="298" t="n">
        <f aca="false">1-D7078</f>
        <v>0.7696</v>
      </c>
      <c r="F7078" s="299" t="n">
        <v>4.21</v>
      </c>
    </row>
    <row r="7079" customFormat="false" ht="15" hidden="false" customHeight="false" outlineLevel="0" collapsed="false">
      <c r="A7079" s="294" t="s">
        <v>14796</v>
      </c>
      <c r="B7079" s="295" t="s">
        <v>14797</v>
      </c>
      <c r="C7079" s="296" t="s">
        <v>61</v>
      </c>
      <c r="D7079" s="297" t="n">
        <v>0.5383</v>
      </c>
      <c r="E7079" s="298" t="n">
        <f aca="false">1-D7079</f>
        <v>0.4617</v>
      </c>
      <c r="F7079" s="299" t="n">
        <v>12</v>
      </c>
    </row>
    <row r="7080" customFormat="false" ht="15" hidden="false" customHeight="false" outlineLevel="0" collapsed="false">
      <c r="A7080" s="294" t="s">
        <v>14798</v>
      </c>
      <c r="B7080" s="295" t="s">
        <v>14799</v>
      </c>
      <c r="C7080" s="296" t="s">
        <v>61</v>
      </c>
      <c r="D7080" s="297" t="n">
        <v>0.425</v>
      </c>
      <c r="E7080" s="298" t="n">
        <f aca="false">1-D7080</f>
        <v>0.575</v>
      </c>
      <c r="F7080" s="299" t="n">
        <v>7.13</v>
      </c>
    </row>
    <row r="7081" customFormat="false" ht="15" hidden="false" customHeight="false" outlineLevel="0" collapsed="false">
      <c r="A7081" s="294" t="s">
        <v>14800</v>
      </c>
      <c r="B7081" s="295" t="s">
        <v>14801</v>
      </c>
      <c r="C7081" s="296" t="s">
        <v>61</v>
      </c>
      <c r="D7081" s="297" t="n">
        <v>0.1111</v>
      </c>
      <c r="E7081" s="298" t="n">
        <f aca="false">1-D7081</f>
        <v>0.8889</v>
      </c>
      <c r="F7081" s="299" t="n">
        <v>3.33</v>
      </c>
    </row>
    <row r="7082" customFormat="false" ht="15" hidden="false" customHeight="false" outlineLevel="0" collapsed="false">
      <c r="A7082" s="294" t="s">
        <v>14802</v>
      </c>
      <c r="B7082" s="295" t="s">
        <v>14803</v>
      </c>
      <c r="C7082" s="296" t="s">
        <v>61</v>
      </c>
      <c r="D7082" s="297" t="n">
        <v>0.2114</v>
      </c>
      <c r="E7082" s="298" t="n">
        <f aca="false">1-D7082</f>
        <v>0.7886</v>
      </c>
      <c r="F7082" s="299" t="n">
        <v>4.92</v>
      </c>
    </row>
    <row r="7083" customFormat="false" ht="15" hidden="false" customHeight="false" outlineLevel="0" collapsed="false">
      <c r="A7083" s="294" t="s">
        <v>14804</v>
      </c>
      <c r="B7083" s="295" t="s">
        <v>14805</v>
      </c>
      <c r="C7083" s="296" t="s">
        <v>61</v>
      </c>
      <c r="D7083" s="297" t="n">
        <v>0.513</v>
      </c>
      <c r="E7083" s="298" t="n">
        <f aca="false">1-D7083</f>
        <v>0.487</v>
      </c>
      <c r="F7083" s="299" t="n">
        <v>12.73</v>
      </c>
    </row>
    <row r="7084" customFormat="false" ht="15" hidden="false" customHeight="false" outlineLevel="0" collapsed="false">
      <c r="A7084" s="294" t="s">
        <v>14806</v>
      </c>
      <c r="B7084" s="295" t="s">
        <v>14807</v>
      </c>
      <c r="C7084" s="296" t="s">
        <v>61</v>
      </c>
      <c r="D7084" s="297" t="n">
        <v>0.3962</v>
      </c>
      <c r="E7084" s="298" t="n">
        <f aca="false">1-D7084</f>
        <v>0.6038</v>
      </c>
      <c r="F7084" s="299" t="n">
        <v>7.85</v>
      </c>
    </row>
    <row r="7085" customFormat="false" ht="15" hidden="false" customHeight="false" outlineLevel="0" collapsed="false">
      <c r="A7085" s="294" t="s">
        <v>14808</v>
      </c>
      <c r="B7085" s="295" t="s">
        <v>14809</v>
      </c>
      <c r="C7085" s="296" t="s">
        <v>61</v>
      </c>
      <c r="D7085" s="297" t="n">
        <v>0.1084</v>
      </c>
      <c r="E7085" s="298" t="n">
        <f aca="false">1-D7085</f>
        <v>0.8916</v>
      </c>
      <c r="F7085" s="299" t="n">
        <v>4.06</v>
      </c>
    </row>
    <row r="7086" customFormat="false" ht="15" hidden="false" customHeight="false" outlineLevel="0" collapsed="false">
      <c r="A7086" s="294" t="s">
        <v>14810</v>
      </c>
      <c r="B7086" s="295" t="s">
        <v>14811</v>
      </c>
      <c r="C7086" s="296" t="s">
        <v>61</v>
      </c>
      <c r="D7086" s="297" t="n">
        <v>0.1824</v>
      </c>
      <c r="E7086" s="298" t="n">
        <f aca="false">1-D7086</f>
        <v>0.8176</v>
      </c>
      <c r="F7086" s="299" t="n">
        <v>5.92</v>
      </c>
    </row>
    <row r="7087" customFormat="false" ht="15" hidden="false" customHeight="false" outlineLevel="0" collapsed="false">
      <c r="A7087" s="294" t="s">
        <v>14812</v>
      </c>
      <c r="B7087" s="295" t="s">
        <v>14813</v>
      </c>
      <c r="C7087" s="296" t="s">
        <v>61</v>
      </c>
      <c r="D7087" s="297" t="n">
        <v>0.4789</v>
      </c>
      <c r="E7087" s="298" t="n">
        <f aca="false">1-D7087</f>
        <v>0.5211</v>
      </c>
      <c r="F7087" s="299" t="n">
        <v>13.72</v>
      </c>
    </row>
    <row r="7088" customFormat="false" ht="15" hidden="false" customHeight="false" outlineLevel="0" collapsed="false">
      <c r="A7088" s="294" t="s">
        <v>14814</v>
      </c>
      <c r="B7088" s="295" t="s">
        <v>14815</v>
      </c>
      <c r="C7088" s="296" t="s">
        <v>61</v>
      </c>
      <c r="D7088" s="297" t="n">
        <v>0.3552</v>
      </c>
      <c r="E7088" s="298" t="n">
        <f aca="false">1-D7088</f>
        <v>0.6448</v>
      </c>
      <c r="F7088" s="299" t="n">
        <v>8.84</v>
      </c>
    </row>
    <row r="7089" customFormat="false" ht="15" hidden="false" customHeight="false" outlineLevel="0" collapsed="false">
      <c r="A7089" s="294" t="s">
        <v>14816</v>
      </c>
      <c r="B7089" s="295" t="s">
        <v>14817</v>
      </c>
      <c r="C7089" s="296" t="s">
        <v>61</v>
      </c>
      <c r="D7089" s="297" t="n">
        <v>0.0931</v>
      </c>
      <c r="E7089" s="298" t="n">
        <f aca="false">1-D7089</f>
        <v>0.9069</v>
      </c>
      <c r="F7089" s="299" t="n">
        <v>5.05</v>
      </c>
    </row>
    <row r="7090" customFormat="false" ht="15" hidden="false" customHeight="false" outlineLevel="0" collapsed="false">
      <c r="A7090" s="294" t="s">
        <v>14818</v>
      </c>
      <c r="B7090" s="295" t="s">
        <v>14819</v>
      </c>
      <c r="C7090" s="296" t="s">
        <v>61</v>
      </c>
      <c r="D7090" s="297" t="n">
        <v>0.1837</v>
      </c>
      <c r="E7090" s="298" t="n">
        <f aca="false">1-D7090</f>
        <v>0.8163</v>
      </c>
      <c r="F7090" s="299" t="n">
        <v>10.89</v>
      </c>
    </row>
    <row r="7091" customFormat="false" ht="15" hidden="false" customHeight="false" outlineLevel="0" collapsed="false">
      <c r="A7091" s="294" t="s">
        <v>14820</v>
      </c>
      <c r="B7091" s="295" t="s">
        <v>14821</v>
      </c>
      <c r="C7091" s="296" t="s">
        <v>61</v>
      </c>
      <c r="D7091" s="297" t="n">
        <v>0.4013</v>
      </c>
      <c r="E7091" s="298" t="n">
        <f aca="false">1-D7091</f>
        <v>0.5987</v>
      </c>
      <c r="F7091" s="299" t="n">
        <v>18.69</v>
      </c>
    </row>
    <row r="7092" customFormat="false" ht="15" hidden="false" customHeight="false" outlineLevel="0" collapsed="false">
      <c r="A7092" s="294" t="s">
        <v>14822</v>
      </c>
      <c r="B7092" s="295" t="s">
        <v>14823</v>
      </c>
      <c r="C7092" s="296" t="s">
        <v>61</v>
      </c>
      <c r="D7092" s="297" t="n">
        <v>0.2938</v>
      </c>
      <c r="E7092" s="298" t="n">
        <f aca="false">1-D7092</f>
        <v>0.7062</v>
      </c>
      <c r="F7092" s="299" t="n">
        <v>13.82</v>
      </c>
    </row>
    <row r="7093" customFormat="false" ht="15" hidden="false" customHeight="false" outlineLevel="0" collapsed="false">
      <c r="A7093" s="294" t="s">
        <v>14824</v>
      </c>
      <c r="B7093" s="295" t="s">
        <v>14825</v>
      </c>
      <c r="C7093" s="296" t="s">
        <v>61</v>
      </c>
      <c r="D7093" s="297" t="n">
        <v>0.1387</v>
      </c>
      <c r="E7093" s="298" t="n">
        <f aca="false">1-D7093</f>
        <v>0.8613</v>
      </c>
      <c r="F7093" s="299" t="n">
        <v>10.02</v>
      </c>
    </row>
    <row r="7094" customFormat="false" ht="15" hidden="false" customHeight="false" outlineLevel="0" collapsed="false">
      <c r="A7094" s="294" t="s">
        <v>14826</v>
      </c>
      <c r="B7094" s="295" t="s">
        <v>14827</v>
      </c>
      <c r="C7094" s="296" t="s">
        <v>61</v>
      </c>
      <c r="D7094" s="297" t="n">
        <v>0.2114</v>
      </c>
      <c r="E7094" s="298" t="n">
        <f aca="false">1-D7094</f>
        <v>0.7886</v>
      </c>
      <c r="F7094" s="299" t="n">
        <v>21.81</v>
      </c>
    </row>
    <row r="7095" customFormat="false" ht="15" hidden="false" customHeight="false" outlineLevel="0" collapsed="false">
      <c r="A7095" s="294" t="s">
        <v>14828</v>
      </c>
      <c r="B7095" s="295" t="s">
        <v>14829</v>
      </c>
      <c r="C7095" s="296" t="s">
        <v>61</v>
      </c>
      <c r="D7095" s="297" t="n">
        <v>0.1076</v>
      </c>
      <c r="E7095" s="298" t="n">
        <f aca="false">1-D7095</f>
        <v>0.8924</v>
      </c>
      <c r="F7095" s="299" t="n">
        <v>18.03</v>
      </c>
    </row>
    <row r="7096" customFormat="false" ht="15" hidden="false" customHeight="false" outlineLevel="0" collapsed="false">
      <c r="A7096" s="294" t="s">
        <v>14830</v>
      </c>
      <c r="B7096" s="295" t="s">
        <v>14831</v>
      </c>
      <c r="C7096" s="296" t="s">
        <v>61</v>
      </c>
      <c r="D7096" s="297" t="n">
        <v>0.0599</v>
      </c>
      <c r="E7096" s="298" t="n">
        <f aca="false">1-D7096</f>
        <v>0.9401</v>
      </c>
      <c r="F7096" s="299" t="n">
        <v>140.15</v>
      </c>
    </row>
    <row r="7097" customFormat="false" ht="15" hidden="false" customHeight="false" outlineLevel="0" collapsed="false">
      <c r="A7097" s="294" t="s">
        <v>14832</v>
      </c>
      <c r="B7097" s="295" t="s">
        <v>14833</v>
      </c>
      <c r="C7097" s="296" t="s">
        <v>61</v>
      </c>
      <c r="D7097" s="297" t="n">
        <v>0.171</v>
      </c>
      <c r="E7097" s="298" t="n">
        <f aca="false">1-D7097</f>
        <v>0.829</v>
      </c>
      <c r="F7097" s="299" t="n">
        <v>29.53</v>
      </c>
    </row>
    <row r="7098" customFormat="false" ht="15" hidden="false" customHeight="false" outlineLevel="0" collapsed="false">
      <c r="A7098" s="294" t="s">
        <v>14834</v>
      </c>
      <c r="B7098" s="295" t="s">
        <v>14835</v>
      </c>
      <c r="C7098" s="296" t="s">
        <v>61</v>
      </c>
      <c r="D7098" s="297" t="n">
        <v>0.0925</v>
      </c>
      <c r="E7098" s="298" t="n">
        <f aca="false">1-D7098</f>
        <v>0.9075</v>
      </c>
      <c r="F7098" s="299" t="n">
        <v>25.74</v>
      </c>
    </row>
    <row r="7099" customFormat="false" ht="15" hidden="false" customHeight="false" outlineLevel="0" collapsed="false">
      <c r="A7099" s="294" t="s">
        <v>14836</v>
      </c>
      <c r="B7099" s="295" t="s">
        <v>14837</v>
      </c>
      <c r="C7099" s="296" t="s">
        <v>61</v>
      </c>
      <c r="D7099" s="297" t="n">
        <v>0.127</v>
      </c>
      <c r="E7099" s="298" t="n">
        <f aca="false">1-D7099</f>
        <v>0.873</v>
      </c>
      <c r="F7099" s="299" t="n">
        <v>44.1</v>
      </c>
    </row>
    <row r="7100" customFormat="false" ht="15" hidden="false" customHeight="false" outlineLevel="0" collapsed="false">
      <c r="A7100" s="294" t="s">
        <v>14838</v>
      </c>
      <c r="B7100" s="295" t="s">
        <v>14839</v>
      </c>
      <c r="C7100" s="296" t="s">
        <v>61</v>
      </c>
      <c r="D7100" s="297" t="n">
        <v>0.0727</v>
      </c>
      <c r="E7100" s="298" t="n">
        <f aca="false">1-D7100</f>
        <v>0.9273</v>
      </c>
      <c r="F7100" s="299" t="n">
        <v>40.31</v>
      </c>
    </row>
    <row r="7101" customFormat="false" ht="15" hidden="false" customHeight="false" outlineLevel="0" collapsed="false">
      <c r="A7101" s="294" t="s">
        <v>14840</v>
      </c>
      <c r="B7101" s="295" t="s">
        <v>14841</v>
      </c>
      <c r="C7101" s="296" t="s">
        <v>61</v>
      </c>
      <c r="D7101" s="297" t="n">
        <v>0.0997</v>
      </c>
      <c r="E7101" s="298" t="n">
        <f aca="false">1-D7101</f>
        <v>0.9003</v>
      </c>
      <c r="F7101" s="299" t="n">
        <v>61.61</v>
      </c>
    </row>
    <row r="7102" customFormat="false" ht="15" hidden="false" customHeight="false" outlineLevel="0" collapsed="false">
      <c r="A7102" s="294" t="s">
        <v>14842</v>
      </c>
      <c r="B7102" s="295" t="s">
        <v>14843</v>
      </c>
      <c r="C7102" s="296" t="s">
        <v>61</v>
      </c>
      <c r="D7102" s="297" t="n">
        <v>0.242</v>
      </c>
      <c r="E7102" s="298" t="n">
        <f aca="false">1-D7102</f>
        <v>0.758</v>
      </c>
      <c r="F7102" s="299" t="n">
        <v>16.78</v>
      </c>
    </row>
    <row r="7103" customFormat="false" ht="15" hidden="false" customHeight="false" outlineLevel="0" collapsed="false">
      <c r="A7103" s="294" t="s">
        <v>14844</v>
      </c>
      <c r="B7103" s="295" t="s">
        <v>14845</v>
      </c>
      <c r="C7103" s="296" t="s">
        <v>61</v>
      </c>
      <c r="D7103" s="297" t="n">
        <v>0.1779</v>
      </c>
      <c r="E7103" s="298" t="n">
        <f aca="false">1-D7103</f>
        <v>0.8221</v>
      </c>
      <c r="F7103" s="299" t="n">
        <v>25.91</v>
      </c>
    </row>
    <row r="7104" customFormat="false" ht="15" hidden="false" customHeight="false" outlineLevel="0" collapsed="false">
      <c r="A7104" s="294" t="s">
        <v>14846</v>
      </c>
      <c r="B7104" s="295" t="s">
        <v>14847</v>
      </c>
      <c r="C7104" s="296" t="s">
        <v>61</v>
      </c>
      <c r="D7104" s="297" t="n">
        <v>0.1674</v>
      </c>
      <c r="E7104" s="298" t="n">
        <f aca="false">1-D7104</f>
        <v>0.8326</v>
      </c>
      <c r="F7104" s="299" t="n">
        <v>30.17</v>
      </c>
    </row>
    <row r="7105" customFormat="false" ht="15" hidden="false" customHeight="false" outlineLevel="0" collapsed="false">
      <c r="A7105" s="294" t="s">
        <v>14848</v>
      </c>
      <c r="B7105" s="295" t="s">
        <v>14849</v>
      </c>
      <c r="C7105" s="296" t="s">
        <v>19</v>
      </c>
      <c r="D7105" s="297" t="n">
        <v>0.3782</v>
      </c>
      <c r="E7105" s="298" t="n">
        <f aca="false">1-D7105</f>
        <v>0.6218</v>
      </c>
      <c r="F7105" s="299" t="n">
        <v>40.53</v>
      </c>
    </row>
    <row r="7106" customFormat="false" ht="15" hidden="false" customHeight="false" outlineLevel="0" collapsed="false">
      <c r="A7106" s="294" t="s">
        <v>14850</v>
      </c>
      <c r="B7106" s="295" t="s">
        <v>14851</v>
      </c>
      <c r="C7106" s="296" t="s">
        <v>19</v>
      </c>
      <c r="D7106" s="297" t="n">
        <v>0.1102</v>
      </c>
      <c r="E7106" s="298" t="n">
        <f aca="false">1-D7106</f>
        <v>0.8898</v>
      </c>
      <c r="F7106" s="299" t="n">
        <v>415.63</v>
      </c>
    </row>
    <row r="7107" customFormat="false" ht="15" hidden="false" customHeight="false" outlineLevel="0" collapsed="false">
      <c r="A7107" s="294" t="s">
        <v>14852</v>
      </c>
      <c r="B7107" s="295" t="s">
        <v>14853</v>
      </c>
      <c r="C7107" s="296" t="s">
        <v>19</v>
      </c>
      <c r="D7107" s="297" t="n">
        <v>0.4057</v>
      </c>
      <c r="E7107" s="298" t="n">
        <f aca="false">1-D7107</f>
        <v>0.5943</v>
      </c>
      <c r="F7107" s="299" t="n">
        <v>677.42</v>
      </c>
    </row>
    <row r="7108" customFormat="false" ht="15" hidden="false" customHeight="false" outlineLevel="0" collapsed="false">
      <c r="A7108" s="294" t="s">
        <v>14854</v>
      </c>
      <c r="B7108" s="295" t="s">
        <v>14855</v>
      </c>
      <c r="C7108" s="296" t="s">
        <v>19</v>
      </c>
      <c r="D7108" s="297" t="n">
        <v>0.237</v>
      </c>
      <c r="E7108" s="298" t="n">
        <f aca="false">1-D7108</f>
        <v>0.763</v>
      </c>
      <c r="F7108" s="299" t="n">
        <v>1159.3</v>
      </c>
    </row>
    <row r="7109" customFormat="false" ht="15" hidden="false" customHeight="false" outlineLevel="0" collapsed="false">
      <c r="A7109" s="294" t="s">
        <v>14856</v>
      </c>
      <c r="B7109" s="295" t="s">
        <v>14857</v>
      </c>
      <c r="C7109" s="296" t="s">
        <v>19</v>
      </c>
      <c r="D7109" s="297" t="n">
        <v>0.2182</v>
      </c>
      <c r="E7109" s="298" t="n">
        <f aca="false">1-D7109</f>
        <v>0.7818</v>
      </c>
      <c r="F7109" s="299" t="n">
        <v>2503.56</v>
      </c>
    </row>
    <row r="7110" customFormat="false" ht="15" hidden="false" customHeight="false" outlineLevel="0" collapsed="false">
      <c r="A7110" s="294" t="s">
        <v>14858</v>
      </c>
      <c r="B7110" s="295" t="s">
        <v>14859</v>
      </c>
      <c r="C7110" s="296" t="s">
        <v>19</v>
      </c>
      <c r="D7110" s="297" t="n">
        <v>0.1567</v>
      </c>
      <c r="E7110" s="298" t="n">
        <f aca="false">1-D7110</f>
        <v>0.8433</v>
      </c>
      <c r="F7110" s="299" t="n">
        <v>3486.12</v>
      </c>
    </row>
    <row r="7111" customFormat="false" ht="15" hidden="false" customHeight="false" outlineLevel="0" collapsed="false">
      <c r="A7111" s="294" t="s">
        <v>14860</v>
      </c>
      <c r="B7111" s="295" t="s">
        <v>14861</v>
      </c>
      <c r="C7111" s="296" t="s">
        <v>19</v>
      </c>
      <c r="D7111" s="297" t="n">
        <v>0.2477</v>
      </c>
      <c r="E7111" s="298" t="n">
        <f aca="false">1-D7111</f>
        <v>0.7523</v>
      </c>
      <c r="F7111" s="299" t="n">
        <v>183.72</v>
      </c>
    </row>
    <row r="7112" customFormat="false" ht="15" hidden="false" customHeight="false" outlineLevel="0" collapsed="false">
      <c r="A7112" s="294" t="s">
        <v>14862</v>
      </c>
      <c r="B7112" s="295" t="s">
        <v>14863</v>
      </c>
      <c r="C7112" s="296" t="s">
        <v>19</v>
      </c>
      <c r="D7112" s="297" t="n">
        <v>0.1897</v>
      </c>
      <c r="E7112" s="298" t="n">
        <f aca="false">1-D7112</f>
        <v>0.8103</v>
      </c>
      <c r="F7112" s="299" t="n">
        <v>273.67</v>
      </c>
    </row>
    <row r="7113" customFormat="false" ht="15" hidden="false" customHeight="false" outlineLevel="0" collapsed="false">
      <c r="A7113" s="294" t="s">
        <v>14864</v>
      </c>
      <c r="B7113" s="295" t="s">
        <v>14865</v>
      </c>
      <c r="C7113" s="296" t="s">
        <v>19</v>
      </c>
      <c r="D7113" s="297" t="n">
        <v>0.3639</v>
      </c>
      <c r="E7113" s="298" t="n">
        <f aca="false">1-D7113</f>
        <v>0.6361</v>
      </c>
      <c r="F7113" s="299" t="n">
        <v>109.45</v>
      </c>
    </row>
    <row r="7114" customFormat="false" ht="15" hidden="false" customHeight="false" outlineLevel="0" collapsed="false">
      <c r="A7114" s="294" t="s">
        <v>14866</v>
      </c>
      <c r="B7114" s="295" t="s">
        <v>14867</v>
      </c>
      <c r="C7114" s="296" t="s">
        <v>19</v>
      </c>
      <c r="D7114" s="297" t="n">
        <v>0.1534</v>
      </c>
      <c r="E7114" s="298" t="n">
        <f aca="false">1-D7114</f>
        <v>0.8466</v>
      </c>
      <c r="F7114" s="299" t="n">
        <v>385.54</v>
      </c>
    </row>
    <row r="7115" customFormat="false" ht="15" hidden="false" customHeight="false" outlineLevel="0" collapsed="false">
      <c r="A7115" s="294" t="s">
        <v>14868</v>
      </c>
      <c r="B7115" s="295" t="s">
        <v>14869</v>
      </c>
      <c r="C7115" s="296" t="s">
        <v>19</v>
      </c>
      <c r="D7115" s="297" t="n">
        <v>0.0375</v>
      </c>
      <c r="E7115" s="298" t="n">
        <f aca="false">1-D7115</f>
        <v>0.9625</v>
      </c>
      <c r="F7115" s="299" t="n">
        <v>1213</v>
      </c>
    </row>
    <row r="7116" customFormat="false" ht="15" hidden="false" customHeight="false" outlineLevel="0" collapsed="false">
      <c r="A7116" s="294" t="s">
        <v>14870</v>
      </c>
      <c r="B7116" s="295" t="s">
        <v>14871</v>
      </c>
      <c r="C7116" s="296" t="s">
        <v>19</v>
      </c>
      <c r="D7116" s="297" t="n">
        <v>0.0189</v>
      </c>
      <c r="E7116" s="298" t="n">
        <f aca="false">1-D7116</f>
        <v>0.9811</v>
      </c>
      <c r="F7116" s="299" t="n">
        <v>2401.41</v>
      </c>
    </row>
    <row r="7117" customFormat="false" ht="15" hidden="false" customHeight="false" outlineLevel="0" collapsed="false">
      <c r="A7117" s="294" t="s">
        <v>14872</v>
      </c>
      <c r="B7117" s="295" t="s">
        <v>14873</v>
      </c>
      <c r="C7117" s="296" t="s">
        <v>19</v>
      </c>
      <c r="D7117" s="297" t="n">
        <v>0.1853</v>
      </c>
      <c r="E7117" s="298" t="n">
        <f aca="false">1-D7117</f>
        <v>0.8147</v>
      </c>
      <c r="F7117" s="299" t="n">
        <v>49.26</v>
      </c>
    </row>
    <row r="7118" customFormat="false" ht="15" hidden="false" customHeight="false" outlineLevel="0" collapsed="false">
      <c r="A7118" s="294" t="s">
        <v>14874</v>
      </c>
      <c r="B7118" s="295" t="s">
        <v>14875</v>
      </c>
      <c r="C7118" s="296" t="s">
        <v>19</v>
      </c>
      <c r="D7118" s="297" t="n">
        <v>0.2723</v>
      </c>
      <c r="E7118" s="298" t="n">
        <f aca="false">1-D7118</f>
        <v>0.7277</v>
      </c>
      <c r="F7118" s="299" t="n">
        <v>33.53</v>
      </c>
    </row>
    <row r="7119" customFormat="false" ht="15" hidden="false" customHeight="false" outlineLevel="0" collapsed="false">
      <c r="A7119" s="294" t="s">
        <v>14876</v>
      </c>
      <c r="B7119" s="295" t="s">
        <v>14877</v>
      </c>
      <c r="C7119" s="296" t="s">
        <v>19</v>
      </c>
      <c r="D7119" s="297" t="n">
        <v>0.6426</v>
      </c>
      <c r="E7119" s="298" t="n">
        <f aca="false">1-D7119</f>
        <v>0.3574</v>
      </c>
      <c r="F7119" s="299" t="n">
        <v>23.53</v>
      </c>
    </row>
    <row r="7120" customFormat="false" ht="15" hidden="false" customHeight="false" outlineLevel="0" collapsed="false">
      <c r="A7120" s="294" t="s">
        <v>14878</v>
      </c>
      <c r="B7120" s="295" t="s">
        <v>14879</v>
      </c>
      <c r="C7120" s="296" t="s">
        <v>19</v>
      </c>
      <c r="D7120" s="297" t="n">
        <v>0.6427</v>
      </c>
      <c r="E7120" s="298" t="n">
        <f aca="false">1-D7120</f>
        <v>0.3573</v>
      </c>
      <c r="F7120" s="299" t="n">
        <v>34.23</v>
      </c>
    </row>
    <row r="7121" customFormat="false" ht="15" hidden="false" customHeight="false" outlineLevel="0" collapsed="false">
      <c r="A7121" s="294" t="s">
        <v>14880</v>
      </c>
      <c r="B7121" s="295" t="s">
        <v>14881</v>
      </c>
      <c r="C7121" s="296" t="s">
        <v>19</v>
      </c>
      <c r="D7121" s="297" t="n">
        <v>0.6429</v>
      </c>
      <c r="E7121" s="298" t="n">
        <f aca="false">1-D7121</f>
        <v>0.3571</v>
      </c>
      <c r="F7121" s="299" t="n">
        <v>38.51</v>
      </c>
    </row>
    <row r="7122" customFormat="false" ht="15" hidden="false" customHeight="false" outlineLevel="0" collapsed="false">
      <c r="A7122" s="294" t="s">
        <v>14882</v>
      </c>
      <c r="B7122" s="295" t="s">
        <v>14883</v>
      </c>
      <c r="C7122" s="296" t="s">
        <v>19</v>
      </c>
      <c r="D7122" s="297" t="n">
        <v>0.6417</v>
      </c>
      <c r="E7122" s="298" t="n">
        <f aca="false">1-D7122</f>
        <v>0.3583</v>
      </c>
      <c r="F7122" s="299" t="n">
        <v>4.27</v>
      </c>
    </row>
    <row r="7123" customFormat="false" ht="15" hidden="false" customHeight="false" outlineLevel="0" collapsed="false">
      <c r="A7123" s="294" t="s">
        <v>14884</v>
      </c>
      <c r="B7123" s="295" t="s">
        <v>14885</v>
      </c>
      <c r="C7123" s="296" t="s">
        <v>19</v>
      </c>
      <c r="D7123" s="297" t="n">
        <v>0.643</v>
      </c>
      <c r="E7123" s="298" t="n">
        <f aca="false">1-D7123</f>
        <v>0.357</v>
      </c>
      <c r="F7123" s="299" t="n">
        <v>42.8</v>
      </c>
    </row>
    <row r="7124" customFormat="false" ht="15" hidden="false" customHeight="false" outlineLevel="0" collapsed="false">
      <c r="A7124" s="294" t="s">
        <v>14886</v>
      </c>
      <c r="B7124" s="295" t="s">
        <v>14887</v>
      </c>
      <c r="C7124" s="296" t="s">
        <v>19</v>
      </c>
      <c r="D7124" s="297" t="n">
        <v>0.643</v>
      </c>
      <c r="E7124" s="298" t="n">
        <f aca="false">1-D7124</f>
        <v>0.357</v>
      </c>
      <c r="F7124" s="299" t="n">
        <v>48.15</v>
      </c>
    </row>
    <row r="7125" customFormat="false" ht="15" hidden="false" customHeight="false" outlineLevel="0" collapsed="false">
      <c r="A7125" s="294" t="s">
        <v>14888</v>
      </c>
      <c r="B7125" s="295" t="s">
        <v>14889</v>
      </c>
      <c r="C7125" s="296" t="s">
        <v>19</v>
      </c>
      <c r="D7125" s="297" t="n">
        <v>0.643</v>
      </c>
      <c r="E7125" s="298" t="n">
        <f aca="false">1-D7125</f>
        <v>0.357</v>
      </c>
      <c r="F7125" s="299" t="n">
        <v>53.5</v>
      </c>
    </row>
    <row r="7126" customFormat="false" ht="15" hidden="false" customHeight="false" outlineLevel="0" collapsed="false">
      <c r="A7126" s="294" t="s">
        <v>14890</v>
      </c>
      <c r="B7126" s="295" t="s">
        <v>14891</v>
      </c>
      <c r="C7126" s="296" t="s">
        <v>19</v>
      </c>
      <c r="D7126" s="297" t="n">
        <v>0.6429</v>
      </c>
      <c r="E7126" s="298" t="n">
        <f aca="false">1-D7126</f>
        <v>0.3571</v>
      </c>
      <c r="F7126" s="299" t="n">
        <v>59.92</v>
      </c>
    </row>
    <row r="7127" customFormat="false" ht="15" hidden="false" customHeight="false" outlineLevel="0" collapsed="false">
      <c r="A7127" s="294" t="s">
        <v>14892</v>
      </c>
      <c r="B7127" s="295" t="s">
        <v>14893</v>
      </c>
      <c r="C7127" s="296" t="s">
        <v>19</v>
      </c>
      <c r="D7127" s="297" t="n">
        <v>0.6429</v>
      </c>
      <c r="E7127" s="298" t="n">
        <f aca="false">1-D7127</f>
        <v>0.3571</v>
      </c>
      <c r="F7127" s="299" t="n">
        <v>67.41</v>
      </c>
    </row>
    <row r="7128" customFormat="false" ht="15" hidden="false" customHeight="false" outlineLevel="0" collapsed="false">
      <c r="A7128" s="294" t="s">
        <v>14894</v>
      </c>
      <c r="B7128" s="295" t="s">
        <v>14895</v>
      </c>
      <c r="C7128" s="296" t="s">
        <v>19</v>
      </c>
      <c r="D7128" s="297" t="n">
        <v>0.6418</v>
      </c>
      <c r="E7128" s="298" t="n">
        <f aca="false">1-D7128</f>
        <v>0.3582</v>
      </c>
      <c r="F7128" s="299" t="n">
        <v>6.84</v>
      </c>
    </row>
    <row r="7129" customFormat="false" ht="15" hidden="false" customHeight="false" outlineLevel="0" collapsed="false">
      <c r="A7129" s="294" t="s">
        <v>14896</v>
      </c>
      <c r="B7129" s="295" t="s">
        <v>14897</v>
      </c>
      <c r="C7129" s="296" t="s">
        <v>19</v>
      </c>
      <c r="D7129" s="297" t="n">
        <v>0.6429</v>
      </c>
      <c r="E7129" s="298" t="n">
        <f aca="false">1-D7129</f>
        <v>0.3571</v>
      </c>
      <c r="F7129" s="299" t="n">
        <v>75.97</v>
      </c>
    </row>
    <row r="7130" customFormat="false" ht="15" hidden="false" customHeight="false" outlineLevel="0" collapsed="false">
      <c r="A7130" s="294" t="s">
        <v>14898</v>
      </c>
      <c r="B7130" s="295" t="s">
        <v>14899</v>
      </c>
      <c r="C7130" s="296" t="s">
        <v>19</v>
      </c>
      <c r="D7130" s="297" t="n">
        <v>0.643</v>
      </c>
      <c r="E7130" s="298" t="n">
        <f aca="false">1-D7130</f>
        <v>0.357</v>
      </c>
      <c r="F7130" s="299" t="n">
        <v>85.6</v>
      </c>
    </row>
    <row r="7131" customFormat="false" ht="15" hidden="false" customHeight="false" outlineLevel="0" collapsed="false">
      <c r="A7131" s="294" t="s">
        <v>14900</v>
      </c>
      <c r="B7131" s="295" t="s">
        <v>14901</v>
      </c>
      <c r="C7131" s="296" t="s">
        <v>19</v>
      </c>
      <c r="D7131" s="297" t="n">
        <v>0.6424</v>
      </c>
      <c r="E7131" s="298" t="n">
        <f aca="false">1-D7131</f>
        <v>0.3576</v>
      </c>
      <c r="F7131" s="299" t="n">
        <v>13.48</v>
      </c>
    </row>
    <row r="7132" customFormat="false" ht="15" hidden="false" customHeight="false" outlineLevel="0" collapsed="false">
      <c r="A7132" s="294" t="s">
        <v>14902</v>
      </c>
      <c r="B7132" s="295" t="s">
        <v>14903</v>
      </c>
      <c r="C7132" s="296" t="s">
        <v>19</v>
      </c>
      <c r="D7132" s="297" t="n">
        <v>0.6431</v>
      </c>
      <c r="E7132" s="298" t="n">
        <f aca="false">1-D7132</f>
        <v>0.3569</v>
      </c>
      <c r="F7132" s="299" t="n">
        <v>19.25</v>
      </c>
    </row>
    <row r="7133" customFormat="false" ht="15" hidden="false" customHeight="false" outlineLevel="0" collapsed="false">
      <c r="A7133" s="294" t="s">
        <v>14904</v>
      </c>
      <c r="B7133" s="295" t="s">
        <v>14905</v>
      </c>
      <c r="C7133" s="296" t="s">
        <v>19</v>
      </c>
      <c r="D7133" s="297" t="n">
        <v>0.6427</v>
      </c>
      <c r="E7133" s="298" t="n">
        <f aca="false">1-D7133</f>
        <v>0.3573</v>
      </c>
      <c r="F7133" s="299" t="n">
        <v>47.08</v>
      </c>
    </row>
    <row r="7134" customFormat="false" ht="15" hidden="false" customHeight="false" outlineLevel="0" collapsed="false">
      <c r="A7134" s="294" t="s">
        <v>14906</v>
      </c>
      <c r="B7134" s="295" t="s">
        <v>14907</v>
      </c>
      <c r="C7134" s="296" t="s">
        <v>19</v>
      </c>
      <c r="D7134" s="297" t="n">
        <v>0.6428</v>
      </c>
      <c r="E7134" s="298" t="n">
        <f aca="false">1-D7134</f>
        <v>0.3572</v>
      </c>
      <c r="F7134" s="299" t="n">
        <v>68.48</v>
      </c>
    </row>
    <row r="7135" customFormat="false" ht="15" hidden="false" customHeight="false" outlineLevel="0" collapsed="false">
      <c r="A7135" s="294" t="s">
        <v>14908</v>
      </c>
      <c r="B7135" s="295" t="s">
        <v>14909</v>
      </c>
      <c r="C7135" s="296" t="s">
        <v>19</v>
      </c>
      <c r="D7135" s="297" t="n">
        <v>0.643</v>
      </c>
      <c r="E7135" s="298" t="n">
        <f aca="false">1-D7135</f>
        <v>0.357</v>
      </c>
      <c r="F7135" s="299" t="n">
        <v>77.04</v>
      </c>
    </row>
    <row r="7136" customFormat="false" ht="15" hidden="false" customHeight="false" outlineLevel="0" collapsed="false">
      <c r="A7136" s="294" t="s">
        <v>14910</v>
      </c>
      <c r="B7136" s="295" t="s">
        <v>14911</v>
      </c>
      <c r="C7136" s="296" t="s">
        <v>19</v>
      </c>
      <c r="D7136" s="297" t="n">
        <v>0.6433</v>
      </c>
      <c r="E7136" s="298" t="n">
        <f aca="false">1-D7136</f>
        <v>0.3567</v>
      </c>
      <c r="F7136" s="299" t="n">
        <v>8.55</v>
      </c>
    </row>
    <row r="7137" customFormat="false" ht="15" hidden="false" customHeight="false" outlineLevel="0" collapsed="false">
      <c r="A7137" s="294" t="s">
        <v>14912</v>
      </c>
      <c r="B7137" s="295" t="s">
        <v>14913</v>
      </c>
      <c r="C7137" s="296" t="s">
        <v>19</v>
      </c>
      <c r="D7137" s="297" t="n">
        <v>0.643</v>
      </c>
      <c r="E7137" s="298" t="n">
        <f aca="false">1-D7137</f>
        <v>0.357</v>
      </c>
      <c r="F7137" s="299" t="n">
        <v>85.6</v>
      </c>
    </row>
    <row r="7138" customFormat="false" ht="15" hidden="false" customHeight="false" outlineLevel="0" collapsed="false">
      <c r="A7138" s="294" t="s">
        <v>14914</v>
      </c>
      <c r="B7138" s="295" t="s">
        <v>14915</v>
      </c>
      <c r="C7138" s="296" t="s">
        <v>19</v>
      </c>
      <c r="D7138" s="297" t="n">
        <v>0.6429</v>
      </c>
      <c r="E7138" s="298" t="n">
        <f aca="false">1-D7138</f>
        <v>0.3571</v>
      </c>
      <c r="F7138" s="299" t="n">
        <v>96.31</v>
      </c>
    </row>
    <row r="7139" customFormat="false" ht="15" hidden="false" customHeight="false" outlineLevel="0" collapsed="false">
      <c r="A7139" s="294" t="s">
        <v>14916</v>
      </c>
      <c r="B7139" s="295" t="s">
        <v>14917</v>
      </c>
      <c r="C7139" s="296" t="s">
        <v>19</v>
      </c>
      <c r="D7139" s="297" t="n">
        <v>0.6429</v>
      </c>
      <c r="E7139" s="298" t="n">
        <f aca="false">1-D7139</f>
        <v>0.3571</v>
      </c>
      <c r="F7139" s="299" t="n">
        <v>107.01</v>
      </c>
    </row>
    <row r="7140" customFormat="false" ht="15" hidden="false" customHeight="false" outlineLevel="0" collapsed="false">
      <c r="A7140" s="294" t="s">
        <v>14918</v>
      </c>
      <c r="B7140" s="295" t="s">
        <v>14919</v>
      </c>
      <c r="C7140" s="296" t="s">
        <v>19</v>
      </c>
      <c r="D7140" s="297" t="n">
        <v>0.643</v>
      </c>
      <c r="E7140" s="298" t="n">
        <f aca="false">1-D7140</f>
        <v>0.357</v>
      </c>
      <c r="F7140" s="299" t="n">
        <v>119.84</v>
      </c>
    </row>
    <row r="7141" customFormat="false" ht="15" hidden="false" customHeight="false" outlineLevel="0" collapsed="false">
      <c r="A7141" s="294" t="s">
        <v>14920</v>
      </c>
      <c r="B7141" s="295" t="s">
        <v>14921</v>
      </c>
      <c r="C7141" s="296" t="s">
        <v>19</v>
      </c>
      <c r="D7141" s="297" t="n">
        <v>0.6429</v>
      </c>
      <c r="E7141" s="298" t="n">
        <f aca="false">1-D7141</f>
        <v>0.3571</v>
      </c>
      <c r="F7141" s="299" t="n">
        <v>134.83</v>
      </c>
    </row>
    <row r="7142" customFormat="false" ht="15" hidden="false" customHeight="false" outlineLevel="0" collapsed="false">
      <c r="A7142" s="294" t="s">
        <v>14922</v>
      </c>
      <c r="B7142" s="295" t="s">
        <v>14923</v>
      </c>
      <c r="C7142" s="296" t="s">
        <v>19</v>
      </c>
      <c r="D7142" s="297" t="n">
        <v>0.6428</v>
      </c>
      <c r="E7142" s="298" t="n">
        <f aca="false">1-D7142</f>
        <v>0.3572</v>
      </c>
      <c r="F7142" s="299" t="n">
        <v>13.69</v>
      </c>
    </row>
    <row r="7143" customFormat="false" ht="15" hidden="false" customHeight="false" outlineLevel="0" collapsed="false">
      <c r="A7143" s="294" t="s">
        <v>14924</v>
      </c>
      <c r="B7143" s="295" t="s">
        <v>14925</v>
      </c>
      <c r="C7143" s="296" t="s">
        <v>19</v>
      </c>
      <c r="D7143" s="297" t="n">
        <v>0.643</v>
      </c>
      <c r="E7143" s="298" t="n">
        <f aca="false">1-D7143</f>
        <v>0.357</v>
      </c>
      <c r="F7143" s="299" t="n">
        <v>151.95</v>
      </c>
    </row>
    <row r="7144" customFormat="false" ht="15" hidden="false" customHeight="false" outlineLevel="0" collapsed="false">
      <c r="A7144" s="294" t="s">
        <v>14926</v>
      </c>
      <c r="B7144" s="295" t="s">
        <v>14927</v>
      </c>
      <c r="C7144" s="296" t="s">
        <v>19</v>
      </c>
      <c r="D7144" s="297" t="n">
        <v>0.643</v>
      </c>
      <c r="E7144" s="298" t="n">
        <f aca="false">1-D7144</f>
        <v>0.357</v>
      </c>
      <c r="F7144" s="299" t="n">
        <v>171.21</v>
      </c>
    </row>
    <row r="7145" customFormat="false" ht="15" hidden="false" customHeight="false" outlineLevel="0" collapsed="false">
      <c r="A7145" s="294" t="s">
        <v>14928</v>
      </c>
      <c r="B7145" s="295" t="s">
        <v>14929</v>
      </c>
      <c r="C7145" s="296" t="s">
        <v>19</v>
      </c>
      <c r="D7145" s="297" t="n">
        <v>0.643</v>
      </c>
      <c r="E7145" s="298" t="n">
        <f aca="false">1-D7145</f>
        <v>0.357</v>
      </c>
      <c r="F7145" s="299" t="n">
        <v>26.95</v>
      </c>
    </row>
    <row r="7146" customFormat="false" ht="15" hidden="false" customHeight="false" outlineLevel="0" collapsed="false">
      <c r="A7146" s="294" t="s">
        <v>14930</v>
      </c>
      <c r="B7146" s="295" t="s">
        <v>14931</v>
      </c>
      <c r="C7146" s="296" t="s">
        <v>19</v>
      </c>
      <c r="D7146" s="297" t="n">
        <v>0.6429</v>
      </c>
      <c r="E7146" s="298" t="n">
        <f aca="false">1-D7146</f>
        <v>0.3571</v>
      </c>
      <c r="F7146" s="299" t="n">
        <v>38.51</v>
      </c>
    </row>
    <row r="7147" customFormat="false" ht="15" hidden="false" customHeight="false" outlineLevel="0" collapsed="false">
      <c r="A7147" s="294" t="s">
        <v>14932</v>
      </c>
      <c r="B7147" s="295" t="s">
        <v>14933</v>
      </c>
      <c r="C7147" s="296" t="s">
        <v>19</v>
      </c>
      <c r="D7147" s="297" t="n">
        <v>0.0167</v>
      </c>
      <c r="E7147" s="298" t="n">
        <f aca="false">1-D7147</f>
        <v>0.9833</v>
      </c>
      <c r="F7147" s="299" t="n">
        <v>1651.64</v>
      </c>
    </row>
    <row r="7148" customFormat="false" ht="15" hidden="false" customHeight="false" outlineLevel="0" collapsed="false">
      <c r="A7148" s="294" t="s">
        <v>14934</v>
      </c>
      <c r="B7148" s="295" t="s">
        <v>14935</v>
      </c>
      <c r="C7148" s="296" t="s">
        <v>19</v>
      </c>
      <c r="D7148" s="297" t="n">
        <v>0.1228</v>
      </c>
      <c r="E7148" s="298" t="n">
        <f aca="false">1-D7148</f>
        <v>0.8772</v>
      </c>
      <c r="F7148" s="299" t="n">
        <v>35.76</v>
      </c>
    </row>
    <row r="7149" customFormat="false" ht="15" hidden="false" customHeight="false" outlineLevel="0" collapsed="false">
      <c r="A7149" s="294" t="s">
        <v>14936</v>
      </c>
      <c r="B7149" s="295" t="s">
        <v>14937</v>
      </c>
      <c r="C7149" s="296" t="s">
        <v>19</v>
      </c>
      <c r="D7149" s="297" t="n">
        <v>0.1378</v>
      </c>
      <c r="E7149" s="298" t="n">
        <f aca="false">1-D7149</f>
        <v>0.8622</v>
      </c>
      <c r="F7149" s="299" t="n">
        <v>62.84</v>
      </c>
    </row>
    <row r="7150" customFormat="false" ht="15" hidden="false" customHeight="false" outlineLevel="0" collapsed="false">
      <c r="A7150" s="294" t="s">
        <v>14938</v>
      </c>
      <c r="B7150" s="295" t="s">
        <v>14939</v>
      </c>
      <c r="C7150" s="296" t="s">
        <v>19</v>
      </c>
      <c r="D7150" s="297" t="n">
        <v>0.078</v>
      </c>
      <c r="E7150" s="298" t="n">
        <f aca="false">1-D7150</f>
        <v>0.922</v>
      </c>
      <c r="F7150" s="299" t="n">
        <v>35.11</v>
      </c>
    </row>
    <row r="7151" customFormat="false" ht="15" hidden="false" customHeight="false" outlineLevel="0" collapsed="false">
      <c r="A7151" s="294" t="s">
        <v>14940</v>
      </c>
      <c r="B7151" s="295" t="s">
        <v>14941</v>
      </c>
      <c r="C7151" s="296" t="s">
        <v>19</v>
      </c>
      <c r="D7151" s="297" t="n">
        <v>0.0902</v>
      </c>
      <c r="E7151" s="298" t="n">
        <f aca="false">1-D7151</f>
        <v>0.9098</v>
      </c>
      <c r="F7151" s="299" t="n">
        <v>48.67</v>
      </c>
    </row>
    <row r="7152" customFormat="false" ht="15" hidden="false" customHeight="false" outlineLevel="0" collapsed="false">
      <c r="A7152" s="294" t="s">
        <v>14942</v>
      </c>
      <c r="B7152" s="295" t="s">
        <v>14943</v>
      </c>
      <c r="C7152" s="296" t="s">
        <v>19</v>
      </c>
      <c r="D7152" s="297" t="n">
        <v>0.0955</v>
      </c>
      <c r="E7152" s="298" t="n">
        <f aca="false">1-D7152</f>
        <v>0.9045</v>
      </c>
      <c r="F7152" s="299" t="n">
        <v>90.64</v>
      </c>
    </row>
    <row r="7153" customFormat="false" ht="15" hidden="false" customHeight="false" outlineLevel="0" collapsed="false">
      <c r="A7153" s="294" t="s">
        <v>14944</v>
      </c>
      <c r="B7153" s="295" t="s">
        <v>14945</v>
      </c>
      <c r="C7153" s="296" t="s">
        <v>19</v>
      </c>
      <c r="D7153" s="297" t="n">
        <v>0.0118</v>
      </c>
      <c r="E7153" s="298" t="n">
        <f aca="false">1-D7153</f>
        <v>0.9882</v>
      </c>
      <c r="F7153" s="299" t="n">
        <v>2337.22</v>
      </c>
    </row>
    <row r="7154" customFormat="false" ht="15" hidden="false" customHeight="false" outlineLevel="0" collapsed="false">
      <c r="A7154" s="294" t="s">
        <v>14946</v>
      </c>
      <c r="B7154" s="295" t="s">
        <v>14947</v>
      </c>
      <c r="C7154" s="296" t="s">
        <v>19</v>
      </c>
      <c r="D7154" s="297" t="n">
        <v>0.1635</v>
      </c>
      <c r="E7154" s="298" t="n">
        <f aca="false">1-D7154</f>
        <v>0.8365</v>
      </c>
      <c r="F7154" s="299" t="n">
        <v>16.76</v>
      </c>
    </row>
    <row r="7155" customFormat="false" ht="15" hidden="false" customHeight="false" outlineLevel="0" collapsed="false">
      <c r="A7155" s="294" t="s">
        <v>14948</v>
      </c>
      <c r="B7155" s="295" t="s">
        <v>14949</v>
      </c>
      <c r="C7155" s="296" t="s">
        <v>19</v>
      </c>
      <c r="D7155" s="297" t="n">
        <v>0.1034</v>
      </c>
      <c r="E7155" s="298" t="n">
        <f aca="false">1-D7155</f>
        <v>0.8966</v>
      </c>
      <c r="F7155" s="299" t="n">
        <v>266.19</v>
      </c>
    </row>
    <row r="7156" customFormat="false" ht="15" hidden="false" customHeight="false" outlineLevel="0" collapsed="false">
      <c r="A7156" s="294" t="s">
        <v>14950</v>
      </c>
      <c r="B7156" s="295" t="s">
        <v>14951</v>
      </c>
      <c r="C7156" s="296" t="s">
        <v>19</v>
      </c>
      <c r="D7156" s="297" t="n">
        <v>0.2163</v>
      </c>
      <c r="E7156" s="298" t="n">
        <f aca="false">1-D7156</f>
        <v>0.7837</v>
      </c>
      <c r="F7156" s="299" t="n">
        <v>20.3</v>
      </c>
    </row>
    <row r="7157" customFormat="false" ht="15" hidden="false" customHeight="false" outlineLevel="0" collapsed="false">
      <c r="A7157" s="294" t="s">
        <v>14952</v>
      </c>
      <c r="B7157" s="295" t="s">
        <v>14953</v>
      </c>
      <c r="C7157" s="296" t="s">
        <v>19</v>
      </c>
      <c r="D7157" s="297" t="n">
        <v>0.0189</v>
      </c>
      <c r="E7157" s="298" t="n">
        <f aca="false">1-D7157</f>
        <v>0.9811</v>
      </c>
      <c r="F7157" s="299" t="n">
        <v>2910.49</v>
      </c>
    </row>
    <row r="7158" customFormat="false" ht="15" hidden="false" customHeight="false" outlineLevel="0" collapsed="false">
      <c r="A7158" s="294" t="s">
        <v>14954</v>
      </c>
      <c r="B7158" s="295" t="s">
        <v>14955</v>
      </c>
      <c r="C7158" s="296" t="s">
        <v>19</v>
      </c>
      <c r="D7158" s="297" t="n">
        <v>0.213</v>
      </c>
      <c r="E7158" s="298" t="n">
        <f aca="false">1-D7158</f>
        <v>0.787</v>
      </c>
      <c r="F7158" s="299" t="n">
        <v>40.65</v>
      </c>
    </row>
    <row r="7159" customFormat="false" ht="15" hidden="false" customHeight="false" outlineLevel="0" collapsed="false">
      <c r="A7159" s="294" t="s">
        <v>14956</v>
      </c>
      <c r="B7159" s="295" t="s">
        <v>14957</v>
      </c>
      <c r="C7159" s="296" t="s">
        <v>61</v>
      </c>
      <c r="D7159" s="297" t="n">
        <v>0.0027</v>
      </c>
      <c r="E7159" s="298" t="n">
        <f aca="false">1-D7159</f>
        <v>0.9973</v>
      </c>
      <c r="F7159" s="299" t="n">
        <v>5468.25</v>
      </c>
    </row>
    <row r="7160" customFormat="false" ht="15" hidden="false" customHeight="false" outlineLevel="0" collapsed="false">
      <c r="A7160" s="294" t="s">
        <v>14958</v>
      </c>
      <c r="B7160" s="295" t="s">
        <v>14959</v>
      </c>
      <c r="C7160" s="296" t="s">
        <v>61</v>
      </c>
      <c r="D7160" s="297" t="n">
        <v>0.0065</v>
      </c>
      <c r="E7160" s="298" t="n">
        <f aca="false">1-D7160</f>
        <v>0.9935</v>
      </c>
      <c r="F7160" s="299" t="n">
        <v>134.06</v>
      </c>
    </row>
    <row r="7161" customFormat="false" ht="15" hidden="false" customHeight="false" outlineLevel="0" collapsed="false">
      <c r="A7161" s="294" t="s">
        <v>14960</v>
      </c>
      <c r="B7161" s="295" t="s">
        <v>14961</v>
      </c>
      <c r="C7161" s="296" t="s">
        <v>61</v>
      </c>
      <c r="D7161" s="297" t="n">
        <v>0.0045</v>
      </c>
      <c r="E7161" s="298" t="n">
        <f aca="false">1-D7161</f>
        <v>0.9955</v>
      </c>
      <c r="F7161" s="299" t="n">
        <v>286.84</v>
      </c>
    </row>
    <row r="7162" customFormat="false" ht="15" hidden="false" customHeight="false" outlineLevel="0" collapsed="false">
      <c r="A7162" s="294" t="s">
        <v>14962</v>
      </c>
      <c r="B7162" s="295" t="s">
        <v>14963</v>
      </c>
      <c r="C7162" s="296" t="s">
        <v>61</v>
      </c>
      <c r="D7162" s="297" t="n">
        <v>0.026</v>
      </c>
      <c r="E7162" s="298" t="n">
        <f aca="false">1-D7162</f>
        <v>0.974</v>
      </c>
      <c r="F7162" s="299" t="n">
        <v>5.76</v>
      </c>
    </row>
    <row r="7163" customFormat="false" ht="15" hidden="false" customHeight="false" outlineLevel="0" collapsed="false">
      <c r="A7163" s="294" t="s">
        <v>14964</v>
      </c>
      <c r="B7163" s="295" t="s">
        <v>14965</v>
      </c>
      <c r="C7163" s="296" t="s">
        <v>61</v>
      </c>
      <c r="D7163" s="297" t="n">
        <v>0.0036</v>
      </c>
      <c r="E7163" s="298" t="n">
        <f aca="false">1-D7163</f>
        <v>0.9964</v>
      </c>
      <c r="F7163" s="299" t="n">
        <v>446.53</v>
      </c>
    </row>
    <row r="7164" customFormat="false" ht="15" hidden="false" customHeight="false" outlineLevel="0" collapsed="false">
      <c r="A7164" s="294" t="s">
        <v>14966</v>
      </c>
      <c r="B7164" s="295" t="s">
        <v>14967</v>
      </c>
      <c r="C7164" s="296" t="s">
        <v>61</v>
      </c>
      <c r="D7164" s="297" t="n">
        <v>0.0016</v>
      </c>
      <c r="E7164" s="298" t="n">
        <f aca="false">1-D7164</f>
        <v>0.9984</v>
      </c>
      <c r="F7164" s="299" t="n">
        <v>1094.43</v>
      </c>
    </row>
    <row r="7165" customFormat="false" ht="15" hidden="false" customHeight="false" outlineLevel="0" collapsed="false">
      <c r="A7165" s="294" t="s">
        <v>14968</v>
      </c>
      <c r="B7165" s="295" t="s">
        <v>14969</v>
      </c>
      <c r="C7165" s="296" t="s">
        <v>61</v>
      </c>
      <c r="D7165" s="297" t="n">
        <v>0.0213</v>
      </c>
      <c r="E7165" s="298" t="n">
        <f aca="false">1-D7165</f>
        <v>0.9787</v>
      </c>
      <c r="F7165" s="299" t="n">
        <v>11.27</v>
      </c>
    </row>
    <row r="7166" customFormat="false" ht="15" hidden="false" customHeight="false" outlineLevel="0" collapsed="false">
      <c r="A7166" s="294" t="s">
        <v>14970</v>
      </c>
      <c r="B7166" s="295" t="s">
        <v>14971</v>
      </c>
      <c r="C7166" s="296" t="s">
        <v>61</v>
      </c>
      <c r="D7166" s="297" t="n">
        <v>0.0019</v>
      </c>
      <c r="E7166" s="298" t="n">
        <f aca="false">1-D7166</f>
        <v>0.9981</v>
      </c>
      <c r="F7166" s="299" t="n">
        <v>1764.68</v>
      </c>
    </row>
    <row r="7167" customFormat="false" ht="15" hidden="false" customHeight="false" outlineLevel="0" collapsed="false">
      <c r="A7167" s="294" t="s">
        <v>14972</v>
      </c>
      <c r="B7167" s="295" t="s">
        <v>14973</v>
      </c>
      <c r="C7167" s="296" t="s">
        <v>61</v>
      </c>
      <c r="D7167" s="297" t="n">
        <v>0.0017</v>
      </c>
      <c r="E7167" s="298" t="n">
        <f aca="false">1-D7167</f>
        <v>0.9983</v>
      </c>
      <c r="F7167" s="299" t="n">
        <v>3095.74</v>
      </c>
    </row>
    <row r="7168" customFormat="false" ht="15" hidden="false" customHeight="false" outlineLevel="0" collapsed="false">
      <c r="A7168" s="294" t="s">
        <v>14974</v>
      </c>
      <c r="B7168" s="295" t="s">
        <v>14975</v>
      </c>
      <c r="C7168" s="296" t="s">
        <v>61</v>
      </c>
      <c r="D7168" s="297" t="n">
        <v>0.0017</v>
      </c>
      <c r="E7168" s="298" t="n">
        <f aca="false">1-D7168</f>
        <v>0.9983</v>
      </c>
      <c r="F7168" s="299" t="n">
        <v>4603.88</v>
      </c>
    </row>
    <row r="7169" customFormat="false" ht="15" hidden="false" customHeight="false" outlineLevel="0" collapsed="false">
      <c r="A7169" s="294" t="s">
        <v>14976</v>
      </c>
      <c r="B7169" s="295" t="s">
        <v>14977</v>
      </c>
      <c r="C7169" s="296" t="s">
        <v>61</v>
      </c>
      <c r="D7169" s="297" t="n">
        <v>0.0037</v>
      </c>
      <c r="E7169" s="298" t="n">
        <f aca="false">1-D7169</f>
        <v>0.9963</v>
      </c>
      <c r="F7169" s="299" t="n">
        <v>3033.62</v>
      </c>
    </row>
    <row r="7170" customFormat="false" ht="15" hidden="false" customHeight="false" outlineLevel="0" collapsed="false">
      <c r="A7170" s="294" t="s">
        <v>14978</v>
      </c>
      <c r="B7170" s="295" t="s">
        <v>14979</v>
      </c>
      <c r="C7170" s="296" t="s">
        <v>61</v>
      </c>
      <c r="D7170" s="297" t="n">
        <v>0.0026</v>
      </c>
      <c r="E7170" s="298" t="n">
        <f aca="false">1-D7170</f>
        <v>0.9974</v>
      </c>
      <c r="F7170" s="299" t="n">
        <v>4957.76</v>
      </c>
    </row>
    <row r="7171" customFormat="false" ht="15" hidden="false" customHeight="false" outlineLevel="0" collapsed="false">
      <c r="A7171" s="294" t="s">
        <v>14980</v>
      </c>
      <c r="B7171" s="295" t="s">
        <v>14981</v>
      </c>
      <c r="C7171" s="296" t="s">
        <v>19</v>
      </c>
      <c r="D7171" s="297" t="n">
        <v>0.1291</v>
      </c>
      <c r="E7171" s="298" t="n">
        <f aca="false">1-D7171</f>
        <v>0.8709</v>
      </c>
      <c r="F7171" s="299" t="n">
        <v>426.42</v>
      </c>
    </row>
    <row r="7172" customFormat="false" ht="15" hidden="false" customHeight="false" outlineLevel="0" collapsed="false">
      <c r="A7172" s="294" t="s">
        <v>14982</v>
      </c>
      <c r="B7172" s="295" t="s">
        <v>14983</v>
      </c>
      <c r="C7172" s="296" t="s">
        <v>19</v>
      </c>
      <c r="D7172" s="297" t="n">
        <v>0.1275</v>
      </c>
      <c r="E7172" s="298" t="n">
        <f aca="false">1-D7172</f>
        <v>0.8725</v>
      </c>
      <c r="F7172" s="299" t="n">
        <v>431.75</v>
      </c>
    </row>
    <row r="7173" customFormat="false" ht="15" hidden="false" customHeight="false" outlineLevel="0" collapsed="false">
      <c r="A7173" s="294" t="s">
        <v>14984</v>
      </c>
      <c r="B7173" s="295" t="s">
        <v>14985</v>
      </c>
      <c r="C7173" s="296" t="s">
        <v>19</v>
      </c>
      <c r="D7173" s="297" t="n">
        <v>0.0982</v>
      </c>
      <c r="E7173" s="298" t="n">
        <f aca="false">1-D7173</f>
        <v>0.9018</v>
      </c>
      <c r="F7173" s="299" t="n">
        <v>560.4</v>
      </c>
    </row>
    <row r="7174" customFormat="false" ht="15" hidden="false" customHeight="false" outlineLevel="0" collapsed="false">
      <c r="A7174" s="294" t="s">
        <v>14986</v>
      </c>
      <c r="B7174" s="295" t="s">
        <v>14987</v>
      </c>
      <c r="C7174" s="296" t="s">
        <v>19</v>
      </c>
      <c r="D7174" s="297" t="n">
        <v>0.0922</v>
      </c>
      <c r="E7174" s="298" t="n">
        <f aca="false">1-D7174</f>
        <v>0.9078</v>
      </c>
      <c r="F7174" s="299" t="n">
        <v>187.93</v>
      </c>
    </row>
    <row r="7175" customFormat="false" ht="15" hidden="false" customHeight="false" outlineLevel="0" collapsed="false">
      <c r="A7175" s="294" t="s">
        <v>14988</v>
      </c>
      <c r="B7175" s="295" t="s">
        <v>14989</v>
      </c>
      <c r="C7175" s="296" t="s">
        <v>19</v>
      </c>
      <c r="D7175" s="297" t="n">
        <v>0.0922</v>
      </c>
      <c r="E7175" s="298" t="n">
        <f aca="false">1-D7175</f>
        <v>0.9078</v>
      </c>
      <c r="F7175" s="299" t="n">
        <v>187.93</v>
      </c>
    </row>
    <row r="7176" customFormat="false" ht="15" hidden="false" customHeight="false" outlineLevel="0" collapsed="false">
      <c r="A7176" s="294" t="s">
        <v>14990</v>
      </c>
      <c r="B7176" s="295" t="s">
        <v>14991</v>
      </c>
      <c r="C7176" s="296" t="s">
        <v>19</v>
      </c>
      <c r="D7176" s="297" t="n">
        <v>0.0785</v>
      </c>
      <c r="E7176" s="298" t="n">
        <f aca="false">1-D7176</f>
        <v>0.9215</v>
      </c>
      <c r="F7176" s="299" t="n">
        <v>220.84</v>
      </c>
    </row>
    <row r="7177" customFormat="false" ht="15" hidden="false" customHeight="false" outlineLevel="0" collapsed="false">
      <c r="A7177" s="294" t="s">
        <v>14992</v>
      </c>
      <c r="B7177" s="295" t="s">
        <v>14993</v>
      </c>
      <c r="C7177" s="296" t="s">
        <v>39</v>
      </c>
      <c r="D7177" s="297" t="n">
        <v>0.0996</v>
      </c>
      <c r="E7177" s="298" t="n">
        <f aca="false">1-D7177</f>
        <v>0.9004</v>
      </c>
      <c r="F7177" s="299" t="n">
        <v>461.49</v>
      </c>
    </row>
    <row r="7178" customFormat="false" ht="15" hidden="false" customHeight="false" outlineLevel="0" collapsed="false">
      <c r="A7178" s="294" t="s">
        <v>14994</v>
      </c>
      <c r="B7178" s="295" t="s">
        <v>14995</v>
      </c>
      <c r="C7178" s="296" t="s">
        <v>39</v>
      </c>
      <c r="D7178" s="297" t="n">
        <v>0.1037</v>
      </c>
      <c r="E7178" s="298" t="n">
        <f aca="false">1-D7178</f>
        <v>0.8963</v>
      </c>
      <c r="F7178" s="299" t="n">
        <v>383.87</v>
      </c>
    </row>
    <row r="7179" customFormat="false" ht="15" hidden="false" customHeight="false" outlineLevel="0" collapsed="false">
      <c r="A7179" s="294" t="s">
        <v>14996</v>
      </c>
      <c r="B7179" s="295" t="s">
        <v>14997</v>
      </c>
      <c r="C7179" s="296" t="s">
        <v>39</v>
      </c>
      <c r="D7179" s="297" t="n">
        <v>0.1262</v>
      </c>
      <c r="E7179" s="298" t="n">
        <f aca="false">1-D7179</f>
        <v>0.8738</v>
      </c>
      <c r="F7179" s="299" t="n">
        <v>354.21</v>
      </c>
    </row>
    <row r="7180" customFormat="false" ht="15" hidden="false" customHeight="false" outlineLevel="0" collapsed="false">
      <c r="A7180" s="294" t="s">
        <v>14998</v>
      </c>
      <c r="B7180" s="295" t="s">
        <v>14999</v>
      </c>
      <c r="C7180" s="296" t="s">
        <v>39</v>
      </c>
      <c r="D7180" s="297" t="n">
        <v>0.1303</v>
      </c>
      <c r="E7180" s="298" t="n">
        <f aca="false">1-D7180</f>
        <v>0.8697</v>
      </c>
      <c r="F7180" s="299" t="n">
        <v>295.12</v>
      </c>
    </row>
    <row r="7181" customFormat="false" ht="15" hidden="false" customHeight="false" outlineLevel="0" collapsed="false">
      <c r="A7181" s="294" t="s">
        <v>15000</v>
      </c>
      <c r="B7181" s="295" t="s">
        <v>15001</v>
      </c>
      <c r="C7181" s="296" t="s">
        <v>39</v>
      </c>
      <c r="D7181" s="297" t="n">
        <v>0.1505</v>
      </c>
      <c r="E7181" s="298" t="n">
        <f aca="false">1-D7181</f>
        <v>0.8495</v>
      </c>
      <c r="F7181" s="299" t="n">
        <v>293.41</v>
      </c>
    </row>
    <row r="7182" customFormat="false" ht="15" hidden="false" customHeight="false" outlineLevel="0" collapsed="false">
      <c r="A7182" s="294" t="s">
        <v>15002</v>
      </c>
      <c r="B7182" s="295" t="s">
        <v>15003</v>
      </c>
      <c r="C7182" s="296" t="s">
        <v>39</v>
      </c>
      <c r="D7182" s="297" t="n">
        <v>0.1548</v>
      </c>
      <c r="E7182" s="298" t="n">
        <f aca="false">1-D7182</f>
        <v>0.8452</v>
      </c>
      <c r="F7182" s="299" t="n">
        <v>245.04</v>
      </c>
    </row>
    <row r="7183" customFormat="false" ht="15" hidden="false" customHeight="false" outlineLevel="0" collapsed="false">
      <c r="A7183" s="294" t="s">
        <v>15004</v>
      </c>
      <c r="B7183" s="295" t="s">
        <v>15005</v>
      </c>
      <c r="C7183" s="296" t="s">
        <v>39</v>
      </c>
      <c r="D7183" s="297" t="n">
        <v>0.1714</v>
      </c>
      <c r="E7183" s="298" t="n">
        <f aca="false">1-D7183</f>
        <v>0.8286</v>
      </c>
      <c r="F7183" s="299" t="n">
        <v>322.27</v>
      </c>
    </row>
    <row r="7184" customFormat="false" ht="15" hidden="false" customHeight="false" outlineLevel="0" collapsed="false">
      <c r="A7184" s="294" t="s">
        <v>15006</v>
      </c>
      <c r="B7184" s="295" t="s">
        <v>15007</v>
      </c>
      <c r="C7184" s="296" t="s">
        <v>39</v>
      </c>
      <c r="D7184" s="297" t="n">
        <v>0.1812</v>
      </c>
      <c r="E7184" s="298" t="n">
        <f aca="false">1-D7184</f>
        <v>0.8188</v>
      </c>
      <c r="F7184" s="299" t="n">
        <v>270.68</v>
      </c>
    </row>
    <row r="7185" customFormat="false" ht="15" hidden="false" customHeight="false" outlineLevel="0" collapsed="false">
      <c r="A7185" s="294" t="s">
        <v>15008</v>
      </c>
      <c r="B7185" s="295" t="s">
        <v>15009</v>
      </c>
      <c r="C7185" s="296" t="s">
        <v>39</v>
      </c>
      <c r="D7185" s="297" t="n">
        <v>0.3139</v>
      </c>
      <c r="E7185" s="298" t="n">
        <f aca="false">1-D7185</f>
        <v>0.6861</v>
      </c>
      <c r="F7185" s="299" t="n">
        <v>70.28</v>
      </c>
    </row>
    <row r="7186" customFormat="false" ht="15" hidden="false" customHeight="false" outlineLevel="0" collapsed="false">
      <c r="A7186" s="294" t="s">
        <v>15010</v>
      </c>
      <c r="B7186" s="295" t="s">
        <v>15011</v>
      </c>
      <c r="C7186" s="296" t="s">
        <v>39</v>
      </c>
      <c r="D7186" s="297" t="n">
        <v>0.3395</v>
      </c>
      <c r="E7186" s="298" t="n">
        <f aca="false">1-D7186</f>
        <v>0.6605</v>
      </c>
      <c r="F7186" s="299" t="n">
        <v>76.24</v>
      </c>
    </row>
    <row r="7187" customFormat="false" ht="15" hidden="false" customHeight="false" outlineLevel="0" collapsed="false">
      <c r="A7187" s="294" t="s">
        <v>15012</v>
      </c>
      <c r="B7187" s="295" t="s">
        <v>15013</v>
      </c>
      <c r="C7187" s="296" t="s">
        <v>39</v>
      </c>
      <c r="D7187" s="297" t="n">
        <v>0.2994</v>
      </c>
      <c r="E7187" s="298" t="n">
        <f aca="false">1-D7187</f>
        <v>0.7006</v>
      </c>
      <c r="F7187" s="299" t="n">
        <v>68.18</v>
      </c>
    </row>
    <row r="7188" customFormat="false" ht="15" hidden="false" customHeight="false" outlineLevel="0" collapsed="false">
      <c r="A7188" s="294" t="s">
        <v>15014</v>
      </c>
      <c r="B7188" s="295" t="s">
        <v>15015</v>
      </c>
      <c r="C7188" s="296" t="s">
        <v>39</v>
      </c>
      <c r="D7188" s="297" t="n">
        <v>0.2776</v>
      </c>
      <c r="E7188" s="298" t="n">
        <f aca="false">1-D7188</f>
        <v>0.7224</v>
      </c>
      <c r="F7188" s="299" t="n">
        <v>64.08</v>
      </c>
    </row>
    <row r="7189" customFormat="false" ht="15" hidden="false" customHeight="false" outlineLevel="0" collapsed="false">
      <c r="A7189" s="294" t="s">
        <v>15016</v>
      </c>
      <c r="B7189" s="295" t="s">
        <v>15017</v>
      </c>
      <c r="C7189" s="296" t="s">
        <v>39</v>
      </c>
      <c r="D7189" s="297" t="n">
        <v>0.3397</v>
      </c>
      <c r="E7189" s="298" t="n">
        <f aca="false">1-D7189</f>
        <v>0.6603</v>
      </c>
      <c r="F7189" s="299" t="n">
        <v>75.04</v>
      </c>
    </row>
    <row r="7190" customFormat="false" ht="15" hidden="false" customHeight="false" outlineLevel="0" collapsed="false">
      <c r="A7190" s="294" t="s">
        <v>15018</v>
      </c>
      <c r="B7190" s="295" t="s">
        <v>15019</v>
      </c>
      <c r="C7190" s="296" t="s">
        <v>39</v>
      </c>
      <c r="D7190" s="297" t="n">
        <v>0.3077</v>
      </c>
      <c r="E7190" s="298" t="n">
        <f aca="false">1-D7190</f>
        <v>0.6923</v>
      </c>
      <c r="F7190" s="299" t="n">
        <v>68.76</v>
      </c>
    </row>
    <row r="7191" customFormat="false" ht="15" hidden="false" customHeight="false" outlineLevel="0" collapsed="false">
      <c r="A7191" s="294" t="s">
        <v>15020</v>
      </c>
      <c r="B7191" s="295" t="s">
        <v>15021</v>
      </c>
      <c r="C7191" s="296" t="s">
        <v>39</v>
      </c>
      <c r="D7191" s="297" t="n">
        <v>0.3505</v>
      </c>
      <c r="E7191" s="298" t="n">
        <f aca="false">1-D7191</f>
        <v>0.6495</v>
      </c>
      <c r="F7191" s="299" t="n">
        <v>80.45</v>
      </c>
    </row>
    <row r="7192" customFormat="false" ht="15" hidden="false" customHeight="false" outlineLevel="0" collapsed="false">
      <c r="A7192" s="294" t="s">
        <v>546</v>
      </c>
      <c r="B7192" s="295" t="s">
        <v>15022</v>
      </c>
      <c r="C7192" s="296" t="s">
        <v>39</v>
      </c>
      <c r="D7192" s="297" t="n">
        <v>0.313</v>
      </c>
      <c r="E7192" s="298" t="n">
        <f aca="false">1-D7192</f>
        <v>0.687</v>
      </c>
      <c r="F7192" s="299" t="n">
        <v>72.15</v>
      </c>
    </row>
    <row r="7193" customFormat="false" ht="15" hidden="false" customHeight="false" outlineLevel="0" collapsed="false">
      <c r="A7193" s="294" t="s">
        <v>15023</v>
      </c>
      <c r="B7193" s="295" t="s">
        <v>15024</v>
      </c>
      <c r="C7193" s="296" t="s">
        <v>39</v>
      </c>
      <c r="D7193" s="297" t="n">
        <v>0.246</v>
      </c>
      <c r="E7193" s="298" t="n">
        <f aca="false">1-D7193</f>
        <v>0.754</v>
      </c>
      <c r="F7193" s="299" t="n">
        <v>101.25</v>
      </c>
    </row>
    <row r="7194" customFormat="false" ht="15" hidden="false" customHeight="false" outlineLevel="0" collapsed="false">
      <c r="A7194" s="294" t="s">
        <v>15025</v>
      </c>
      <c r="B7194" s="295" t="s">
        <v>15026</v>
      </c>
      <c r="C7194" s="296" t="s">
        <v>39</v>
      </c>
      <c r="D7194" s="297" t="n">
        <v>0.2379</v>
      </c>
      <c r="E7194" s="298" t="n">
        <f aca="false">1-D7194</f>
        <v>0.7621</v>
      </c>
      <c r="F7194" s="299" t="n">
        <v>100.35</v>
      </c>
    </row>
    <row r="7195" customFormat="false" ht="15" hidden="false" customHeight="false" outlineLevel="0" collapsed="false">
      <c r="A7195" s="294" t="s">
        <v>15027</v>
      </c>
      <c r="B7195" s="295" t="s">
        <v>15028</v>
      </c>
      <c r="C7195" s="296" t="s">
        <v>39</v>
      </c>
      <c r="D7195" s="297" t="n">
        <v>0.1052</v>
      </c>
      <c r="E7195" s="298" t="n">
        <f aca="false">1-D7195</f>
        <v>0.8948</v>
      </c>
      <c r="F7195" s="299" t="n">
        <v>397.93</v>
      </c>
    </row>
    <row r="7196" customFormat="false" ht="15" hidden="false" customHeight="false" outlineLevel="0" collapsed="false">
      <c r="A7196" s="294" t="s">
        <v>15029</v>
      </c>
      <c r="B7196" s="295" t="s">
        <v>15030</v>
      </c>
      <c r="C7196" s="296" t="s">
        <v>39</v>
      </c>
      <c r="D7196" s="297" t="n">
        <v>0.0854</v>
      </c>
      <c r="E7196" s="298" t="n">
        <f aca="false">1-D7196</f>
        <v>0.9146</v>
      </c>
      <c r="F7196" s="299" t="n">
        <v>385.37</v>
      </c>
    </row>
    <row r="7197" customFormat="false" ht="15" hidden="false" customHeight="false" outlineLevel="0" collapsed="false">
      <c r="A7197" s="294" t="s">
        <v>15031</v>
      </c>
      <c r="B7197" s="295" t="s">
        <v>15032</v>
      </c>
      <c r="C7197" s="296" t="s">
        <v>39</v>
      </c>
      <c r="D7197" s="297" t="n">
        <v>0.1368</v>
      </c>
      <c r="E7197" s="298" t="n">
        <f aca="false">1-D7197</f>
        <v>0.8632</v>
      </c>
      <c r="F7197" s="299" t="n">
        <v>305.98</v>
      </c>
    </row>
    <row r="7198" customFormat="false" ht="15" hidden="false" customHeight="false" outlineLevel="0" collapsed="false">
      <c r="A7198" s="294" t="s">
        <v>15033</v>
      </c>
      <c r="B7198" s="295" t="s">
        <v>15034</v>
      </c>
      <c r="C7198" s="296" t="s">
        <v>39</v>
      </c>
      <c r="D7198" s="297" t="n">
        <v>0.1122</v>
      </c>
      <c r="E7198" s="298" t="n">
        <f aca="false">1-D7198</f>
        <v>0.8878</v>
      </c>
      <c r="F7198" s="299" t="n">
        <v>293.42</v>
      </c>
    </row>
    <row r="7199" customFormat="false" ht="15" hidden="false" customHeight="false" outlineLevel="0" collapsed="false">
      <c r="A7199" s="294" t="s">
        <v>15035</v>
      </c>
      <c r="B7199" s="295" t="s">
        <v>15036</v>
      </c>
      <c r="C7199" s="296" t="s">
        <v>39</v>
      </c>
      <c r="D7199" s="297" t="n">
        <v>0.2246</v>
      </c>
      <c r="E7199" s="298" t="n">
        <f aca="false">1-D7199</f>
        <v>0.7754</v>
      </c>
      <c r="F7199" s="299" t="n">
        <v>64.3</v>
      </c>
    </row>
    <row r="7200" customFormat="false" ht="15" hidden="false" customHeight="false" outlineLevel="0" collapsed="false">
      <c r="A7200" s="294" t="s">
        <v>15037</v>
      </c>
      <c r="B7200" s="295" t="s">
        <v>15038</v>
      </c>
      <c r="C7200" s="296" t="s">
        <v>39</v>
      </c>
      <c r="D7200" s="297" t="n">
        <v>0.1473</v>
      </c>
      <c r="E7200" s="298" t="n">
        <f aca="false">1-D7200</f>
        <v>0.8527</v>
      </c>
      <c r="F7200" s="299" t="n">
        <v>55.41</v>
      </c>
    </row>
    <row r="7201" customFormat="false" ht="15" hidden="false" customHeight="false" outlineLevel="0" collapsed="false">
      <c r="A7201" s="294" t="s">
        <v>15039</v>
      </c>
      <c r="B7201" s="295" t="s">
        <v>15040</v>
      </c>
      <c r="C7201" s="296" t="s">
        <v>39</v>
      </c>
      <c r="D7201" s="297" t="n">
        <v>0.2749</v>
      </c>
      <c r="E7201" s="298" t="n">
        <f aca="false">1-D7201</f>
        <v>0.7251</v>
      </c>
      <c r="F7201" s="299" t="n">
        <v>72.67</v>
      </c>
    </row>
    <row r="7202" customFormat="false" ht="15" hidden="false" customHeight="false" outlineLevel="0" collapsed="false">
      <c r="A7202" s="294" t="s">
        <v>15041</v>
      </c>
      <c r="B7202" s="295" t="s">
        <v>15042</v>
      </c>
      <c r="C7202" s="296" t="s">
        <v>39</v>
      </c>
      <c r="D7202" s="297" t="n">
        <v>0.2544</v>
      </c>
      <c r="E7202" s="298" t="n">
        <f aca="false">1-D7202</f>
        <v>0.7456</v>
      </c>
      <c r="F7202" s="299" t="n">
        <v>70.09</v>
      </c>
    </row>
    <row r="7203" customFormat="false" ht="15" hidden="false" customHeight="false" outlineLevel="0" collapsed="false">
      <c r="A7203" s="294" t="s">
        <v>15043</v>
      </c>
      <c r="B7203" s="295" t="s">
        <v>15044</v>
      </c>
      <c r="C7203" s="296" t="s">
        <v>39</v>
      </c>
      <c r="D7203" s="297" t="n">
        <v>0.169</v>
      </c>
      <c r="E7203" s="298" t="n">
        <f aca="false">1-D7203</f>
        <v>0.831</v>
      </c>
      <c r="F7203" s="299" t="n">
        <v>58.29</v>
      </c>
    </row>
    <row r="7204" customFormat="false" ht="15" hidden="false" customHeight="false" outlineLevel="0" collapsed="false">
      <c r="A7204" s="294" t="s">
        <v>15045</v>
      </c>
      <c r="B7204" s="295" t="s">
        <v>15046</v>
      </c>
      <c r="C7204" s="296" t="s">
        <v>39</v>
      </c>
      <c r="D7204" s="297" t="n">
        <v>0.329</v>
      </c>
      <c r="E7204" s="298" t="n">
        <f aca="false">1-D7204</f>
        <v>0.671</v>
      </c>
      <c r="F7204" s="299" t="n">
        <v>88.02</v>
      </c>
    </row>
    <row r="7205" customFormat="false" ht="15" hidden="false" customHeight="false" outlineLevel="0" collapsed="false">
      <c r="A7205" s="294" t="s">
        <v>15047</v>
      </c>
      <c r="B7205" s="295" t="s">
        <v>15048</v>
      </c>
      <c r="C7205" s="296" t="s">
        <v>39</v>
      </c>
      <c r="D7205" s="297" t="n">
        <v>0.2356</v>
      </c>
      <c r="E7205" s="298" t="n">
        <f aca="false">1-D7205</f>
        <v>0.7644</v>
      </c>
      <c r="F7205" s="299" t="n">
        <v>65.88</v>
      </c>
    </row>
    <row r="7206" customFormat="false" ht="15" hidden="false" customHeight="false" outlineLevel="0" collapsed="false">
      <c r="A7206" s="294" t="s">
        <v>15049</v>
      </c>
      <c r="B7206" s="295" t="s">
        <v>15050</v>
      </c>
      <c r="C7206" s="296" t="s">
        <v>39</v>
      </c>
      <c r="D7206" s="297" t="n">
        <v>0.1525</v>
      </c>
      <c r="E7206" s="298" t="n">
        <f aca="false">1-D7206</f>
        <v>0.8475</v>
      </c>
      <c r="F7206" s="299" t="n">
        <v>55.75</v>
      </c>
    </row>
    <row r="7207" customFormat="false" ht="15" hidden="false" customHeight="false" outlineLevel="0" collapsed="false">
      <c r="A7207" s="294" t="s">
        <v>15051</v>
      </c>
      <c r="B7207" s="295" t="s">
        <v>15052</v>
      </c>
      <c r="C7207" s="296" t="s">
        <v>39</v>
      </c>
      <c r="D7207" s="297" t="n">
        <v>0.2989</v>
      </c>
      <c r="E7207" s="298" t="n">
        <f aca="false">1-D7207</f>
        <v>0.7011</v>
      </c>
      <c r="F7207" s="299" t="n">
        <v>78.29</v>
      </c>
    </row>
    <row r="7208" customFormat="false" ht="15" hidden="false" customHeight="false" outlineLevel="0" collapsed="false">
      <c r="A7208" s="294" t="s">
        <v>15053</v>
      </c>
      <c r="B7208" s="295" t="s">
        <v>15054</v>
      </c>
      <c r="C7208" s="296" t="s">
        <v>39</v>
      </c>
      <c r="D7208" s="297" t="n">
        <v>0.2783</v>
      </c>
      <c r="E7208" s="298" t="n">
        <f aca="false">1-D7208</f>
        <v>0.7217</v>
      </c>
      <c r="F7208" s="299" t="n">
        <v>75.09</v>
      </c>
    </row>
    <row r="7209" customFormat="false" ht="15" hidden="false" customHeight="false" outlineLevel="0" collapsed="false">
      <c r="A7209" s="294" t="s">
        <v>15055</v>
      </c>
      <c r="B7209" s="295" t="s">
        <v>15056</v>
      </c>
      <c r="C7209" s="296" t="s">
        <v>39</v>
      </c>
      <c r="D7209" s="297" t="n">
        <v>0.1821</v>
      </c>
      <c r="E7209" s="298" t="n">
        <f aca="false">1-D7209</f>
        <v>0.8179</v>
      </c>
      <c r="F7209" s="299" t="n">
        <v>59.85</v>
      </c>
    </row>
    <row r="7210" customFormat="false" ht="15" hidden="false" customHeight="false" outlineLevel="0" collapsed="false">
      <c r="A7210" s="294" t="s">
        <v>15057</v>
      </c>
      <c r="B7210" s="295" t="s">
        <v>15058</v>
      </c>
      <c r="C7210" s="296" t="s">
        <v>39</v>
      </c>
      <c r="D7210" s="297" t="n">
        <v>0.3831</v>
      </c>
      <c r="E7210" s="298" t="n">
        <f aca="false">1-D7210</f>
        <v>0.6169</v>
      </c>
      <c r="F7210" s="299" t="n">
        <v>110.76</v>
      </c>
    </row>
    <row r="7211" customFormat="false" ht="15" hidden="false" customHeight="false" outlineLevel="0" collapsed="false">
      <c r="A7211" s="294" t="s">
        <v>15059</v>
      </c>
      <c r="B7211" s="295" t="s">
        <v>15060</v>
      </c>
      <c r="C7211" s="296" t="s">
        <v>39</v>
      </c>
      <c r="D7211" s="297" t="n">
        <v>0.2204</v>
      </c>
      <c r="E7211" s="298" t="n">
        <f aca="false">1-D7211</f>
        <v>0.7796</v>
      </c>
      <c r="F7211" s="299" t="n">
        <v>77.55</v>
      </c>
    </row>
    <row r="7212" customFormat="false" ht="15" hidden="false" customHeight="false" outlineLevel="0" collapsed="false">
      <c r="A7212" s="294" t="s">
        <v>567</v>
      </c>
      <c r="B7212" s="295" t="s">
        <v>568</v>
      </c>
      <c r="C7212" s="296" t="s">
        <v>39</v>
      </c>
      <c r="D7212" s="297" t="n">
        <v>0.1428</v>
      </c>
      <c r="E7212" s="298" t="n">
        <f aca="false">1-D7212</f>
        <v>0.8572</v>
      </c>
      <c r="F7212" s="299" t="n">
        <v>66.19</v>
      </c>
    </row>
    <row r="7213" customFormat="false" ht="15" hidden="false" customHeight="false" outlineLevel="0" collapsed="false">
      <c r="A7213" s="294" t="s">
        <v>15061</v>
      </c>
      <c r="B7213" s="295" t="s">
        <v>15062</v>
      </c>
      <c r="C7213" s="296" t="s">
        <v>39</v>
      </c>
      <c r="D7213" s="297" t="n">
        <v>0.2793</v>
      </c>
      <c r="E7213" s="298" t="n">
        <f aca="false">1-D7213</f>
        <v>0.7207</v>
      </c>
      <c r="F7213" s="299" t="n">
        <v>91.12</v>
      </c>
    </row>
    <row r="7214" customFormat="false" ht="15" hidden="false" customHeight="false" outlineLevel="0" collapsed="false">
      <c r="A7214" s="294" t="s">
        <v>15063</v>
      </c>
      <c r="B7214" s="295" t="s">
        <v>15064</v>
      </c>
      <c r="C7214" s="296" t="s">
        <v>39</v>
      </c>
      <c r="D7214" s="297" t="n">
        <v>0.232</v>
      </c>
      <c r="E7214" s="298" t="n">
        <f aca="false">1-D7214</f>
        <v>0.768</v>
      </c>
      <c r="F7214" s="299" t="n">
        <v>80.01</v>
      </c>
    </row>
    <row r="7215" customFormat="false" ht="15" hidden="false" customHeight="false" outlineLevel="0" collapsed="false">
      <c r="A7215" s="294" t="s">
        <v>15065</v>
      </c>
      <c r="B7215" s="295" t="s">
        <v>15066</v>
      </c>
      <c r="C7215" s="296" t="s">
        <v>39</v>
      </c>
      <c r="D7215" s="297" t="n">
        <v>0.1476</v>
      </c>
      <c r="E7215" s="298" t="n">
        <f aca="false">1-D7215</f>
        <v>0.8524</v>
      </c>
      <c r="F7215" s="299" t="n">
        <v>66.74</v>
      </c>
    </row>
    <row r="7216" customFormat="false" ht="15" hidden="false" customHeight="false" outlineLevel="0" collapsed="false">
      <c r="A7216" s="294" t="s">
        <v>15067</v>
      </c>
      <c r="B7216" s="295" t="s">
        <v>15068</v>
      </c>
      <c r="C7216" s="296" t="s">
        <v>39</v>
      </c>
      <c r="D7216" s="297" t="n">
        <v>0.2921</v>
      </c>
      <c r="E7216" s="298" t="n">
        <f aca="false">1-D7216</f>
        <v>0.7079</v>
      </c>
      <c r="F7216" s="299" t="n">
        <v>95.15</v>
      </c>
    </row>
    <row r="7217" customFormat="false" ht="15" hidden="false" customHeight="false" outlineLevel="0" collapsed="false">
      <c r="A7217" s="294" t="s">
        <v>15069</v>
      </c>
      <c r="B7217" s="295" t="s">
        <v>15070</v>
      </c>
      <c r="C7217" s="296" t="s">
        <v>39</v>
      </c>
      <c r="D7217" s="297" t="n">
        <v>0.1788</v>
      </c>
      <c r="E7217" s="298" t="n">
        <f aca="false">1-D7217</f>
        <v>0.8212</v>
      </c>
      <c r="F7217" s="299" t="n">
        <v>130.51</v>
      </c>
    </row>
    <row r="7218" customFormat="false" ht="15" hidden="false" customHeight="false" outlineLevel="0" collapsed="false">
      <c r="A7218" s="294" t="s">
        <v>15071</v>
      </c>
      <c r="B7218" s="295" t="s">
        <v>15072</v>
      </c>
      <c r="C7218" s="296" t="s">
        <v>39</v>
      </c>
      <c r="D7218" s="297" t="n">
        <v>0.1322</v>
      </c>
      <c r="E7218" s="298" t="n">
        <f aca="false">1-D7218</f>
        <v>0.8678</v>
      </c>
      <c r="F7218" s="299" t="n">
        <v>118.67</v>
      </c>
    </row>
    <row r="7219" customFormat="false" ht="15" hidden="false" customHeight="false" outlineLevel="0" collapsed="false">
      <c r="A7219" s="294" t="s">
        <v>15073</v>
      </c>
      <c r="B7219" s="295" t="s">
        <v>15074</v>
      </c>
      <c r="C7219" s="296" t="s">
        <v>39</v>
      </c>
      <c r="D7219" s="297" t="n">
        <v>0.2179</v>
      </c>
      <c r="E7219" s="298" t="n">
        <f aca="false">1-D7219</f>
        <v>0.7821</v>
      </c>
      <c r="F7219" s="299" t="n">
        <v>145.36</v>
      </c>
    </row>
    <row r="7220" customFormat="false" ht="15" hidden="false" customHeight="false" outlineLevel="0" collapsed="false">
      <c r="A7220" s="294" t="s">
        <v>15075</v>
      </c>
      <c r="B7220" s="295" t="s">
        <v>15076</v>
      </c>
      <c r="C7220" s="296" t="s">
        <v>39</v>
      </c>
      <c r="D7220" s="297" t="n">
        <v>0.1859</v>
      </c>
      <c r="E7220" s="298" t="n">
        <f aca="false">1-D7220</f>
        <v>0.8141</v>
      </c>
      <c r="F7220" s="299" t="n">
        <v>133.35</v>
      </c>
    </row>
    <row r="7221" customFormat="false" ht="15" hidden="false" customHeight="false" outlineLevel="0" collapsed="false">
      <c r="A7221" s="294" t="s">
        <v>15077</v>
      </c>
      <c r="B7221" s="295" t="s">
        <v>15078</v>
      </c>
      <c r="C7221" s="296" t="s">
        <v>39</v>
      </c>
      <c r="D7221" s="297" t="n">
        <v>0.1347</v>
      </c>
      <c r="E7221" s="298" t="n">
        <f aca="false">1-D7221</f>
        <v>0.8653</v>
      </c>
      <c r="F7221" s="299" t="n">
        <v>119.32</v>
      </c>
    </row>
    <row r="7222" customFormat="false" ht="15" hidden="false" customHeight="false" outlineLevel="0" collapsed="false">
      <c r="A7222" s="294" t="s">
        <v>15079</v>
      </c>
      <c r="B7222" s="295" t="s">
        <v>15080</v>
      </c>
      <c r="C7222" s="296" t="s">
        <v>39</v>
      </c>
      <c r="D7222" s="297" t="n">
        <v>0.2268</v>
      </c>
      <c r="E7222" s="298" t="n">
        <f aca="false">1-D7222</f>
        <v>0.7732</v>
      </c>
      <c r="F7222" s="299" t="n">
        <v>149.99</v>
      </c>
    </row>
    <row r="7223" customFormat="false" ht="15" hidden="false" customHeight="false" outlineLevel="0" collapsed="false">
      <c r="A7223" s="294" t="s">
        <v>15081</v>
      </c>
      <c r="B7223" s="295" t="s">
        <v>15082</v>
      </c>
      <c r="C7223" s="296" t="s">
        <v>61</v>
      </c>
      <c r="D7223" s="297" t="n">
        <v>0.2752</v>
      </c>
      <c r="E7223" s="298" t="n">
        <f aca="false">1-D7223</f>
        <v>0.7248</v>
      </c>
      <c r="F7223" s="299" t="n">
        <v>8.25</v>
      </c>
    </row>
    <row r="7224" customFormat="false" ht="15" hidden="false" customHeight="false" outlineLevel="0" collapsed="false">
      <c r="A7224" s="294" t="s">
        <v>15083</v>
      </c>
      <c r="B7224" s="295" t="s">
        <v>15084</v>
      </c>
      <c r="C7224" s="296" t="s">
        <v>61</v>
      </c>
      <c r="D7224" s="297" t="n">
        <v>0.2554</v>
      </c>
      <c r="E7224" s="298" t="n">
        <f aca="false">1-D7224</f>
        <v>0.7446</v>
      </c>
      <c r="F7224" s="299" t="n">
        <v>9.32</v>
      </c>
    </row>
    <row r="7225" customFormat="false" ht="15" hidden="false" customHeight="false" outlineLevel="0" collapsed="false">
      <c r="A7225" s="294" t="s">
        <v>571</v>
      </c>
      <c r="B7225" s="295" t="s">
        <v>572</v>
      </c>
      <c r="C7225" s="296" t="s">
        <v>61</v>
      </c>
      <c r="D7225" s="297" t="n">
        <v>0.2135</v>
      </c>
      <c r="E7225" s="298" t="n">
        <f aca="false">1-D7225</f>
        <v>0.7865</v>
      </c>
      <c r="F7225" s="299" t="n">
        <v>12.6</v>
      </c>
    </row>
    <row r="7226" customFormat="false" ht="15" hidden="false" customHeight="false" outlineLevel="0" collapsed="false">
      <c r="A7226" s="294" t="s">
        <v>15085</v>
      </c>
      <c r="B7226" s="295" t="s">
        <v>15086</v>
      </c>
      <c r="C7226" s="296" t="s">
        <v>61</v>
      </c>
      <c r="D7226" s="297" t="n">
        <v>0.1929</v>
      </c>
      <c r="E7226" s="298" t="n">
        <f aca="false">1-D7226</f>
        <v>0.8071</v>
      </c>
      <c r="F7226" s="299" t="n">
        <v>14.93</v>
      </c>
    </row>
    <row r="7227" customFormat="false" ht="15" hidden="false" customHeight="false" outlineLevel="0" collapsed="false">
      <c r="A7227" s="294" t="s">
        <v>15087</v>
      </c>
      <c r="B7227" s="295" t="s">
        <v>15088</v>
      </c>
      <c r="C7227" s="296" t="s">
        <v>39</v>
      </c>
      <c r="D7227" s="297" t="n">
        <v>0.0732</v>
      </c>
      <c r="E7227" s="298" t="n">
        <f aca="false">1-D7227</f>
        <v>0.9268</v>
      </c>
      <c r="F7227" s="299" t="n">
        <v>467.5</v>
      </c>
    </row>
    <row r="7228" customFormat="false" ht="15" hidden="false" customHeight="false" outlineLevel="0" collapsed="false">
      <c r="A7228" s="294" t="s">
        <v>15089</v>
      </c>
      <c r="B7228" s="295" t="s">
        <v>15090</v>
      </c>
      <c r="C7228" s="296" t="s">
        <v>19</v>
      </c>
      <c r="D7228" s="297" t="n">
        <v>0.387</v>
      </c>
      <c r="E7228" s="298" t="n">
        <f aca="false">1-D7228</f>
        <v>0.613</v>
      </c>
      <c r="F7228" s="299" t="n">
        <v>150.03</v>
      </c>
    </row>
    <row r="7229" customFormat="false" ht="15" hidden="false" customHeight="false" outlineLevel="0" collapsed="false">
      <c r="A7229" s="294" t="s">
        <v>15091</v>
      </c>
      <c r="B7229" s="295" t="s">
        <v>15092</v>
      </c>
      <c r="C7229" s="296" t="s">
        <v>19</v>
      </c>
      <c r="D7229" s="297" t="n">
        <v>0.4026</v>
      </c>
      <c r="E7229" s="298" t="n">
        <f aca="false">1-D7229</f>
        <v>0.5974</v>
      </c>
      <c r="F7229" s="299" t="n">
        <v>138.15</v>
      </c>
    </row>
    <row r="7230" customFormat="false" ht="15" hidden="false" customHeight="false" outlineLevel="0" collapsed="false">
      <c r="A7230" s="294" t="s">
        <v>15093</v>
      </c>
      <c r="B7230" s="295" t="s">
        <v>15094</v>
      </c>
      <c r="C7230" s="296" t="s">
        <v>19</v>
      </c>
      <c r="D7230" s="297" t="n">
        <v>0.3123</v>
      </c>
      <c r="E7230" s="298" t="n">
        <f aca="false">1-D7230</f>
        <v>0.6877</v>
      </c>
      <c r="F7230" s="299" t="n">
        <v>103.95</v>
      </c>
    </row>
    <row r="7231" customFormat="false" ht="15" hidden="false" customHeight="false" outlineLevel="0" collapsed="false">
      <c r="A7231" s="294" t="s">
        <v>15095</v>
      </c>
      <c r="B7231" s="295" t="s">
        <v>15096</v>
      </c>
      <c r="C7231" s="296" t="s">
        <v>19</v>
      </c>
      <c r="D7231" s="297" t="n">
        <v>0.3013</v>
      </c>
      <c r="E7231" s="298" t="n">
        <f aca="false">1-D7231</f>
        <v>0.6987</v>
      </c>
      <c r="F7231" s="299" t="n">
        <v>115.83</v>
      </c>
    </row>
    <row r="7232" customFormat="false" ht="15" hidden="false" customHeight="false" outlineLevel="0" collapsed="false">
      <c r="A7232" s="294" t="s">
        <v>15097</v>
      </c>
      <c r="B7232" s="295" t="s">
        <v>15098</v>
      </c>
      <c r="C7232" s="296" t="s">
        <v>19</v>
      </c>
      <c r="D7232" s="297" t="n">
        <v>0.3735</v>
      </c>
      <c r="E7232" s="298" t="n">
        <f aca="false">1-D7232</f>
        <v>0.6265</v>
      </c>
      <c r="F7232" s="299" t="n">
        <v>140.13</v>
      </c>
    </row>
    <row r="7233" customFormat="false" ht="15" hidden="false" customHeight="false" outlineLevel="0" collapsed="false">
      <c r="A7233" s="294" t="s">
        <v>15099</v>
      </c>
      <c r="B7233" s="295" t="s">
        <v>15100</v>
      </c>
      <c r="C7233" s="296" t="s">
        <v>19</v>
      </c>
      <c r="D7233" s="297" t="n">
        <v>0.0391</v>
      </c>
      <c r="E7233" s="298" t="n">
        <f aca="false">1-D7233</f>
        <v>0.9609</v>
      </c>
      <c r="F7233" s="299" t="n">
        <v>152</v>
      </c>
    </row>
    <row r="7234" customFormat="false" ht="15" hidden="false" customHeight="false" outlineLevel="0" collapsed="false">
      <c r="A7234" s="294" t="s">
        <v>15101</v>
      </c>
      <c r="B7234" s="295" t="s">
        <v>15102</v>
      </c>
      <c r="C7234" s="296" t="s">
        <v>19</v>
      </c>
      <c r="D7234" s="297" t="n">
        <v>0.3938</v>
      </c>
      <c r="E7234" s="298" t="n">
        <f aca="false">1-D7234</f>
        <v>0.6062</v>
      </c>
      <c r="F7234" s="299" t="n">
        <v>20.95</v>
      </c>
    </row>
    <row r="7235" customFormat="false" ht="15" hidden="false" customHeight="false" outlineLevel="0" collapsed="false">
      <c r="A7235" s="294" t="s">
        <v>15103</v>
      </c>
      <c r="B7235" s="295" t="s">
        <v>15104</v>
      </c>
      <c r="C7235" s="296" t="s">
        <v>19</v>
      </c>
      <c r="D7235" s="297" t="n">
        <v>0.4731</v>
      </c>
      <c r="E7235" s="298" t="n">
        <f aca="false">1-D7235</f>
        <v>0.5269</v>
      </c>
      <c r="F7235" s="299" t="n">
        <v>17.44</v>
      </c>
    </row>
    <row r="7236" customFormat="false" ht="15" hidden="false" customHeight="false" outlineLevel="0" collapsed="false">
      <c r="A7236" s="294" t="s">
        <v>15105</v>
      </c>
      <c r="B7236" s="295" t="s">
        <v>15106</v>
      </c>
      <c r="C7236" s="296" t="s">
        <v>19</v>
      </c>
      <c r="D7236" s="297" t="n">
        <v>0.3515</v>
      </c>
      <c r="E7236" s="298" t="n">
        <f aca="false">1-D7236</f>
        <v>0.6485</v>
      </c>
      <c r="F7236" s="299" t="n">
        <v>23.47</v>
      </c>
    </row>
    <row r="7237" customFormat="false" ht="15" hidden="false" customHeight="false" outlineLevel="0" collapsed="false">
      <c r="A7237" s="294" t="s">
        <v>15107</v>
      </c>
      <c r="B7237" s="295" t="s">
        <v>15108</v>
      </c>
      <c r="C7237" s="296" t="s">
        <v>19</v>
      </c>
      <c r="D7237" s="297" t="n">
        <v>0.3571</v>
      </c>
      <c r="E7237" s="298" t="n">
        <f aca="false">1-D7237</f>
        <v>0.6429</v>
      </c>
      <c r="F7237" s="299" t="n">
        <v>23.1</v>
      </c>
    </row>
    <row r="7238" customFormat="false" ht="15" hidden="false" customHeight="false" outlineLevel="0" collapsed="false">
      <c r="A7238" s="294" t="s">
        <v>15109</v>
      </c>
      <c r="B7238" s="295" t="s">
        <v>15110</v>
      </c>
      <c r="C7238" s="296" t="s">
        <v>19</v>
      </c>
      <c r="D7238" s="297" t="n">
        <v>0.2979</v>
      </c>
      <c r="E7238" s="298" t="n">
        <f aca="false">1-D7238</f>
        <v>0.7021</v>
      </c>
      <c r="F7238" s="299" t="n">
        <v>27.69</v>
      </c>
    </row>
    <row r="7239" customFormat="false" ht="15" hidden="false" customHeight="false" outlineLevel="0" collapsed="false">
      <c r="A7239" s="294" t="s">
        <v>15111</v>
      </c>
      <c r="B7239" s="295" t="s">
        <v>15112</v>
      </c>
      <c r="C7239" s="296" t="s">
        <v>19</v>
      </c>
      <c r="D7239" s="297" t="n">
        <v>0.232</v>
      </c>
      <c r="E7239" s="298" t="n">
        <f aca="false">1-D7239</f>
        <v>0.768</v>
      </c>
      <c r="F7239" s="299" t="n">
        <v>35.56</v>
      </c>
    </row>
    <row r="7240" customFormat="false" ht="15" hidden="false" customHeight="false" outlineLevel="0" collapsed="false">
      <c r="A7240" s="294" t="s">
        <v>15113</v>
      </c>
      <c r="B7240" s="295" t="s">
        <v>15114</v>
      </c>
      <c r="C7240" s="296" t="s">
        <v>19</v>
      </c>
      <c r="D7240" s="297" t="n">
        <v>0.1727</v>
      </c>
      <c r="E7240" s="298" t="n">
        <f aca="false">1-D7240</f>
        <v>0.8273</v>
      </c>
      <c r="F7240" s="299" t="n">
        <v>47.76</v>
      </c>
    </row>
    <row r="7241" customFormat="false" ht="15" hidden="false" customHeight="false" outlineLevel="0" collapsed="false">
      <c r="A7241" s="294" t="s">
        <v>15115</v>
      </c>
      <c r="B7241" s="295" t="s">
        <v>15116</v>
      </c>
      <c r="C7241" s="296" t="s">
        <v>61</v>
      </c>
      <c r="D7241" s="297" t="n">
        <v>0.2629</v>
      </c>
      <c r="E7241" s="298" t="n">
        <f aca="false">1-D7241</f>
        <v>0.7371</v>
      </c>
      <c r="F7241" s="299" t="n">
        <v>76.69</v>
      </c>
    </row>
    <row r="7242" customFormat="false" ht="15" hidden="false" customHeight="false" outlineLevel="0" collapsed="false">
      <c r="A7242" s="294" t="s">
        <v>15117</v>
      </c>
      <c r="B7242" s="295" t="s">
        <v>15118</v>
      </c>
      <c r="C7242" s="296" t="s">
        <v>61</v>
      </c>
      <c r="D7242" s="297" t="n">
        <v>0.024</v>
      </c>
      <c r="E7242" s="298" t="n">
        <f aca="false">1-D7242</f>
        <v>0.976</v>
      </c>
      <c r="F7242" s="299" t="n">
        <v>60.71</v>
      </c>
    </row>
    <row r="7243" customFormat="false" ht="15" hidden="false" customHeight="false" outlineLevel="0" collapsed="false">
      <c r="A7243" s="294" t="s">
        <v>15119</v>
      </c>
      <c r="B7243" s="295" t="s">
        <v>15120</v>
      </c>
      <c r="C7243" s="296" t="s">
        <v>61</v>
      </c>
      <c r="D7243" s="297" t="n">
        <v>0.2361</v>
      </c>
      <c r="E7243" s="298" t="n">
        <f aca="false">1-D7243</f>
        <v>0.7639</v>
      </c>
      <c r="F7243" s="299" t="n">
        <v>98.61</v>
      </c>
    </row>
    <row r="7244" customFormat="false" ht="15" hidden="false" customHeight="false" outlineLevel="0" collapsed="false">
      <c r="A7244" s="294" t="s">
        <v>15121</v>
      </c>
      <c r="B7244" s="295" t="s">
        <v>15122</v>
      </c>
      <c r="C7244" s="296" t="s">
        <v>61</v>
      </c>
      <c r="D7244" s="297" t="n">
        <v>0.022</v>
      </c>
      <c r="E7244" s="298" t="n">
        <f aca="false">1-D7244</f>
        <v>0.978</v>
      </c>
      <c r="F7244" s="299" t="n">
        <v>79.96</v>
      </c>
    </row>
    <row r="7245" customFormat="false" ht="15" hidden="false" customHeight="false" outlineLevel="0" collapsed="false">
      <c r="A7245" s="294" t="s">
        <v>15123</v>
      </c>
      <c r="B7245" s="295" t="s">
        <v>15124</v>
      </c>
      <c r="C7245" s="296" t="s">
        <v>61</v>
      </c>
      <c r="D7245" s="297" t="n">
        <v>0.2157</v>
      </c>
      <c r="E7245" s="298" t="n">
        <f aca="false">1-D7245</f>
        <v>0.7843</v>
      </c>
      <c r="F7245" s="299" t="n">
        <v>121.6</v>
      </c>
    </row>
    <row r="7246" customFormat="false" ht="15" hidden="false" customHeight="false" outlineLevel="0" collapsed="false">
      <c r="A7246" s="294" t="s">
        <v>15125</v>
      </c>
      <c r="B7246" s="295" t="s">
        <v>15126</v>
      </c>
      <c r="C7246" s="296" t="s">
        <v>61</v>
      </c>
      <c r="D7246" s="297" t="n">
        <v>0.0178</v>
      </c>
      <c r="E7246" s="298" t="n">
        <f aca="false">1-D7246</f>
        <v>0.9822</v>
      </c>
      <c r="F7246" s="299" t="n">
        <v>114.3</v>
      </c>
    </row>
    <row r="7247" customFormat="false" ht="15" hidden="false" customHeight="false" outlineLevel="0" collapsed="false">
      <c r="A7247" s="294" t="s">
        <v>15127</v>
      </c>
      <c r="B7247" s="295" t="s">
        <v>15128</v>
      </c>
      <c r="C7247" s="296" t="s">
        <v>61</v>
      </c>
      <c r="D7247" s="297" t="n">
        <v>0.1814</v>
      </c>
      <c r="E7247" s="298" t="n">
        <f aca="false">1-D7247</f>
        <v>0.8186</v>
      </c>
      <c r="F7247" s="299" t="n">
        <v>159.36</v>
      </c>
    </row>
    <row r="7248" customFormat="false" ht="15" hidden="false" customHeight="false" outlineLevel="0" collapsed="false">
      <c r="A7248" s="294" t="s">
        <v>15129</v>
      </c>
      <c r="B7248" s="295" t="s">
        <v>15130</v>
      </c>
      <c r="C7248" s="296" t="s">
        <v>19</v>
      </c>
      <c r="D7248" s="297" t="n">
        <v>0.447</v>
      </c>
      <c r="E7248" s="298" t="n">
        <f aca="false">1-D7248</f>
        <v>0.553</v>
      </c>
      <c r="F7248" s="299" t="n">
        <v>73.87</v>
      </c>
    </row>
    <row r="7249" customFormat="false" ht="15" hidden="false" customHeight="false" outlineLevel="0" collapsed="false">
      <c r="A7249" s="294" t="s">
        <v>471</v>
      </c>
      <c r="B7249" s="295" t="s">
        <v>472</v>
      </c>
      <c r="C7249" s="296" t="s">
        <v>19</v>
      </c>
      <c r="D7249" s="297" t="n">
        <v>0.1513</v>
      </c>
      <c r="E7249" s="298" t="n">
        <f aca="false">1-D7249</f>
        <v>0.8487</v>
      </c>
      <c r="F7249" s="299" t="n">
        <v>113.7</v>
      </c>
    </row>
    <row r="7250" customFormat="false" ht="15" hidden="false" customHeight="false" outlineLevel="0" collapsed="false">
      <c r="A7250" s="294" t="s">
        <v>15131</v>
      </c>
      <c r="B7250" s="295" t="s">
        <v>15132</v>
      </c>
      <c r="C7250" s="296" t="s">
        <v>19</v>
      </c>
      <c r="D7250" s="297" t="n">
        <v>0.1448</v>
      </c>
      <c r="E7250" s="298" t="n">
        <f aca="false">1-D7250</f>
        <v>0.8552</v>
      </c>
      <c r="F7250" s="299" t="n">
        <v>75.96</v>
      </c>
    </row>
    <row r="7251" customFormat="false" ht="15" hidden="false" customHeight="false" outlineLevel="0" collapsed="false">
      <c r="A7251" s="294" t="s">
        <v>15133</v>
      </c>
      <c r="B7251" s="295" t="s">
        <v>15134</v>
      </c>
      <c r="C7251" s="296" t="s">
        <v>19</v>
      </c>
      <c r="D7251" s="297" t="n">
        <v>0.0406</v>
      </c>
      <c r="E7251" s="298" t="n">
        <f aca="false">1-D7251</f>
        <v>0.9594</v>
      </c>
      <c r="F7251" s="299" t="n">
        <v>181.6</v>
      </c>
    </row>
    <row r="7252" customFormat="false" ht="15" hidden="false" customHeight="false" outlineLevel="0" collapsed="false">
      <c r="A7252" s="294" t="s">
        <v>15135</v>
      </c>
      <c r="B7252" s="295" t="s">
        <v>15136</v>
      </c>
      <c r="C7252" s="296" t="s">
        <v>19</v>
      </c>
      <c r="D7252" s="297" t="n">
        <v>0.2796</v>
      </c>
      <c r="E7252" s="298" t="n">
        <f aca="false">1-D7252</f>
        <v>0.7204</v>
      </c>
      <c r="F7252" s="299" t="n">
        <v>30.19</v>
      </c>
    </row>
    <row r="7253" customFormat="false" ht="15" hidden="false" customHeight="false" outlineLevel="0" collapsed="false">
      <c r="A7253" s="294" t="s">
        <v>15137</v>
      </c>
      <c r="B7253" s="295" t="s">
        <v>15138</v>
      </c>
      <c r="C7253" s="296" t="s">
        <v>19</v>
      </c>
      <c r="D7253" s="297" t="n">
        <v>0.4603</v>
      </c>
      <c r="E7253" s="298" t="n">
        <f aca="false">1-D7253</f>
        <v>0.5397</v>
      </c>
      <c r="F7253" s="299" t="n">
        <v>29.87</v>
      </c>
    </row>
    <row r="7254" customFormat="false" ht="15" hidden="false" customHeight="false" outlineLevel="0" collapsed="false">
      <c r="A7254" s="294" t="s">
        <v>15139</v>
      </c>
      <c r="B7254" s="295" t="s">
        <v>15140</v>
      </c>
      <c r="C7254" s="296" t="s">
        <v>19</v>
      </c>
      <c r="D7254" s="297" t="n">
        <v>0.0751</v>
      </c>
      <c r="E7254" s="298" t="n">
        <f aca="false">1-D7254</f>
        <v>0.9249</v>
      </c>
      <c r="F7254" s="299" t="n">
        <v>152.33</v>
      </c>
    </row>
    <row r="7255" customFormat="false" ht="15" hidden="false" customHeight="false" outlineLevel="0" collapsed="false">
      <c r="A7255" s="294" t="s">
        <v>15141</v>
      </c>
      <c r="B7255" s="295" t="s">
        <v>15142</v>
      </c>
      <c r="C7255" s="296" t="s">
        <v>19</v>
      </c>
      <c r="D7255" s="297" t="n">
        <v>0.0332</v>
      </c>
      <c r="E7255" s="298" t="n">
        <f aca="false">1-D7255</f>
        <v>0.9668</v>
      </c>
      <c r="F7255" s="299" t="n">
        <v>983.35</v>
      </c>
    </row>
    <row r="7256" customFormat="false" ht="15" hidden="false" customHeight="false" outlineLevel="0" collapsed="false">
      <c r="A7256" s="294" t="s">
        <v>15143</v>
      </c>
      <c r="B7256" s="295" t="s">
        <v>15144</v>
      </c>
      <c r="C7256" s="296" t="s">
        <v>19</v>
      </c>
      <c r="D7256" s="297" t="n">
        <v>0.0467</v>
      </c>
      <c r="E7256" s="298" t="n">
        <f aca="false">1-D7256</f>
        <v>0.9533</v>
      </c>
      <c r="F7256" s="299" t="n">
        <v>603.69</v>
      </c>
    </row>
    <row r="7257" customFormat="false" ht="15" hidden="false" customHeight="false" outlineLevel="0" collapsed="false">
      <c r="A7257" s="294" t="s">
        <v>15145</v>
      </c>
      <c r="B7257" s="295" t="s">
        <v>15146</v>
      </c>
      <c r="C7257" s="296" t="s">
        <v>19</v>
      </c>
      <c r="D7257" s="297" t="n">
        <v>0.0622</v>
      </c>
      <c r="E7257" s="298" t="n">
        <f aca="false">1-D7257</f>
        <v>0.9378</v>
      </c>
      <c r="F7257" s="299" t="n">
        <v>452.75</v>
      </c>
    </row>
    <row r="7258" customFormat="false" ht="15" hidden="false" customHeight="false" outlineLevel="0" collapsed="false">
      <c r="A7258" s="294" t="s">
        <v>15147</v>
      </c>
      <c r="B7258" s="295" t="s">
        <v>15148</v>
      </c>
      <c r="C7258" s="296" t="s">
        <v>19</v>
      </c>
      <c r="D7258" s="297" t="n">
        <v>0.1395</v>
      </c>
      <c r="E7258" s="298" t="n">
        <f aca="false">1-D7258</f>
        <v>0.8605</v>
      </c>
      <c r="F7258" s="299" t="n">
        <v>134.44</v>
      </c>
    </row>
    <row r="7259" customFormat="false" ht="15" hidden="false" customHeight="false" outlineLevel="0" collapsed="false">
      <c r="A7259" s="294" t="s">
        <v>15149</v>
      </c>
      <c r="B7259" s="295" t="s">
        <v>15150</v>
      </c>
      <c r="C7259" s="296" t="s">
        <v>19</v>
      </c>
      <c r="D7259" s="297" t="n">
        <v>0.1317</v>
      </c>
      <c r="E7259" s="298" t="n">
        <f aca="false">1-D7259</f>
        <v>0.8683</v>
      </c>
      <c r="F7259" s="299" t="n">
        <v>142.38</v>
      </c>
    </row>
    <row r="7260" customFormat="false" ht="15" hidden="false" customHeight="false" outlineLevel="0" collapsed="false">
      <c r="A7260" s="294" t="s">
        <v>15151</v>
      </c>
      <c r="B7260" s="295" t="s">
        <v>15152</v>
      </c>
      <c r="C7260" s="296" t="s">
        <v>19</v>
      </c>
      <c r="D7260" s="297" t="n">
        <v>0.0271</v>
      </c>
      <c r="E7260" s="298" t="n">
        <f aca="false">1-D7260</f>
        <v>0.9729</v>
      </c>
      <c r="F7260" s="299" t="n">
        <v>1371.01</v>
      </c>
    </row>
    <row r="7261" customFormat="false" ht="15" hidden="false" customHeight="false" outlineLevel="0" collapsed="false">
      <c r="A7261" s="294" t="s">
        <v>15153</v>
      </c>
      <c r="B7261" s="295" t="s">
        <v>15154</v>
      </c>
      <c r="C7261" s="296" t="s">
        <v>19</v>
      </c>
      <c r="D7261" s="297" t="n">
        <v>0.1322</v>
      </c>
      <c r="E7261" s="298" t="n">
        <f aca="false">1-D7261</f>
        <v>0.8678</v>
      </c>
      <c r="F7261" s="299" t="n">
        <v>175.68</v>
      </c>
    </row>
    <row r="7262" customFormat="false" ht="15" hidden="false" customHeight="false" outlineLevel="0" collapsed="false">
      <c r="A7262" s="294" t="s">
        <v>15155</v>
      </c>
      <c r="B7262" s="295" t="s">
        <v>15156</v>
      </c>
      <c r="C7262" s="296" t="s">
        <v>19</v>
      </c>
      <c r="D7262" s="297" t="n">
        <v>0.1162</v>
      </c>
      <c r="E7262" s="298" t="n">
        <f aca="false">1-D7262</f>
        <v>0.8838</v>
      </c>
      <c r="F7262" s="299" t="n">
        <v>614.71</v>
      </c>
    </row>
    <row r="7263" customFormat="false" ht="15" hidden="false" customHeight="false" outlineLevel="0" collapsed="false">
      <c r="A7263" s="294" t="s">
        <v>15157</v>
      </c>
      <c r="B7263" s="295" t="s">
        <v>15158</v>
      </c>
      <c r="C7263" s="296" t="s">
        <v>19</v>
      </c>
      <c r="D7263" s="297" t="n">
        <v>0.1172</v>
      </c>
      <c r="E7263" s="298" t="n">
        <f aca="false">1-D7263</f>
        <v>0.8828</v>
      </c>
      <c r="F7263" s="299" t="n">
        <v>1065.95</v>
      </c>
    </row>
    <row r="7264" customFormat="false" ht="15" hidden="false" customHeight="false" outlineLevel="0" collapsed="false">
      <c r="A7264" s="294" t="s">
        <v>15159</v>
      </c>
      <c r="B7264" s="295" t="s">
        <v>15160</v>
      </c>
      <c r="C7264" s="296" t="s">
        <v>19</v>
      </c>
      <c r="D7264" s="297" t="n">
        <v>0.1185</v>
      </c>
      <c r="E7264" s="298" t="n">
        <f aca="false">1-D7264</f>
        <v>0.8815</v>
      </c>
      <c r="F7264" s="299" t="n">
        <v>1558.83</v>
      </c>
    </row>
    <row r="7265" customFormat="false" ht="15" hidden="false" customHeight="false" outlineLevel="0" collapsed="false">
      <c r="A7265" s="294" t="s">
        <v>15161</v>
      </c>
      <c r="B7265" s="295" t="s">
        <v>15162</v>
      </c>
      <c r="C7265" s="296" t="s">
        <v>19</v>
      </c>
      <c r="D7265" s="297" t="n">
        <v>0.1184</v>
      </c>
      <c r="E7265" s="298" t="n">
        <f aca="false">1-D7265</f>
        <v>0.8816</v>
      </c>
      <c r="F7265" s="299" t="n">
        <v>2026.78</v>
      </c>
    </row>
    <row r="7266" customFormat="false" ht="15" hidden="false" customHeight="false" outlineLevel="0" collapsed="false">
      <c r="A7266" s="294" t="s">
        <v>15163</v>
      </c>
      <c r="B7266" s="295" t="s">
        <v>15164</v>
      </c>
      <c r="C7266" s="296" t="s">
        <v>19</v>
      </c>
      <c r="D7266" s="297" t="n">
        <v>0.1051</v>
      </c>
      <c r="E7266" s="298" t="n">
        <f aca="false">1-D7266</f>
        <v>0.8949</v>
      </c>
      <c r="F7266" s="299" t="n">
        <v>758.59</v>
      </c>
    </row>
    <row r="7267" customFormat="false" ht="15" hidden="false" customHeight="false" outlineLevel="0" collapsed="false">
      <c r="A7267" s="294" t="s">
        <v>15165</v>
      </c>
      <c r="B7267" s="295" t="s">
        <v>15166</v>
      </c>
      <c r="C7267" s="296" t="s">
        <v>19</v>
      </c>
      <c r="D7267" s="297" t="n">
        <v>0.1045</v>
      </c>
      <c r="E7267" s="298" t="n">
        <f aca="false">1-D7267</f>
        <v>0.8955</v>
      </c>
      <c r="F7267" s="299" t="n">
        <v>1351.85</v>
      </c>
    </row>
    <row r="7268" customFormat="false" ht="15" hidden="false" customHeight="false" outlineLevel="0" collapsed="false">
      <c r="A7268" s="294" t="s">
        <v>15167</v>
      </c>
      <c r="B7268" s="295" t="s">
        <v>15168</v>
      </c>
      <c r="C7268" s="296" t="s">
        <v>19</v>
      </c>
      <c r="D7268" s="297" t="n">
        <v>0.1053</v>
      </c>
      <c r="E7268" s="298" t="n">
        <f aca="false">1-D7268</f>
        <v>0.8947</v>
      </c>
      <c r="F7268" s="299" t="n">
        <v>1992.39</v>
      </c>
    </row>
    <row r="7269" customFormat="false" ht="15" hidden="false" customHeight="false" outlineLevel="0" collapsed="false">
      <c r="A7269" s="294" t="s">
        <v>15169</v>
      </c>
      <c r="B7269" s="295" t="s">
        <v>15170</v>
      </c>
      <c r="C7269" s="296" t="s">
        <v>19</v>
      </c>
      <c r="D7269" s="297" t="n">
        <v>0.105</v>
      </c>
      <c r="E7269" s="298" t="n">
        <f aca="false">1-D7269</f>
        <v>0.895</v>
      </c>
      <c r="F7269" s="299" t="n">
        <v>2601.1</v>
      </c>
    </row>
    <row r="7270" customFormat="false" ht="15" hidden="false" customHeight="false" outlineLevel="0" collapsed="false">
      <c r="A7270" s="294" t="s">
        <v>15171</v>
      </c>
      <c r="B7270" s="295" t="s">
        <v>15172</v>
      </c>
      <c r="C7270" s="296" t="s">
        <v>19</v>
      </c>
      <c r="D7270" s="297" t="n">
        <v>0.2629</v>
      </c>
      <c r="E7270" s="298" t="n">
        <f aca="false">1-D7270</f>
        <v>0.7371</v>
      </c>
      <c r="F7270" s="299" t="n">
        <v>386.25</v>
      </c>
    </row>
    <row r="7271" customFormat="false" ht="15" hidden="false" customHeight="false" outlineLevel="0" collapsed="false">
      <c r="A7271" s="294" t="s">
        <v>15173</v>
      </c>
      <c r="B7271" s="295" t="s">
        <v>15174</v>
      </c>
      <c r="C7271" s="296" t="s">
        <v>19</v>
      </c>
      <c r="D7271" s="297" t="n">
        <v>0.254</v>
      </c>
      <c r="E7271" s="298" t="n">
        <f aca="false">1-D7271</f>
        <v>0.746</v>
      </c>
      <c r="F7271" s="299" t="n">
        <v>703.14</v>
      </c>
    </row>
    <row r="7272" customFormat="false" ht="15" hidden="false" customHeight="false" outlineLevel="0" collapsed="false">
      <c r="A7272" s="294" t="s">
        <v>15175</v>
      </c>
      <c r="B7272" s="295" t="s">
        <v>15176</v>
      </c>
      <c r="C7272" s="296" t="s">
        <v>19</v>
      </c>
      <c r="D7272" s="297" t="n">
        <v>0.2521</v>
      </c>
      <c r="E7272" s="298" t="n">
        <f aca="false">1-D7272</f>
        <v>0.7479</v>
      </c>
      <c r="F7272" s="299" t="n">
        <v>1046.54</v>
      </c>
    </row>
    <row r="7273" customFormat="false" ht="15" hidden="false" customHeight="false" outlineLevel="0" collapsed="false">
      <c r="A7273" s="294" t="s">
        <v>15177</v>
      </c>
      <c r="B7273" s="295" t="s">
        <v>15178</v>
      </c>
      <c r="C7273" s="296" t="s">
        <v>19</v>
      </c>
      <c r="D7273" s="297" t="n">
        <v>0.2503</v>
      </c>
      <c r="E7273" s="298" t="n">
        <f aca="false">1-D7273</f>
        <v>0.7497</v>
      </c>
      <c r="F7273" s="299" t="n">
        <v>1371.76</v>
      </c>
    </row>
    <row r="7274" customFormat="false" ht="15" hidden="false" customHeight="false" outlineLevel="0" collapsed="false">
      <c r="A7274" s="294" t="s">
        <v>15179</v>
      </c>
      <c r="B7274" s="295" t="s">
        <v>15180</v>
      </c>
      <c r="C7274" s="296" t="s">
        <v>19</v>
      </c>
      <c r="D7274" s="297" t="n">
        <v>0.2365</v>
      </c>
      <c r="E7274" s="298" t="n">
        <f aca="false">1-D7274</f>
        <v>0.7635</v>
      </c>
      <c r="F7274" s="299" t="n">
        <v>479.05</v>
      </c>
    </row>
    <row r="7275" customFormat="false" ht="15" hidden="false" customHeight="false" outlineLevel="0" collapsed="false">
      <c r="A7275" s="294" t="s">
        <v>15181</v>
      </c>
      <c r="B7275" s="295" t="s">
        <v>15182</v>
      </c>
      <c r="C7275" s="296" t="s">
        <v>19</v>
      </c>
      <c r="D7275" s="297" t="n">
        <v>0.2275</v>
      </c>
      <c r="E7275" s="298" t="n">
        <f aca="false">1-D7275</f>
        <v>0.7725</v>
      </c>
      <c r="F7275" s="299" t="n">
        <v>886.95</v>
      </c>
    </row>
    <row r="7276" customFormat="false" ht="15" hidden="false" customHeight="false" outlineLevel="0" collapsed="false">
      <c r="A7276" s="294" t="s">
        <v>15183</v>
      </c>
      <c r="B7276" s="295" t="s">
        <v>15184</v>
      </c>
      <c r="C7276" s="296" t="s">
        <v>19</v>
      </c>
      <c r="D7276" s="297" t="n">
        <v>0.2257</v>
      </c>
      <c r="E7276" s="298" t="n">
        <f aca="false">1-D7276</f>
        <v>0.7743</v>
      </c>
      <c r="F7276" s="299" t="n">
        <v>1326.75</v>
      </c>
    </row>
    <row r="7277" customFormat="false" ht="15" hidden="false" customHeight="false" outlineLevel="0" collapsed="false">
      <c r="A7277" s="294" t="s">
        <v>15185</v>
      </c>
      <c r="B7277" s="295" t="s">
        <v>15186</v>
      </c>
      <c r="C7277" s="296" t="s">
        <v>19</v>
      </c>
      <c r="D7277" s="297" t="n">
        <v>0.224</v>
      </c>
      <c r="E7277" s="298" t="n">
        <f aca="false">1-D7277</f>
        <v>0.776</v>
      </c>
      <c r="F7277" s="299" t="n">
        <v>1741.77</v>
      </c>
    </row>
    <row r="7278" customFormat="false" ht="15" hidden="false" customHeight="false" outlineLevel="0" collapsed="false">
      <c r="A7278" s="294" t="s">
        <v>15187</v>
      </c>
      <c r="B7278" s="295" t="s">
        <v>15188</v>
      </c>
      <c r="C7278" s="296" t="s">
        <v>19</v>
      </c>
      <c r="D7278" s="297" t="n">
        <v>0.2538</v>
      </c>
      <c r="E7278" s="298" t="n">
        <f aca="false">1-D7278</f>
        <v>0.7462</v>
      </c>
      <c r="F7278" s="299" t="n">
        <v>428.73</v>
      </c>
    </row>
    <row r="7279" customFormat="false" ht="15" hidden="false" customHeight="false" outlineLevel="0" collapsed="false">
      <c r="A7279" s="294" t="s">
        <v>15189</v>
      </c>
      <c r="B7279" s="295" t="s">
        <v>15190</v>
      </c>
      <c r="C7279" s="296" t="s">
        <v>19</v>
      </c>
      <c r="D7279" s="297" t="n">
        <v>0.2511</v>
      </c>
      <c r="E7279" s="298" t="n">
        <f aca="false">1-D7279</f>
        <v>0.7489</v>
      </c>
      <c r="F7279" s="299" t="n">
        <v>757.86</v>
      </c>
    </row>
    <row r="7280" customFormat="false" ht="15" hidden="false" customHeight="false" outlineLevel="0" collapsed="false">
      <c r="A7280" s="294" t="s">
        <v>15191</v>
      </c>
      <c r="B7280" s="295" t="s">
        <v>15192</v>
      </c>
      <c r="C7280" s="296" t="s">
        <v>19</v>
      </c>
      <c r="D7280" s="297" t="n">
        <v>0.2508</v>
      </c>
      <c r="E7280" s="298" t="n">
        <f aca="false">1-D7280</f>
        <v>0.7492</v>
      </c>
      <c r="F7280" s="299" t="n">
        <v>1122.11</v>
      </c>
    </row>
    <row r="7281" customFormat="false" ht="15" hidden="false" customHeight="false" outlineLevel="0" collapsed="false">
      <c r="A7281" s="294" t="s">
        <v>15193</v>
      </c>
      <c r="B7281" s="295" t="s">
        <v>15194</v>
      </c>
      <c r="C7281" s="296" t="s">
        <v>19</v>
      </c>
      <c r="D7281" s="297" t="n">
        <v>0.2496</v>
      </c>
      <c r="E7281" s="298" t="n">
        <f aca="false">1-D7281</f>
        <v>0.7504</v>
      </c>
      <c r="F7281" s="299" t="n">
        <v>1465.69</v>
      </c>
    </row>
    <row r="7282" customFormat="false" ht="15" hidden="false" customHeight="false" outlineLevel="0" collapsed="false">
      <c r="A7282" s="294" t="s">
        <v>15195</v>
      </c>
      <c r="B7282" s="295" t="s">
        <v>15196</v>
      </c>
      <c r="C7282" s="296" t="s">
        <v>19</v>
      </c>
      <c r="D7282" s="297" t="n">
        <v>0.2352</v>
      </c>
      <c r="E7282" s="298" t="n">
        <f aca="false">1-D7282</f>
        <v>0.7648</v>
      </c>
      <c r="F7282" s="299" t="n">
        <v>516.31</v>
      </c>
    </row>
    <row r="7283" customFormat="false" ht="15" hidden="false" customHeight="false" outlineLevel="0" collapsed="false">
      <c r="A7283" s="294" t="s">
        <v>15197</v>
      </c>
      <c r="B7283" s="295" t="s">
        <v>15198</v>
      </c>
      <c r="C7283" s="296" t="s">
        <v>19</v>
      </c>
      <c r="D7283" s="297" t="n">
        <v>0.2311</v>
      </c>
      <c r="E7283" s="298" t="n">
        <f aca="false">1-D7283</f>
        <v>0.7689</v>
      </c>
      <c r="F7283" s="299" t="n">
        <v>931.49</v>
      </c>
    </row>
    <row r="7284" customFormat="false" ht="15" hidden="false" customHeight="false" outlineLevel="0" collapsed="false">
      <c r="A7284" s="294" t="s">
        <v>15199</v>
      </c>
      <c r="B7284" s="295" t="s">
        <v>15200</v>
      </c>
      <c r="C7284" s="296" t="s">
        <v>19</v>
      </c>
      <c r="D7284" s="297" t="n">
        <v>0.2306</v>
      </c>
      <c r="E7284" s="298" t="n">
        <f aca="false">1-D7284</f>
        <v>0.7694</v>
      </c>
      <c r="F7284" s="299" t="n">
        <v>1386.37</v>
      </c>
    </row>
    <row r="7285" customFormat="false" ht="15" hidden="false" customHeight="false" outlineLevel="0" collapsed="false">
      <c r="A7285" s="294" t="s">
        <v>15201</v>
      </c>
      <c r="B7285" s="295" t="s">
        <v>15202</v>
      </c>
      <c r="C7285" s="296" t="s">
        <v>19</v>
      </c>
      <c r="D7285" s="297" t="n">
        <v>0.2293</v>
      </c>
      <c r="E7285" s="298" t="n">
        <f aca="false">1-D7285</f>
        <v>0.7707</v>
      </c>
      <c r="F7285" s="299" t="n">
        <v>1814.98</v>
      </c>
    </row>
    <row r="7286" customFormat="false" ht="15" hidden="false" customHeight="false" outlineLevel="0" collapsed="false">
      <c r="A7286" s="294" t="s">
        <v>15203</v>
      </c>
      <c r="B7286" s="295" t="s">
        <v>15204</v>
      </c>
      <c r="C7286" s="296" t="s">
        <v>19</v>
      </c>
      <c r="D7286" s="297" t="n">
        <v>0.3512</v>
      </c>
      <c r="E7286" s="298" t="n">
        <f aca="false">1-D7286</f>
        <v>0.6488</v>
      </c>
      <c r="F7286" s="299" t="n">
        <v>189</v>
      </c>
    </row>
    <row r="7287" customFormat="false" ht="15" hidden="false" customHeight="false" outlineLevel="0" collapsed="false">
      <c r="A7287" s="294" t="s">
        <v>15205</v>
      </c>
      <c r="B7287" s="295" t="s">
        <v>15206</v>
      </c>
      <c r="C7287" s="296" t="s">
        <v>19</v>
      </c>
      <c r="D7287" s="297" t="n">
        <v>0.3433</v>
      </c>
      <c r="E7287" s="298" t="n">
        <f aca="false">1-D7287</f>
        <v>0.6567</v>
      </c>
      <c r="F7287" s="299" t="n">
        <v>338.16</v>
      </c>
    </row>
    <row r="7288" customFormat="false" ht="15" hidden="false" customHeight="false" outlineLevel="0" collapsed="false">
      <c r="A7288" s="294" t="s">
        <v>15207</v>
      </c>
      <c r="B7288" s="295" t="s">
        <v>15208</v>
      </c>
      <c r="C7288" s="296" t="s">
        <v>19</v>
      </c>
      <c r="D7288" s="297" t="n">
        <v>0.343</v>
      </c>
      <c r="E7288" s="298" t="n">
        <f aca="false">1-D7288</f>
        <v>0.657</v>
      </c>
      <c r="F7288" s="299" t="n">
        <v>500.54</v>
      </c>
    </row>
    <row r="7289" customFormat="false" ht="15" hidden="false" customHeight="false" outlineLevel="0" collapsed="false">
      <c r="A7289" s="294" t="s">
        <v>15209</v>
      </c>
      <c r="B7289" s="295" t="s">
        <v>15210</v>
      </c>
      <c r="C7289" s="296" t="s">
        <v>19</v>
      </c>
      <c r="D7289" s="297" t="n">
        <v>0.3407</v>
      </c>
      <c r="E7289" s="298" t="n">
        <f aca="false">1-D7289</f>
        <v>0.6593</v>
      </c>
      <c r="F7289" s="299" t="n">
        <v>654.88</v>
      </c>
    </row>
    <row r="7290" customFormat="false" ht="15" hidden="false" customHeight="false" outlineLevel="0" collapsed="false">
      <c r="A7290" s="294" t="s">
        <v>15211</v>
      </c>
      <c r="B7290" s="295" t="s">
        <v>15212</v>
      </c>
      <c r="C7290" s="296" t="s">
        <v>19</v>
      </c>
      <c r="D7290" s="297" t="n">
        <v>0.3024</v>
      </c>
      <c r="E7290" s="298" t="n">
        <f aca="false">1-D7290</f>
        <v>0.6976</v>
      </c>
      <c r="F7290" s="299" t="n">
        <v>244.98</v>
      </c>
    </row>
    <row r="7291" customFormat="false" ht="15" hidden="false" customHeight="false" outlineLevel="0" collapsed="false">
      <c r="A7291" s="294" t="s">
        <v>15213</v>
      </c>
      <c r="B7291" s="295" t="s">
        <v>15214</v>
      </c>
      <c r="C7291" s="296" t="s">
        <v>19</v>
      </c>
      <c r="D7291" s="297" t="n">
        <v>0.2924</v>
      </c>
      <c r="E7291" s="298" t="n">
        <f aca="false">1-D7291</f>
        <v>0.7076</v>
      </c>
      <c r="F7291" s="299" t="n">
        <v>449.13</v>
      </c>
    </row>
    <row r="7292" customFormat="false" ht="15" hidden="false" customHeight="false" outlineLevel="0" collapsed="false">
      <c r="A7292" s="294" t="s">
        <v>15215</v>
      </c>
      <c r="B7292" s="295" t="s">
        <v>15216</v>
      </c>
      <c r="C7292" s="296" t="s">
        <v>19</v>
      </c>
      <c r="D7292" s="297" t="n">
        <v>0.2913</v>
      </c>
      <c r="E7292" s="298" t="n">
        <f aca="false">1-D7292</f>
        <v>0.7087</v>
      </c>
      <c r="F7292" s="299" t="n">
        <v>669.55</v>
      </c>
    </row>
    <row r="7293" customFormat="false" ht="15" hidden="false" customHeight="false" outlineLevel="0" collapsed="false">
      <c r="A7293" s="294" t="s">
        <v>15217</v>
      </c>
      <c r="B7293" s="295" t="s">
        <v>15218</v>
      </c>
      <c r="C7293" s="296" t="s">
        <v>19</v>
      </c>
      <c r="D7293" s="297" t="n">
        <v>0.2891</v>
      </c>
      <c r="E7293" s="298" t="n">
        <f aca="false">1-D7293</f>
        <v>0.7109</v>
      </c>
      <c r="F7293" s="299" t="n">
        <v>878.18</v>
      </c>
    </row>
    <row r="7294" customFormat="false" ht="15" hidden="false" customHeight="false" outlineLevel="0" collapsed="false">
      <c r="A7294" s="294" t="s">
        <v>15219</v>
      </c>
      <c r="B7294" s="295" t="s">
        <v>15220</v>
      </c>
      <c r="C7294" s="296" t="s">
        <v>19</v>
      </c>
      <c r="D7294" s="297" t="n">
        <v>0.3496</v>
      </c>
      <c r="E7294" s="298" t="n">
        <f aca="false">1-D7294</f>
        <v>0.6504</v>
      </c>
      <c r="F7294" s="299" t="n">
        <v>441.7</v>
      </c>
    </row>
    <row r="7295" customFormat="false" ht="15" hidden="false" customHeight="false" outlineLevel="0" collapsed="false">
      <c r="A7295" s="294" t="s">
        <v>15221</v>
      </c>
      <c r="B7295" s="295" t="s">
        <v>15222</v>
      </c>
      <c r="C7295" s="296" t="s">
        <v>19</v>
      </c>
      <c r="D7295" s="297" t="n">
        <v>0.3163</v>
      </c>
      <c r="E7295" s="298" t="n">
        <f aca="false">1-D7295</f>
        <v>0.6837</v>
      </c>
      <c r="F7295" s="299" t="n">
        <v>582</v>
      </c>
    </row>
    <row r="7296" customFormat="false" ht="15" hidden="false" customHeight="false" outlineLevel="0" collapsed="false">
      <c r="A7296" s="294" t="s">
        <v>15223</v>
      </c>
      <c r="B7296" s="295" t="s">
        <v>15224</v>
      </c>
      <c r="C7296" s="296" t="s">
        <v>19</v>
      </c>
      <c r="D7296" s="297" t="n">
        <v>0.3039</v>
      </c>
      <c r="E7296" s="298" t="n">
        <f aca="false">1-D7296</f>
        <v>0.6961</v>
      </c>
      <c r="F7296" s="299" t="n">
        <v>717.4</v>
      </c>
    </row>
    <row r="7297" customFormat="false" ht="15" hidden="false" customHeight="false" outlineLevel="0" collapsed="false">
      <c r="A7297" s="294" t="s">
        <v>15225</v>
      </c>
      <c r="B7297" s="295" t="s">
        <v>15226</v>
      </c>
      <c r="C7297" s="296" t="s">
        <v>19</v>
      </c>
      <c r="D7297" s="297" t="n">
        <v>0.2664</v>
      </c>
      <c r="E7297" s="298" t="n">
        <f aca="false">1-D7297</f>
        <v>0.7336</v>
      </c>
      <c r="F7297" s="299" t="n">
        <v>977.35</v>
      </c>
    </row>
    <row r="7298" customFormat="false" ht="15" hidden="false" customHeight="false" outlineLevel="0" collapsed="false">
      <c r="A7298" s="294" t="s">
        <v>15227</v>
      </c>
      <c r="B7298" s="295" t="s">
        <v>15228</v>
      </c>
      <c r="C7298" s="296" t="s">
        <v>19</v>
      </c>
      <c r="D7298" s="297" t="n">
        <v>0.2628</v>
      </c>
      <c r="E7298" s="298" t="n">
        <f aca="false">1-D7298</f>
        <v>0.7372</v>
      </c>
      <c r="F7298" s="299" t="n">
        <v>212.77</v>
      </c>
    </row>
    <row r="7299" customFormat="false" ht="15" hidden="false" customHeight="false" outlineLevel="0" collapsed="false">
      <c r="A7299" s="294" t="s">
        <v>15229</v>
      </c>
      <c r="B7299" s="295" t="s">
        <v>15230</v>
      </c>
      <c r="C7299" s="296" t="s">
        <v>19</v>
      </c>
      <c r="D7299" s="297" t="n">
        <v>0.2873</v>
      </c>
      <c r="E7299" s="298" t="n">
        <f aca="false">1-D7299</f>
        <v>0.7127</v>
      </c>
      <c r="F7299" s="299" t="n">
        <v>225.63</v>
      </c>
    </row>
    <row r="7300" customFormat="false" ht="15" hidden="false" customHeight="false" outlineLevel="0" collapsed="false">
      <c r="A7300" s="294" t="s">
        <v>15231</v>
      </c>
      <c r="B7300" s="295" t="s">
        <v>15232</v>
      </c>
      <c r="C7300" s="296" t="s">
        <v>61</v>
      </c>
      <c r="D7300" s="297" t="n">
        <v>0.2867</v>
      </c>
      <c r="E7300" s="298" t="n">
        <f aca="false">1-D7300</f>
        <v>0.7133</v>
      </c>
      <c r="F7300" s="299" t="n">
        <v>154.92</v>
      </c>
    </row>
    <row r="7301" customFormat="false" ht="15" hidden="false" customHeight="false" outlineLevel="0" collapsed="false">
      <c r="A7301" s="294" t="s">
        <v>15233</v>
      </c>
      <c r="B7301" s="295" t="s">
        <v>15234</v>
      </c>
      <c r="C7301" s="296" t="s">
        <v>61</v>
      </c>
      <c r="D7301" s="297" t="n">
        <v>0.4924</v>
      </c>
      <c r="E7301" s="298" t="n">
        <f aca="false">1-D7301</f>
        <v>0.5076</v>
      </c>
      <c r="F7301" s="299" t="n">
        <v>78.62</v>
      </c>
    </row>
    <row r="7302" customFormat="false" ht="15" hidden="false" customHeight="false" outlineLevel="0" collapsed="false">
      <c r="A7302" s="294" t="s">
        <v>15235</v>
      </c>
      <c r="B7302" s="295" t="s">
        <v>15236</v>
      </c>
      <c r="C7302" s="296" t="s">
        <v>61</v>
      </c>
      <c r="D7302" s="297" t="n">
        <v>0.181</v>
      </c>
      <c r="E7302" s="298" t="n">
        <f aca="false">1-D7302</f>
        <v>0.819</v>
      </c>
      <c r="F7302" s="299" t="n">
        <v>275.56</v>
      </c>
    </row>
    <row r="7303" customFormat="false" ht="15" hidden="false" customHeight="false" outlineLevel="0" collapsed="false">
      <c r="A7303" s="294" t="s">
        <v>15237</v>
      </c>
      <c r="B7303" s="295" t="s">
        <v>15238</v>
      </c>
      <c r="C7303" s="296" t="s">
        <v>61</v>
      </c>
      <c r="D7303" s="297" t="n">
        <v>0.3764</v>
      </c>
      <c r="E7303" s="298" t="n">
        <f aca="false">1-D7303</f>
        <v>0.6236</v>
      </c>
      <c r="F7303" s="299" t="n">
        <v>110.09</v>
      </c>
    </row>
    <row r="7304" customFormat="false" ht="15" hidden="false" customHeight="false" outlineLevel="0" collapsed="false">
      <c r="A7304" s="294" t="s">
        <v>15239</v>
      </c>
      <c r="B7304" s="295" t="s">
        <v>15240</v>
      </c>
      <c r="C7304" s="296" t="s">
        <v>61</v>
      </c>
      <c r="D7304" s="297" t="n">
        <v>0.4327</v>
      </c>
      <c r="E7304" s="298" t="n">
        <f aca="false">1-D7304</f>
        <v>0.5673</v>
      </c>
      <c r="F7304" s="299" t="n">
        <v>92.91</v>
      </c>
    </row>
    <row r="7305" customFormat="false" ht="15" hidden="false" customHeight="false" outlineLevel="0" collapsed="false">
      <c r="A7305" s="294" t="s">
        <v>15241</v>
      </c>
      <c r="B7305" s="295" t="s">
        <v>15242</v>
      </c>
      <c r="C7305" s="296" t="s">
        <v>61</v>
      </c>
      <c r="D7305" s="297" t="n">
        <v>0.2259</v>
      </c>
      <c r="E7305" s="298" t="n">
        <f aca="false">1-D7305</f>
        <v>0.7741</v>
      </c>
      <c r="F7305" s="299" t="n">
        <v>208.74</v>
      </c>
    </row>
    <row r="7306" customFormat="false" ht="15" hidden="false" customHeight="false" outlineLevel="0" collapsed="false">
      <c r="A7306" s="294" t="s">
        <v>15243</v>
      </c>
      <c r="B7306" s="295" t="s">
        <v>15244</v>
      </c>
      <c r="C7306" s="296" t="s">
        <v>19</v>
      </c>
      <c r="D7306" s="297" t="n">
        <v>0.6586</v>
      </c>
      <c r="E7306" s="298" t="n">
        <f aca="false">1-D7306</f>
        <v>0.3414</v>
      </c>
      <c r="F7306" s="299" t="n">
        <v>89.71</v>
      </c>
    </row>
    <row r="7307" customFormat="false" ht="15" hidden="false" customHeight="false" outlineLevel="0" collapsed="false">
      <c r="A7307" s="294" t="s">
        <v>15245</v>
      </c>
      <c r="B7307" s="295" t="s">
        <v>15246</v>
      </c>
      <c r="C7307" s="296" t="s">
        <v>19</v>
      </c>
      <c r="D7307" s="297" t="n">
        <v>0.6586</v>
      </c>
      <c r="E7307" s="298" t="n">
        <f aca="false">1-D7307</f>
        <v>0.3414</v>
      </c>
      <c r="F7307" s="299" t="n">
        <v>176.08</v>
      </c>
    </row>
    <row r="7308" customFormat="false" ht="15" hidden="false" customHeight="false" outlineLevel="0" collapsed="false">
      <c r="A7308" s="294" t="s">
        <v>15247</v>
      </c>
      <c r="B7308" s="295" t="s">
        <v>15248</v>
      </c>
      <c r="C7308" s="296" t="s">
        <v>19</v>
      </c>
      <c r="D7308" s="297" t="n">
        <v>0.479</v>
      </c>
      <c r="E7308" s="298" t="n">
        <f aca="false">1-D7308</f>
        <v>0.521</v>
      </c>
      <c r="F7308" s="299" t="n">
        <v>440.48</v>
      </c>
    </row>
    <row r="7309" customFormat="false" ht="15" hidden="false" customHeight="false" outlineLevel="0" collapsed="false">
      <c r="A7309" s="294" t="s">
        <v>15249</v>
      </c>
      <c r="B7309" s="295" t="s">
        <v>15250</v>
      </c>
      <c r="C7309" s="296" t="s">
        <v>39</v>
      </c>
      <c r="D7309" s="297" t="n">
        <v>0.6549</v>
      </c>
      <c r="E7309" s="298" t="n">
        <f aca="false">1-D7309</f>
        <v>0.3451</v>
      </c>
      <c r="F7309" s="299" t="n">
        <v>5.68</v>
      </c>
    </row>
    <row r="7310" customFormat="false" ht="15" hidden="false" customHeight="false" outlineLevel="0" collapsed="false">
      <c r="A7310" s="294" t="s">
        <v>66</v>
      </c>
      <c r="B7310" s="295" t="s">
        <v>15251</v>
      </c>
      <c r="C7310" s="296" t="s">
        <v>39</v>
      </c>
      <c r="D7310" s="297" t="n">
        <v>0.2727</v>
      </c>
      <c r="E7310" s="298" t="n">
        <f aca="false">1-D7310</f>
        <v>0.7273</v>
      </c>
      <c r="F7310" s="299" t="n">
        <v>0.66</v>
      </c>
    </row>
    <row r="7311" customFormat="false" ht="15" hidden="false" customHeight="false" outlineLevel="0" collapsed="false">
      <c r="A7311" s="294" t="s">
        <v>15252</v>
      </c>
      <c r="B7311" s="295" t="s">
        <v>15253</v>
      </c>
      <c r="C7311" s="296" t="s">
        <v>19</v>
      </c>
      <c r="D7311" s="297" t="n">
        <v>0.4289</v>
      </c>
      <c r="E7311" s="298" t="n">
        <f aca="false">1-D7311</f>
        <v>0.5711</v>
      </c>
      <c r="F7311" s="299" t="n">
        <v>129.13</v>
      </c>
    </row>
    <row r="7312" customFormat="false" ht="15" hidden="false" customHeight="false" outlineLevel="0" collapsed="false">
      <c r="A7312" s="294" t="s">
        <v>15254</v>
      </c>
      <c r="B7312" s="295" t="s">
        <v>15255</v>
      </c>
      <c r="C7312" s="296" t="s">
        <v>19</v>
      </c>
      <c r="D7312" s="297" t="n">
        <v>0.4231</v>
      </c>
      <c r="E7312" s="298" t="n">
        <f aca="false">1-D7312</f>
        <v>0.5769</v>
      </c>
      <c r="F7312" s="299" t="n">
        <v>356.52</v>
      </c>
    </row>
    <row r="7313" customFormat="false" ht="15" hidden="false" customHeight="false" outlineLevel="0" collapsed="false">
      <c r="A7313" s="294" t="s">
        <v>15256</v>
      </c>
      <c r="B7313" s="295" t="s">
        <v>15257</v>
      </c>
      <c r="C7313" s="296" t="s">
        <v>19</v>
      </c>
      <c r="D7313" s="297" t="n">
        <v>0.4498</v>
      </c>
      <c r="E7313" s="298" t="n">
        <f aca="false">1-D7313</f>
        <v>0.5502</v>
      </c>
      <c r="F7313" s="299" t="n">
        <v>753.71</v>
      </c>
    </row>
    <row r="7314" customFormat="false" ht="15" hidden="false" customHeight="false" outlineLevel="0" collapsed="false">
      <c r="A7314" s="294" t="s">
        <v>15258</v>
      </c>
      <c r="B7314" s="295" t="s">
        <v>15259</v>
      </c>
      <c r="C7314" s="296" t="s">
        <v>19</v>
      </c>
      <c r="D7314" s="297" t="n">
        <v>0.367</v>
      </c>
      <c r="E7314" s="298" t="n">
        <f aca="false">1-D7314</f>
        <v>0.633</v>
      </c>
      <c r="F7314" s="299" t="n">
        <v>33.54</v>
      </c>
    </row>
    <row r="7315" customFormat="false" ht="15" hidden="false" customHeight="false" outlineLevel="0" collapsed="false">
      <c r="A7315" s="294" t="s">
        <v>15260</v>
      </c>
      <c r="B7315" s="295" t="s">
        <v>15261</v>
      </c>
      <c r="C7315" s="296" t="s">
        <v>19</v>
      </c>
      <c r="D7315" s="297" t="n">
        <v>0.4481</v>
      </c>
      <c r="E7315" s="298" t="n">
        <f aca="false">1-D7315</f>
        <v>0.5519</v>
      </c>
      <c r="F7315" s="299" t="n">
        <v>144.53</v>
      </c>
    </row>
    <row r="7316" customFormat="false" ht="15" hidden="false" customHeight="false" outlineLevel="0" collapsed="false">
      <c r="A7316" s="294" t="s">
        <v>15262</v>
      </c>
      <c r="B7316" s="295" t="s">
        <v>15263</v>
      </c>
      <c r="C7316" s="296" t="s">
        <v>19</v>
      </c>
      <c r="D7316" s="297" t="n">
        <v>0.4481</v>
      </c>
      <c r="E7316" s="298" t="n">
        <f aca="false">1-D7316</f>
        <v>0.5519</v>
      </c>
      <c r="F7316" s="299" t="n">
        <v>239.88</v>
      </c>
    </row>
    <row r="7317" customFormat="false" ht="15" hidden="false" customHeight="false" outlineLevel="0" collapsed="false">
      <c r="A7317" s="294" t="s">
        <v>15264</v>
      </c>
      <c r="B7317" s="295" t="s">
        <v>15265</v>
      </c>
      <c r="C7317" s="296" t="s">
        <v>19</v>
      </c>
      <c r="D7317" s="297" t="n">
        <v>0.4482</v>
      </c>
      <c r="E7317" s="298" t="n">
        <f aca="false">1-D7317</f>
        <v>0.5518</v>
      </c>
      <c r="F7317" s="299" t="n">
        <v>316.15</v>
      </c>
    </row>
    <row r="7318" customFormat="false" ht="15" hidden="false" customHeight="false" outlineLevel="0" collapsed="false">
      <c r="A7318" s="294" t="s">
        <v>15266</v>
      </c>
      <c r="B7318" s="295" t="s">
        <v>15267</v>
      </c>
      <c r="C7318" s="296" t="s">
        <v>19</v>
      </c>
      <c r="D7318" s="297" t="n">
        <v>0.6975</v>
      </c>
      <c r="E7318" s="298" t="n">
        <f aca="false">1-D7318</f>
        <v>0.3025</v>
      </c>
      <c r="F7318" s="299" t="n">
        <v>3.57</v>
      </c>
    </row>
    <row r="7319" customFormat="false" ht="15" hidden="false" customHeight="false" outlineLevel="0" collapsed="false">
      <c r="A7319" s="294" t="s">
        <v>15268</v>
      </c>
      <c r="B7319" s="295" t="s">
        <v>15269</v>
      </c>
      <c r="C7319" s="296" t="s">
        <v>61</v>
      </c>
      <c r="D7319" s="297" t="n">
        <v>0.056</v>
      </c>
      <c r="E7319" s="298" t="n">
        <f aca="false">1-D7319</f>
        <v>0.944</v>
      </c>
      <c r="F7319" s="299" t="n">
        <v>158.28</v>
      </c>
    </row>
    <row r="7320" customFormat="false" ht="15" hidden="false" customHeight="false" outlineLevel="0" collapsed="false">
      <c r="A7320" s="294" t="s">
        <v>15270</v>
      </c>
      <c r="B7320" s="295" t="s">
        <v>15271</v>
      </c>
      <c r="C7320" s="296" t="s">
        <v>61</v>
      </c>
      <c r="D7320" s="297" t="n">
        <v>0.1566</v>
      </c>
      <c r="E7320" s="298" t="n">
        <f aca="false">1-D7320</f>
        <v>0.8434</v>
      </c>
      <c r="F7320" s="299" t="n">
        <v>158.5</v>
      </c>
    </row>
    <row r="7321" customFormat="false" ht="15" hidden="false" customHeight="false" outlineLevel="0" collapsed="false">
      <c r="A7321" s="294" t="s">
        <v>15272</v>
      </c>
      <c r="B7321" s="295" t="s">
        <v>15273</v>
      </c>
      <c r="C7321" s="296" t="s">
        <v>61</v>
      </c>
      <c r="D7321" s="297" t="n">
        <v>0.1691</v>
      </c>
      <c r="E7321" s="298" t="n">
        <f aca="false">1-D7321</f>
        <v>0.8309</v>
      </c>
      <c r="F7321" s="299" t="n">
        <v>60.32</v>
      </c>
    </row>
    <row r="7322" customFormat="false" ht="15" hidden="false" customHeight="false" outlineLevel="0" collapsed="false">
      <c r="A7322" s="294" t="s">
        <v>15274</v>
      </c>
      <c r="B7322" s="295" t="s">
        <v>15275</v>
      </c>
      <c r="C7322" s="296" t="s">
        <v>61</v>
      </c>
      <c r="D7322" s="297" t="n">
        <v>0.1688</v>
      </c>
      <c r="E7322" s="298" t="n">
        <f aca="false">1-D7322</f>
        <v>0.8312</v>
      </c>
      <c r="F7322" s="299" t="n">
        <v>82.37</v>
      </c>
    </row>
    <row r="7323" customFormat="false" ht="15" hidden="false" customHeight="false" outlineLevel="0" collapsed="false">
      <c r="A7323" s="294" t="s">
        <v>15276</v>
      </c>
      <c r="B7323" s="295" t="s">
        <v>15277</v>
      </c>
      <c r="C7323" s="296" t="s">
        <v>61</v>
      </c>
      <c r="D7323" s="297" t="n">
        <v>0.3885</v>
      </c>
      <c r="E7323" s="298" t="n">
        <f aca="false">1-D7323</f>
        <v>0.6115</v>
      </c>
      <c r="F7323" s="299" t="n">
        <v>38.84</v>
      </c>
    </row>
    <row r="7324" customFormat="false" ht="15" hidden="false" customHeight="false" outlineLevel="0" collapsed="false">
      <c r="A7324" s="294" t="s">
        <v>15278</v>
      </c>
      <c r="B7324" s="295" t="s">
        <v>15279</v>
      </c>
      <c r="C7324" s="296" t="s">
        <v>61</v>
      </c>
      <c r="D7324" s="297" t="n">
        <v>0.2667</v>
      </c>
      <c r="E7324" s="298" t="n">
        <f aca="false">1-D7324</f>
        <v>0.7333</v>
      </c>
      <c r="F7324" s="299" t="n">
        <v>56.57</v>
      </c>
    </row>
    <row r="7325" customFormat="false" ht="15" hidden="false" customHeight="false" outlineLevel="0" collapsed="false">
      <c r="A7325" s="294" t="s">
        <v>198</v>
      </c>
      <c r="B7325" s="295" t="s">
        <v>199</v>
      </c>
      <c r="C7325" s="296" t="s">
        <v>61</v>
      </c>
      <c r="D7325" s="297" t="n">
        <v>0.303</v>
      </c>
      <c r="E7325" s="298" t="n">
        <f aca="false">1-D7325</f>
        <v>0.697</v>
      </c>
      <c r="F7325" s="299" t="n">
        <v>30.4</v>
      </c>
    </row>
    <row r="7326" customFormat="false" ht="15" hidden="false" customHeight="false" outlineLevel="0" collapsed="false">
      <c r="A7326" s="294" t="s">
        <v>15280</v>
      </c>
      <c r="B7326" s="295" t="s">
        <v>15281</v>
      </c>
      <c r="C7326" s="296" t="s">
        <v>61</v>
      </c>
      <c r="D7326" s="297" t="n">
        <v>0.1914</v>
      </c>
      <c r="E7326" s="298" t="n">
        <f aca="false">1-D7326</f>
        <v>0.8086</v>
      </c>
      <c r="F7326" s="299" t="n">
        <v>48.13</v>
      </c>
    </row>
    <row r="7327" customFormat="false" ht="15" hidden="false" customHeight="false" outlineLevel="0" collapsed="false">
      <c r="A7327" s="294" t="s">
        <v>15282</v>
      </c>
      <c r="B7327" s="295" t="s">
        <v>15283</v>
      </c>
      <c r="C7327" s="296" t="s">
        <v>61</v>
      </c>
      <c r="D7327" s="297" t="n">
        <v>0.0342</v>
      </c>
      <c r="E7327" s="298" t="n">
        <f aca="false">1-D7327</f>
        <v>0.9658</v>
      </c>
      <c r="F7327" s="299" t="n">
        <v>84.03</v>
      </c>
    </row>
    <row r="7328" customFormat="false" ht="15" hidden="false" customHeight="false" outlineLevel="0" collapsed="false">
      <c r="A7328" s="294" t="s">
        <v>15284</v>
      </c>
      <c r="B7328" s="295" t="s">
        <v>15285</v>
      </c>
      <c r="C7328" s="296" t="s">
        <v>61</v>
      </c>
      <c r="D7328" s="297" t="n">
        <v>0.0377</v>
      </c>
      <c r="E7328" s="298" t="n">
        <f aca="false">1-D7328</f>
        <v>0.9623</v>
      </c>
      <c r="F7328" s="299" t="n">
        <v>74.89</v>
      </c>
    </row>
    <row r="7329" customFormat="false" ht="15" hidden="false" customHeight="false" outlineLevel="0" collapsed="false">
      <c r="A7329" s="294" t="s">
        <v>15286</v>
      </c>
      <c r="B7329" s="295" t="s">
        <v>15287</v>
      </c>
      <c r="C7329" s="296" t="s">
        <v>61</v>
      </c>
      <c r="D7329" s="297" t="n">
        <v>0.0252</v>
      </c>
      <c r="E7329" s="298" t="n">
        <f aca="false">1-D7329</f>
        <v>0.9748</v>
      </c>
      <c r="F7329" s="299" t="n">
        <v>81.26</v>
      </c>
    </row>
    <row r="7330" customFormat="false" ht="15" hidden="false" customHeight="false" outlineLevel="0" collapsed="false">
      <c r="A7330" s="294" t="s">
        <v>15288</v>
      </c>
      <c r="B7330" s="295" t="s">
        <v>15289</v>
      </c>
      <c r="C7330" s="296" t="s">
        <v>61</v>
      </c>
      <c r="D7330" s="297" t="n">
        <v>0.6129</v>
      </c>
      <c r="E7330" s="298" t="n">
        <f aca="false">1-D7330</f>
        <v>0.3871</v>
      </c>
      <c r="F7330" s="299" t="n">
        <v>31.08</v>
      </c>
    </row>
    <row r="7331" customFormat="false" ht="15" hidden="false" customHeight="false" outlineLevel="0" collapsed="false">
      <c r="A7331" s="294" t="s">
        <v>15290</v>
      </c>
      <c r="B7331" s="295" t="s">
        <v>15291</v>
      </c>
      <c r="C7331" s="296" t="s">
        <v>39</v>
      </c>
      <c r="D7331" s="297" t="n">
        <v>0.4237</v>
      </c>
      <c r="E7331" s="298" t="n">
        <f aca="false">1-D7331</f>
        <v>0.5763</v>
      </c>
      <c r="F7331" s="299" t="n">
        <v>23.13</v>
      </c>
    </row>
    <row r="7332" customFormat="false" ht="15" hidden="false" customHeight="false" outlineLevel="0" collapsed="false">
      <c r="A7332" s="294" t="s">
        <v>15292</v>
      </c>
      <c r="B7332" s="295" t="s">
        <v>15293</v>
      </c>
      <c r="C7332" s="296" t="s">
        <v>39</v>
      </c>
      <c r="D7332" s="297" t="n">
        <v>0.489</v>
      </c>
      <c r="E7332" s="298" t="n">
        <f aca="false">1-D7332</f>
        <v>0.511</v>
      </c>
      <c r="F7332" s="299" t="n">
        <v>30.43</v>
      </c>
    </row>
    <row r="7333" customFormat="false" ht="15" hidden="false" customHeight="false" outlineLevel="0" collapsed="false">
      <c r="A7333" s="294" t="s">
        <v>15294</v>
      </c>
      <c r="B7333" s="295" t="s">
        <v>15295</v>
      </c>
      <c r="C7333" s="296" t="s">
        <v>39</v>
      </c>
      <c r="D7333" s="297" t="n">
        <v>0.4259</v>
      </c>
      <c r="E7333" s="298" t="n">
        <f aca="false">1-D7333</f>
        <v>0.5741</v>
      </c>
      <c r="F7333" s="299" t="n">
        <v>17.07</v>
      </c>
    </row>
    <row r="7334" customFormat="false" ht="15" hidden="false" customHeight="false" outlineLevel="0" collapsed="false">
      <c r="A7334" s="294" t="s">
        <v>15296</v>
      </c>
      <c r="B7334" s="295" t="s">
        <v>15297</v>
      </c>
      <c r="C7334" s="296" t="s">
        <v>39</v>
      </c>
      <c r="D7334" s="297" t="n">
        <v>0.4799</v>
      </c>
      <c r="E7334" s="298" t="n">
        <f aca="false">1-D7334</f>
        <v>0.5201</v>
      </c>
      <c r="F7334" s="299" t="n">
        <v>21.36</v>
      </c>
    </row>
    <row r="7335" customFormat="false" ht="15" hidden="false" customHeight="false" outlineLevel="0" collapsed="false">
      <c r="A7335" s="294" t="s">
        <v>219</v>
      </c>
      <c r="B7335" s="295" t="s">
        <v>15298</v>
      </c>
      <c r="C7335" s="296" t="s">
        <v>61</v>
      </c>
      <c r="D7335" s="297" t="n">
        <v>0.1448</v>
      </c>
      <c r="E7335" s="298" t="n">
        <f aca="false">1-D7335</f>
        <v>0.8552</v>
      </c>
      <c r="F7335" s="299" t="n">
        <v>48.7</v>
      </c>
    </row>
    <row r="7336" customFormat="false" ht="15" hidden="false" customHeight="false" outlineLevel="0" collapsed="false">
      <c r="A7336" s="294" t="s">
        <v>15299</v>
      </c>
      <c r="B7336" s="295" t="s">
        <v>15300</v>
      </c>
      <c r="C7336" s="296" t="s">
        <v>61</v>
      </c>
      <c r="D7336" s="297" t="n">
        <v>0.0951</v>
      </c>
      <c r="E7336" s="298" t="n">
        <f aca="false">1-D7336</f>
        <v>0.9049</v>
      </c>
      <c r="F7336" s="299" t="n">
        <v>62.34</v>
      </c>
    </row>
    <row r="7337" customFormat="false" ht="15" hidden="false" customHeight="false" outlineLevel="0" collapsed="false">
      <c r="A7337" s="294" t="s">
        <v>15301</v>
      </c>
      <c r="B7337" s="295" t="s">
        <v>15302</v>
      </c>
      <c r="C7337" s="296" t="s">
        <v>61</v>
      </c>
      <c r="D7337" s="297" t="n">
        <v>0.1516</v>
      </c>
      <c r="E7337" s="298" t="n">
        <f aca="false">1-D7337</f>
        <v>0.8484</v>
      </c>
      <c r="F7337" s="299" t="n">
        <v>55.48</v>
      </c>
    </row>
    <row r="7338" customFormat="false" ht="15" hidden="false" customHeight="false" outlineLevel="0" collapsed="false">
      <c r="A7338" s="294" t="s">
        <v>215</v>
      </c>
      <c r="B7338" s="295" t="s">
        <v>216</v>
      </c>
      <c r="C7338" s="296" t="s">
        <v>39</v>
      </c>
      <c r="D7338" s="297" t="n">
        <v>0.3867</v>
      </c>
      <c r="E7338" s="298" t="n">
        <f aca="false">1-D7338</f>
        <v>0.6133</v>
      </c>
      <c r="F7338" s="299" t="n">
        <v>19.73</v>
      </c>
    </row>
    <row r="7339" customFormat="false" ht="15" hidden="false" customHeight="false" outlineLevel="0" collapsed="false">
      <c r="A7339" s="294" t="s">
        <v>15303</v>
      </c>
      <c r="B7339" s="295" t="s">
        <v>15304</v>
      </c>
      <c r="C7339" s="296" t="s">
        <v>39</v>
      </c>
      <c r="D7339" s="297" t="n">
        <v>0.1963</v>
      </c>
      <c r="E7339" s="298" t="n">
        <f aca="false">1-D7339</f>
        <v>0.8037</v>
      </c>
      <c r="F7339" s="299" t="n">
        <v>62.41</v>
      </c>
    </row>
    <row r="7340" customFormat="false" ht="15" hidden="false" customHeight="false" outlineLevel="0" collapsed="false">
      <c r="A7340" s="294" t="s">
        <v>15305</v>
      </c>
      <c r="B7340" s="295" t="s">
        <v>15306</v>
      </c>
      <c r="C7340" s="296" t="s">
        <v>39</v>
      </c>
      <c r="D7340" s="297" t="n">
        <v>0.2484</v>
      </c>
      <c r="E7340" s="298" t="n">
        <f aca="false">1-D7340</f>
        <v>0.7516</v>
      </c>
      <c r="F7340" s="299" t="n">
        <v>69.68</v>
      </c>
    </row>
    <row r="7341" customFormat="false" ht="15" hidden="false" customHeight="false" outlineLevel="0" collapsed="false">
      <c r="A7341" s="294" t="s">
        <v>15307</v>
      </c>
      <c r="B7341" s="295" t="s">
        <v>15308</v>
      </c>
      <c r="C7341" s="296" t="s">
        <v>39</v>
      </c>
      <c r="D7341" s="297" t="n">
        <v>0.1963</v>
      </c>
      <c r="E7341" s="298" t="n">
        <f aca="false">1-D7341</f>
        <v>0.8037</v>
      </c>
      <c r="F7341" s="299" t="n">
        <v>62.41</v>
      </c>
    </row>
    <row r="7342" customFormat="false" ht="15" hidden="false" customHeight="false" outlineLevel="0" collapsed="false">
      <c r="A7342" s="294" t="s">
        <v>15309</v>
      </c>
      <c r="B7342" s="295" t="s">
        <v>15310</v>
      </c>
      <c r="C7342" s="296" t="s">
        <v>39</v>
      </c>
      <c r="D7342" s="297" t="n">
        <v>0.2484</v>
      </c>
      <c r="E7342" s="298" t="n">
        <f aca="false">1-D7342</f>
        <v>0.7516</v>
      </c>
      <c r="F7342" s="299" t="n">
        <v>69.68</v>
      </c>
    </row>
    <row r="7343" customFormat="false" ht="15" hidden="false" customHeight="false" outlineLevel="0" collapsed="false">
      <c r="A7343" s="294" t="s">
        <v>15311</v>
      </c>
      <c r="B7343" s="295" t="s">
        <v>15312</v>
      </c>
      <c r="C7343" s="296" t="s">
        <v>39</v>
      </c>
      <c r="D7343" s="297" t="n">
        <v>0.1963</v>
      </c>
      <c r="E7343" s="298" t="n">
        <f aca="false">1-D7343</f>
        <v>0.8037</v>
      </c>
      <c r="F7343" s="299" t="n">
        <v>62.41</v>
      </c>
    </row>
    <row r="7344" customFormat="false" ht="15" hidden="false" customHeight="false" outlineLevel="0" collapsed="false">
      <c r="A7344" s="294" t="s">
        <v>15313</v>
      </c>
      <c r="B7344" s="295" t="s">
        <v>15314</v>
      </c>
      <c r="C7344" s="296" t="s">
        <v>39</v>
      </c>
      <c r="D7344" s="297" t="n">
        <v>0.2484</v>
      </c>
      <c r="E7344" s="298" t="n">
        <f aca="false">1-D7344</f>
        <v>0.7516</v>
      </c>
      <c r="F7344" s="299" t="n">
        <v>69.68</v>
      </c>
    </row>
    <row r="7345" customFormat="false" ht="15" hidden="false" customHeight="false" outlineLevel="0" collapsed="false">
      <c r="A7345" s="294" t="s">
        <v>15315</v>
      </c>
      <c r="B7345" s="295" t="s">
        <v>15316</v>
      </c>
      <c r="C7345" s="296" t="s">
        <v>39</v>
      </c>
      <c r="D7345" s="297" t="n">
        <v>0.1766</v>
      </c>
      <c r="E7345" s="298" t="n">
        <f aca="false">1-D7345</f>
        <v>0.8234</v>
      </c>
      <c r="F7345" s="299" t="n">
        <v>43.78</v>
      </c>
    </row>
    <row r="7346" customFormat="false" ht="15" hidden="false" customHeight="false" outlineLevel="0" collapsed="false">
      <c r="A7346" s="294" t="s">
        <v>15317</v>
      </c>
      <c r="B7346" s="295" t="s">
        <v>15318</v>
      </c>
      <c r="C7346" s="296" t="s">
        <v>39</v>
      </c>
      <c r="D7346" s="297" t="n">
        <v>0.2226</v>
      </c>
      <c r="E7346" s="298" t="n">
        <f aca="false">1-D7346</f>
        <v>0.7774</v>
      </c>
      <c r="F7346" s="299" t="n">
        <v>48.06</v>
      </c>
    </row>
    <row r="7347" customFormat="false" ht="15" hidden="false" customHeight="false" outlineLevel="0" collapsed="false">
      <c r="A7347" s="294" t="s">
        <v>194</v>
      </c>
      <c r="B7347" s="295" t="s">
        <v>195</v>
      </c>
      <c r="C7347" s="296" t="s">
        <v>39</v>
      </c>
      <c r="D7347" s="297" t="n">
        <v>0.1766</v>
      </c>
      <c r="E7347" s="298" t="n">
        <f aca="false">1-D7347</f>
        <v>0.8234</v>
      </c>
      <c r="F7347" s="299" t="n">
        <v>43.78</v>
      </c>
    </row>
    <row r="7348" customFormat="false" ht="15" hidden="false" customHeight="false" outlineLevel="0" collapsed="false">
      <c r="A7348" s="294" t="s">
        <v>15319</v>
      </c>
      <c r="B7348" s="295" t="s">
        <v>15320</v>
      </c>
      <c r="C7348" s="296" t="s">
        <v>39</v>
      </c>
      <c r="D7348" s="297" t="n">
        <v>0.2226</v>
      </c>
      <c r="E7348" s="298" t="n">
        <f aca="false">1-D7348</f>
        <v>0.7774</v>
      </c>
      <c r="F7348" s="299" t="n">
        <v>48.06</v>
      </c>
    </row>
    <row r="7349" customFormat="false" ht="15" hidden="false" customHeight="false" outlineLevel="0" collapsed="false">
      <c r="A7349" s="294" t="s">
        <v>15321</v>
      </c>
      <c r="B7349" s="295" t="s">
        <v>15322</v>
      </c>
      <c r="C7349" s="296" t="s">
        <v>39</v>
      </c>
      <c r="D7349" s="297" t="n">
        <v>0.1766</v>
      </c>
      <c r="E7349" s="298" t="n">
        <f aca="false">1-D7349</f>
        <v>0.8234</v>
      </c>
      <c r="F7349" s="299" t="n">
        <v>43.78</v>
      </c>
    </row>
    <row r="7350" customFormat="false" ht="15" hidden="false" customHeight="false" outlineLevel="0" collapsed="false">
      <c r="A7350" s="294" t="s">
        <v>15323</v>
      </c>
      <c r="B7350" s="295" t="s">
        <v>15324</v>
      </c>
      <c r="C7350" s="296" t="s">
        <v>39</v>
      </c>
      <c r="D7350" s="297" t="n">
        <v>0.2226</v>
      </c>
      <c r="E7350" s="298" t="n">
        <f aca="false">1-D7350</f>
        <v>0.7774</v>
      </c>
      <c r="F7350" s="299" t="n">
        <v>48.06</v>
      </c>
    </row>
    <row r="7351" customFormat="false" ht="15" hidden="false" customHeight="false" outlineLevel="0" collapsed="false">
      <c r="A7351" s="294" t="s">
        <v>15325</v>
      </c>
      <c r="B7351" s="295" t="s">
        <v>15326</v>
      </c>
      <c r="C7351" s="296" t="s">
        <v>39</v>
      </c>
      <c r="D7351" s="297" t="n">
        <v>0.0568</v>
      </c>
      <c r="E7351" s="298" t="n">
        <f aca="false">1-D7351</f>
        <v>0.9432</v>
      </c>
      <c r="F7351" s="299" t="n">
        <v>69.33</v>
      </c>
    </row>
    <row r="7352" customFormat="false" ht="15" hidden="false" customHeight="false" outlineLevel="0" collapsed="false">
      <c r="A7352" s="294" t="s">
        <v>15327</v>
      </c>
      <c r="B7352" s="295" t="s">
        <v>15328</v>
      </c>
      <c r="C7352" s="296" t="s">
        <v>39</v>
      </c>
      <c r="D7352" s="297" t="n">
        <v>0.117</v>
      </c>
      <c r="E7352" s="298" t="n">
        <f aca="false">1-D7352</f>
        <v>0.883</v>
      </c>
      <c r="F7352" s="299" t="n">
        <v>38.79</v>
      </c>
    </row>
    <row r="7353" customFormat="false" ht="15" hidden="false" customHeight="false" outlineLevel="0" collapsed="false">
      <c r="A7353" s="294" t="s">
        <v>15329</v>
      </c>
      <c r="B7353" s="295" t="s">
        <v>15330</v>
      </c>
      <c r="C7353" s="296" t="s">
        <v>39</v>
      </c>
      <c r="D7353" s="297" t="n">
        <v>0.1616</v>
      </c>
      <c r="E7353" s="298" t="n">
        <f aca="false">1-D7353</f>
        <v>0.8384</v>
      </c>
      <c r="F7353" s="299" t="n">
        <v>42.03</v>
      </c>
    </row>
    <row r="7354" customFormat="false" ht="15" hidden="false" customHeight="false" outlineLevel="0" collapsed="false">
      <c r="A7354" s="294" t="s">
        <v>15331</v>
      </c>
      <c r="B7354" s="295" t="s">
        <v>15332</v>
      </c>
      <c r="C7354" s="296" t="s">
        <v>39</v>
      </c>
      <c r="D7354" s="297" t="n">
        <v>0.0146</v>
      </c>
      <c r="E7354" s="298" t="n">
        <f aca="false">1-D7354</f>
        <v>0.9854</v>
      </c>
      <c r="F7354" s="299" t="n">
        <v>528.15</v>
      </c>
    </row>
    <row r="7355" customFormat="false" ht="15" hidden="false" customHeight="false" outlineLevel="0" collapsed="false">
      <c r="A7355" s="294" t="s">
        <v>15333</v>
      </c>
      <c r="B7355" s="295" t="s">
        <v>15334</v>
      </c>
      <c r="C7355" s="296" t="s">
        <v>39</v>
      </c>
      <c r="D7355" s="297" t="n">
        <v>0.052</v>
      </c>
      <c r="E7355" s="298" t="n">
        <f aca="false">1-D7355</f>
        <v>0.948</v>
      </c>
      <c r="F7355" s="299" t="n">
        <v>119.59</v>
      </c>
    </row>
    <row r="7356" customFormat="false" ht="15" hidden="false" customHeight="false" outlineLevel="0" collapsed="false">
      <c r="A7356" s="294" t="s">
        <v>207</v>
      </c>
      <c r="B7356" s="295" t="s">
        <v>208</v>
      </c>
      <c r="C7356" s="296" t="s">
        <v>39</v>
      </c>
      <c r="D7356" s="297" t="n">
        <v>0.0123</v>
      </c>
      <c r="E7356" s="298" t="n">
        <f aca="false">1-D7356</f>
        <v>0.9877</v>
      </c>
      <c r="F7356" s="299" t="n">
        <v>200.15</v>
      </c>
    </row>
    <row r="7357" customFormat="false" ht="15" hidden="false" customHeight="false" outlineLevel="0" collapsed="false">
      <c r="A7357" s="294" t="s">
        <v>15335</v>
      </c>
      <c r="B7357" s="295" t="s">
        <v>15336</v>
      </c>
      <c r="C7357" s="296" t="s">
        <v>39</v>
      </c>
      <c r="D7357" s="297" t="n">
        <v>0.0804</v>
      </c>
      <c r="E7357" s="298" t="n">
        <f aca="false">1-D7357</f>
        <v>0.9196</v>
      </c>
      <c r="F7357" s="299" t="n">
        <v>70.37</v>
      </c>
    </row>
    <row r="7358" customFormat="false" ht="15" hidden="false" customHeight="false" outlineLevel="0" collapsed="false">
      <c r="A7358" s="294" t="s">
        <v>15337</v>
      </c>
      <c r="B7358" s="295" t="s">
        <v>15338</v>
      </c>
      <c r="C7358" s="296" t="s">
        <v>39</v>
      </c>
      <c r="D7358" s="297" t="n">
        <v>0.1272</v>
      </c>
      <c r="E7358" s="298" t="n">
        <f aca="false">1-D7358</f>
        <v>0.8728</v>
      </c>
      <c r="F7358" s="299" t="n">
        <v>49.29</v>
      </c>
    </row>
    <row r="7359" customFormat="false" ht="15" hidden="false" customHeight="false" outlineLevel="0" collapsed="false">
      <c r="A7359" s="294" t="s">
        <v>15339</v>
      </c>
      <c r="B7359" s="295" t="s">
        <v>15340</v>
      </c>
      <c r="C7359" s="296" t="s">
        <v>39</v>
      </c>
      <c r="D7359" s="297" t="n">
        <v>0.1224</v>
      </c>
      <c r="E7359" s="298" t="n">
        <f aca="false">1-D7359</f>
        <v>0.8776</v>
      </c>
      <c r="F7359" s="299" t="n">
        <v>46.23</v>
      </c>
    </row>
    <row r="7360" customFormat="false" ht="15" hidden="false" customHeight="false" outlineLevel="0" collapsed="false">
      <c r="A7360" s="294" t="s">
        <v>15341</v>
      </c>
      <c r="B7360" s="295" t="s">
        <v>15342</v>
      </c>
      <c r="C7360" s="296" t="s">
        <v>19</v>
      </c>
      <c r="D7360" s="297" t="n">
        <v>0.3443</v>
      </c>
      <c r="E7360" s="298" t="n">
        <f aca="false">1-D7360</f>
        <v>0.6557</v>
      </c>
      <c r="F7360" s="299" t="n">
        <v>57.07</v>
      </c>
    </row>
    <row r="7361" customFormat="false" ht="15" hidden="false" customHeight="false" outlineLevel="0" collapsed="false">
      <c r="A7361" s="294" t="s">
        <v>15343</v>
      </c>
      <c r="B7361" s="295" t="s">
        <v>15344</v>
      </c>
      <c r="C7361" s="296" t="s">
        <v>19</v>
      </c>
      <c r="D7361" s="297" t="n">
        <v>0.1267</v>
      </c>
      <c r="E7361" s="298" t="n">
        <f aca="false">1-D7361</f>
        <v>0.8733</v>
      </c>
      <c r="F7361" s="299" t="n">
        <v>155.08</v>
      </c>
    </row>
    <row r="7362" customFormat="false" ht="15" hidden="false" customHeight="false" outlineLevel="0" collapsed="false">
      <c r="A7362" s="294" t="s">
        <v>15345</v>
      </c>
      <c r="B7362" s="295" t="s">
        <v>15346</v>
      </c>
      <c r="C7362" s="296" t="s">
        <v>19</v>
      </c>
      <c r="D7362" s="297" t="n">
        <v>0.0051</v>
      </c>
      <c r="E7362" s="298" t="n">
        <f aca="false">1-D7362</f>
        <v>0.9949</v>
      </c>
      <c r="F7362" s="299" t="n">
        <v>122430.83</v>
      </c>
    </row>
    <row r="7363" customFormat="false" ht="15" hidden="false" customHeight="false" outlineLevel="0" collapsed="false">
      <c r="A7363" s="294" t="s">
        <v>15347</v>
      </c>
      <c r="B7363" s="295" t="s">
        <v>15348</v>
      </c>
      <c r="C7363" s="296" t="s">
        <v>19</v>
      </c>
      <c r="D7363" s="297" t="n">
        <v>0.0216</v>
      </c>
      <c r="E7363" s="298" t="n">
        <f aca="false">1-D7363</f>
        <v>0.9784</v>
      </c>
      <c r="F7363" s="299" t="n">
        <v>19439.44</v>
      </c>
    </row>
    <row r="7364" customFormat="false" ht="15" hidden="false" customHeight="false" outlineLevel="0" collapsed="false">
      <c r="A7364" s="294" t="s">
        <v>15349</v>
      </c>
      <c r="B7364" s="295" t="s">
        <v>15350</v>
      </c>
      <c r="C7364" s="296" t="s">
        <v>19</v>
      </c>
      <c r="D7364" s="297" t="n">
        <v>0.0176</v>
      </c>
      <c r="E7364" s="298" t="n">
        <f aca="false">1-D7364</f>
        <v>0.9824</v>
      </c>
      <c r="F7364" s="299" t="n">
        <v>24360.87</v>
      </c>
    </row>
    <row r="7365" customFormat="false" ht="15" hidden="false" customHeight="false" outlineLevel="0" collapsed="false">
      <c r="A7365" s="294" t="s">
        <v>15351</v>
      </c>
      <c r="B7365" s="295" t="s">
        <v>15352</v>
      </c>
      <c r="C7365" s="296" t="s">
        <v>19</v>
      </c>
      <c r="D7365" s="297" t="n">
        <v>0.0133</v>
      </c>
      <c r="E7365" s="298" t="n">
        <f aca="false">1-D7365</f>
        <v>0.9867</v>
      </c>
      <c r="F7365" s="299" t="n">
        <v>33959.24</v>
      </c>
    </row>
    <row r="7366" customFormat="false" ht="15" hidden="false" customHeight="false" outlineLevel="0" collapsed="false">
      <c r="A7366" s="294" t="s">
        <v>15353</v>
      </c>
      <c r="B7366" s="295" t="s">
        <v>15354</v>
      </c>
      <c r="C7366" s="296" t="s">
        <v>19</v>
      </c>
      <c r="D7366" s="297" t="n">
        <v>0.0352</v>
      </c>
      <c r="E7366" s="298" t="n">
        <f aca="false">1-D7366</f>
        <v>0.9648</v>
      </c>
      <c r="F7366" s="299" t="n">
        <v>11114.7</v>
      </c>
    </row>
    <row r="7367" customFormat="false" ht="15" hidden="false" customHeight="false" outlineLevel="0" collapsed="false">
      <c r="A7367" s="294" t="s">
        <v>15355</v>
      </c>
      <c r="B7367" s="295" t="s">
        <v>15356</v>
      </c>
      <c r="C7367" s="296" t="s">
        <v>19</v>
      </c>
      <c r="D7367" s="297" t="n">
        <v>0.0118</v>
      </c>
      <c r="E7367" s="298" t="n">
        <f aca="false">1-D7367</f>
        <v>0.9882</v>
      </c>
      <c r="F7367" s="299" t="n">
        <v>39531.91</v>
      </c>
    </row>
    <row r="7368" customFormat="false" ht="15" hidden="false" customHeight="false" outlineLevel="0" collapsed="false">
      <c r="A7368" s="294" t="s">
        <v>15357</v>
      </c>
      <c r="B7368" s="295" t="s">
        <v>15358</v>
      </c>
      <c r="C7368" s="296" t="s">
        <v>19</v>
      </c>
      <c r="D7368" s="297" t="n">
        <v>0.0322</v>
      </c>
      <c r="E7368" s="298" t="n">
        <f aca="false">1-D7368</f>
        <v>0.9678</v>
      </c>
      <c r="F7368" s="299" t="n">
        <v>12360.44</v>
      </c>
    </row>
    <row r="7369" customFormat="false" ht="15" hidden="false" customHeight="false" outlineLevel="0" collapsed="false">
      <c r="A7369" s="294" t="s">
        <v>15359</v>
      </c>
      <c r="B7369" s="295" t="s">
        <v>15360</v>
      </c>
      <c r="C7369" s="296" t="s">
        <v>19</v>
      </c>
      <c r="D7369" s="297" t="n">
        <v>0.0073</v>
      </c>
      <c r="E7369" s="298" t="n">
        <f aca="false">1-D7369</f>
        <v>0.9927</v>
      </c>
      <c r="F7369" s="299" t="n">
        <v>63954.46</v>
      </c>
    </row>
    <row r="7370" customFormat="false" ht="15" hidden="false" customHeight="false" outlineLevel="0" collapsed="false">
      <c r="A7370" s="294" t="s">
        <v>15361</v>
      </c>
      <c r="B7370" s="295" t="s">
        <v>15362</v>
      </c>
      <c r="C7370" s="296" t="s">
        <v>19</v>
      </c>
      <c r="D7370" s="297" t="n">
        <v>0.0258</v>
      </c>
      <c r="E7370" s="298" t="n">
        <f aca="false">1-D7370</f>
        <v>0.9742</v>
      </c>
      <c r="F7370" s="299" t="n">
        <v>15832.23</v>
      </c>
    </row>
    <row r="7371" customFormat="false" ht="15" hidden="false" customHeight="false" outlineLevel="0" collapsed="false">
      <c r="A7371" s="294" t="s">
        <v>15363</v>
      </c>
      <c r="B7371" s="295" t="s">
        <v>15364</v>
      </c>
      <c r="C7371" s="296" t="s">
        <v>19</v>
      </c>
      <c r="D7371" s="297" t="n">
        <v>0.0063</v>
      </c>
      <c r="E7371" s="298" t="n">
        <f aca="false">1-D7371</f>
        <v>0.9937</v>
      </c>
      <c r="F7371" s="299" t="n">
        <v>87588.73</v>
      </c>
    </row>
    <row r="7372" customFormat="false" ht="15" hidden="false" customHeight="false" outlineLevel="0" collapsed="false">
      <c r="A7372" s="294" t="s">
        <v>15365</v>
      </c>
      <c r="B7372" s="295" t="s">
        <v>15366</v>
      </c>
      <c r="C7372" s="296" t="s">
        <v>15367</v>
      </c>
      <c r="D7372" s="297" t="n">
        <v>0.3065</v>
      </c>
      <c r="E7372" s="298" t="n">
        <f aca="false">1-D7372</f>
        <v>0.6935</v>
      </c>
      <c r="F7372" s="299" t="n">
        <v>529.51</v>
      </c>
    </row>
    <row r="7373" customFormat="false" ht="15" hidden="false" customHeight="false" outlineLevel="0" collapsed="false">
      <c r="A7373" s="294" t="s">
        <v>15368</v>
      </c>
      <c r="B7373" s="295" t="s">
        <v>15369</v>
      </c>
      <c r="C7373" s="296" t="s">
        <v>15370</v>
      </c>
      <c r="D7373" s="297" t="n">
        <v>0.6542</v>
      </c>
      <c r="E7373" s="298" t="n">
        <f aca="false">1-D7373</f>
        <v>0.3458</v>
      </c>
      <c r="F7373" s="299" t="n">
        <v>8.56</v>
      </c>
    </row>
    <row r="7374" customFormat="false" ht="15" hidden="false" customHeight="false" outlineLevel="0" collapsed="false">
      <c r="A7374" s="294" t="s">
        <v>15371</v>
      </c>
      <c r="B7374" s="295" t="s">
        <v>15372</v>
      </c>
      <c r="C7374" s="296" t="s">
        <v>15370</v>
      </c>
      <c r="D7374" s="297" t="n">
        <v>0.6551</v>
      </c>
      <c r="E7374" s="298" t="n">
        <f aca="false">1-D7374</f>
        <v>0.3449</v>
      </c>
      <c r="F7374" s="299" t="n">
        <v>22.18</v>
      </c>
    </row>
    <row r="7375" customFormat="false" ht="15" hidden="false" customHeight="false" outlineLevel="0" collapsed="false">
      <c r="A7375" s="294" t="s">
        <v>15373</v>
      </c>
      <c r="B7375" s="295" t="s">
        <v>15374</v>
      </c>
      <c r="C7375" s="296" t="s">
        <v>15375</v>
      </c>
      <c r="D7375" s="297" t="n">
        <v>0.6552</v>
      </c>
      <c r="E7375" s="298" t="n">
        <f aca="false">1-D7375</f>
        <v>0.3448</v>
      </c>
      <c r="F7375" s="299" t="n">
        <v>39.21</v>
      </c>
    </row>
    <row r="7376" customFormat="false" ht="15" hidden="false" customHeight="false" outlineLevel="0" collapsed="false">
      <c r="A7376" s="294" t="s">
        <v>15376</v>
      </c>
      <c r="B7376" s="295" t="s">
        <v>15377</v>
      </c>
      <c r="C7376" s="296" t="s">
        <v>15378</v>
      </c>
      <c r="D7376" s="297" t="n">
        <v>0.6569</v>
      </c>
      <c r="E7376" s="298" t="n">
        <f aca="false">1-D7376</f>
        <v>0.3431</v>
      </c>
      <c r="F7376" s="299" t="n">
        <v>1.37</v>
      </c>
    </row>
    <row r="7377" customFormat="false" ht="15" hidden="false" customHeight="false" outlineLevel="0" collapsed="false">
      <c r="A7377" s="294" t="s">
        <v>15379</v>
      </c>
      <c r="B7377" s="295" t="s">
        <v>15380</v>
      </c>
      <c r="C7377" s="296" t="s">
        <v>15378</v>
      </c>
      <c r="D7377" s="297" t="n">
        <v>0.6552</v>
      </c>
      <c r="E7377" s="298" t="n">
        <f aca="false">1-D7377</f>
        <v>0.3448</v>
      </c>
      <c r="F7377" s="299" t="n">
        <v>1.16</v>
      </c>
    </row>
    <row r="7378" customFormat="false" ht="15" hidden="false" customHeight="false" outlineLevel="0" collapsed="false">
      <c r="A7378" s="294" t="s">
        <v>15381</v>
      </c>
      <c r="B7378" s="295" t="s">
        <v>15382</v>
      </c>
      <c r="C7378" s="296" t="s">
        <v>15378</v>
      </c>
      <c r="D7378" s="297" t="n">
        <v>0.6566</v>
      </c>
      <c r="E7378" s="298" t="n">
        <f aca="false">1-D7378</f>
        <v>0.3434</v>
      </c>
      <c r="F7378" s="299" t="n">
        <v>0.99</v>
      </c>
    </row>
    <row r="7379" customFormat="false" ht="15" hidden="false" customHeight="false" outlineLevel="0" collapsed="false">
      <c r="A7379" s="294" t="s">
        <v>15383</v>
      </c>
      <c r="B7379" s="295" t="s">
        <v>15384</v>
      </c>
      <c r="C7379" s="296" t="s">
        <v>15370</v>
      </c>
      <c r="D7379" s="297" t="n">
        <v>0.65</v>
      </c>
      <c r="E7379" s="298" t="n">
        <f aca="false">1-D7379</f>
        <v>0.35</v>
      </c>
      <c r="F7379" s="299" t="n">
        <v>1.2</v>
      </c>
    </row>
    <row r="7380" customFormat="false" ht="15" hidden="false" customHeight="false" outlineLevel="0" collapsed="false">
      <c r="A7380" s="294" t="s">
        <v>15385</v>
      </c>
      <c r="B7380" s="295" t="s">
        <v>15386</v>
      </c>
      <c r="C7380" s="296" t="s">
        <v>15370</v>
      </c>
      <c r="D7380" s="297" t="n">
        <v>0.6547</v>
      </c>
      <c r="E7380" s="298" t="n">
        <f aca="false">1-D7380</f>
        <v>0.3453</v>
      </c>
      <c r="F7380" s="299" t="n">
        <v>4.46</v>
      </c>
    </row>
    <row r="7381" customFormat="false" ht="15" hidden="false" customHeight="false" outlineLevel="0" collapsed="false">
      <c r="A7381" s="294" t="s">
        <v>15387</v>
      </c>
      <c r="B7381" s="295" t="s">
        <v>15388</v>
      </c>
      <c r="C7381" s="296" t="s">
        <v>15370</v>
      </c>
      <c r="D7381" s="297" t="n">
        <v>0.6545</v>
      </c>
      <c r="E7381" s="298" t="n">
        <f aca="false">1-D7381</f>
        <v>0.3455</v>
      </c>
      <c r="F7381" s="299" t="n">
        <v>5.21</v>
      </c>
    </row>
    <row r="7382" customFormat="false" ht="15" hidden="false" customHeight="false" outlineLevel="0" collapsed="false">
      <c r="A7382" s="294" t="s">
        <v>15389</v>
      </c>
      <c r="B7382" s="295" t="s">
        <v>15390</v>
      </c>
      <c r="C7382" s="296" t="s">
        <v>15375</v>
      </c>
      <c r="D7382" s="297" t="n">
        <v>0.6547</v>
      </c>
      <c r="E7382" s="298" t="n">
        <f aca="false">1-D7382</f>
        <v>0.3453</v>
      </c>
      <c r="F7382" s="299" t="n">
        <v>6.95</v>
      </c>
    </row>
    <row r="7383" customFormat="false" ht="15" hidden="false" customHeight="false" outlineLevel="0" collapsed="false">
      <c r="A7383" s="294" t="s">
        <v>15391</v>
      </c>
      <c r="B7383" s="295" t="s">
        <v>15392</v>
      </c>
      <c r="C7383" s="296" t="s">
        <v>15370</v>
      </c>
      <c r="D7383" s="297" t="n">
        <v>0.6553</v>
      </c>
      <c r="E7383" s="298" t="n">
        <f aca="false">1-D7383</f>
        <v>0.3447</v>
      </c>
      <c r="F7383" s="299" t="n">
        <v>22.8</v>
      </c>
    </row>
    <row r="7384" customFormat="false" ht="15" hidden="false" customHeight="false" outlineLevel="0" collapsed="false">
      <c r="A7384" s="294" t="s">
        <v>15393</v>
      </c>
      <c r="B7384" s="295" t="s">
        <v>15394</v>
      </c>
      <c r="C7384" s="296" t="s">
        <v>15370</v>
      </c>
      <c r="D7384" s="297" t="n">
        <v>0.6551</v>
      </c>
      <c r="E7384" s="298" t="n">
        <f aca="false">1-D7384</f>
        <v>0.3449</v>
      </c>
      <c r="F7384" s="299" t="n">
        <v>77.8</v>
      </c>
    </row>
    <row r="7385" customFormat="false" ht="15" hidden="false" customHeight="false" outlineLevel="0" collapsed="false">
      <c r="A7385" s="294" t="s">
        <v>15395</v>
      </c>
      <c r="B7385" s="295" t="s">
        <v>15396</v>
      </c>
      <c r="C7385" s="296" t="s">
        <v>15397</v>
      </c>
      <c r="D7385" s="297" t="n">
        <v>0.6551</v>
      </c>
      <c r="E7385" s="298" t="n">
        <f aca="false">1-D7385</f>
        <v>0.3449</v>
      </c>
      <c r="F7385" s="299" t="n">
        <v>17.02</v>
      </c>
    </row>
    <row r="7386" customFormat="false" ht="15" hidden="false" customHeight="false" outlineLevel="0" collapsed="false">
      <c r="A7386" s="294" t="s">
        <v>15398</v>
      </c>
      <c r="B7386" s="295" t="s">
        <v>15399</v>
      </c>
      <c r="C7386" s="296" t="s">
        <v>15370</v>
      </c>
      <c r="D7386" s="297" t="n">
        <v>0.6549</v>
      </c>
      <c r="E7386" s="298" t="n">
        <f aca="false">1-D7386</f>
        <v>0.3451</v>
      </c>
      <c r="F7386" s="299" t="n">
        <v>3.39</v>
      </c>
    </row>
    <row r="7387" customFormat="false" ht="15" hidden="false" customHeight="false" outlineLevel="0" collapsed="false">
      <c r="A7387" s="294" t="s">
        <v>15400</v>
      </c>
      <c r="B7387" s="295" t="s">
        <v>15401</v>
      </c>
      <c r="C7387" s="296" t="s">
        <v>15370</v>
      </c>
      <c r="D7387" s="297" t="n">
        <v>0.655</v>
      </c>
      <c r="E7387" s="298" t="n">
        <f aca="false">1-D7387</f>
        <v>0.345</v>
      </c>
      <c r="F7387" s="299" t="n">
        <v>9.45</v>
      </c>
    </row>
    <row r="7388" customFormat="false" ht="15" hidden="false" customHeight="false" outlineLevel="0" collapsed="false">
      <c r="A7388" s="294" t="s">
        <v>15402</v>
      </c>
      <c r="B7388" s="295" t="s">
        <v>15403</v>
      </c>
      <c r="C7388" s="296" t="s">
        <v>15375</v>
      </c>
      <c r="D7388" s="297" t="n">
        <v>0.6552</v>
      </c>
      <c r="E7388" s="298" t="n">
        <f aca="false">1-D7388</f>
        <v>0.3448</v>
      </c>
      <c r="F7388" s="299" t="n">
        <v>14.85</v>
      </c>
    </row>
    <row r="7389" customFormat="false" ht="15" hidden="false" customHeight="false" outlineLevel="0" collapsed="false">
      <c r="A7389" s="294" t="s">
        <v>15404</v>
      </c>
      <c r="B7389" s="295" t="s">
        <v>15405</v>
      </c>
      <c r="C7389" s="296" t="s">
        <v>15406</v>
      </c>
      <c r="D7389" s="297" t="n">
        <v>0.6588</v>
      </c>
      <c r="E7389" s="298" t="n">
        <f aca="false">1-D7389</f>
        <v>0.3412</v>
      </c>
      <c r="F7389" s="299" t="n">
        <v>0.85</v>
      </c>
    </row>
    <row r="7390" customFormat="false" ht="15" hidden="false" customHeight="false" outlineLevel="0" collapsed="false">
      <c r="A7390" s="294" t="s">
        <v>15407</v>
      </c>
      <c r="B7390" s="295" t="s">
        <v>15408</v>
      </c>
      <c r="C7390" s="296" t="s">
        <v>15378</v>
      </c>
      <c r="D7390" s="297" t="n">
        <v>0.64</v>
      </c>
      <c r="E7390" s="298" t="n">
        <f aca="false">1-D7390</f>
        <v>0.36</v>
      </c>
      <c r="F7390" s="299" t="n">
        <v>0.5</v>
      </c>
    </row>
    <row r="7391" customFormat="false" ht="15" hidden="false" customHeight="false" outlineLevel="0" collapsed="false">
      <c r="A7391" s="294" t="s">
        <v>15409</v>
      </c>
      <c r="B7391" s="295" t="s">
        <v>15410</v>
      </c>
      <c r="C7391" s="296" t="s">
        <v>15378</v>
      </c>
      <c r="D7391" s="297" t="n">
        <v>0.6341</v>
      </c>
      <c r="E7391" s="298" t="n">
        <f aca="false">1-D7391</f>
        <v>0.3659</v>
      </c>
      <c r="F7391" s="299" t="n">
        <v>0.41</v>
      </c>
    </row>
    <row r="7392" customFormat="false" ht="15" hidden="false" customHeight="false" outlineLevel="0" collapsed="false">
      <c r="A7392" s="294" t="s">
        <v>15411</v>
      </c>
      <c r="B7392" s="295" t="s">
        <v>15412</v>
      </c>
      <c r="C7392" s="296" t="s">
        <v>15378</v>
      </c>
      <c r="D7392" s="297" t="n">
        <v>0.6471</v>
      </c>
      <c r="E7392" s="298" t="n">
        <f aca="false">1-D7392</f>
        <v>0.3529</v>
      </c>
      <c r="F7392" s="299" t="n">
        <v>0.34</v>
      </c>
    </row>
    <row r="7393" customFormat="false" ht="15" hidden="false" customHeight="false" outlineLevel="0" collapsed="false">
      <c r="A7393" s="294" t="s">
        <v>15413</v>
      </c>
      <c r="B7393" s="295" t="s">
        <v>15414</v>
      </c>
      <c r="C7393" s="296" t="s">
        <v>15375</v>
      </c>
      <c r="D7393" s="297" t="n">
        <v>0.6552</v>
      </c>
      <c r="E7393" s="298" t="n">
        <f aca="false">1-D7393</f>
        <v>0.3448</v>
      </c>
      <c r="F7393" s="299" t="n">
        <v>31.41</v>
      </c>
    </row>
    <row r="7394" customFormat="false" ht="15" hidden="false" customHeight="false" outlineLevel="0" collapsed="false">
      <c r="A7394" s="294" t="s">
        <v>15415</v>
      </c>
      <c r="B7394" s="295" t="s">
        <v>15416</v>
      </c>
      <c r="C7394" s="296" t="s">
        <v>15406</v>
      </c>
      <c r="D7394" s="297" t="n">
        <v>0.6508</v>
      </c>
      <c r="E7394" s="298" t="n">
        <f aca="false">1-D7394</f>
        <v>0.3492</v>
      </c>
      <c r="F7394" s="299" t="n">
        <v>1.26</v>
      </c>
    </row>
    <row r="7395" customFormat="false" ht="15" hidden="false" customHeight="false" outlineLevel="0" collapsed="false">
      <c r="A7395" s="294" t="s">
        <v>15417</v>
      </c>
      <c r="B7395" s="295" t="s">
        <v>15418</v>
      </c>
      <c r="C7395" s="296" t="s">
        <v>15367</v>
      </c>
      <c r="D7395" s="297" t="n">
        <v>0.6552</v>
      </c>
      <c r="E7395" s="298" t="n">
        <f aca="false">1-D7395</f>
        <v>0.3448</v>
      </c>
      <c r="F7395" s="299" t="n">
        <v>1820.36</v>
      </c>
    </row>
    <row r="7396" customFormat="false" ht="15" hidden="false" customHeight="false" outlineLevel="0" collapsed="false">
      <c r="A7396" s="294" t="s">
        <v>15419</v>
      </c>
      <c r="B7396" s="295" t="s">
        <v>15420</v>
      </c>
      <c r="C7396" s="296" t="s">
        <v>15367</v>
      </c>
      <c r="D7396" s="297" t="n">
        <v>0.6552</v>
      </c>
      <c r="E7396" s="298" t="n">
        <f aca="false">1-D7396</f>
        <v>0.3448</v>
      </c>
      <c r="F7396" s="299" t="n">
        <v>1315.81</v>
      </c>
    </row>
    <row r="7397" customFormat="false" ht="15" hidden="false" customHeight="false" outlineLevel="0" collapsed="false">
      <c r="A7397" s="294" t="s">
        <v>15421</v>
      </c>
      <c r="B7397" s="295" t="s">
        <v>15422</v>
      </c>
      <c r="C7397" s="296" t="s">
        <v>15370</v>
      </c>
      <c r="D7397" s="297" t="n">
        <v>0.2381</v>
      </c>
      <c r="E7397" s="298" t="n">
        <f aca="false">1-D7397</f>
        <v>0.7619</v>
      </c>
      <c r="F7397" s="299" t="n">
        <v>4.41</v>
      </c>
    </row>
    <row r="7398" customFormat="false" ht="15" hidden="false" customHeight="false" outlineLevel="0" collapsed="false">
      <c r="A7398" s="294" t="s">
        <v>15423</v>
      </c>
      <c r="B7398" s="295" t="s">
        <v>15424</v>
      </c>
      <c r="C7398" s="296" t="s">
        <v>15370</v>
      </c>
      <c r="D7398" s="297" t="n">
        <v>0.2222</v>
      </c>
      <c r="E7398" s="298" t="n">
        <f aca="false">1-D7398</f>
        <v>0.7778</v>
      </c>
      <c r="F7398" s="299" t="n">
        <v>0.54</v>
      </c>
    </row>
    <row r="7399" customFormat="false" ht="15" hidden="false" customHeight="false" outlineLevel="0" collapsed="false">
      <c r="A7399" s="294" t="s">
        <v>15425</v>
      </c>
      <c r="B7399" s="295" t="s">
        <v>15426</v>
      </c>
      <c r="C7399" s="296" t="s">
        <v>15370</v>
      </c>
      <c r="D7399" s="297" t="n">
        <v>0.2358</v>
      </c>
      <c r="E7399" s="298" t="n">
        <f aca="false">1-D7399</f>
        <v>0.7642</v>
      </c>
      <c r="F7399" s="299" t="n">
        <v>2.46</v>
      </c>
    </row>
    <row r="7400" customFormat="false" ht="15" hidden="false" customHeight="false" outlineLevel="0" collapsed="false">
      <c r="A7400" s="294" t="s">
        <v>15427</v>
      </c>
      <c r="B7400" s="295" t="s">
        <v>15428</v>
      </c>
      <c r="C7400" s="296" t="s">
        <v>15370</v>
      </c>
      <c r="D7400" s="297" t="n">
        <v>0.2417</v>
      </c>
      <c r="E7400" s="298" t="n">
        <f aca="false">1-D7400</f>
        <v>0.7583</v>
      </c>
      <c r="F7400" s="299" t="n">
        <v>3.6</v>
      </c>
    </row>
    <row r="7401" customFormat="false" ht="15" hidden="false" customHeight="false" outlineLevel="0" collapsed="false">
      <c r="A7401" s="294" t="s">
        <v>15429</v>
      </c>
      <c r="B7401" s="295" t="s">
        <v>15430</v>
      </c>
      <c r="C7401" s="296" t="s">
        <v>15375</v>
      </c>
      <c r="D7401" s="297" t="n">
        <v>0.2417</v>
      </c>
      <c r="E7401" s="298" t="n">
        <f aca="false">1-D7401</f>
        <v>0.7583</v>
      </c>
      <c r="F7401" s="299" t="n">
        <v>3.6</v>
      </c>
    </row>
    <row r="7402" customFormat="false" ht="15" hidden="false" customHeight="false" outlineLevel="0" collapsed="false">
      <c r="A7402" s="294" t="s">
        <v>15431</v>
      </c>
      <c r="B7402" s="295" t="s">
        <v>15432</v>
      </c>
      <c r="C7402" s="296" t="s">
        <v>15406</v>
      </c>
      <c r="D7402" s="297" t="n">
        <v>0.2</v>
      </c>
      <c r="E7402" s="298" t="n">
        <f aca="false">1-D7402</f>
        <v>0.8</v>
      </c>
      <c r="F7402" s="299" t="n">
        <v>0.35</v>
      </c>
    </row>
    <row r="7403" customFormat="false" ht="15" hidden="false" customHeight="false" outlineLevel="0" collapsed="false">
      <c r="A7403" s="294" t="s">
        <v>15433</v>
      </c>
      <c r="B7403" s="295" t="s">
        <v>15434</v>
      </c>
      <c r="C7403" s="296" t="s">
        <v>15378</v>
      </c>
      <c r="D7403" s="297" t="n">
        <v>0.1538</v>
      </c>
      <c r="E7403" s="298" t="n">
        <f aca="false">1-D7403</f>
        <v>0.8462</v>
      </c>
      <c r="F7403" s="299" t="n">
        <v>0.13</v>
      </c>
    </row>
    <row r="7404" customFormat="false" ht="15" hidden="false" customHeight="false" outlineLevel="0" collapsed="false">
      <c r="A7404" s="294" t="s">
        <v>15435</v>
      </c>
      <c r="B7404" s="295" t="s">
        <v>15436</v>
      </c>
      <c r="C7404" s="296" t="s">
        <v>15375</v>
      </c>
      <c r="D7404" s="297" t="n">
        <v>0.2417</v>
      </c>
      <c r="E7404" s="298" t="n">
        <f aca="false">1-D7404</f>
        <v>0.7583</v>
      </c>
      <c r="F7404" s="299" t="n">
        <v>12.91</v>
      </c>
    </row>
    <row r="7405" customFormat="false" ht="15" hidden="false" customHeight="false" outlineLevel="0" collapsed="false">
      <c r="A7405" s="294" t="s">
        <v>15437</v>
      </c>
      <c r="B7405" s="295" t="s">
        <v>15438</v>
      </c>
      <c r="C7405" s="296" t="s">
        <v>15375</v>
      </c>
      <c r="D7405" s="297" t="n">
        <v>0.2304</v>
      </c>
      <c r="E7405" s="298" t="n">
        <f aca="false">1-D7405</f>
        <v>0.7696</v>
      </c>
      <c r="F7405" s="299" t="n">
        <v>2.3</v>
      </c>
    </row>
    <row r="7406" customFormat="false" ht="15" hidden="false" customHeight="false" outlineLevel="0" collapsed="false">
      <c r="A7406" s="294" t="s">
        <v>15439</v>
      </c>
      <c r="B7406" s="295" t="s">
        <v>15440</v>
      </c>
      <c r="C7406" s="296" t="s">
        <v>15370</v>
      </c>
      <c r="D7406" s="297" t="n">
        <v>0.6552</v>
      </c>
      <c r="E7406" s="298" t="n">
        <f aca="false">1-D7406</f>
        <v>0.3448</v>
      </c>
      <c r="F7406" s="299" t="n">
        <v>49.65</v>
      </c>
    </row>
    <row r="7407" customFormat="false" ht="15" hidden="false" customHeight="false" outlineLevel="0" collapsed="false">
      <c r="A7407" s="294" t="s">
        <v>15441</v>
      </c>
      <c r="B7407" s="295" t="s">
        <v>15442</v>
      </c>
      <c r="C7407" s="296" t="s">
        <v>15370</v>
      </c>
      <c r="D7407" s="297" t="n">
        <v>0.6551</v>
      </c>
      <c r="E7407" s="298" t="n">
        <f aca="false">1-D7407</f>
        <v>0.3449</v>
      </c>
      <c r="F7407" s="299" t="n">
        <v>103.79</v>
      </c>
    </row>
    <row r="7408" customFormat="false" ht="15" hidden="false" customHeight="false" outlineLevel="0" collapsed="false">
      <c r="A7408" s="294" t="s">
        <v>15443</v>
      </c>
      <c r="B7408" s="295" t="s">
        <v>15444</v>
      </c>
      <c r="C7408" s="296" t="s">
        <v>15397</v>
      </c>
      <c r="D7408" s="297" t="n">
        <v>0.6552</v>
      </c>
      <c r="E7408" s="298" t="n">
        <f aca="false">1-D7408</f>
        <v>0.3448</v>
      </c>
      <c r="F7408" s="299" t="n">
        <v>52.24</v>
      </c>
    </row>
    <row r="7409" customFormat="false" ht="15" hidden="false" customHeight="false" outlineLevel="0" collapsed="false">
      <c r="A7409" s="294" t="s">
        <v>15445</v>
      </c>
      <c r="B7409" s="295" t="s">
        <v>15446</v>
      </c>
      <c r="C7409" s="296" t="s">
        <v>15370</v>
      </c>
      <c r="D7409" s="297" t="n">
        <v>0.6553</v>
      </c>
      <c r="E7409" s="298" t="n">
        <f aca="false">1-D7409</f>
        <v>0.3447</v>
      </c>
      <c r="F7409" s="299" t="n">
        <v>12.04</v>
      </c>
    </row>
    <row r="7410" customFormat="false" ht="15" hidden="false" customHeight="false" outlineLevel="0" collapsed="false">
      <c r="A7410" s="294" t="s">
        <v>15447</v>
      </c>
      <c r="B7410" s="295" t="s">
        <v>15448</v>
      </c>
      <c r="C7410" s="296" t="s">
        <v>15370</v>
      </c>
      <c r="D7410" s="297" t="n">
        <v>0.6549</v>
      </c>
      <c r="E7410" s="298" t="n">
        <f aca="false">1-D7410</f>
        <v>0.3451</v>
      </c>
      <c r="F7410" s="299" t="n">
        <v>24.08</v>
      </c>
    </row>
    <row r="7411" customFormat="false" ht="15" hidden="false" customHeight="false" outlineLevel="0" collapsed="false">
      <c r="A7411" s="294" t="s">
        <v>15449</v>
      </c>
      <c r="B7411" s="295" t="s">
        <v>15450</v>
      </c>
      <c r="C7411" s="296" t="s">
        <v>15397</v>
      </c>
      <c r="D7411" s="297" t="n">
        <v>0.6555</v>
      </c>
      <c r="E7411" s="298" t="n">
        <f aca="false">1-D7411</f>
        <v>0.3445</v>
      </c>
      <c r="F7411" s="299" t="n">
        <v>11.03</v>
      </c>
    </row>
    <row r="7412" customFormat="false" ht="15" hidden="false" customHeight="false" outlineLevel="0" collapsed="false">
      <c r="A7412" s="294" t="s">
        <v>15451</v>
      </c>
      <c r="B7412" s="295" t="s">
        <v>15452</v>
      </c>
      <c r="C7412" s="296" t="s">
        <v>15375</v>
      </c>
      <c r="D7412" s="297" t="n">
        <v>0.6551</v>
      </c>
      <c r="E7412" s="298" t="n">
        <f aca="false">1-D7412</f>
        <v>0.3449</v>
      </c>
      <c r="F7412" s="299" t="n">
        <v>34.59</v>
      </c>
    </row>
    <row r="7413" customFormat="false" ht="15" hidden="false" customHeight="false" outlineLevel="0" collapsed="false">
      <c r="A7413" s="294" t="s">
        <v>15453</v>
      </c>
      <c r="B7413" s="295" t="s">
        <v>15454</v>
      </c>
      <c r="C7413" s="296" t="s">
        <v>15397</v>
      </c>
      <c r="D7413" s="297" t="n">
        <v>0.6552</v>
      </c>
      <c r="E7413" s="298" t="n">
        <f aca="false">1-D7413</f>
        <v>0.3448</v>
      </c>
      <c r="F7413" s="299" t="n">
        <v>16.3</v>
      </c>
    </row>
    <row r="7414" customFormat="false" ht="15" hidden="false" customHeight="false" outlineLevel="0" collapsed="false">
      <c r="A7414" s="294" t="s">
        <v>15455</v>
      </c>
      <c r="B7414" s="295" t="s">
        <v>15456</v>
      </c>
      <c r="C7414" s="296" t="s">
        <v>15375</v>
      </c>
      <c r="D7414" s="297" t="n">
        <v>0.655</v>
      </c>
      <c r="E7414" s="298" t="n">
        <f aca="false">1-D7414</f>
        <v>0.345</v>
      </c>
      <c r="F7414" s="299" t="n">
        <v>34.61</v>
      </c>
    </row>
    <row r="7415" customFormat="false" ht="15" hidden="false" customHeight="false" outlineLevel="0" collapsed="false">
      <c r="A7415" s="294" t="s">
        <v>15457</v>
      </c>
      <c r="B7415" s="295" t="s">
        <v>15458</v>
      </c>
      <c r="C7415" s="296" t="s">
        <v>15375</v>
      </c>
      <c r="D7415" s="297" t="n">
        <v>0.6551</v>
      </c>
      <c r="E7415" s="298" t="n">
        <f aca="false">1-D7415</f>
        <v>0.3449</v>
      </c>
      <c r="F7415" s="299" t="n">
        <v>48.83</v>
      </c>
    </row>
    <row r="7416" customFormat="false" ht="15" hidden="false" customHeight="false" outlineLevel="0" collapsed="false">
      <c r="A7416" s="294" t="s">
        <v>15459</v>
      </c>
      <c r="B7416" s="295" t="s">
        <v>15460</v>
      </c>
      <c r="C7416" s="296" t="s">
        <v>15406</v>
      </c>
      <c r="D7416" s="297" t="n">
        <v>0.6568</v>
      </c>
      <c r="E7416" s="298" t="n">
        <f aca="false">1-D7416</f>
        <v>0.3432</v>
      </c>
      <c r="F7416" s="299" t="n">
        <v>2.71</v>
      </c>
    </row>
    <row r="7417" customFormat="false" ht="15" hidden="false" customHeight="false" outlineLevel="0" collapsed="false">
      <c r="A7417" s="294" t="s">
        <v>15461</v>
      </c>
      <c r="B7417" s="295" t="s">
        <v>15462</v>
      </c>
      <c r="C7417" s="296" t="s">
        <v>15370</v>
      </c>
      <c r="D7417" s="297" t="n">
        <v>0.6551</v>
      </c>
      <c r="E7417" s="298" t="n">
        <f aca="false">1-D7417</f>
        <v>0.3449</v>
      </c>
      <c r="F7417" s="299" t="n">
        <v>103.79</v>
      </c>
    </row>
    <row r="7418" customFormat="false" ht="15" hidden="false" customHeight="false" outlineLevel="0" collapsed="false">
      <c r="A7418" s="294" t="s">
        <v>15463</v>
      </c>
      <c r="B7418" s="295" t="s">
        <v>15464</v>
      </c>
      <c r="C7418" s="296" t="s">
        <v>15397</v>
      </c>
      <c r="D7418" s="297" t="n">
        <v>0.6541</v>
      </c>
      <c r="E7418" s="298" t="n">
        <f aca="false">1-D7418</f>
        <v>0.3459</v>
      </c>
      <c r="F7418" s="299" t="n">
        <v>6.62</v>
      </c>
    </row>
    <row r="7419" customFormat="false" ht="15" hidden="false" customHeight="false" outlineLevel="0" collapsed="false">
      <c r="A7419" s="294" t="s">
        <v>15465</v>
      </c>
      <c r="B7419" s="295" t="s">
        <v>15466</v>
      </c>
      <c r="C7419" s="296" t="s">
        <v>15378</v>
      </c>
      <c r="D7419" s="297" t="n">
        <v>0.6557</v>
      </c>
      <c r="E7419" s="298" t="n">
        <f aca="false">1-D7419</f>
        <v>0.3443</v>
      </c>
      <c r="F7419" s="299" t="n">
        <v>2.44</v>
      </c>
    </row>
    <row r="7420" customFormat="false" ht="15" hidden="false" customHeight="false" outlineLevel="0" collapsed="false">
      <c r="A7420" s="294" t="s">
        <v>15467</v>
      </c>
      <c r="B7420" s="295" t="s">
        <v>15468</v>
      </c>
      <c r="C7420" s="296" t="s">
        <v>15378</v>
      </c>
      <c r="D7420" s="297" t="n">
        <v>0.6503</v>
      </c>
      <c r="E7420" s="298" t="n">
        <f aca="false">1-D7420</f>
        <v>0.3497</v>
      </c>
      <c r="F7420" s="299" t="n">
        <v>1.63</v>
      </c>
    </row>
    <row r="7421" customFormat="false" ht="15" hidden="false" customHeight="false" outlineLevel="0" collapsed="false">
      <c r="A7421" s="294" t="s">
        <v>15469</v>
      </c>
      <c r="B7421" s="295" t="s">
        <v>15470</v>
      </c>
      <c r="C7421" s="296" t="s">
        <v>15378</v>
      </c>
      <c r="D7421" s="297" t="n">
        <v>0.6598</v>
      </c>
      <c r="E7421" s="298" t="n">
        <f aca="false">1-D7421</f>
        <v>0.3402</v>
      </c>
      <c r="F7421" s="299" t="n">
        <v>0.97</v>
      </c>
    </row>
    <row r="7422" customFormat="false" ht="15" hidden="false" customHeight="false" outlineLevel="0" collapsed="false">
      <c r="A7422" s="294" t="s">
        <v>15471</v>
      </c>
      <c r="B7422" s="295" t="s">
        <v>15472</v>
      </c>
      <c r="C7422" s="296" t="s">
        <v>15378</v>
      </c>
      <c r="D7422" s="297" t="n">
        <v>0.6552</v>
      </c>
      <c r="E7422" s="298" t="n">
        <f aca="false">1-D7422</f>
        <v>0.3448</v>
      </c>
      <c r="F7422" s="299" t="n">
        <v>4.06</v>
      </c>
    </row>
    <row r="7423" customFormat="false" ht="15" hidden="false" customHeight="false" outlineLevel="0" collapsed="false">
      <c r="A7423" s="294" t="s">
        <v>15473</v>
      </c>
      <c r="B7423" s="295" t="s">
        <v>15474</v>
      </c>
      <c r="C7423" s="296" t="s">
        <v>15375</v>
      </c>
      <c r="D7423" s="297" t="n">
        <v>0.6552</v>
      </c>
      <c r="E7423" s="298" t="n">
        <f aca="false">1-D7423</f>
        <v>0.3448</v>
      </c>
      <c r="F7423" s="299" t="n">
        <v>194.45</v>
      </c>
    </row>
    <row r="7424" customFormat="false" ht="15" hidden="false" customHeight="false" outlineLevel="0" collapsed="false">
      <c r="A7424" s="294" t="s">
        <v>15475</v>
      </c>
      <c r="B7424" s="295" t="s">
        <v>15476</v>
      </c>
      <c r="C7424" s="296" t="s">
        <v>15375</v>
      </c>
      <c r="D7424" s="297" t="n">
        <v>0.655</v>
      </c>
      <c r="E7424" s="298" t="n">
        <f aca="false">1-D7424</f>
        <v>0.345</v>
      </c>
      <c r="F7424" s="299" t="n">
        <v>40.84</v>
      </c>
    </row>
    <row r="7425" customFormat="false" ht="15" hidden="false" customHeight="false" outlineLevel="0" collapsed="false">
      <c r="A7425" s="294" t="s">
        <v>15477</v>
      </c>
      <c r="B7425" s="295" t="s">
        <v>15478</v>
      </c>
      <c r="C7425" s="296" t="s">
        <v>15375</v>
      </c>
      <c r="D7425" s="297" t="n">
        <v>0.655</v>
      </c>
      <c r="E7425" s="298" t="n">
        <f aca="false">1-D7425</f>
        <v>0.345</v>
      </c>
      <c r="F7425" s="299" t="n">
        <v>22.38</v>
      </c>
    </row>
    <row r="7426" customFormat="false" ht="15" hidden="false" customHeight="false" outlineLevel="0" collapsed="false">
      <c r="A7426" s="294" t="s">
        <v>15479</v>
      </c>
      <c r="B7426" s="295" t="s">
        <v>15480</v>
      </c>
      <c r="C7426" s="296" t="s">
        <v>15397</v>
      </c>
      <c r="D7426" s="297" t="n">
        <v>0.6551</v>
      </c>
      <c r="E7426" s="298" t="n">
        <f aca="false">1-D7426</f>
        <v>0.3449</v>
      </c>
      <c r="F7426" s="299" t="n">
        <v>48.91</v>
      </c>
    </row>
    <row r="7427" customFormat="false" ht="15" hidden="false" customHeight="false" outlineLevel="0" collapsed="false">
      <c r="A7427" s="294" t="s">
        <v>15481</v>
      </c>
      <c r="B7427" s="295" t="s">
        <v>15482</v>
      </c>
      <c r="C7427" s="296" t="s">
        <v>15397</v>
      </c>
      <c r="D7427" s="297" t="n">
        <v>0.6552</v>
      </c>
      <c r="E7427" s="298" t="n">
        <f aca="false">1-D7427</f>
        <v>0.3448</v>
      </c>
      <c r="F7427" s="299" t="n">
        <v>5.51</v>
      </c>
    </row>
    <row r="7428" customFormat="false" ht="15" hidden="false" customHeight="false" outlineLevel="0" collapsed="false">
      <c r="A7428" s="294" t="s">
        <v>15483</v>
      </c>
      <c r="B7428" s="295" t="s">
        <v>15484</v>
      </c>
      <c r="C7428" s="296" t="s">
        <v>15397</v>
      </c>
      <c r="D7428" s="297" t="n">
        <v>0.6552</v>
      </c>
      <c r="E7428" s="298" t="n">
        <f aca="false">1-D7428</f>
        <v>0.3448</v>
      </c>
      <c r="F7428" s="299" t="n">
        <v>16.3</v>
      </c>
    </row>
    <row r="7429" customFormat="false" ht="15" hidden="false" customHeight="false" outlineLevel="0" collapsed="false">
      <c r="A7429" s="294" t="s">
        <v>15485</v>
      </c>
      <c r="B7429" s="295" t="s">
        <v>15486</v>
      </c>
      <c r="C7429" s="296" t="s">
        <v>15397</v>
      </c>
      <c r="D7429" s="297" t="n">
        <v>0.6552</v>
      </c>
      <c r="E7429" s="298" t="n">
        <f aca="false">1-D7429</f>
        <v>0.3448</v>
      </c>
      <c r="F7429" s="299" t="n">
        <v>24.45</v>
      </c>
    </row>
    <row r="7430" customFormat="false" ht="15" hidden="false" customHeight="false" outlineLevel="0" collapsed="false">
      <c r="A7430" s="294" t="s">
        <v>15487</v>
      </c>
      <c r="B7430" s="295" t="s">
        <v>15488</v>
      </c>
      <c r="C7430" s="296" t="s">
        <v>15397</v>
      </c>
      <c r="D7430" s="297" t="n">
        <v>0.6552</v>
      </c>
      <c r="E7430" s="298" t="n">
        <f aca="false">1-D7430</f>
        <v>0.3448</v>
      </c>
      <c r="F7430" s="299" t="n">
        <v>32.6</v>
      </c>
    </row>
    <row r="7431" customFormat="false" ht="15" hidden="false" customHeight="false" outlineLevel="0" collapsed="false">
      <c r="A7431" s="294" t="s">
        <v>15489</v>
      </c>
      <c r="B7431" s="295" t="s">
        <v>15490</v>
      </c>
      <c r="C7431" s="296" t="s">
        <v>15397</v>
      </c>
      <c r="D7431" s="297" t="n">
        <v>0.6545</v>
      </c>
      <c r="E7431" s="298" t="n">
        <f aca="false">1-D7431</f>
        <v>0.3455</v>
      </c>
      <c r="F7431" s="299" t="n">
        <v>3.3</v>
      </c>
    </row>
    <row r="7432" customFormat="false" ht="15" hidden="false" customHeight="false" outlineLevel="0" collapsed="false">
      <c r="A7432" s="294" t="s">
        <v>15491</v>
      </c>
      <c r="B7432" s="295" t="s">
        <v>15492</v>
      </c>
      <c r="C7432" s="296" t="s">
        <v>15397</v>
      </c>
      <c r="D7432" s="297" t="n">
        <v>0.6552</v>
      </c>
      <c r="E7432" s="298" t="n">
        <f aca="false">1-D7432</f>
        <v>0.3448</v>
      </c>
      <c r="F7432" s="299" t="n">
        <v>4.96</v>
      </c>
    </row>
    <row r="7433" customFormat="false" ht="15" hidden="false" customHeight="false" outlineLevel="0" collapsed="false">
      <c r="A7433" s="294" t="s">
        <v>15493</v>
      </c>
      <c r="B7433" s="295" t="s">
        <v>15494</v>
      </c>
      <c r="C7433" s="296" t="s">
        <v>15397</v>
      </c>
      <c r="D7433" s="297" t="n">
        <v>0.6546</v>
      </c>
      <c r="E7433" s="298" t="n">
        <f aca="false">1-D7433</f>
        <v>0.3454</v>
      </c>
      <c r="F7433" s="299" t="n">
        <v>9.93</v>
      </c>
    </row>
    <row r="7434" customFormat="false" ht="15" hidden="false" customHeight="false" outlineLevel="0" collapsed="false">
      <c r="A7434" s="294" t="s">
        <v>15495</v>
      </c>
      <c r="B7434" s="295" t="s">
        <v>15496</v>
      </c>
      <c r="C7434" s="296" t="s">
        <v>15397</v>
      </c>
      <c r="D7434" s="297" t="n">
        <v>0.6549</v>
      </c>
      <c r="E7434" s="298" t="n">
        <f aca="false">1-D7434</f>
        <v>0.3451</v>
      </c>
      <c r="F7434" s="299" t="n">
        <v>3.97</v>
      </c>
    </row>
    <row r="7435" customFormat="false" ht="15" hidden="false" customHeight="false" outlineLevel="0" collapsed="false">
      <c r="A7435" s="294" t="s">
        <v>15497</v>
      </c>
      <c r="B7435" s="295" t="s">
        <v>15498</v>
      </c>
      <c r="C7435" s="296" t="s">
        <v>15397</v>
      </c>
      <c r="D7435" s="297" t="n">
        <v>0.6554</v>
      </c>
      <c r="E7435" s="298" t="n">
        <f aca="false">1-D7435</f>
        <v>0.3446</v>
      </c>
      <c r="F7435" s="299" t="n">
        <v>8.27</v>
      </c>
    </row>
    <row r="7436" customFormat="false" ht="15" hidden="false" customHeight="false" outlineLevel="0" collapsed="false">
      <c r="A7436" s="294" t="s">
        <v>15499</v>
      </c>
      <c r="B7436" s="295" t="s">
        <v>15500</v>
      </c>
      <c r="C7436" s="296" t="s">
        <v>15397</v>
      </c>
      <c r="D7436" s="297" t="n">
        <v>0.6541</v>
      </c>
      <c r="E7436" s="298" t="n">
        <f aca="false">1-D7436</f>
        <v>0.3459</v>
      </c>
      <c r="F7436" s="299" t="n">
        <v>6.62</v>
      </c>
    </row>
    <row r="7437" customFormat="false" ht="15" hidden="false" customHeight="false" outlineLevel="0" collapsed="false">
      <c r="A7437" s="294" t="s">
        <v>15501</v>
      </c>
      <c r="B7437" s="295" t="s">
        <v>15502</v>
      </c>
      <c r="C7437" s="296" t="s">
        <v>15397</v>
      </c>
      <c r="D7437" s="297" t="n">
        <v>0.6554</v>
      </c>
      <c r="E7437" s="298" t="n">
        <f aca="false">1-D7437</f>
        <v>0.3446</v>
      </c>
      <c r="F7437" s="299" t="n">
        <v>8.27</v>
      </c>
    </row>
    <row r="7438" customFormat="false" ht="15" hidden="false" customHeight="false" outlineLevel="0" collapsed="false">
      <c r="A7438" s="294" t="s">
        <v>15503</v>
      </c>
      <c r="B7438" s="295" t="s">
        <v>15504</v>
      </c>
      <c r="C7438" s="296" t="s">
        <v>15397</v>
      </c>
      <c r="D7438" s="297" t="n">
        <v>0.6552</v>
      </c>
      <c r="E7438" s="298" t="n">
        <f aca="false">1-D7438</f>
        <v>0.3448</v>
      </c>
      <c r="F7438" s="299" t="n">
        <v>24.45</v>
      </c>
    </row>
    <row r="7439" customFormat="false" ht="15" hidden="false" customHeight="false" outlineLevel="0" collapsed="false">
      <c r="A7439" s="294" t="s">
        <v>15505</v>
      </c>
      <c r="B7439" s="295" t="s">
        <v>15506</v>
      </c>
      <c r="C7439" s="296" t="s">
        <v>15397</v>
      </c>
      <c r="D7439" s="297" t="n">
        <v>0.6552</v>
      </c>
      <c r="E7439" s="298" t="n">
        <f aca="false">1-D7439</f>
        <v>0.3448</v>
      </c>
      <c r="F7439" s="299" t="n">
        <v>4.96</v>
      </c>
    </row>
    <row r="7440" customFormat="false" ht="15" hidden="false" customHeight="false" outlineLevel="0" collapsed="false">
      <c r="A7440" s="294" t="s">
        <v>15507</v>
      </c>
      <c r="B7440" s="295" t="s">
        <v>15508</v>
      </c>
      <c r="C7440" s="296" t="s">
        <v>15397</v>
      </c>
      <c r="D7440" s="297" t="n">
        <v>0.6562</v>
      </c>
      <c r="E7440" s="298" t="n">
        <f aca="false">1-D7440</f>
        <v>0.3438</v>
      </c>
      <c r="F7440" s="299" t="n">
        <v>4.13</v>
      </c>
    </row>
    <row r="7441" customFormat="false" ht="15" hidden="false" customHeight="false" outlineLevel="0" collapsed="false">
      <c r="A7441" s="294" t="s">
        <v>15509</v>
      </c>
      <c r="B7441" s="295" t="s">
        <v>15510</v>
      </c>
      <c r="C7441" s="296" t="s">
        <v>15397</v>
      </c>
      <c r="D7441" s="297" t="n">
        <v>0.6551</v>
      </c>
      <c r="E7441" s="298" t="n">
        <f aca="false">1-D7441</f>
        <v>0.3449</v>
      </c>
      <c r="F7441" s="299" t="n">
        <v>3.45</v>
      </c>
    </row>
    <row r="7442" customFormat="false" ht="15" hidden="false" customHeight="false" outlineLevel="0" collapsed="false">
      <c r="A7442" s="294" t="s">
        <v>15511</v>
      </c>
      <c r="B7442" s="295" t="s">
        <v>15512</v>
      </c>
      <c r="C7442" s="296" t="s">
        <v>15397</v>
      </c>
      <c r="D7442" s="297" t="n">
        <v>0.6552</v>
      </c>
      <c r="E7442" s="298" t="n">
        <f aca="false">1-D7442</f>
        <v>0.3448</v>
      </c>
      <c r="F7442" s="299" t="n">
        <v>16.3</v>
      </c>
    </row>
    <row r="7443" customFormat="false" ht="15" hidden="false" customHeight="false" outlineLevel="0" collapsed="false">
      <c r="A7443" s="294" t="s">
        <v>15513</v>
      </c>
      <c r="B7443" s="295" t="s">
        <v>15514</v>
      </c>
      <c r="C7443" s="296" t="s">
        <v>15397</v>
      </c>
      <c r="D7443" s="297" t="n">
        <v>0.6562</v>
      </c>
      <c r="E7443" s="298" t="n">
        <f aca="false">1-D7443</f>
        <v>0.3438</v>
      </c>
      <c r="F7443" s="299" t="n">
        <v>4.13</v>
      </c>
    </row>
    <row r="7444" customFormat="false" ht="15" hidden="false" customHeight="false" outlineLevel="0" collapsed="false">
      <c r="A7444" s="294" t="s">
        <v>15515</v>
      </c>
      <c r="B7444" s="295" t="s">
        <v>15516</v>
      </c>
      <c r="C7444" s="296" t="s">
        <v>15397</v>
      </c>
      <c r="D7444" s="297" t="n">
        <v>0.6545</v>
      </c>
      <c r="E7444" s="298" t="n">
        <f aca="false">1-D7444</f>
        <v>0.3455</v>
      </c>
      <c r="F7444" s="299" t="n">
        <v>3.3</v>
      </c>
    </row>
    <row r="7445" customFormat="false" ht="15" hidden="false" customHeight="false" outlineLevel="0" collapsed="false">
      <c r="A7445" s="294" t="s">
        <v>15517</v>
      </c>
      <c r="B7445" s="295" t="s">
        <v>15518</v>
      </c>
      <c r="C7445" s="296" t="s">
        <v>15397</v>
      </c>
      <c r="D7445" s="297" t="n">
        <v>0.655</v>
      </c>
      <c r="E7445" s="298" t="n">
        <f aca="false">1-D7445</f>
        <v>0.345</v>
      </c>
      <c r="F7445" s="299" t="n">
        <v>16.55</v>
      </c>
    </row>
    <row r="7446" customFormat="false" ht="15" hidden="false" customHeight="false" outlineLevel="0" collapsed="false">
      <c r="A7446" s="294" t="s">
        <v>15519</v>
      </c>
      <c r="B7446" s="295" t="s">
        <v>15520</v>
      </c>
      <c r="C7446" s="296" t="s">
        <v>15378</v>
      </c>
      <c r="D7446" s="297" t="n">
        <v>0.653</v>
      </c>
      <c r="E7446" s="298" t="n">
        <f aca="false">1-D7446</f>
        <v>0.347</v>
      </c>
      <c r="F7446" s="299" t="n">
        <v>2.68</v>
      </c>
    </row>
    <row r="7447" customFormat="false" ht="15" hidden="false" customHeight="false" outlineLevel="0" collapsed="false">
      <c r="A7447" s="294" t="s">
        <v>15521</v>
      </c>
      <c r="B7447" s="295" t="s">
        <v>15522</v>
      </c>
      <c r="C7447" s="296" t="s">
        <v>15378</v>
      </c>
      <c r="D7447" s="297" t="n">
        <v>0.6555</v>
      </c>
      <c r="E7447" s="298" t="n">
        <f aca="false">1-D7447</f>
        <v>0.3445</v>
      </c>
      <c r="F7447" s="299" t="n">
        <v>10.74</v>
      </c>
    </row>
    <row r="7448" customFormat="false" ht="15" hidden="false" customHeight="false" outlineLevel="0" collapsed="false">
      <c r="A7448" s="294" t="s">
        <v>15523</v>
      </c>
      <c r="B7448" s="295" t="s">
        <v>15524</v>
      </c>
      <c r="C7448" s="296" t="s">
        <v>15378</v>
      </c>
      <c r="D7448" s="297" t="n">
        <v>0.6548</v>
      </c>
      <c r="E7448" s="298" t="n">
        <f aca="false">1-D7448</f>
        <v>0.3452</v>
      </c>
      <c r="F7448" s="299" t="n">
        <v>6.75</v>
      </c>
    </row>
    <row r="7449" customFormat="false" ht="15" hidden="false" customHeight="false" outlineLevel="0" collapsed="false">
      <c r="A7449" s="294" t="s">
        <v>15525</v>
      </c>
      <c r="B7449" s="295" t="s">
        <v>15526</v>
      </c>
      <c r="C7449" s="296" t="s">
        <v>15378</v>
      </c>
      <c r="D7449" s="297" t="n">
        <v>0.6555</v>
      </c>
      <c r="E7449" s="298" t="n">
        <f aca="false">1-D7449</f>
        <v>0.3445</v>
      </c>
      <c r="F7449" s="299" t="n">
        <v>4.18</v>
      </c>
    </row>
    <row r="7450" customFormat="false" ht="15" hidden="false" customHeight="false" outlineLevel="0" collapsed="false">
      <c r="A7450" s="294" t="s">
        <v>15527</v>
      </c>
      <c r="B7450" s="295" t="s">
        <v>15528</v>
      </c>
      <c r="C7450" s="296" t="s">
        <v>15375</v>
      </c>
      <c r="D7450" s="297" t="n">
        <v>0.6552</v>
      </c>
      <c r="E7450" s="298" t="n">
        <f aca="false">1-D7450</f>
        <v>0.3448</v>
      </c>
      <c r="F7450" s="299" t="n">
        <v>77.84</v>
      </c>
    </row>
    <row r="7451" customFormat="false" ht="15" hidden="false" customHeight="false" outlineLevel="0" collapsed="false">
      <c r="A7451" s="294" t="s">
        <v>15529</v>
      </c>
      <c r="B7451" s="295" t="s">
        <v>15530</v>
      </c>
      <c r="C7451" s="296" t="s">
        <v>15397</v>
      </c>
      <c r="D7451" s="297" t="n">
        <v>0.655</v>
      </c>
      <c r="E7451" s="298" t="n">
        <f aca="false">1-D7451</f>
        <v>0.345</v>
      </c>
      <c r="F7451" s="299" t="n">
        <v>16.55</v>
      </c>
    </row>
    <row r="7452" customFormat="false" ht="15" hidden="false" customHeight="false" outlineLevel="0" collapsed="false">
      <c r="A7452" s="294" t="s">
        <v>15531</v>
      </c>
      <c r="B7452" s="295" t="s">
        <v>15532</v>
      </c>
      <c r="C7452" s="296" t="s">
        <v>15397</v>
      </c>
      <c r="D7452" s="297" t="n">
        <v>0.6552</v>
      </c>
      <c r="E7452" s="298" t="n">
        <f aca="false">1-D7452</f>
        <v>0.3448</v>
      </c>
      <c r="F7452" s="299" t="n">
        <v>32.6</v>
      </c>
    </row>
    <row r="7453" customFormat="false" ht="15" hidden="false" customHeight="false" outlineLevel="0" collapsed="false">
      <c r="A7453" s="294" t="s">
        <v>15533</v>
      </c>
      <c r="B7453" s="295" t="s">
        <v>15534</v>
      </c>
      <c r="C7453" s="296" t="s">
        <v>19</v>
      </c>
      <c r="D7453" s="297" t="n">
        <v>0.6562</v>
      </c>
      <c r="E7453" s="298" t="n">
        <f aca="false">1-D7453</f>
        <v>0.3438</v>
      </c>
      <c r="F7453" s="299" t="n">
        <v>0.96</v>
      </c>
    </row>
    <row r="7454" customFormat="false" ht="15" hidden="false" customHeight="false" outlineLevel="0" collapsed="false">
      <c r="A7454" s="294" t="s">
        <v>15535</v>
      </c>
      <c r="B7454" s="295" t="s">
        <v>15536</v>
      </c>
      <c r="C7454" s="296" t="s">
        <v>19</v>
      </c>
      <c r="D7454" s="297" t="n">
        <v>0.6818</v>
      </c>
      <c r="E7454" s="298" t="n">
        <f aca="false">1-D7454</f>
        <v>0.3182</v>
      </c>
      <c r="F7454" s="299" t="n">
        <v>0.22</v>
      </c>
    </row>
    <row r="7455" customFormat="false" ht="15" hidden="false" customHeight="false" outlineLevel="0" collapsed="false">
      <c r="A7455" s="294" t="s">
        <v>15537</v>
      </c>
      <c r="B7455" s="295" t="s">
        <v>15538</v>
      </c>
      <c r="C7455" s="296" t="s">
        <v>19</v>
      </c>
      <c r="D7455" s="297" t="n">
        <v>0.6667</v>
      </c>
      <c r="E7455" s="298" t="n">
        <f aca="false">1-D7455</f>
        <v>0.3333</v>
      </c>
      <c r="F7455" s="299" t="n">
        <v>0.45</v>
      </c>
    </row>
    <row r="7456" customFormat="false" ht="15" hidden="false" customHeight="false" outlineLevel="0" collapsed="false">
      <c r="A7456" s="294" t="s">
        <v>15539</v>
      </c>
      <c r="B7456" s="295" t="s">
        <v>15540</v>
      </c>
      <c r="C7456" s="296" t="s">
        <v>39</v>
      </c>
      <c r="D7456" s="297" t="n">
        <v>0.6471</v>
      </c>
      <c r="E7456" s="298" t="n">
        <f aca="false">1-D7456</f>
        <v>0.3529</v>
      </c>
      <c r="F7456" s="299" t="n">
        <v>0.68</v>
      </c>
    </row>
    <row r="7457" customFormat="false" ht="15" hidden="false" customHeight="false" outlineLevel="0" collapsed="false">
      <c r="A7457" s="294" t="s">
        <v>15541</v>
      </c>
      <c r="B7457" s="295" t="s">
        <v>15542</v>
      </c>
      <c r="C7457" s="296" t="s">
        <v>39</v>
      </c>
      <c r="D7457" s="297" t="n">
        <v>0.6569</v>
      </c>
      <c r="E7457" s="298" t="n">
        <f aca="false">1-D7457</f>
        <v>0.3431</v>
      </c>
      <c r="F7457" s="299" t="n">
        <v>1.02</v>
      </c>
    </row>
    <row r="7458" customFormat="false" ht="15" hidden="false" customHeight="false" outlineLevel="0" collapsed="false">
      <c r="A7458" s="294" t="s">
        <v>15543</v>
      </c>
      <c r="B7458" s="295" t="s">
        <v>15544</v>
      </c>
      <c r="C7458" s="296" t="s">
        <v>15545</v>
      </c>
      <c r="D7458" s="297" t="n">
        <v>0.6</v>
      </c>
      <c r="E7458" s="298" t="n">
        <f aca="false">1-D7458</f>
        <v>0.4</v>
      </c>
      <c r="F7458" s="299" t="n">
        <v>0.05</v>
      </c>
    </row>
    <row r="7459" customFormat="false" ht="15" hidden="false" customHeight="false" outlineLevel="0" collapsed="false">
      <c r="A7459" s="294" t="s">
        <v>15546</v>
      </c>
      <c r="B7459" s="295" t="s">
        <v>15547</v>
      </c>
      <c r="C7459" s="296" t="s">
        <v>19</v>
      </c>
      <c r="D7459" s="297" t="n">
        <v>0.6537</v>
      </c>
      <c r="E7459" s="298" t="n">
        <f aca="false">1-D7459</f>
        <v>0.3463</v>
      </c>
      <c r="F7459" s="299" t="n">
        <v>2.05</v>
      </c>
    </row>
    <row r="7460" customFormat="false" ht="15" hidden="false" customHeight="false" outlineLevel="0" collapsed="false">
      <c r="A7460" s="294" t="s">
        <v>15548</v>
      </c>
      <c r="B7460" s="295" t="s">
        <v>15549</v>
      </c>
      <c r="C7460" s="296" t="s">
        <v>103</v>
      </c>
      <c r="D7460" s="297" t="n">
        <v>0.75</v>
      </c>
      <c r="E7460" s="298" t="n">
        <f aca="false">1-D7460</f>
        <v>0.25</v>
      </c>
      <c r="F7460" s="299" t="n">
        <v>0.04</v>
      </c>
    </row>
    <row r="7461" customFormat="false" ht="15" hidden="false" customHeight="false" outlineLevel="0" collapsed="false">
      <c r="A7461" s="294" t="s">
        <v>15550</v>
      </c>
      <c r="B7461" s="295" t="s">
        <v>15551</v>
      </c>
      <c r="C7461" s="296" t="s">
        <v>103</v>
      </c>
      <c r="D7461" s="297" t="n">
        <v>0.6667</v>
      </c>
      <c r="E7461" s="298" t="n">
        <f aca="false">1-D7461</f>
        <v>0.3333</v>
      </c>
      <c r="F7461" s="299" t="n">
        <v>0.03</v>
      </c>
    </row>
    <row r="7462" customFormat="false" ht="15" hidden="false" customHeight="false" outlineLevel="0" collapsed="false">
      <c r="A7462" s="294" t="s">
        <v>15552</v>
      </c>
      <c r="B7462" s="295" t="s">
        <v>15553</v>
      </c>
      <c r="C7462" s="296" t="s">
        <v>103</v>
      </c>
      <c r="D7462" s="297" t="n">
        <v>1</v>
      </c>
      <c r="E7462" s="298" t="n">
        <f aca="false">1-D7462</f>
        <v>0</v>
      </c>
      <c r="F7462" s="299" t="n">
        <v>0.01</v>
      </c>
    </row>
    <row r="7463" customFormat="false" ht="15" hidden="false" customHeight="false" outlineLevel="0" collapsed="false">
      <c r="A7463" s="294" t="s">
        <v>15554</v>
      </c>
      <c r="B7463" s="295" t="s">
        <v>15555</v>
      </c>
      <c r="C7463" s="296" t="s">
        <v>39</v>
      </c>
      <c r="D7463" s="297" t="n">
        <v>0.6558</v>
      </c>
      <c r="E7463" s="298" t="n">
        <f aca="false">1-D7463</f>
        <v>0.3442</v>
      </c>
      <c r="F7463" s="299" t="n">
        <v>1.54</v>
      </c>
    </row>
    <row r="7464" customFormat="false" ht="15" hidden="false" customHeight="false" outlineLevel="0" collapsed="false">
      <c r="A7464" s="294" t="s">
        <v>15556</v>
      </c>
      <c r="B7464" s="295" t="s">
        <v>15557</v>
      </c>
      <c r="C7464" s="296" t="s">
        <v>19</v>
      </c>
      <c r="D7464" s="297" t="n">
        <v>0.6537</v>
      </c>
      <c r="E7464" s="298" t="n">
        <f aca="false">1-D7464</f>
        <v>0.3463</v>
      </c>
      <c r="F7464" s="299" t="n">
        <v>2.05</v>
      </c>
    </row>
    <row r="7465" customFormat="false" ht="15" hidden="false" customHeight="false" outlineLevel="0" collapsed="false">
      <c r="A7465" s="294" t="s">
        <v>15558</v>
      </c>
      <c r="B7465" s="295" t="s">
        <v>15559</v>
      </c>
      <c r="C7465" s="296" t="s">
        <v>72</v>
      </c>
      <c r="D7465" s="297" t="n">
        <v>0.131</v>
      </c>
      <c r="E7465" s="298" t="n">
        <f aca="false">1-D7465</f>
        <v>0.869</v>
      </c>
      <c r="F7465" s="299" t="n">
        <v>9.16</v>
      </c>
    </row>
    <row r="7466" customFormat="false" ht="15" hidden="false" customHeight="false" outlineLevel="0" collapsed="false">
      <c r="A7466" s="294" t="s">
        <v>15560</v>
      </c>
      <c r="B7466" s="295" t="s">
        <v>15561</v>
      </c>
      <c r="C7466" s="296" t="s">
        <v>15562</v>
      </c>
      <c r="D7466" s="297" t="n">
        <v>0.1311</v>
      </c>
      <c r="E7466" s="298" t="n">
        <f aca="false">1-D7466</f>
        <v>0.8689</v>
      </c>
      <c r="F7466" s="299" t="n">
        <v>6.1</v>
      </c>
    </row>
    <row r="7467" customFormat="false" ht="15" hidden="false" customHeight="false" outlineLevel="0" collapsed="false">
      <c r="A7467" s="294" t="s">
        <v>15563</v>
      </c>
      <c r="B7467" s="295" t="s">
        <v>15564</v>
      </c>
      <c r="C7467" s="296" t="s">
        <v>72</v>
      </c>
      <c r="D7467" s="297" t="n">
        <v>0.1082</v>
      </c>
      <c r="E7467" s="298" t="n">
        <f aca="false">1-D7467</f>
        <v>0.8918</v>
      </c>
      <c r="F7467" s="299" t="n">
        <v>10.26</v>
      </c>
    </row>
    <row r="7468" customFormat="false" ht="15" hidden="false" customHeight="false" outlineLevel="0" collapsed="false">
      <c r="A7468" s="294" t="s">
        <v>15565</v>
      </c>
      <c r="B7468" s="295" t="s">
        <v>15566</v>
      </c>
      <c r="C7468" s="296" t="s">
        <v>15562</v>
      </c>
      <c r="D7468" s="297" t="n">
        <v>0.1085</v>
      </c>
      <c r="E7468" s="298" t="n">
        <f aca="false">1-D7468</f>
        <v>0.8915</v>
      </c>
      <c r="F7468" s="299" t="n">
        <v>6.82</v>
      </c>
    </row>
    <row r="7469" customFormat="false" ht="15" hidden="false" customHeight="false" outlineLevel="0" collapsed="false">
      <c r="A7469" s="294" t="s">
        <v>15567</v>
      </c>
      <c r="B7469" s="295" t="s">
        <v>15568</v>
      </c>
      <c r="C7469" s="296" t="s">
        <v>72</v>
      </c>
      <c r="D7469" s="297" t="n">
        <v>0.0979</v>
      </c>
      <c r="E7469" s="298" t="n">
        <f aca="false">1-D7469</f>
        <v>0.9021</v>
      </c>
      <c r="F7469" s="299" t="n">
        <v>10.83</v>
      </c>
    </row>
    <row r="7470" customFormat="false" ht="15" hidden="false" customHeight="false" outlineLevel="0" collapsed="false">
      <c r="A7470" s="294" t="s">
        <v>15569</v>
      </c>
      <c r="B7470" s="295" t="s">
        <v>15570</v>
      </c>
      <c r="C7470" s="296" t="s">
        <v>15562</v>
      </c>
      <c r="D7470" s="297" t="n">
        <v>0.097</v>
      </c>
      <c r="E7470" s="298" t="n">
        <f aca="false">1-D7470</f>
        <v>0.903</v>
      </c>
      <c r="F7470" s="299" t="n">
        <v>7.22</v>
      </c>
    </row>
    <row r="7471" customFormat="false" ht="15" hidden="false" customHeight="false" outlineLevel="0" collapsed="false">
      <c r="A7471" s="294" t="s">
        <v>15571</v>
      </c>
      <c r="B7471" s="295" t="s">
        <v>15572</v>
      </c>
      <c r="C7471" s="296" t="s">
        <v>72</v>
      </c>
      <c r="D7471" s="297" t="n">
        <v>0.1852</v>
      </c>
      <c r="E7471" s="298" t="n">
        <f aca="false">1-D7471</f>
        <v>0.8148</v>
      </c>
      <c r="F7471" s="299" t="n">
        <v>7.72</v>
      </c>
    </row>
    <row r="7472" customFormat="false" ht="15" hidden="false" customHeight="false" outlineLevel="0" collapsed="false">
      <c r="A7472" s="294" t="s">
        <v>15573</v>
      </c>
      <c r="B7472" s="295" t="s">
        <v>15574</v>
      </c>
      <c r="C7472" s="296" t="s">
        <v>15562</v>
      </c>
      <c r="D7472" s="297" t="n">
        <v>0.1848</v>
      </c>
      <c r="E7472" s="298" t="n">
        <f aca="false">1-D7472</f>
        <v>0.8152</v>
      </c>
      <c r="F7472" s="299" t="n">
        <v>5.14</v>
      </c>
    </row>
    <row r="7473" customFormat="false" ht="15" hidden="false" customHeight="false" outlineLevel="0" collapsed="false">
      <c r="A7473" s="294" t="s">
        <v>15575</v>
      </c>
      <c r="B7473" s="295" t="s">
        <v>15576</v>
      </c>
      <c r="C7473" s="296" t="s">
        <v>72</v>
      </c>
      <c r="D7473" s="297" t="n">
        <v>0.0993</v>
      </c>
      <c r="E7473" s="298" t="n">
        <f aca="false">1-D7473</f>
        <v>0.9007</v>
      </c>
      <c r="F7473" s="299" t="n">
        <v>5.54</v>
      </c>
    </row>
    <row r="7474" customFormat="false" ht="15" hidden="false" customHeight="false" outlineLevel="0" collapsed="false">
      <c r="A7474" s="294" t="s">
        <v>15577</v>
      </c>
      <c r="B7474" s="295" t="s">
        <v>15578</v>
      </c>
      <c r="C7474" s="296" t="s">
        <v>72</v>
      </c>
      <c r="D7474" s="297" t="n">
        <v>0.1239</v>
      </c>
      <c r="E7474" s="298" t="n">
        <f aca="false">1-D7474</f>
        <v>0.8761</v>
      </c>
      <c r="F7474" s="299" t="n">
        <v>5.49</v>
      </c>
    </row>
    <row r="7475" customFormat="false" ht="15" hidden="false" customHeight="false" outlineLevel="0" collapsed="false">
      <c r="A7475" s="294" t="s">
        <v>15579</v>
      </c>
      <c r="B7475" s="295" t="s">
        <v>15580</v>
      </c>
      <c r="C7475" s="296" t="s">
        <v>72</v>
      </c>
      <c r="D7475" s="297" t="n">
        <v>0.1429</v>
      </c>
      <c r="E7475" s="298" t="n">
        <f aca="false">1-D7475</f>
        <v>0.8571</v>
      </c>
      <c r="F7475" s="299" t="n">
        <v>9.24</v>
      </c>
    </row>
    <row r="7476" customFormat="false" ht="15" hidden="false" customHeight="false" outlineLevel="0" collapsed="false">
      <c r="A7476" s="294" t="s">
        <v>15581</v>
      </c>
      <c r="B7476" s="295" t="s">
        <v>15582</v>
      </c>
      <c r="C7476" s="296" t="s">
        <v>15562</v>
      </c>
      <c r="D7476" s="297" t="n">
        <v>0.1426</v>
      </c>
      <c r="E7476" s="298" t="n">
        <f aca="false">1-D7476</f>
        <v>0.8574</v>
      </c>
      <c r="F7476" s="299" t="n">
        <v>6.17</v>
      </c>
    </row>
    <row r="7477" customFormat="false" ht="15" hidden="false" customHeight="false" outlineLevel="0" collapsed="false">
      <c r="A7477" s="294" t="s">
        <v>15583</v>
      </c>
      <c r="B7477" s="295" t="s">
        <v>15584</v>
      </c>
      <c r="C7477" s="296" t="s">
        <v>72</v>
      </c>
      <c r="D7477" s="297" t="n">
        <v>0.1233</v>
      </c>
      <c r="E7477" s="298" t="n">
        <f aca="false">1-D7477</f>
        <v>0.8767</v>
      </c>
      <c r="F7477" s="299" t="n">
        <v>9.08</v>
      </c>
    </row>
    <row r="7478" customFormat="false" ht="15" hidden="false" customHeight="false" outlineLevel="0" collapsed="false">
      <c r="A7478" s="294" t="s">
        <v>15585</v>
      </c>
      <c r="B7478" s="295" t="s">
        <v>15586</v>
      </c>
      <c r="C7478" s="296" t="s">
        <v>15562</v>
      </c>
      <c r="D7478" s="297" t="n">
        <v>0.125</v>
      </c>
      <c r="E7478" s="298" t="n">
        <f aca="false">1-D7478</f>
        <v>0.875</v>
      </c>
      <c r="F7478" s="299" t="n">
        <v>6.08</v>
      </c>
    </row>
    <row r="7479" customFormat="false" ht="15" hidden="false" customHeight="false" outlineLevel="0" collapsed="false">
      <c r="A7479" s="294" t="s">
        <v>15587</v>
      </c>
      <c r="B7479" s="295" t="s">
        <v>15588</v>
      </c>
      <c r="C7479" s="296" t="s">
        <v>72</v>
      </c>
      <c r="D7479" s="297" t="n">
        <v>0.1139</v>
      </c>
      <c r="E7479" s="298" t="n">
        <f aca="false">1-D7479</f>
        <v>0.8861</v>
      </c>
      <c r="F7479" s="299" t="n">
        <v>8.87</v>
      </c>
    </row>
    <row r="7480" customFormat="false" ht="15" hidden="false" customHeight="false" outlineLevel="0" collapsed="false">
      <c r="A7480" s="294" t="s">
        <v>15589</v>
      </c>
      <c r="B7480" s="295" t="s">
        <v>15590</v>
      </c>
      <c r="C7480" s="296" t="s">
        <v>15562</v>
      </c>
      <c r="D7480" s="297" t="n">
        <v>0.1149</v>
      </c>
      <c r="E7480" s="298" t="n">
        <f aca="false">1-D7480</f>
        <v>0.8851</v>
      </c>
      <c r="F7480" s="299" t="n">
        <v>5.92</v>
      </c>
    </row>
    <row r="7481" customFormat="false" ht="15" hidden="false" customHeight="false" outlineLevel="0" collapsed="false">
      <c r="A7481" s="294" t="s">
        <v>709</v>
      </c>
      <c r="B7481" s="295" t="s">
        <v>15591</v>
      </c>
      <c r="C7481" s="296" t="s">
        <v>72</v>
      </c>
      <c r="D7481" s="297" t="n">
        <v>0.1826</v>
      </c>
      <c r="E7481" s="298" t="n">
        <f aca="false">1-D7481</f>
        <v>0.8174</v>
      </c>
      <c r="F7481" s="299" t="n">
        <v>9.75</v>
      </c>
    </row>
    <row r="7482" customFormat="false" ht="15" hidden="false" customHeight="false" outlineLevel="0" collapsed="false">
      <c r="A7482" s="294" t="s">
        <v>15592</v>
      </c>
      <c r="B7482" s="295" t="s">
        <v>15593</v>
      </c>
      <c r="C7482" s="296" t="s">
        <v>15562</v>
      </c>
      <c r="D7482" s="297" t="n">
        <v>0.1843</v>
      </c>
      <c r="E7482" s="298" t="n">
        <f aca="false">1-D7482</f>
        <v>0.8157</v>
      </c>
      <c r="F7482" s="299" t="n">
        <v>6.51</v>
      </c>
    </row>
    <row r="7483" customFormat="false" ht="15" hidden="false" customHeight="false" outlineLevel="0" collapsed="false">
      <c r="A7483" s="294" t="s">
        <v>15594</v>
      </c>
      <c r="B7483" s="295" t="s">
        <v>15595</v>
      </c>
      <c r="C7483" s="296" t="s">
        <v>15562</v>
      </c>
      <c r="D7483" s="297" t="n">
        <v>0.1298</v>
      </c>
      <c r="E7483" s="298" t="n">
        <f aca="false">1-D7483</f>
        <v>0.8702</v>
      </c>
      <c r="F7483" s="299" t="n">
        <v>27.59</v>
      </c>
    </row>
    <row r="7484" customFormat="false" ht="15" hidden="false" customHeight="false" outlineLevel="0" collapsed="false">
      <c r="A7484" s="294" t="s">
        <v>15596</v>
      </c>
      <c r="B7484" s="295" t="s">
        <v>15597</v>
      </c>
      <c r="C7484" s="296" t="s">
        <v>15562</v>
      </c>
      <c r="D7484" s="297" t="n">
        <v>0.1296</v>
      </c>
      <c r="E7484" s="298" t="n">
        <f aca="false">1-D7484</f>
        <v>0.8704</v>
      </c>
      <c r="F7484" s="299" t="n">
        <v>43.83</v>
      </c>
    </row>
    <row r="7485" customFormat="false" ht="15" hidden="false" customHeight="false" outlineLevel="0" collapsed="false">
      <c r="A7485" s="294" t="s">
        <v>15598</v>
      </c>
      <c r="B7485" s="295" t="s">
        <v>15599</v>
      </c>
      <c r="C7485" s="296" t="s">
        <v>72</v>
      </c>
      <c r="D7485" s="297" t="n">
        <v>0.1425</v>
      </c>
      <c r="E7485" s="298" t="n">
        <f aca="false">1-D7485</f>
        <v>0.8575</v>
      </c>
      <c r="F7485" s="299" t="n">
        <v>7.16</v>
      </c>
    </row>
    <row r="7486" customFormat="false" ht="15" hidden="false" customHeight="false" outlineLevel="0" collapsed="false">
      <c r="A7486" s="294" t="s">
        <v>15600</v>
      </c>
      <c r="B7486" s="295" t="s">
        <v>15601</v>
      </c>
      <c r="C7486" s="296" t="s">
        <v>15562</v>
      </c>
      <c r="D7486" s="297" t="n">
        <v>0.1435</v>
      </c>
      <c r="E7486" s="298" t="n">
        <f aca="false">1-D7486</f>
        <v>0.8565</v>
      </c>
      <c r="F7486" s="299" t="n">
        <v>4.74</v>
      </c>
    </row>
    <row r="7487" customFormat="false" ht="15" hidden="false" customHeight="false" outlineLevel="0" collapsed="false">
      <c r="A7487" s="294" t="s">
        <v>15602</v>
      </c>
      <c r="B7487" s="295" t="s">
        <v>15603</v>
      </c>
      <c r="C7487" s="296" t="s">
        <v>72</v>
      </c>
      <c r="D7487" s="297" t="n">
        <v>0.1446</v>
      </c>
      <c r="E7487" s="298" t="n">
        <f aca="false">1-D7487</f>
        <v>0.8554</v>
      </c>
      <c r="F7487" s="299" t="n">
        <v>8.92</v>
      </c>
    </row>
    <row r="7488" customFormat="false" ht="15" hidden="false" customHeight="false" outlineLevel="0" collapsed="false">
      <c r="A7488" s="294" t="s">
        <v>15604</v>
      </c>
      <c r="B7488" s="295" t="s">
        <v>15605</v>
      </c>
      <c r="C7488" s="296" t="s">
        <v>15562</v>
      </c>
      <c r="D7488" s="297" t="n">
        <v>0.1443</v>
      </c>
      <c r="E7488" s="298" t="n">
        <f aca="false">1-D7488</f>
        <v>0.8557</v>
      </c>
      <c r="F7488" s="299" t="n">
        <v>5.96</v>
      </c>
    </row>
    <row r="7489" customFormat="false" ht="15" hidden="false" customHeight="false" outlineLevel="0" collapsed="false">
      <c r="A7489" s="294" t="s">
        <v>15606</v>
      </c>
      <c r="B7489" s="295" t="s">
        <v>15607</v>
      </c>
      <c r="C7489" s="296" t="s">
        <v>72</v>
      </c>
      <c r="D7489" s="297" t="n">
        <v>0.122</v>
      </c>
      <c r="E7489" s="298" t="n">
        <f aca="false">1-D7489</f>
        <v>0.878</v>
      </c>
      <c r="F7489" s="299" t="n">
        <v>6.72</v>
      </c>
    </row>
    <row r="7490" customFormat="false" ht="15" hidden="false" customHeight="false" outlineLevel="0" collapsed="false">
      <c r="A7490" s="294" t="s">
        <v>15608</v>
      </c>
      <c r="B7490" s="295" t="s">
        <v>15609</v>
      </c>
      <c r="C7490" s="296" t="s">
        <v>15562</v>
      </c>
      <c r="D7490" s="297" t="n">
        <v>0.125</v>
      </c>
      <c r="E7490" s="298" t="n">
        <f aca="false">1-D7490</f>
        <v>0.875</v>
      </c>
      <c r="F7490" s="299" t="n">
        <v>4.48</v>
      </c>
    </row>
    <row r="7491" customFormat="false" ht="15" hidden="false" customHeight="false" outlineLevel="0" collapsed="false">
      <c r="A7491" s="294" t="s">
        <v>15610</v>
      </c>
      <c r="B7491" s="295" t="s">
        <v>15611</v>
      </c>
      <c r="C7491" s="296" t="s">
        <v>72</v>
      </c>
      <c r="D7491" s="297" t="n">
        <v>0.1254</v>
      </c>
      <c r="E7491" s="298" t="n">
        <f aca="false">1-D7491</f>
        <v>0.8746</v>
      </c>
      <c r="F7491" s="299" t="n">
        <v>8.77</v>
      </c>
    </row>
    <row r="7492" customFormat="false" ht="15" hidden="false" customHeight="false" outlineLevel="0" collapsed="false">
      <c r="A7492" s="294" t="s">
        <v>15612</v>
      </c>
      <c r="B7492" s="295" t="s">
        <v>15613</v>
      </c>
      <c r="C7492" s="296" t="s">
        <v>15562</v>
      </c>
      <c r="D7492" s="297" t="n">
        <v>0.1261</v>
      </c>
      <c r="E7492" s="298" t="n">
        <f aca="false">1-D7492</f>
        <v>0.8739</v>
      </c>
      <c r="F7492" s="299" t="n">
        <v>5.87</v>
      </c>
    </row>
    <row r="7493" customFormat="false" ht="15" hidden="false" customHeight="false" outlineLevel="0" collapsed="false">
      <c r="A7493" s="294" t="s">
        <v>15614</v>
      </c>
      <c r="B7493" s="295" t="s">
        <v>15615</v>
      </c>
      <c r="C7493" s="296" t="s">
        <v>72</v>
      </c>
      <c r="D7493" s="297" t="n">
        <v>0.1122</v>
      </c>
      <c r="E7493" s="298" t="n">
        <f aca="false">1-D7493</f>
        <v>0.8878</v>
      </c>
      <c r="F7493" s="299" t="n">
        <v>6.33</v>
      </c>
    </row>
    <row r="7494" customFormat="false" ht="15" hidden="false" customHeight="false" outlineLevel="0" collapsed="false">
      <c r="A7494" s="294" t="s">
        <v>15616</v>
      </c>
      <c r="B7494" s="295" t="s">
        <v>15617</v>
      </c>
      <c r="C7494" s="296" t="s">
        <v>15562</v>
      </c>
      <c r="D7494" s="297" t="n">
        <v>0.1143</v>
      </c>
      <c r="E7494" s="298" t="n">
        <f aca="false">1-D7494</f>
        <v>0.8857</v>
      </c>
      <c r="F7494" s="299" t="n">
        <v>4.2</v>
      </c>
    </row>
    <row r="7495" customFormat="false" ht="15" hidden="false" customHeight="false" outlineLevel="0" collapsed="false">
      <c r="A7495" s="294" t="s">
        <v>15618</v>
      </c>
      <c r="B7495" s="295" t="s">
        <v>15619</v>
      </c>
      <c r="C7495" s="296" t="s">
        <v>72</v>
      </c>
      <c r="D7495" s="297" t="n">
        <v>0.1155</v>
      </c>
      <c r="E7495" s="298" t="n">
        <f aca="false">1-D7495</f>
        <v>0.8845</v>
      </c>
      <c r="F7495" s="299" t="n">
        <v>8.57</v>
      </c>
    </row>
    <row r="7496" customFormat="false" ht="15" hidden="false" customHeight="false" outlineLevel="0" collapsed="false">
      <c r="A7496" s="294" t="s">
        <v>15620</v>
      </c>
      <c r="B7496" s="295" t="s">
        <v>15621</v>
      </c>
      <c r="C7496" s="296" t="s">
        <v>15562</v>
      </c>
      <c r="D7496" s="297" t="n">
        <v>0.1154</v>
      </c>
      <c r="E7496" s="298" t="n">
        <f aca="false">1-D7496</f>
        <v>0.8846</v>
      </c>
      <c r="F7496" s="299" t="n">
        <v>5.72</v>
      </c>
    </row>
    <row r="7497" customFormat="false" ht="15" hidden="false" customHeight="false" outlineLevel="0" collapsed="false">
      <c r="A7497" s="294" t="s">
        <v>15622</v>
      </c>
      <c r="B7497" s="295" t="s">
        <v>15623</v>
      </c>
      <c r="C7497" s="296" t="s">
        <v>72</v>
      </c>
      <c r="D7497" s="297" t="n">
        <v>0.1858</v>
      </c>
      <c r="E7497" s="298" t="n">
        <f aca="false">1-D7497</f>
        <v>0.8142</v>
      </c>
      <c r="F7497" s="299" t="n">
        <v>8.02</v>
      </c>
    </row>
    <row r="7498" customFormat="false" ht="15" hidden="false" customHeight="false" outlineLevel="0" collapsed="false">
      <c r="A7498" s="294" t="s">
        <v>15624</v>
      </c>
      <c r="B7498" s="295" t="s">
        <v>15625</v>
      </c>
      <c r="C7498" s="296" t="s">
        <v>15562</v>
      </c>
      <c r="D7498" s="297" t="n">
        <v>0.1835</v>
      </c>
      <c r="E7498" s="298" t="n">
        <f aca="false">1-D7498</f>
        <v>0.8165</v>
      </c>
      <c r="F7498" s="299" t="n">
        <v>5.34</v>
      </c>
    </row>
    <row r="7499" customFormat="false" ht="15" hidden="false" customHeight="false" outlineLevel="0" collapsed="false">
      <c r="A7499" s="294" t="s">
        <v>15626</v>
      </c>
      <c r="B7499" s="295" t="s">
        <v>15627</v>
      </c>
      <c r="C7499" s="296" t="s">
        <v>72</v>
      </c>
      <c r="D7499" s="297" t="n">
        <v>0.1862</v>
      </c>
      <c r="E7499" s="298" t="n">
        <f aca="false">1-D7499</f>
        <v>0.8138</v>
      </c>
      <c r="F7499" s="299" t="n">
        <v>9.4</v>
      </c>
    </row>
    <row r="7500" customFormat="false" ht="15" hidden="false" customHeight="false" outlineLevel="0" collapsed="false">
      <c r="A7500" s="294" t="s">
        <v>15628</v>
      </c>
      <c r="B7500" s="295" t="s">
        <v>15629</v>
      </c>
      <c r="C7500" s="296" t="s">
        <v>15562</v>
      </c>
      <c r="D7500" s="297" t="n">
        <v>0.1879</v>
      </c>
      <c r="E7500" s="298" t="n">
        <f aca="false">1-D7500</f>
        <v>0.8121</v>
      </c>
      <c r="F7500" s="299" t="n">
        <v>6.28</v>
      </c>
    </row>
    <row r="7501" customFormat="false" ht="15" hidden="false" customHeight="false" outlineLevel="0" collapsed="false">
      <c r="A7501" s="294" t="s">
        <v>15630</v>
      </c>
      <c r="B7501" s="295" t="s">
        <v>15631</v>
      </c>
      <c r="C7501" s="296" t="s">
        <v>15562</v>
      </c>
      <c r="D7501" s="297" t="n">
        <v>0.2325</v>
      </c>
      <c r="E7501" s="298" t="n">
        <f aca="false">1-D7501</f>
        <v>0.7675</v>
      </c>
      <c r="F7501" s="299" t="n">
        <v>19.1</v>
      </c>
    </row>
    <row r="7502" customFormat="false" ht="15" hidden="false" customHeight="false" outlineLevel="0" collapsed="false">
      <c r="A7502" s="294" t="s">
        <v>15632</v>
      </c>
      <c r="B7502" s="295" t="s">
        <v>15633</v>
      </c>
      <c r="C7502" s="296" t="s">
        <v>15562</v>
      </c>
      <c r="D7502" s="297" t="n">
        <v>0.2324</v>
      </c>
      <c r="E7502" s="298" t="n">
        <f aca="false">1-D7502</f>
        <v>0.7676</v>
      </c>
      <c r="F7502" s="299" t="n">
        <v>17.47</v>
      </c>
    </row>
    <row r="7503" customFormat="false" ht="15" hidden="false" customHeight="false" outlineLevel="0" collapsed="false">
      <c r="A7503" s="294" t="s">
        <v>15634</v>
      </c>
      <c r="B7503" s="295" t="s">
        <v>15635</v>
      </c>
      <c r="C7503" s="296" t="s">
        <v>15562</v>
      </c>
      <c r="D7503" s="297" t="n">
        <v>0.2328</v>
      </c>
      <c r="E7503" s="298" t="n">
        <f aca="false">1-D7503</f>
        <v>0.7672</v>
      </c>
      <c r="F7503" s="299" t="n">
        <v>43.64</v>
      </c>
    </row>
    <row r="7504" customFormat="false" ht="15" hidden="false" customHeight="false" outlineLevel="0" collapsed="false">
      <c r="A7504" s="294" t="s">
        <v>15636</v>
      </c>
      <c r="B7504" s="295" t="s">
        <v>15637</v>
      </c>
      <c r="C7504" s="296" t="s">
        <v>15562</v>
      </c>
      <c r="D7504" s="297" t="n">
        <v>0.2328</v>
      </c>
      <c r="E7504" s="298" t="n">
        <f aca="false">1-D7504</f>
        <v>0.7672</v>
      </c>
      <c r="F7504" s="299" t="n">
        <v>35.86</v>
      </c>
    </row>
    <row r="7505" customFormat="false" ht="15" hidden="false" customHeight="false" outlineLevel="0" collapsed="false">
      <c r="A7505" s="294" t="s">
        <v>15638</v>
      </c>
      <c r="B7505" s="295" t="s">
        <v>15639</v>
      </c>
      <c r="C7505" s="296" t="s">
        <v>15562</v>
      </c>
      <c r="D7505" s="297" t="n">
        <v>0.2327</v>
      </c>
      <c r="E7505" s="298" t="n">
        <f aca="false">1-D7505</f>
        <v>0.7673</v>
      </c>
      <c r="F7505" s="299" t="n">
        <v>47.78</v>
      </c>
    </row>
    <row r="7506" customFormat="false" ht="15" hidden="false" customHeight="false" outlineLevel="0" collapsed="false">
      <c r="A7506" s="294" t="s">
        <v>15640</v>
      </c>
      <c r="B7506" s="295" t="s">
        <v>15641</v>
      </c>
      <c r="C7506" s="296" t="s">
        <v>15562</v>
      </c>
      <c r="D7506" s="297" t="n">
        <v>0.2329</v>
      </c>
      <c r="E7506" s="298" t="n">
        <f aca="false">1-D7506</f>
        <v>0.7671</v>
      </c>
      <c r="F7506" s="299" t="n">
        <v>36.71</v>
      </c>
    </row>
    <row r="7507" customFormat="false" ht="15" hidden="false" customHeight="false" outlineLevel="0" collapsed="false">
      <c r="A7507" s="294" t="s">
        <v>15642</v>
      </c>
      <c r="B7507" s="295" t="s">
        <v>15643</v>
      </c>
      <c r="C7507" s="296" t="s">
        <v>15562</v>
      </c>
      <c r="D7507" s="297" t="n">
        <v>0.2327</v>
      </c>
      <c r="E7507" s="298" t="n">
        <f aca="false">1-D7507</f>
        <v>0.7673</v>
      </c>
      <c r="F7507" s="299" t="n">
        <v>28.06</v>
      </c>
    </row>
    <row r="7508" customFormat="false" ht="15" hidden="false" customHeight="false" outlineLevel="0" collapsed="false">
      <c r="A7508" s="294" t="s">
        <v>15644</v>
      </c>
      <c r="B7508" s="295" t="s">
        <v>15645</v>
      </c>
      <c r="C7508" s="296" t="s">
        <v>15562</v>
      </c>
      <c r="D7508" s="297" t="n">
        <v>0.2323</v>
      </c>
      <c r="E7508" s="298" t="n">
        <f aca="false">1-D7508</f>
        <v>0.7677</v>
      </c>
      <c r="F7508" s="299" t="n">
        <v>22.82</v>
      </c>
    </row>
    <row r="7509" customFormat="false" ht="15" hidden="false" customHeight="false" outlineLevel="0" collapsed="false">
      <c r="A7509" s="294" t="s">
        <v>15646</v>
      </c>
      <c r="B7509" s="295" t="s">
        <v>15647</v>
      </c>
      <c r="C7509" s="296" t="s">
        <v>15562</v>
      </c>
      <c r="D7509" s="297" t="n">
        <v>0.2329</v>
      </c>
      <c r="E7509" s="298" t="n">
        <f aca="false">1-D7509</f>
        <v>0.7671</v>
      </c>
      <c r="F7509" s="299" t="n">
        <v>47.65</v>
      </c>
    </row>
    <row r="7510" customFormat="false" ht="15" hidden="false" customHeight="false" outlineLevel="0" collapsed="false">
      <c r="A7510" s="294" t="s">
        <v>15648</v>
      </c>
      <c r="B7510" s="295" t="s">
        <v>15649</v>
      </c>
      <c r="C7510" s="296" t="s">
        <v>15562</v>
      </c>
      <c r="D7510" s="297" t="n">
        <v>0.2327</v>
      </c>
      <c r="E7510" s="298" t="n">
        <f aca="false">1-D7510</f>
        <v>0.7673</v>
      </c>
      <c r="F7510" s="299" t="n">
        <v>13.84</v>
      </c>
    </row>
    <row r="7511" customFormat="false" ht="15" hidden="false" customHeight="false" outlineLevel="0" collapsed="false">
      <c r="A7511" s="294" t="s">
        <v>15650</v>
      </c>
      <c r="B7511" s="295" t="s">
        <v>15651</v>
      </c>
      <c r="C7511" s="296" t="s">
        <v>15562</v>
      </c>
      <c r="D7511" s="297" t="n">
        <v>0.2319</v>
      </c>
      <c r="E7511" s="298" t="n">
        <f aca="false">1-D7511</f>
        <v>0.7681</v>
      </c>
      <c r="F7511" s="299" t="n">
        <v>11.77</v>
      </c>
    </row>
    <row r="7512" customFormat="false" ht="15" hidden="false" customHeight="false" outlineLevel="0" collapsed="false">
      <c r="A7512" s="294" t="s">
        <v>15652</v>
      </c>
      <c r="B7512" s="295" t="s">
        <v>15653</v>
      </c>
      <c r="C7512" s="296" t="s">
        <v>15562</v>
      </c>
      <c r="D7512" s="297" t="n">
        <v>0.233</v>
      </c>
      <c r="E7512" s="298" t="n">
        <f aca="false">1-D7512</f>
        <v>0.767</v>
      </c>
      <c r="F7512" s="299" t="n">
        <v>31.46</v>
      </c>
    </row>
    <row r="7513" customFormat="false" ht="15" hidden="false" customHeight="false" outlineLevel="0" collapsed="false">
      <c r="A7513" s="294" t="s">
        <v>15654</v>
      </c>
      <c r="B7513" s="295" t="s">
        <v>15655</v>
      </c>
      <c r="C7513" s="296" t="s">
        <v>15562</v>
      </c>
      <c r="D7513" s="297" t="n">
        <v>0.2329</v>
      </c>
      <c r="E7513" s="298" t="n">
        <f aca="false">1-D7513</f>
        <v>0.7671</v>
      </c>
      <c r="F7513" s="299" t="n">
        <v>25.85</v>
      </c>
    </row>
    <row r="7514" customFormat="false" ht="15" hidden="false" customHeight="false" outlineLevel="0" collapsed="false">
      <c r="A7514" s="294" t="s">
        <v>15656</v>
      </c>
      <c r="B7514" s="295" t="s">
        <v>15657</v>
      </c>
      <c r="C7514" s="296" t="s">
        <v>15562</v>
      </c>
      <c r="D7514" s="297" t="n">
        <v>0.2327</v>
      </c>
      <c r="E7514" s="298" t="n">
        <f aca="false">1-D7514</f>
        <v>0.7673</v>
      </c>
      <c r="F7514" s="299" t="n">
        <v>39.11</v>
      </c>
    </row>
    <row r="7515" customFormat="false" ht="15" hidden="false" customHeight="false" outlineLevel="0" collapsed="false">
      <c r="A7515" s="294" t="s">
        <v>15658</v>
      </c>
      <c r="B7515" s="295" t="s">
        <v>15659</v>
      </c>
      <c r="C7515" s="296" t="s">
        <v>15562</v>
      </c>
      <c r="D7515" s="297" t="n">
        <v>0.2329</v>
      </c>
      <c r="E7515" s="298" t="n">
        <f aca="false">1-D7515</f>
        <v>0.7671</v>
      </c>
      <c r="F7515" s="299" t="n">
        <v>31.04</v>
      </c>
    </row>
    <row r="7516" customFormat="false" ht="15" hidden="false" customHeight="false" outlineLevel="0" collapsed="false">
      <c r="A7516" s="294" t="s">
        <v>15660</v>
      </c>
      <c r="B7516" s="295" t="s">
        <v>15661</v>
      </c>
      <c r="C7516" s="296" t="s">
        <v>15562</v>
      </c>
      <c r="D7516" s="297" t="n">
        <v>0.2324</v>
      </c>
      <c r="E7516" s="298" t="n">
        <f aca="false">1-D7516</f>
        <v>0.7676</v>
      </c>
      <c r="F7516" s="299" t="n">
        <v>26.63</v>
      </c>
    </row>
    <row r="7517" customFormat="false" ht="15" hidden="false" customHeight="false" outlineLevel="0" collapsed="false">
      <c r="A7517" s="294" t="s">
        <v>15662</v>
      </c>
      <c r="B7517" s="295" t="s">
        <v>15663</v>
      </c>
      <c r="C7517" s="296" t="s">
        <v>15562</v>
      </c>
      <c r="D7517" s="297" t="n">
        <v>0.232</v>
      </c>
      <c r="E7517" s="298" t="n">
        <f aca="false">1-D7517</f>
        <v>0.768</v>
      </c>
      <c r="F7517" s="299" t="n">
        <v>20.73</v>
      </c>
    </row>
    <row r="7518" customFormat="false" ht="15" hidden="false" customHeight="false" outlineLevel="0" collapsed="false">
      <c r="A7518" s="294" t="s">
        <v>15664</v>
      </c>
      <c r="B7518" s="295" t="s">
        <v>15665</v>
      </c>
      <c r="C7518" s="296" t="s">
        <v>15562</v>
      </c>
      <c r="D7518" s="297" t="n">
        <v>0.2329</v>
      </c>
      <c r="E7518" s="298" t="n">
        <f aca="false">1-D7518</f>
        <v>0.7671</v>
      </c>
      <c r="F7518" s="299" t="n">
        <v>29.84</v>
      </c>
    </row>
    <row r="7519" customFormat="false" ht="15" hidden="false" customHeight="false" outlineLevel="0" collapsed="false">
      <c r="A7519" s="294" t="s">
        <v>15666</v>
      </c>
      <c r="B7519" s="295" t="s">
        <v>15667</v>
      </c>
      <c r="C7519" s="296" t="s">
        <v>15562</v>
      </c>
      <c r="D7519" s="297" t="n">
        <v>0.2324</v>
      </c>
      <c r="E7519" s="298" t="n">
        <f aca="false">1-D7519</f>
        <v>0.7676</v>
      </c>
      <c r="F7519" s="299" t="n">
        <v>21.34</v>
      </c>
    </row>
    <row r="7520" customFormat="false" ht="15" hidden="false" customHeight="false" outlineLevel="0" collapsed="false">
      <c r="A7520" s="294" t="s">
        <v>15668</v>
      </c>
      <c r="B7520" s="295" t="s">
        <v>15669</v>
      </c>
      <c r="C7520" s="296" t="s">
        <v>15562</v>
      </c>
      <c r="D7520" s="297" t="n">
        <v>0.2323</v>
      </c>
      <c r="E7520" s="298" t="n">
        <f aca="false">1-D7520</f>
        <v>0.7677</v>
      </c>
      <c r="F7520" s="299" t="n">
        <v>18.94</v>
      </c>
    </row>
    <row r="7521" customFormat="false" ht="15" hidden="false" customHeight="false" outlineLevel="0" collapsed="false">
      <c r="A7521" s="294" t="s">
        <v>15670</v>
      </c>
      <c r="B7521" s="295" t="s">
        <v>15671</v>
      </c>
      <c r="C7521" s="296" t="s">
        <v>15562</v>
      </c>
      <c r="D7521" s="297" t="n">
        <v>0.2322</v>
      </c>
      <c r="E7521" s="298" t="n">
        <f aca="false">1-D7521</f>
        <v>0.7678</v>
      </c>
      <c r="F7521" s="299" t="n">
        <v>16.88</v>
      </c>
    </row>
    <row r="7522" customFormat="false" ht="15" hidden="false" customHeight="false" outlineLevel="0" collapsed="false">
      <c r="A7522" s="294" t="s">
        <v>15672</v>
      </c>
      <c r="B7522" s="295" t="s">
        <v>15673</v>
      </c>
      <c r="C7522" s="296" t="s">
        <v>15562</v>
      </c>
      <c r="D7522" s="297" t="n">
        <v>0.233</v>
      </c>
      <c r="E7522" s="298" t="n">
        <f aca="false">1-D7522</f>
        <v>0.767</v>
      </c>
      <c r="F7522" s="299" t="n">
        <v>41.51</v>
      </c>
    </row>
    <row r="7523" customFormat="false" ht="15" hidden="false" customHeight="false" outlineLevel="0" collapsed="false">
      <c r="A7523" s="294" t="s">
        <v>15674</v>
      </c>
      <c r="B7523" s="295" t="s">
        <v>15675</v>
      </c>
      <c r="C7523" s="296" t="s">
        <v>15562</v>
      </c>
      <c r="D7523" s="297" t="n">
        <v>0.233</v>
      </c>
      <c r="E7523" s="298" t="n">
        <f aca="false">1-D7523</f>
        <v>0.767</v>
      </c>
      <c r="F7523" s="299" t="n">
        <v>102.81</v>
      </c>
    </row>
    <row r="7524" customFormat="false" ht="15" hidden="false" customHeight="false" outlineLevel="0" collapsed="false">
      <c r="A7524" s="294" t="s">
        <v>15676</v>
      </c>
      <c r="B7524" s="295" t="s">
        <v>15677</v>
      </c>
      <c r="C7524" s="296" t="s">
        <v>15562</v>
      </c>
      <c r="D7524" s="297" t="n">
        <v>0.2329</v>
      </c>
      <c r="E7524" s="298" t="n">
        <f aca="false">1-D7524</f>
        <v>0.7671</v>
      </c>
      <c r="F7524" s="299" t="n">
        <v>88.96</v>
      </c>
    </row>
    <row r="7525" customFormat="false" ht="15" hidden="false" customHeight="false" outlineLevel="0" collapsed="false">
      <c r="A7525" s="294" t="s">
        <v>15678</v>
      </c>
      <c r="B7525" s="295" t="s">
        <v>15679</v>
      </c>
      <c r="C7525" s="296" t="s">
        <v>15562</v>
      </c>
      <c r="D7525" s="297" t="n">
        <v>0.2331</v>
      </c>
      <c r="E7525" s="298" t="n">
        <f aca="false">1-D7525</f>
        <v>0.7669</v>
      </c>
      <c r="F7525" s="299" t="n">
        <v>69.93</v>
      </c>
    </row>
    <row r="7526" customFormat="false" ht="15" hidden="false" customHeight="false" outlineLevel="0" collapsed="false">
      <c r="A7526" s="294" t="s">
        <v>15680</v>
      </c>
      <c r="B7526" s="295" t="s">
        <v>15681</v>
      </c>
      <c r="C7526" s="296" t="s">
        <v>15562</v>
      </c>
      <c r="D7526" s="297" t="n">
        <v>0.233</v>
      </c>
      <c r="E7526" s="298" t="n">
        <f aca="false">1-D7526</f>
        <v>0.767</v>
      </c>
      <c r="F7526" s="299" t="n">
        <v>50.51</v>
      </c>
    </row>
    <row r="7527" customFormat="false" ht="15" hidden="false" customHeight="false" outlineLevel="0" collapsed="false">
      <c r="A7527" s="294" t="s">
        <v>15682</v>
      </c>
      <c r="B7527" s="295" t="s">
        <v>15683</v>
      </c>
      <c r="C7527" s="296" t="s">
        <v>15562</v>
      </c>
      <c r="D7527" s="297" t="n">
        <v>0.2331</v>
      </c>
      <c r="E7527" s="298" t="n">
        <f aca="false">1-D7527</f>
        <v>0.7669</v>
      </c>
      <c r="F7527" s="299" t="n">
        <v>37.75</v>
      </c>
    </row>
    <row r="7528" customFormat="false" ht="15" hidden="false" customHeight="false" outlineLevel="0" collapsed="false">
      <c r="A7528" s="294" t="s">
        <v>15684</v>
      </c>
      <c r="B7528" s="295" t="s">
        <v>15685</v>
      </c>
      <c r="C7528" s="296" t="s">
        <v>15562</v>
      </c>
      <c r="D7528" s="297" t="n">
        <v>0.2328</v>
      </c>
      <c r="E7528" s="298" t="n">
        <f aca="false">1-D7528</f>
        <v>0.7672</v>
      </c>
      <c r="F7528" s="299" t="n">
        <v>39.18</v>
      </c>
    </row>
    <row r="7529" customFormat="false" ht="15" hidden="false" customHeight="false" outlineLevel="0" collapsed="false">
      <c r="A7529" s="294" t="s">
        <v>15686</v>
      </c>
      <c r="B7529" s="295" t="s">
        <v>15687</v>
      </c>
      <c r="C7529" s="296" t="s">
        <v>15562</v>
      </c>
      <c r="D7529" s="297" t="n">
        <v>0.233</v>
      </c>
      <c r="E7529" s="298" t="n">
        <f aca="false">1-D7529</f>
        <v>0.767</v>
      </c>
      <c r="F7529" s="299" t="n">
        <v>203.07</v>
      </c>
    </row>
    <row r="7530" customFormat="false" ht="15" hidden="false" customHeight="false" outlineLevel="0" collapsed="false">
      <c r="A7530" s="294" t="s">
        <v>15688</v>
      </c>
      <c r="B7530" s="295" t="s">
        <v>15689</v>
      </c>
      <c r="C7530" s="296" t="s">
        <v>15562</v>
      </c>
      <c r="D7530" s="297" t="n">
        <v>0.233</v>
      </c>
      <c r="E7530" s="298" t="n">
        <f aca="false">1-D7530</f>
        <v>0.767</v>
      </c>
      <c r="F7530" s="299" t="n">
        <v>155.88</v>
      </c>
    </row>
    <row r="7531" customFormat="false" ht="15" hidden="false" customHeight="false" outlineLevel="0" collapsed="false">
      <c r="A7531" s="294" t="s">
        <v>15690</v>
      </c>
      <c r="B7531" s="295" t="s">
        <v>15691</v>
      </c>
      <c r="C7531" s="296" t="s">
        <v>15562</v>
      </c>
      <c r="D7531" s="297" t="n">
        <v>0.2329</v>
      </c>
      <c r="E7531" s="298" t="n">
        <f aca="false">1-D7531</f>
        <v>0.7671</v>
      </c>
      <c r="F7531" s="299" t="n">
        <v>140.42</v>
      </c>
    </row>
    <row r="7532" customFormat="false" ht="15" hidden="false" customHeight="false" outlineLevel="0" collapsed="false">
      <c r="A7532" s="294" t="s">
        <v>15692</v>
      </c>
      <c r="B7532" s="295" t="s">
        <v>15693</v>
      </c>
      <c r="C7532" s="296" t="s">
        <v>72</v>
      </c>
      <c r="D7532" s="297" t="n">
        <v>0.1013</v>
      </c>
      <c r="E7532" s="298" t="n">
        <f aca="false">1-D7532</f>
        <v>0.8987</v>
      </c>
      <c r="F7532" s="299" t="n">
        <v>20.93</v>
      </c>
    </row>
    <row r="7533" customFormat="false" ht="15" hidden="false" customHeight="false" outlineLevel="0" collapsed="false">
      <c r="A7533" s="294" t="s">
        <v>15694</v>
      </c>
      <c r="B7533" s="295" t="s">
        <v>15695</v>
      </c>
      <c r="C7533" s="296" t="s">
        <v>72</v>
      </c>
      <c r="D7533" s="297" t="n">
        <v>0.1253</v>
      </c>
      <c r="E7533" s="298" t="n">
        <f aca="false">1-D7533</f>
        <v>0.8747</v>
      </c>
      <c r="F7533" s="299" t="n">
        <v>18.91</v>
      </c>
    </row>
    <row r="7534" customFormat="false" ht="15" hidden="false" customHeight="false" outlineLevel="0" collapsed="false">
      <c r="A7534" s="294" t="s">
        <v>15696</v>
      </c>
      <c r="B7534" s="295" t="s">
        <v>15697</v>
      </c>
      <c r="C7534" s="296" t="s">
        <v>15562</v>
      </c>
      <c r="D7534" s="297" t="n">
        <v>0.3069</v>
      </c>
      <c r="E7534" s="298" t="n">
        <f aca="false">1-D7534</f>
        <v>0.6931</v>
      </c>
      <c r="F7534" s="299" t="n">
        <v>306.72</v>
      </c>
    </row>
    <row r="7535" customFormat="false" ht="15" hidden="false" customHeight="false" outlineLevel="0" collapsed="false">
      <c r="A7535" s="294" t="s">
        <v>15698</v>
      </c>
      <c r="B7535" s="295" t="s">
        <v>15699</v>
      </c>
      <c r="C7535" s="296" t="s">
        <v>15562</v>
      </c>
      <c r="D7535" s="297" t="n">
        <v>0.3069</v>
      </c>
      <c r="E7535" s="298" t="n">
        <f aca="false">1-D7535</f>
        <v>0.6931</v>
      </c>
      <c r="F7535" s="299" t="n">
        <v>180.04</v>
      </c>
    </row>
    <row r="7536" customFormat="false" ht="15" hidden="false" customHeight="false" outlineLevel="0" collapsed="false">
      <c r="A7536" s="294" t="s">
        <v>15700</v>
      </c>
      <c r="B7536" s="295" t="s">
        <v>15701</v>
      </c>
      <c r="C7536" s="296" t="s">
        <v>15562</v>
      </c>
      <c r="D7536" s="297" t="n">
        <v>0.3069</v>
      </c>
      <c r="E7536" s="298" t="n">
        <f aca="false">1-D7536</f>
        <v>0.6931</v>
      </c>
      <c r="F7536" s="299" t="n">
        <v>617.98</v>
      </c>
    </row>
    <row r="7537" customFormat="false" ht="15" hidden="false" customHeight="false" outlineLevel="0" collapsed="false">
      <c r="A7537" s="294" t="s">
        <v>15702</v>
      </c>
      <c r="B7537" s="295" t="s">
        <v>15703</v>
      </c>
      <c r="C7537" s="296" t="s">
        <v>15367</v>
      </c>
      <c r="D7537" s="297" t="n">
        <v>0.1207</v>
      </c>
      <c r="E7537" s="298" t="n">
        <f aca="false">1-D7537</f>
        <v>0.8793</v>
      </c>
      <c r="F7537" s="299" t="n">
        <v>7.54</v>
      </c>
    </row>
    <row r="7538" customFormat="false" ht="15" hidden="false" customHeight="false" outlineLevel="0" collapsed="false">
      <c r="A7538" s="294" t="s">
        <v>15704</v>
      </c>
      <c r="B7538" s="295" t="s">
        <v>15705</v>
      </c>
      <c r="C7538" s="296" t="s">
        <v>15706</v>
      </c>
      <c r="D7538" s="297" t="n">
        <v>0.1213</v>
      </c>
      <c r="E7538" s="298" t="n">
        <f aca="false">1-D7538</f>
        <v>0.8787</v>
      </c>
      <c r="F7538" s="299" t="n">
        <v>5.03</v>
      </c>
    </row>
    <row r="7539" customFormat="false" ht="15" hidden="false" customHeight="false" outlineLevel="0" collapsed="false">
      <c r="A7539" s="294" t="s">
        <v>15707</v>
      </c>
      <c r="B7539" s="295" t="s">
        <v>15708</v>
      </c>
      <c r="C7539" s="296" t="s">
        <v>15367</v>
      </c>
      <c r="D7539" s="297" t="n">
        <v>0.1203</v>
      </c>
      <c r="E7539" s="298" t="n">
        <f aca="false">1-D7539</f>
        <v>0.8797</v>
      </c>
      <c r="F7539" s="299" t="n">
        <v>3.16</v>
      </c>
    </row>
    <row r="7540" customFormat="false" ht="15" hidden="false" customHeight="false" outlineLevel="0" collapsed="false">
      <c r="A7540" s="294" t="s">
        <v>15709</v>
      </c>
      <c r="B7540" s="295" t="s">
        <v>15710</v>
      </c>
      <c r="C7540" s="296" t="s">
        <v>15706</v>
      </c>
      <c r="D7540" s="297" t="n">
        <v>0.119</v>
      </c>
      <c r="E7540" s="298" t="n">
        <f aca="false">1-D7540</f>
        <v>0.881</v>
      </c>
      <c r="F7540" s="299" t="n">
        <v>2.1</v>
      </c>
    </row>
    <row r="7541" customFormat="false" ht="15" hidden="false" customHeight="false" outlineLevel="0" collapsed="false">
      <c r="A7541" s="294" t="s">
        <v>15711</v>
      </c>
      <c r="B7541" s="295" t="s">
        <v>15712</v>
      </c>
      <c r="C7541" s="296" t="s">
        <v>15367</v>
      </c>
      <c r="D7541" s="297" t="n">
        <v>0.1218</v>
      </c>
      <c r="E7541" s="298" t="n">
        <f aca="false">1-D7541</f>
        <v>0.8782</v>
      </c>
      <c r="F7541" s="299" t="n">
        <v>2.71</v>
      </c>
    </row>
    <row r="7542" customFormat="false" ht="15" hidden="false" customHeight="false" outlineLevel="0" collapsed="false">
      <c r="A7542" s="294" t="s">
        <v>15713</v>
      </c>
      <c r="B7542" s="295" t="s">
        <v>15714</v>
      </c>
      <c r="C7542" s="296" t="s">
        <v>15706</v>
      </c>
      <c r="D7542" s="297" t="n">
        <v>0.1148</v>
      </c>
      <c r="E7542" s="298" t="n">
        <f aca="false">1-D7542</f>
        <v>0.8852</v>
      </c>
      <c r="F7542" s="299" t="n">
        <v>1.83</v>
      </c>
    </row>
    <row r="7543" customFormat="false" ht="15" hidden="false" customHeight="false" outlineLevel="0" collapsed="false">
      <c r="A7543" s="294" t="s">
        <v>15715</v>
      </c>
      <c r="B7543" s="295" t="s">
        <v>15716</v>
      </c>
      <c r="C7543" s="296" t="s">
        <v>15367</v>
      </c>
      <c r="D7543" s="297" t="n">
        <v>0.1122</v>
      </c>
      <c r="E7543" s="298" t="n">
        <f aca="false">1-D7543</f>
        <v>0.8878</v>
      </c>
      <c r="F7543" s="299" t="n">
        <v>0.98</v>
      </c>
    </row>
    <row r="7544" customFormat="false" ht="15" hidden="false" customHeight="false" outlineLevel="0" collapsed="false">
      <c r="A7544" s="294" t="s">
        <v>15717</v>
      </c>
      <c r="B7544" s="295" t="s">
        <v>15718</v>
      </c>
      <c r="C7544" s="296" t="s">
        <v>15706</v>
      </c>
      <c r="D7544" s="297" t="n">
        <v>0.1061</v>
      </c>
      <c r="E7544" s="298" t="n">
        <f aca="false">1-D7544</f>
        <v>0.8939</v>
      </c>
      <c r="F7544" s="299" t="n">
        <v>0.66</v>
      </c>
    </row>
    <row r="7545" customFormat="false" ht="15" hidden="false" customHeight="false" outlineLevel="0" collapsed="false">
      <c r="A7545" s="294" t="s">
        <v>15719</v>
      </c>
      <c r="B7545" s="295" t="s">
        <v>15720</v>
      </c>
      <c r="C7545" s="296" t="s">
        <v>15367</v>
      </c>
      <c r="D7545" s="297" t="n">
        <v>0.12</v>
      </c>
      <c r="E7545" s="298" t="n">
        <f aca="false">1-D7545</f>
        <v>0.88</v>
      </c>
      <c r="F7545" s="299" t="n">
        <v>2.5</v>
      </c>
    </row>
    <row r="7546" customFormat="false" ht="15" hidden="false" customHeight="false" outlineLevel="0" collapsed="false">
      <c r="A7546" s="294" t="s">
        <v>15721</v>
      </c>
      <c r="B7546" s="295" t="s">
        <v>15722</v>
      </c>
      <c r="C7546" s="296" t="s">
        <v>15706</v>
      </c>
      <c r="D7546" s="297" t="n">
        <v>0.119</v>
      </c>
      <c r="E7546" s="298" t="n">
        <f aca="false">1-D7546</f>
        <v>0.881</v>
      </c>
      <c r="F7546" s="299" t="n">
        <v>1.68</v>
      </c>
    </row>
    <row r="7547" customFormat="false" ht="15" hidden="false" customHeight="false" outlineLevel="0" collapsed="false">
      <c r="A7547" s="294" t="s">
        <v>15723</v>
      </c>
      <c r="B7547" s="295" t="s">
        <v>15724</v>
      </c>
      <c r="C7547" s="296" t="s">
        <v>15706</v>
      </c>
      <c r="D7547" s="297" t="n">
        <v>0.1002</v>
      </c>
      <c r="E7547" s="298" t="n">
        <f aca="false">1-D7547</f>
        <v>0.8998</v>
      </c>
      <c r="F7547" s="299" t="n">
        <v>4.29</v>
      </c>
    </row>
    <row r="7548" customFormat="false" ht="15" hidden="false" customHeight="false" outlineLevel="0" collapsed="false">
      <c r="A7548" s="294" t="s">
        <v>15725</v>
      </c>
      <c r="B7548" s="295" t="s">
        <v>15726</v>
      </c>
      <c r="C7548" s="296" t="s">
        <v>15367</v>
      </c>
      <c r="D7548" s="297" t="n">
        <v>0.1006</v>
      </c>
      <c r="E7548" s="298" t="n">
        <f aca="false">1-D7548</f>
        <v>0.8994</v>
      </c>
      <c r="F7548" s="299" t="n">
        <v>6.46</v>
      </c>
    </row>
    <row r="7549" customFormat="false" ht="15" hidden="false" customHeight="false" outlineLevel="0" collapsed="false">
      <c r="A7549" s="294" t="s">
        <v>15727</v>
      </c>
      <c r="B7549" s="295" t="s">
        <v>15728</v>
      </c>
      <c r="C7549" s="296" t="s">
        <v>15367</v>
      </c>
      <c r="D7549" s="297" t="n">
        <v>0.1</v>
      </c>
      <c r="E7549" s="298" t="n">
        <f aca="false">1-D7549</f>
        <v>0.9</v>
      </c>
      <c r="F7549" s="299" t="n">
        <v>2.7</v>
      </c>
    </row>
    <row r="7550" customFormat="false" ht="15" hidden="false" customHeight="false" outlineLevel="0" collapsed="false">
      <c r="A7550" s="294" t="s">
        <v>15729</v>
      </c>
      <c r="B7550" s="295" t="s">
        <v>15730</v>
      </c>
      <c r="C7550" s="296" t="s">
        <v>15706</v>
      </c>
      <c r="D7550" s="297" t="n">
        <v>0.095</v>
      </c>
      <c r="E7550" s="298" t="n">
        <f aca="false">1-D7550</f>
        <v>0.905</v>
      </c>
      <c r="F7550" s="299" t="n">
        <v>1.79</v>
      </c>
    </row>
    <row r="7551" customFormat="false" ht="15" hidden="false" customHeight="false" outlineLevel="0" collapsed="false">
      <c r="A7551" s="294" t="s">
        <v>15731</v>
      </c>
      <c r="B7551" s="295" t="s">
        <v>15732</v>
      </c>
      <c r="C7551" s="296" t="s">
        <v>15367</v>
      </c>
      <c r="D7551" s="297" t="n">
        <v>0.0987</v>
      </c>
      <c r="E7551" s="298" t="n">
        <f aca="false">1-D7551</f>
        <v>0.9013</v>
      </c>
      <c r="F7551" s="299" t="n">
        <v>2.33</v>
      </c>
    </row>
    <row r="7552" customFormat="false" ht="15" hidden="false" customHeight="false" outlineLevel="0" collapsed="false">
      <c r="A7552" s="294" t="s">
        <v>15733</v>
      </c>
      <c r="B7552" s="295" t="s">
        <v>15734</v>
      </c>
      <c r="C7552" s="296" t="s">
        <v>15706</v>
      </c>
      <c r="D7552" s="297" t="n">
        <v>0.0974</v>
      </c>
      <c r="E7552" s="298" t="n">
        <f aca="false">1-D7552</f>
        <v>0.9026</v>
      </c>
      <c r="F7552" s="299" t="n">
        <v>1.54</v>
      </c>
    </row>
    <row r="7553" customFormat="false" ht="15" hidden="false" customHeight="false" outlineLevel="0" collapsed="false">
      <c r="A7553" s="294" t="s">
        <v>15735</v>
      </c>
      <c r="B7553" s="295" t="s">
        <v>15736</v>
      </c>
      <c r="C7553" s="296" t="s">
        <v>15367</v>
      </c>
      <c r="D7553" s="297" t="n">
        <v>0.0941</v>
      </c>
      <c r="E7553" s="298" t="n">
        <f aca="false">1-D7553</f>
        <v>0.9059</v>
      </c>
      <c r="F7553" s="299" t="n">
        <v>0.85</v>
      </c>
    </row>
    <row r="7554" customFormat="false" ht="15" hidden="false" customHeight="false" outlineLevel="0" collapsed="false">
      <c r="A7554" s="294" t="s">
        <v>15737</v>
      </c>
      <c r="B7554" s="295" t="s">
        <v>15738</v>
      </c>
      <c r="C7554" s="296" t="s">
        <v>15706</v>
      </c>
      <c r="D7554" s="297" t="n">
        <v>0.0877</v>
      </c>
      <c r="E7554" s="298" t="n">
        <f aca="false">1-D7554</f>
        <v>0.9123</v>
      </c>
      <c r="F7554" s="299" t="n">
        <v>0.57</v>
      </c>
    </row>
    <row r="7555" customFormat="false" ht="15" hidden="false" customHeight="false" outlineLevel="0" collapsed="false">
      <c r="A7555" s="294" t="s">
        <v>15739</v>
      </c>
      <c r="B7555" s="295" t="s">
        <v>15740</v>
      </c>
      <c r="C7555" s="296" t="s">
        <v>15367</v>
      </c>
      <c r="D7555" s="297" t="n">
        <v>0.0991</v>
      </c>
      <c r="E7555" s="298" t="n">
        <f aca="false">1-D7555</f>
        <v>0.9009</v>
      </c>
      <c r="F7555" s="299" t="n">
        <v>2.12</v>
      </c>
    </row>
    <row r="7556" customFormat="false" ht="15" hidden="false" customHeight="false" outlineLevel="0" collapsed="false">
      <c r="A7556" s="294" t="s">
        <v>15741</v>
      </c>
      <c r="B7556" s="295" t="s">
        <v>15742</v>
      </c>
      <c r="C7556" s="296" t="s">
        <v>15706</v>
      </c>
      <c r="D7556" s="297" t="n">
        <v>0.0972</v>
      </c>
      <c r="E7556" s="298" t="n">
        <f aca="false">1-D7556</f>
        <v>0.9028</v>
      </c>
      <c r="F7556" s="299" t="n">
        <v>1.44</v>
      </c>
    </row>
    <row r="7557" customFormat="false" ht="15" hidden="false" customHeight="false" outlineLevel="0" collapsed="false">
      <c r="A7557" s="294" t="s">
        <v>15743</v>
      </c>
      <c r="B7557" s="295" t="s">
        <v>15744</v>
      </c>
      <c r="C7557" s="296" t="s">
        <v>15367</v>
      </c>
      <c r="D7557" s="297" t="n">
        <v>0.0927</v>
      </c>
      <c r="E7557" s="298" t="n">
        <f aca="false">1-D7557</f>
        <v>0.9073</v>
      </c>
      <c r="F7557" s="299" t="n">
        <v>5.5</v>
      </c>
    </row>
    <row r="7558" customFormat="false" ht="15" hidden="false" customHeight="false" outlineLevel="0" collapsed="false">
      <c r="A7558" s="294" t="s">
        <v>15745</v>
      </c>
      <c r="B7558" s="295" t="s">
        <v>15746</v>
      </c>
      <c r="C7558" s="296" t="s">
        <v>15706</v>
      </c>
      <c r="D7558" s="297" t="n">
        <v>0.0926</v>
      </c>
      <c r="E7558" s="298" t="n">
        <f aca="false">1-D7558</f>
        <v>0.9074</v>
      </c>
      <c r="F7558" s="299" t="n">
        <v>3.67</v>
      </c>
    </row>
    <row r="7559" customFormat="false" ht="15" hidden="false" customHeight="false" outlineLevel="0" collapsed="false">
      <c r="A7559" s="294" t="s">
        <v>15747</v>
      </c>
      <c r="B7559" s="295" t="s">
        <v>15748</v>
      </c>
      <c r="C7559" s="296" t="s">
        <v>15367</v>
      </c>
      <c r="D7559" s="297" t="n">
        <v>0.0917</v>
      </c>
      <c r="E7559" s="298" t="n">
        <f aca="false">1-D7559</f>
        <v>0.9083</v>
      </c>
      <c r="F7559" s="299" t="n">
        <v>2.29</v>
      </c>
    </row>
    <row r="7560" customFormat="false" ht="15" hidden="false" customHeight="false" outlineLevel="0" collapsed="false">
      <c r="A7560" s="294" t="s">
        <v>15749</v>
      </c>
      <c r="B7560" s="295" t="s">
        <v>15750</v>
      </c>
      <c r="C7560" s="296" t="s">
        <v>15706</v>
      </c>
      <c r="D7560" s="297" t="n">
        <v>0.0909</v>
      </c>
      <c r="E7560" s="298" t="n">
        <f aca="false">1-D7560</f>
        <v>0.9091</v>
      </c>
      <c r="F7560" s="299" t="n">
        <v>1.54</v>
      </c>
    </row>
    <row r="7561" customFormat="false" ht="15" hidden="false" customHeight="false" outlineLevel="0" collapsed="false">
      <c r="A7561" s="294" t="s">
        <v>15751</v>
      </c>
      <c r="B7561" s="295" t="s">
        <v>15752</v>
      </c>
      <c r="C7561" s="296" t="s">
        <v>15367</v>
      </c>
      <c r="D7561" s="297" t="n">
        <v>0.0859</v>
      </c>
      <c r="E7561" s="298" t="n">
        <f aca="false">1-D7561</f>
        <v>0.9141</v>
      </c>
      <c r="F7561" s="299" t="n">
        <v>1.98</v>
      </c>
    </row>
    <row r="7562" customFormat="false" ht="15" hidden="false" customHeight="false" outlineLevel="0" collapsed="false">
      <c r="A7562" s="294" t="s">
        <v>15753</v>
      </c>
      <c r="B7562" s="295" t="s">
        <v>15754</v>
      </c>
      <c r="C7562" s="296" t="s">
        <v>15706</v>
      </c>
      <c r="D7562" s="297" t="n">
        <v>0.0827</v>
      </c>
      <c r="E7562" s="298" t="n">
        <f aca="false">1-D7562</f>
        <v>0.9173</v>
      </c>
      <c r="F7562" s="299" t="n">
        <v>1.33</v>
      </c>
    </row>
    <row r="7563" customFormat="false" ht="15" hidden="false" customHeight="false" outlineLevel="0" collapsed="false">
      <c r="A7563" s="294" t="s">
        <v>15755</v>
      </c>
      <c r="B7563" s="295" t="s">
        <v>15756</v>
      </c>
      <c r="C7563" s="296" t="s">
        <v>15367</v>
      </c>
      <c r="D7563" s="297" t="n">
        <v>0.0811</v>
      </c>
      <c r="E7563" s="298" t="n">
        <f aca="false">1-D7563</f>
        <v>0.9189</v>
      </c>
      <c r="F7563" s="299" t="n">
        <v>0.74</v>
      </c>
    </row>
    <row r="7564" customFormat="false" ht="15" hidden="false" customHeight="false" outlineLevel="0" collapsed="false">
      <c r="A7564" s="294" t="s">
        <v>15757</v>
      </c>
      <c r="B7564" s="295" t="s">
        <v>15758</v>
      </c>
      <c r="C7564" s="296" t="s">
        <v>15706</v>
      </c>
      <c r="D7564" s="297" t="n">
        <v>0.087</v>
      </c>
      <c r="E7564" s="298" t="n">
        <f aca="false">1-D7564</f>
        <v>0.913</v>
      </c>
      <c r="F7564" s="299" t="n">
        <v>0.46</v>
      </c>
    </row>
    <row r="7565" customFormat="false" ht="15" hidden="false" customHeight="false" outlineLevel="0" collapsed="false">
      <c r="A7565" s="294" t="s">
        <v>15759</v>
      </c>
      <c r="B7565" s="295" t="s">
        <v>15760</v>
      </c>
      <c r="C7565" s="296" t="s">
        <v>15367</v>
      </c>
      <c r="D7565" s="297" t="n">
        <v>0.0884</v>
      </c>
      <c r="E7565" s="298" t="n">
        <f aca="false">1-D7565</f>
        <v>0.9116</v>
      </c>
      <c r="F7565" s="299" t="n">
        <v>1.81</v>
      </c>
    </row>
    <row r="7566" customFormat="false" ht="15" hidden="false" customHeight="false" outlineLevel="0" collapsed="false">
      <c r="A7566" s="294" t="s">
        <v>15761</v>
      </c>
      <c r="B7566" s="295" t="s">
        <v>15762</v>
      </c>
      <c r="C7566" s="296" t="s">
        <v>15706</v>
      </c>
      <c r="D7566" s="297" t="n">
        <v>0.0909</v>
      </c>
      <c r="E7566" s="298" t="n">
        <f aca="false">1-D7566</f>
        <v>0.9091</v>
      </c>
      <c r="F7566" s="299" t="n">
        <v>1.21</v>
      </c>
    </row>
    <row r="7567" customFormat="false" ht="15" hidden="false" customHeight="false" outlineLevel="0" collapsed="false">
      <c r="A7567" s="294" t="s">
        <v>15763</v>
      </c>
      <c r="B7567" s="295" t="s">
        <v>15764</v>
      </c>
      <c r="C7567" s="296" t="s">
        <v>15367</v>
      </c>
      <c r="D7567" s="297" t="n">
        <v>0.1689</v>
      </c>
      <c r="E7567" s="298" t="n">
        <f aca="false">1-D7567</f>
        <v>0.8311</v>
      </c>
      <c r="F7567" s="299" t="n">
        <v>9.12</v>
      </c>
    </row>
    <row r="7568" customFormat="false" ht="15" hidden="false" customHeight="false" outlineLevel="0" collapsed="false">
      <c r="A7568" s="294" t="s">
        <v>15765</v>
      </c>
      <c r="B7568" s="295" t="s">
        <v>15766</v>
      </c>
      <c r="C7568" s="296" t="s">
        <v>15706</v>
      </c>
      <c r="D7568" s="297" t="n">
        <v>0.1678</v>
      </c>
      <c r="E7568" s="298" t="n">
        <f aca="false">1-D7568</f>
        <v>0.8322</v>
      </c>
      <c r="F7568" s="299" t="n">
        <v>6.08</v>
      </c>
    </row>
    <row r="7569" customFormat="false" ht="15" hidden="false" customHeight="false" outlineLevel="0" collapsed="false">
      <c r="A7569" s="294" t="s">
        <v>15767</v>
      </c>
      <c r="B7569" s="295" t="s">
        <v>15768</v>
      </c>
      <c r="C7569" s="296" t="s">
        <v>15367</v>
      </c>
      <c r="D7569" s="297" t="n">
        <v>0.1675</v>
      </c>
      <c r="E7569" s="298" t="n">
        <f aca="false">1-D7569</f>
        <v>0.8325</v>
      </c>
      <c r="F7569" s="299" t="n">
        <v>3.82</v>
      </c>
    </row>
    <row r="7570" customFormat="false" ht="15" hidden="false" customHeight="false" outlineLevel="0" collapsed="false">
      <c r="A7570" s="294" t="s">
        <v>15769</v>
      </c>
      <c r="B7570" s="295" t="s">
        <v>15770</v>
      </c>
      <c r="C7570" s="296" t="s">
        <v>15706</v>
      </c>
      <c r="D7570" s="297" t="n">
        <v>0.1647</v>
      </c>
      <c r="E7570" s="298" t="n">
        <f aca="false">1-D7570</f>
        <v>0.8353</v>
      </c>
      <c r="F7570" s="299" t="n">
        <v>2.55</v>
      </c>
    </row>
    <row r="7571" customFormat="false" ht="15" hidden="false" customHeight="false" outlineLevel="0" collapsed="false">
      <c r="A7571" s="294" t="s">
        <v>15771</v>
      </c>
      <c r="B7571" s="295" t="s">
        <v>15772</v>
      </c>
      <c r="C7571" s="296" t="s">
        <v>15367</v>
      </c>
      <c r="D7571" s="297" t="n">
        <v>0.1662</v>
      </c>
      <c r="E7571" s="298" t="n">
        <f aca="false">1-D7571</f>
        <v>0.8338</v>
      </c>
      <c r="F7571" s="299" t="n">
        <v>3.31</v>
      </c>
    </row>
    <row r="7572" customFormat="false" ht="15" hidden="false" customHeight="false" outlineLevel="0" collapsed="false">
      <c r="A7572" s="294" t="s">
        <v>15773</v>
      </c>
      <c r="B7572" s="295" t="s">
        <v>15774</v>
      </c>
      <c r="C7572" s="296" t="s">
        <v>15706</v>
      </c>
      <c r="D7572" s="297" t="n">
        <v>0.1682</v>
      </c>
      <c r="E7572" s="298" t="n">
        <f aca="false">1-D7572</f>
        <v>0.8318</v>
      </c>
      <c r="F7572" s="299" t="n">
        <v>2.2</v>
      </c>
    </row>
    <row r="7573" customFormat="false" ht="15" hidden="false" customHeight="false" outlineLevel="0" collapsed="false">
      <c r="A7573" s="294" t="s">
        <v>15775</v>
      </c>
      <c r="B7573" s="295" t="s">
        <v>15776</v>
      </c>
      <c r="C7573" s="296" t="s">
        <v>15367</v>
      </c>
      <c r="D7573" s="297" t="n">
        <v>0.1639</v>
      </c>
      <c r="E7573" s="298" t="n">
        <f aca="false">1-D7573</f>
        <v>0.8361</v>
      </c>
      <c r="F7573" s="299" t="n">
        <v>1.22</v>
      </c>
    </row>
    <row r="7574" customFormat="false" ht="15" hidden="false" customHeight="false" outlineLevel="0" collapsed="false">
      <c r="A7574" s="294" t="s">
        <v>15777</v>
      </c>
      <c r="B7574" s="295" t="s">
        <v>15778</v>
      </c>
      <c r="C7574" s="296" t="s">
        <v>15706</v>
      </c>
      <c r="D7574" s="297" t="n">
        <v>0.1605</v>
      </c>
      <c r="E7574" s="298" t="n">
        <f aca="false">1-D7574</f>
        <v>0.8395</v>
      </c>
      <c r="F7574" s="299" t="n">
        <v>0.81</v>
      </c>
    </row>
    <row r="7575" customFormat="false" ht="15" hidden="false" customHeight="false" outlineLevel="0" collapsed="false">
      <c r="A7575" s="294" t="s">
        <v>15779</v>
      </c>
      <c r="B7575" s="295" t="s">
        <v>15780</v>
      </c>
      <c r="C7575" s="296" t="s">
        <v>15367</v>
      </c>
      <c r="D7575" s="297" t="n">
        <v>0.1678</v>
      </c>
      <c r="E7575" s="298" t="n">
        <f aca="false">1-D7575</f>
        <v>0.8322</v>
      </c>
      <c r="F7575" s="299" t="n">
        <v>3.04</v>
      </c>
    </row>
    <row r="7576" customFormat="false" ht="15" hidden="false" customHeight="false" outlineLevel="0" collapsed="false">
      <c r="A7576" s="294" t="s">
        <v>15781</v>
      </c>
      <c r="B7576" s="295" t="s">
        <v>15782</v>
      </c>
      <c r="C7576" s="296" t="s">
        <v>15706</v>
      </c>
      <c r="D7576" s="297" t="n">
        <v>0.1675</v>
      </c>
      <c r="E7576" s="298" t="n">
        <f aca="false">1-D7576</f>
        <v>0.8325</v>
      </c>
      <c r="F7576" s="299" t="n">
        <v>2.03</v>
      </c>
    </row>
    <row r="7577" customFormat="false" ht="15" hidden="false" customHeight="false" outlineLevel="0" collapsed="false">
      <c r="A7577" s="294" t="s">
        <v>15783</v>
      </c>
      <c r="B7577" s="295" t="s">
        <v>15784</v>
      </c>
      <c r="C7577" s="296" t="s">
        <v>15706</v>
      </c>
      <c r="D7577" s="297" t="n">
        <v>0.1435</v>
      </c>
      <c r="E7577" s="298" t="n">
        <f aca="false">1-D7577</f>
        <v>0.8565</v>
      </c>
      <c r="F7577" s="299" t="n">
        <v>6.83</v>
      </c>
    </row>
    <row r="7578" customFormat="false" ht="15" hidden="false" customHeight="false" outlineLevel="0" collapsed="false">
      <c r="A7578" s="294" t="s">
        <v>15785</v>
      </c>
      <c r="B7578" s="295" t="s">
        <v>15786</v>
      </c>
      <c r="C7578" s="296" t="s">
        <v>15706</v>
      </c>
      <c r="D7578" s="297" t="n">
        <v>0.1434</v>
      </c>
      <c r="E7578" s="298" t="n">
        <f aca="false">1-D7578</f>
        <v>0.8566</v>
      </c>
      <c r="F7578" s="299" t="n">
        <v>2.86</v>
      </c>
    </row>
    <row r="7579" customFormat="false" ht="15" hidden="false" customHeight="false" outlineLevel="0" collapsed="false">
      <c r="A7579" s="294" t="s">
        <v>15787</v>
      </c>
      <c r="B7579" s="295" t="s">
        <v>15788</v>
      </c>
      <c r="C7579" s="296" t="s">
        <v>15706</v>
      </c>
      <c r="D7579" s="297" t="n">
        <v>0.1417</v>
      </c>
      <c r="E7579" s="298" t="n">
        <f aca="false">1-D7579</f>
        <v>0.8583</v>
      </c>
      <c r="F7579" s="299" t="n">
        <v>2.47</v>
      </c>
    </row>
    <row r="7580" customFormat="false" ht="15" hidden="false" customHeight="false" outlineLevel="0" collapsed="false">
      <c r="A7580" s="294" t="s">
        <v>15789</v>
      </c>
      <c r="B7580" s="295" t="s">
        <v>15790</v>
      </c>
      <c r="C7580" s="296" t="s">
        <v>15706</v>
      </c>
      <c r="D7580" s="297" t="n">
        <v>0.1333</v>
      </c>
      <c r="E7580" s="298" t="n">
        <f aca="false">1-D7580</f>
        <v>0.8667</v>
      </c>
      <c r="F7580" s="299" t="n">
        <v>0.9</v>
      </c>
    </row>
    <row r="7581" customFormat="false" ht="15" hidden="false" customHeight="false" outlineLevel="0" collapsed="false">
      <c r="A7581" s="294" t="s">
        <v>15791</v>
      </c>
      <c r="B7581" s="295" t="s">
        <v>15792</v>
      </c>
      <c r="C7581" s="296" t="s">
        <v>15706</v>
      </c>
      <c r="D7581" s="297" t="n">
        <v>0.1404</v>
      </c>
      <c r="E7581" s="298" t="n">
        <f aca="false">1-D7581</f>
        <v>0.8596</v>
      </c>
      <c r="F7581" s="299" t="n">
        <v>2.28</v>
      </c>
    </row>
    <row r="7582" customFormat="false" ht="15" hidden="false" customHeight="false" outlineLevel="0" collapsed="false">
      <c r="A7582" s="294" t="s">
        <v>15793</v>
      </c>
      <c r="B7582" s="295" t="s">
        <v>15794</v>
      </c>
      <c r="C7582" s="296" t="s">
        <v>15706</v>
      </c>
      <c r="D7582" s="297" t="n">
        <v>0.1283</v>
      </c>
      <c r="E7582" s="298" t="n">
        <f aca="false">1-D7582</f>
        <v>0.8717</v>
      </c>
      <c r="F7582" s="299" t="n">
        <v>8.65</v>
      </c>
    </row>
    <row r="7583" customFormat="false" ht="15" hidden="false" customHeight="false" outlineLevel="0" collapsed="false">
      <c r="A7583" s="294" t="s">
        <v>15795</v>
      </c>
      <c r="B7583" s="295" t="s">
        <v>15796</v>
      </c>
      <c r="C7583" s="296" t="s">
        <v>15706</v>
      </c>
      <c r="D7583" s="297" t="n">
        <v>0.1295</v>
      </c>
      <c r="E7583" s="298" t="n">
        <f aca="false">1-D7583</f>
        <v>0.8705</v>
      </c>
      <c r="F7583" s="299" t="n">
        <v>3.63</v>
      </c>
    </row>
    <row r="7584" customFormat="false" ht="15" hidden="false" customHeight="false" outlineLevel="0" collapsed="false">
      <c r="A7584" s="294" t="s">
        <v>15797</v>
      </c>
      <c r="B7584" s="295" t="s">
        <v>15798</v>
      </c>
      <c r="C7584" s="296" t="s">
        <v>15706</v>
      </c>
      <c r="D7584" s="297" t="n">
        <v>0.1278</v>
      </c>
      <c r="E7584" s="298" t="n">
        <f aca="false">1-D7584</f>
        <v>0.8722</v>
      </c>
      <c r="F7584" s="299" t="n">
        <v>3.13</v>
      </c>
    </row>
    <row r="7585" customFormat="false" ht="15" hidden="false" customHeight="false" outlineLevel="0" collapsed="false">
      <c r="A7585" s="294" t="s">
        <v>15799</v>
      </c>
      <c r="B7585" s="295" t="s">
        <v>15800</v>
      </c>
      <c r="C7585" s="296" t="s">
        <v>15706</v>
      </c>
      <c r="D7585" s="297" t="n">
        <v>0.1228</v>
      </c>
      <c r="E7585" s="298" t="n">
        <f aca="false">1-D7585</f>
        <v>0.8772</v>
      </c>
      <c r="F7585" s="299" t="n">
        <v>1.14</v>
      </c>
    </row>
    <row r="7586" customFormat="false" ht="15" hidden="false" customHeight="false" outlineLevel="0" collapsed="false">
      <c r="A7586" s="294" t="s">
        <v>15801</v>
      </c>
      <c r="B7586" s="295" t="s">
        <v>15802</v>
      </c>
      <c r="C7586" s="296" t="s">
        <v>15706</v>
      </c>
      <c r="D7586" s="297" t="n">
        <v>0.128</v>
      </c>
      <c r="E7586" s="298" t="n">
        <f aca="false">1-D7586</f>
        <v>0.872</v>
      </c>
      <c r="F7586" s="299" t="n">
        <v>2.89</v>
      </c>
    </row>
    <row r="7587" customFormat="false" ht="15" hidden="false" customHeight="false" outlineLevel="0" collapsed="false">
      <c r="A7587" s="294" t="s">
        <v>15803</v>
      </c>
      <c r="B7587" s="295" t="s">
        <v>15804</v>
      </c>
      <c r="C7587" s="296" t="s">
        <v>15367</v>
      </c>
      <c r="D7587" s="297" t="n">
        <v>0.0998</v>
      </c>
      <c r="E7587" s="298" t="n">
        <f aca="false">1-D7587</f>
        <v>0.9002</v>
      </c>
      <c r="F7587" s="299" t="n">
        <v>8.82</v>
      </c>
    </row>
    <row r="7588" customFormat="false" ht="15" hidden="false" customHeight="false" outlineLevel="0" collapsed="false">
      <c r="A7588" s="294" t="s">
        <v>15805</v>
      </c>
      <c r="B7588" s="295" t="s">
        <v>15806</v>
      </c>
      <c r="C7588" s="296" t="s">
        <v>15367</v>
      </c>
      <c r="D7588" s="297" t="n">
        <v>0.1005</v>
      </c>
      <c r="E7588" s="298" t="n">
        <f aca="false">1-D7588</f>
        <v>0.8995</v>
      </c>
      <c r="F7588" s="299" t="n">
        <v>3.68</v>
      </c>
    </row>
    <row r="7589" customFormat="false" ht="15" hidden="false" customHeight="false" outlineLevel="0" collapsed="false">
      <c r="A7589" s="294" t="s">
        <v>15807</v>
      </c>
      <c r="B7589" s="295" t="s">
        <v>15808</v>
      </c>
      <c r="C7589" s="296" t="s">
        <v>15367</v>
      </c>
      <c r="D7589" s="297" t="n">
        <v>0.0975</v>
      </c>
      <c r="E7589" s="298" t="n">
        <f aca="false">1-D7589</f>
        <v>0.9025</v>
      </c>
      <c r="F7589" s="299" t="n">
        <v>3.18</v>
      </c>
    </row>
    <row r="7590" customFormat="false" ht="15" hidden="false" customHeight="false" outlineLevel="0" collapsed="false">
      <c r="A7590" s="294" t="s">
        <v>15809</v>
      </c>
      <c r="B7590" s="295" t="s">
        <v>15810</v>
      </c>
      <c r="C7590" s="296" t="s">
        <v>15367</v>
      </c>
      <c r="D7590" s="297" t="n">
        <v>0.0965</v>
      </c>
      <c r="E7590" s="298" t="n">
        <f aca="false">1-D7590</f>
        <v>0.9035</v>
      </c>
      <c r="F7590" s="299" t="n">
        <v>1.14</v>
      </c>
    </row>
    <row r="7591" customFormat="false" ht="15" hidden="false" customHeight="false" outlineLevel="0" collapsed="false">
      <c r="A7591" s="294" t="s">
        <v>15811</v>
      </c>
      <c r="B7591" s="295" t="s">
        <v>15812</v>
      </c>
      <c r="C7591" s="296" t="s">
        <v>15367</v>
      </c>
      <c r="D7591" s="297" t="n">
        <v>0.0962</v>
      </c>
      <c r="E7591" s="298" t="n">
        <f aca="false">1-D7591</f>
        <v>0.9038</v>
      </c>
      <c r="F7591" s="299" t="n">
        <v>2.91</v>
      </c>
    </row>
    <row r="7592" customFormat="false" ht="15" hidden="false" customHeight="false" outlineLevel="0" collapsed="false">
      <c r="A7592" s="294" t="s">
        <v>15813</v>
      </c>
      <c r="B7592" s="295" t="s">
        <v>15814</v>
      </c>
      <c r="C7592" s="296" t="s">
        <v>15367</v>
      </c>
      <c r="D7592" s="297" t="n">
        <v>0.1248</v>
      </c>
      <c r="E7592" s="298" t="n">
        <f aca="false">1-D7592</f>
        <v>0.8752</v>
      </c>
      <c r="F7592" s="299" t="n">
        <v>11.86</v>
      </c>
    </row>
    <row r="7593" customFormat="false" ht="15" hidden="false" customHeight="false" outlineLevel="0" collapsed="false">
      <c r="A7593" s="294" t="s">
        <v>15815</v>
      </c>
      <c r="B7593" s="295" t="s">
        <v>15816</v>
      </c>
      <c r="C7593" s="296" t="s">
        <v>15367</v>
      </c>
      <c r="D7593" s="297" t="n">
        <v>0.1227</v>
      </c>
      <c r="E7593" s="298" t="n">
        <f aca="false">1-D7593</f>
        <v>0.8773</v>
      </c>
      <c r="F7593" s="299" t="n">
        <v>4.97</v>
      </c>
    </row>
    <row r="7594" customFormat="false" ht="15" hidden="false" customHeight="false" outlineLevel="0" collapsed="false">
      <c r="A7594" s="294" t="s">
        <v>15817</v>
      </c>
      <c r="B7594" s="295" t="s">
        <v>15818</v>
      </c>
      <c r="C7594" s="296" t="s">
        <v>15367</v>
      </c>
      <c r="D7594" s="297" t="n">
        <v>0.123</v>
      </c>
      <c r="E7594" s="298" t="n">
        <f aca="false">1-D7594</f>
        <v>0.877</v>
      </c>
      <c r="F7594" s="299" t="n">
        <v>4.31</v>
      </c>
    </row>
    <row r="7595" customFormat="false" ht="15" hidden="false" customHeight="false" outlineLevel="0" collapsed="false">
      <c r="A7595" s="294" t="s">
        <v>15819</v>
      </c>
      <c r="B7595" s="295" t="s">
        <v>15820</v>
      </c>
      <c r="C7595" s="296" t="s">
        <v>15367</v>
      </c>
      <c r="D7595" s="297" t="n">
        <v>0.1139</v>
      </c>
      <c r="E7595" s="298" t="n">
        <f aca="false">1-D7595</f>
        <v>0.8861</v>
      </c>
      <c r="F7595" s="299" t="n">
        <v>1.58</v>
      </c>
    </row>
    <row r="7596" customFormat="false" ht="15" hidden="false" customHeight="false" outlineLevel="0" collapsed="false">
      <c r="A7596" s="294" t="s">
        <v>15821</v>
      </c>
      <c r="B7596" s="295" t="s">
        <v>15822</v>
      </c>
      <c r="C7596" s="296" t="s">
        <v>15367</v>
      </c>
      <c r="D7596" s="297" t="n">
        <v>0.1215</v>
      </c>
      <c r="E7596" s="298" t="n">
        <f aca="false">1-D7596</f>
        <v>0.8785</v>
      </c>
      <c r="F7596" s="299" t="n">
        <v>3.95</v>
      </c>
    </row>
    <row r="7597" customFormat="false" ht="15" hidden="false" customHeight="false" outlineLevel="0" collapsed="false">
      <c r="A7597" s="294" t="s">
        <v>15823</v>
      </c>
      <c r="B7597" s="295" t="s">
        <v>15824</v>
      </c>
      <c r="C7597" s="296" t="s">
        <v>15706</v>
      </c>
      <c r="D7597" s="297" t="n">
        <v>0.0996</v>
      </c>
      <c r="E7597" s="298" t="n">
        <f aca="false">1-D7597</f>
        <v>0.9004</v>
      </c>
      <c r="F7597" s="299" t="n">
        <v>2.31</v>
      </c>
    </row>
    <row r="7598" customFormat="false" ht="15" hidden="false" customHeight="false" outlineLevel="0" collapsed="false">
      <c r="A7598" s="294" t="s">
        <v>15825</v>
      </c>
      <c r="B7598" s="295" t="s">
        <v>15826</v>
      </c>
      <c r="C7598" s="296" t="s">
        <v>15706</v>
      </c>
      <c r="D7598" s="297" t="n">
        <v>0.0923</v>
      </c>
      <c r="E7598" s="298" t="n">
        <f aca="false">1-D7598</f>
        <v>0.9077</v>
      </c>
      <c r="F7598" s="299" t="n">
        <v>1.95</v>
      </c>
    </row>
    <row r="7599" customFormat="false" ht="15" hidden="false" customHeight="false" outlineLevel="0" collapsed="false">
      <c r="A7599" s="294" t="s">
        <v>15827</v>
      </c>
      <c r="B7599" s="295" t="s">
        <v>15828</v>
      </c>
      <c r="C7599" s="296" t="s">
        <v>15706</v>
      </c>
      <c r="D7599" s="297" t="n">
        <v>0.0959</v>
      </c>
      <c r="E7599" s="298" t="n">
        <f aca="false">1-D7599</f>
        <v>0.9041</v>
      </c>
      <c r="F7599" s="299" t="n">
        <v>0.73</v>
      </c>
    </row>
    <row r="7600" customFormat="false" ht="15" hidden="false" customHeight="false" outlineLevel="0" collapsed="false">
      <c r="A7600" s="294" t="s">
        <v>15829</v>
      </c>
      <c r="B7600" s="295" t="s">
        <v>15830</v>
      </c>
      <c r="C7600" s="296" t="s">
        <v>15706</v>
      </c>
      <c r="D7600" s="297" t="n">
        <v>0.0989</v>
      </c>
      <c r="E7600" s="298" t="n">
        <f aca="false">1-D7600</f>
        <v>0.9011</v>
      </c>
      <c r="F7600" s="299" t="n">
        <v>1.82</v>
      </c>
    </row>
    <row r="7601" customFormat="false" ht="15" hidden="false" customHeight="false" outlineLevel="0" collapsed="false">
      <c r="A7601" s="294" t="s">
        <v>15831</v>
      </c>
      <c r="B7601" s="295" t="s">
        <v>15832</v>
      </c>
      <c r="C7601" s="296" t="s">
        <v>15706</v>
      </c>
      <c r="D7601" s="297" t="n">
        <v>0.08</v>
      </c>
      <c r="E7601" s="298" t="n">
        <f aca="false">1-D7601</f>
        <v>0.92</v>
      </c>
      <c r="F7601" s="299" t="n">
        <v>1.75</v>
      </c>
    </row>
    <row r="7602" customFormat="false" ht="15" hidden="false" customHeight="false" outlineLevel="0" collapsed="false">
      <c r="A7602" s="294" t="s">
        <v>15833</v>
      </c>
      <c r="B7602" s="295" t="s">
        <v>15834</v>
      </c>
      <c r="C7602" s="296" t="s">
        <v>15706</v>
      </c>
      <c r="D7602" s="297" t="n">
        <v>0.0867</v>
      </c>
      <c r="E7602" s="298" t="n">
        <f aca="false">1-D7602</f>
        <v>0.9133</v>
      </c>
      <c r="F7602" s="299" t="n">
        <v>1.5</v>
      </c>
    </row>
    <row r="7603" customFormat="false" ht="15" hidden="false" customHeight="false" outlineLevel="0" collapsed="false">
      <c r="A7603" s="294" t="s">
        <v>15835</v>
      </c>
      <c r="B7603" s="295" t="s">
        <v>15836</v>
      </c>
      <c r="C7603" s="296" t="s">
        <v>15706</v>
      </c>
      <c r="D7603" s="297" t="n">
        <v>0.0741</v>
      </c>
      <c r="E7603" s="298" t="n">
        <f aca="false">1-D7603</f>
        <v>0.9259</v>
      </c>
      <c r="F7603" s="299" t="n">
        <v>0.54</v>
      </c>
    </row>
    <row r="7604" customFormat="false" ht="15" hidden="false" customHeight="false" outlineLevel="0" collapsed="false">
      <c r="A7604" s="294" t="s">
        <v>15837</v>
      </c>
      <c r="B7604" s="295" t="s">
        <v>15838</v>
      </c>
      <c r="C7604" s="296" t="s">
        <v>15706</v>
      </c>
      <c r="D7604" s="297" t="n">
        <v>0.0786</v>
      </c>
      <c r="E7604" s="298" t="n">
        <f aca="false">1-D7604</f>
        <v>0.9214</v>
      </c>
      <c r="F7604" s="299" t="n">
        <v>1.4</v>
      </c>
    </row>
    <row r="7605" customFormat="false" ht="15" hidden="false" customHeight="false" outlineLevel="0" collapsed="false">
      <c r="A7605" s="294" t="s">
        <v>15839</v>
      </c>
      <c r="B7605" s="295" t="s">
        <v>15840</v>
      </c>
      <c r="C7605" s="296" t="s">
        <v>19</v>
      </c>
      <c r="D7605" s="297" t="n">
        <v>0.3177</v>
      </c>
      <c r="E7605" s="298" t="n">
        <f aca="false">1-D7605</f>
        <v>0.6823</v>
      </c>
      <c r="F7605" s="299" t="n">
        <v>40.82</v>
      </c>
    </row>
    <row r="7606" customFormat="false" ht="15" hidden="false" customHeight="false" outlineLevel="0" collapsed="false">
      <c r="A7606" s="294" t="s">
        <v>15841</v>
      </c>
      <c r="B7606" s="295" t="s">
        <v>15842</v>
      </c>
      <c r="C7606" s="296" t="s">
        <v>19</v>
      </c>
      <c r="D7606" s="297" t="n">
        <v>0.4107</v>
      </c>
      <c r="E7606" s="298" t="n">
        <f aca="false">1-D7606</f>
        <v>0.5893</v>
      </c>
      <c r="F7606" s="299" t="n">
        <v>397.37</v>
      </c>
    </row>
    <row r="7607" customFormat="false" ht="15" hidden="false" customHeight="false" outlineLevel="0" collapsed="false">
      <c r="A7607" s="294" t="s">
        <v>15843</v>
      </c>
      <c r="B7607" s="295" t="s">
        <v>15844</v>
      </c>
      <c r="C7607" s="296" t="s">
        <v>19</v>
      </c>
      <c r="D7607" s="297" t="n">
        <v>0.4124</v>
      </c>
      <c r="E7607" s="298" t="n">
        <f aca="false">1-D7607</f>
        <v>0.5876</v>
      </c>
      <c r="F7607" s="299" t="n">
        <v>473.89</v>
      </c>
    </row>
    <row r="7608" customFormat="false" ht="15" hidden="false" customHeight="false" outlineLevel="0" collapsed="false">
      <c r="A7608" s="294" t="s">
        <v>15845</v>
      </c>
      <c r="B7608" s="295" t="s">
        <v>15846</v>
      </c>
      <c r="C7608" s="296" t="s">
        <v>19</v>
      </c>
      <c r="D7608" s="297" t="n">
        <v>0.3424</v>
      </c>
      <c r="E7608" s="298" t="n">
        <f aca="false">1-D7608</f>
        <v>0.6576</v>
      </c>
      <c r="F7608" s="299" t="n">
        <v>53.85</v>
      </c>
    </row>
    <row r="7609" customFormat="false" ht="15" hidden="false" customHeight="false" outlineLevel="0" collapsed="false">
      <c r="A7609" s="294" t="s">
        <v>15847</v>
      </c>
      <c r="B7609" s="295" t="s">
        <v>15848</v>
      </c>
      <c r="C7609" s="296" t="s">
        <v>19</v>
      </c>
      <c r="D7609" s="297" t="n">
        <v>0.3578</v>
      </c>
      <c r="E7609" s="298" t="n">
        <f aca="false">1-D7609</f>
        <v>0.6422</v>
      </c>
      <c r="F7609" s="299" t="n">
        <v>66.85</v>
      </c>
    </row>
    <row r="7610" customFormat="false" ht="15" hidden="false" customHeight="false" outlineLevel="0" collapsed="false">
      <c r="A7610" s="294" t="s">
        <v>15849</v>
      </c>
      <c r="B7610" s="295" t="s">
        <v>15850</v>
      </c>
      <c r="C7610" s="296" t="s">
        <v>19</v>
      </c>
      <c r="D7610" s="297" t="n">
        <v>0.3806</v>
      </c>
      <c r="E7610" s="298" t="n">
        <f aca="false">1-D7610</f>
        <v>0.6194</v>
      </c>
      <c r="F7610" s="299" t="n">
        <v>104.33</v>
      </c>
    </row>
    <row r="7611" customFormat="false" ht="15" hidden="false" customHeight="false" outlineLevel="0" collapsed="false">
      <c r="A7611" s="294" t="s">
        <v>15851</v>
      </c>
      <c r="B7611" s="295" t="s">
        <v>15852</v>
      </c>
      <c r="C7611" s="296" t="s">
        <v>19</v>
      </c>
      <c r="D7611" s="297" t="n">
        <v>0.3852</v>
      </c>
      <c r="E7611" s="298" t="n">
        <f aca="false">1-D7611</f>
        <v>0.6148</v>
      </c>
      <c r="F7611" s="299" t="n">
        <v>117.34</v>
      </c>
    </row>
    <row r="7612" customFormat="false" ht="15" hidden="false" customHeight="false" outlineLevel="0" collapsed="false">
      <c r="A7612" s="294" t="s">
        <v>15853</v>
      </c>
      <c r="B7612" s="295" t="s">
        <v>15854</v>
      </c>
      <c r="C7612" s="296" t="s">
        <v>19</v>
      </c>
      <c r="D7612" s="297" t="n">
        <v>0.3938</v>
      </c>
      <c r="E7612" s="298" t="n">
        <f aca="false">1-D7612</f>
        <v>0.6062</v>
      </c>
      <c r="F7612" s="299" t="n">
        <v>154.82</v>
      </c>
    </row>
    <row r="7613" customFormat="false" ht="15" hidden="false" customHeight="false" outlineLevel="0" collapsed="false">
      <c r="A7613" s="294" t="s">
        <v>15855</v>
      </c>
      <c r="B7613" s="295" t="s">
        <v>15856</v>
      </c>
      <c r="C7613" s="296" t="s">
        <v>19</v>
      </c>
      <c r="D7613" s="297" t="n">
        <v>0.396</v>
      </c>
      <c r="E7613" s="298" t="n">
        <f aca="false">1-D7613</f>
        <v>0.604</v>
      </c>
      <c r="F7613" s="299" t="n">
        <v>167.83</v>
      </c>
    </row>
    <row r="7614" customFormat="false" ht="15" hidden="false" customHeight="false" outlineLevel="0" collapsed="false">
      <c r="A7614" s="294" t="s">
        <v>15857</v>
      </c>
      <c r="B7614" s="295" t="s">
        <v>15858</v>
      </c>
      <c r="C7614" s="296" t="s">
        <v>19</v>
      </c>
      <c r="D7614" s="297" t="n">
        <v>0.4006</v>
      </c>
      <c r="E7614" s="298" t="n">
        <f aca="false">1-D7614</f>
        <v>0.5994</v>
      </c>
      <c r="F7614" s="299" t="n">
        <v>205.31</v>
      </c>
    </row>
    <row r="7615" customFormat="false" ht="15" hidden="false" customHeight="false" outlineLevel="0" collapsed="false">
      <c r="A7615" s="294" t="s">
        <v>15859</v>
      </c>
      <c r="B7615" s="295" t="s">
        <v>15860</v>
      </c>
      <c r="C7615" s="296" t="s">
        <v>19</v>
      </c>
      <c r="D7615" s="297" t="n">
        <v>0.4019</v>
      </c>
      <c r="E7615" s="298" t="n">
        <f aca="false">1-D7615</f>
        <v>0.5981</v>
      </c>
      <c r="F7615" s="299" t="n">
        <v>218.3</v>
      </c>
    </row>
    <row r="7616" customFormat="false" ht="15" hidden="false" customHeight="false" outlineLevel="0" collapsed="false">
      <c r="A7616" s="294" t="s">
        <v>15861</v>
      </c>
      <c r="B7616" s="295" t="s">
        <v>15862</v>
      </c>
      <c r="C7616" s="296" t="s">
        <v>19</v>
      </c>
      <c r="D7616" s="297" t="n">
        <v>0.4039</v>
      </c>
      <c r="E7616" s="298" t="n">
        <f aca="false">1-D7616</f>
        <v>0.5961</v>
      </c>
      <c r="F7616" s="299" t="n">
        <v>244.34</v>
      </c>
    </row>
    <row r="7617" customFormat="false" ht="15" hidden="false" customHeight="false" outlineLevel="0" collapsed="false">
      <c r="A7617" s="294" t="s">
        <v>15863</v>
      </c>
      <c r="B7617" s="295" t="s">
        <v>15864</v>
      </c>
      <c r="C7617" s="296" t="s">
        <v>19</v>
      </c>
      <c r="D7617" s="297" t="n">
        <v>0.4069</v>
      </c>
      <c r="E7617" s="298" t="n">
        <f aca="false">1-D7617</f>
        <v>0.5931</v>
      </c>
      <c r="F7617" s="299" t="n">
        <v>294.83</v>
      </c>
    </row>
    <row r="7618" customFormat="false" ht="15" hidden="false" customHeight="false" outlineLevel="0" collapsed="false">
      <c r="A7618" s="294" t="s">
        <v>15865</v>
      </c>
      <c r="B7618" s="295" t="s">
        <v>15866</v>
      </c>
      <c r="C7618" s="296" t="s">
        <v>19</v>
      </c>
      <c r="D7618" s="297" t="n">
        <v>0.302</v>
      </c>
      <c r="E7618" s="298" t="n">
        <f aca="false">1-D7618</f>
        <v>0.698</v>
      </c>
      <c r="F7618" s="299" t="n">
        <v>35.63</v>
      </c>
    </row>
    <row r="7619" customFormat="false" ht="15" hidden="false" customHeight="false" outlineLevel="0" collapsed="false">
      <c r="A7619" s="294" t="s">
        <v>15867</v>
      </c>
      <c r="B7619" s="295" t="s">
        <v>15868</v>
      </c>
      <c r="C7619" s="296" t="s">
        <v>19</v>
      </c>
      <c r="D7619" s="297" t="n">
        <v>0.408</v>
      </c>
      <c r="E7619" s="298" t="n">
        <f aca="false">1-D7619</f>
        <v>0.592</v>
      </c>
      <c r="F7619" s="299" t="n">
        <v>320.85</v>
      </c>
    </row>
    <row r="7620" customFormat="false" ht="15" hidden="false" customHeight="false" outlineLevel="0" collapsed="false">
      <c r="A7620" s="294" t="s">
        <v>15869</v>
      </c>
      <c r="B7620" s="295" t="s">
        <v>15870</v>
      </c>
      <c r="C7620" s="296" t="s">
        <v>19</v>
      </c>
      <c r="D7620" s="297" t="n">
        <v>0.4099</v>
      </c>
      <c r="E7620" s="298" t="n">
        <f aca="false">1-D7620</f>
        <v>0.5901</v>
      </c>
      <c r="F7620" s="299" t="n">
        <v>371.29</v>
      </c>
    </row>
    <row r="7621" customFormat="false" ht="15" hidden="false" customHeight="false" outlineLevel="0" collapsed="false">
      <c r="A7621" s="294" t="s">
        <v>15871</v>
      </c>
      <c r="B7621" s="295" t="s">
        <v>15872</v>
      </c>
      <c r="C7621" s="296" t="s">
        <v>19</v>
      </c>
      <c r="D7621" s="297" t="n">
        <v>0.3537</v>
      </c>
      <c r="E7621" s="298" t="n">
        <f aca="false">1-D7621</f>
        <v>0.6463</v>
      </c>
      <c r="F7621" s="299" t="n">
        <v>62.87</v>
      </c>
    </row>
    <row r="7622" customFormat="false" ht="15" hidden="false" customHeight="false" outlineLevel="0" collapsed="false">
      <c r="A7622" s="294" t="s">
        <v>15873</v>
      </c>
      <c r="B7622" s="295" t="s">
        <v>15874</v>
      </c>
      <c r="C7622" s="296" t="s">
        <v>19</v>
      </c>
      <c r="D7622" s="297" t="n">
        <v>0.4158</v>
      </c>
      <c r="E7622" s="298" t="n">
        <f aca="false">1-D7622</f>
        <v>0.5842</v>
      </c>
      <c r="F7622" s="299" t="n">
        <v>775.97</v>
      </c>
    </row>
    <row r="7623" customFormat="false" ht="15" hidden="false" customHeight="false" outlineLevel="0" collapsed="false">
      <c r="A7623" s="294" t="s">
        <v>15875</v>
      </c>
      <c r="B7623" s="295" t="s">
        <v>15876</v>
      </c>
      <c r="C7623" s="296" t="s">
        <v>19</v>
      </c>
      <c r="D7623" s="297" t="n">
        <v>0.4167</v>
      </c>
      <c r="E7623" s="298" t="n">
        <f aca="false">1-D7623</f>
        <v>0.5833</v>
      </c>
      <c r="F7623" s="299" t="n">
        <v>929</v>
      </c>
    </row>
    <row r="7624" customFormat="false" ht="15" hidden="false" customHeight="false" outlineLevel="0" collapsed="false">
      <c r="A7624" s="294" t="s">
        <v>15877</v>
      </c>
      <c r="B7624" s="295" t="s">
        <v>15878</v>
      </c>
      <c r="C7624" s="296" t="s">
        <v>19</v>
      </c>
      <c r="D7624" s="297" t="n">
        <v>0.3736</v>
      </c>
      <c r="E7624" s="298" t="n">
        <f aca="false">1-D7624</f>
        <v>0.6264</v>
      </c>
      <c r="F7624" s="299" t="n">
        <v>88.9</v>
      </c>
    </row>
    <row r="7625" customFormat="false" ht="15" hidden="false" customHeight="false" outlineLevel="0" collapsed="false">
      <c r="A7625" s="294" t="s">
        <v>15879</v>
      </c>
      <c r="B7625" s="295" t="s">
        <v>15880</v>
      </c>
      <c r="C7625" s="296" t="s">
        <v>19</v>
      </c>
      <c r="D7625" s="297" t="n">
        <v>0.3845</v>
      </c>
      <c r="E7625" s="298" t="n">
        <f aca="false">1-D7625</f>
        <v>0.6155</v>
      </c>
      <c r="F7625" s="299" t="n">
        <v>114.93</v>
      </c>
    </row>
    <row r="7626" customFormat="false" ht="15" hidden="false" customHeight="false" outlineLevel="0" collapsed="false">
      <c r="A7626" s="294" t="s">
        <v>15881</v>
      </c>
      <c r="B7626" s="295" t="s">
        <v>15882</v>
      </c>
      <c r="C7626" s="296" t="s">
        <v>19</v>
      </c>
      <c r="D7626" s="297" t="n">
        <v>0.399</v>
      </c>
      <c r="E7626" s="298" t="n">
        <f aca="false">1-D7626</f>
        <v>0.601</v>
      </c>
      <c r="F7626" s="299" t="n">
        <v>189.89</v>
      </c>
    </row>
    <row r="7627" customFormat="false" ht="15" hidden="false" customHeight="false" outlineLevel="0" collapsed="false">
      <c r="A7627" s="294" t="s">
        <v>15883</v>
      </c>
      <c r="B7627" s="295" t="s">
        <v>15884</v>
      </c>
      <c r="C7627" s="296" t="s">
        <v>19</v>
      </c>
      <c r="D7627" s="297" t="n">
        <v>0.4016</v>
      </c>
      <c r="E7627" s="298" t="n">
        <f aca="false">1-D7627</f>
        <v>0.5984</v>
      </c>
      <c r="F7627" s="299" t="n">
        <v>215.9</v>
      </c>
    </row>
    <row r="7628" customFormat="false" ht="15" hidden="false" customHeight="false" outlineLevel="0" collapsed="false">
      <c r="A7628" s="294" t="s">
        <v>15885</v>
      </c>
      <c r="B7628" s="295" t="s">
        <v>15886</v>
      </c>
      <c r="C7628" s="296" t="s">
        <v>19</v>
      </c>
      <c r="D7628" s="297" t="n">
        <v>0.4067</v>
      </c>
      <c r="E7628" s="298" t="n">
        <f aca="false">1-D7628</f>
        <v>0.5933</v>
      </c>
      <c r="F7628" s="299" t="n">
        <v>290.84</v>
      </c>
    </row>
    <row r="7629" customFormat="false" ht="15" hidden="false" customHeight="false" outlineLevel="0" collapsed="false">
      <c r="A7629" s="294" t="s">
        <v>15887</v>
      </c>
      <c r="B7629" s="295" t="s">
        <v>15888</v>
      </c>
      <c r="C7629" s="296" t="s">
        <v>19</v>
      </c>
      <c r="D7629" s="297" t="n">
        <v>0.4079</v>
      </c>
      <c r="E7629" s="298" t="n">
        <f aca="false">1-D7629</f>
        <v>0.5921</v>
      </c>
      <c r="F7629" s="299" t="n">
        <v>316.88</v>
      </c>
    </row>
    <row r="7630" customFormat="false" ht="15" hidden="false" customHeight="false" outlineLevel="0" collapsed="false">
      <c r="A7630" s="294" t="s">
        <v>15889</v>
      </c>
      <c r="B7630" s="295" t="s">
        <v>15890</v>
      </c>
      <c r="C7630" s="296" t="s">
        <v>19</v>
      </c>
      <c r="D7630" s="297" t="n">
        <v>0.4105</v>
      </c>
      <c r="E7630" s="298" t="n">
        <f aca="false">1-D7630</f>
        <v>0.5895</v>
      </c>
      <c r="F7630" s="299" t="n">
        <v>391.82</v>
      </c>
    </row>
    <row r="7631" customFormat="false" ht="15" hidden="false" customHeight="false" outlineLevel="0" collapsed="false">
      <c r="A7631" s="294" t="s">
        <v>15891</v>
      </c>
      <c r="B7631" s="295" t="s">
        <v>15892</v>
      </c>
      <c r="C7631" s="296" t="s">
        <v>19</v>
      </c>
      <c r="D7631" s="297" t="n">
        <v>0.4111</v>
      </c>
      <c r="E7631" s="298" t="n">
        <f aca="false">1-D7631</f>
        <v>0.5889</v>
      </c>
      <c r="F7631" s="299" t="n">
        <v>417.84</v>
      </c>
    </row>
    <row r="7632" customFormat="false" ht="15" hidden="false" customHeight="false" outlineLevel="0" collapsed="false">
      <c r="A7632" s="294" t="s">
        <v>15893</v>
      </c>
      <c r="B7632" s="295" t="s">
        <v>15894</v>
      </c>
      <c r="C7632" s="296" t="s">
        <v>19</v>
      </c>
      <c r="D7632" s="297" t="n">
        <v>0.4123</v>
      </c>
      <c r="E7632" s="298" t="n">
        <f aca="false">1-D7632</f>
        <v>0.5877</v>
      </c>
      <c r="F7632" s="299" t="n">
        <v>469.9</v>
      </c>
    </row>
    <row r="7633" customFormat="false" ht="15" hidden="false" customHeight="false" outlineLevel="0" collapsed="false">
      <c r="A7633" s="294" t="s">
        <v>15895</v>
      </c>
      <c r="B7633" s="295" t="s">
        <v>15896</v>
      </c>
      <c r="C7633" s="296" t="s">
        <v>19</v>
      </c>
      <c r="D7633" s="297" t="n">
        <v>0.4139</v>
      </c>
      <c r="E7633" s="298" t="n">
        <f aca="false">1-D7633</f>
        <v>0.5861</v>
      </c>
      <c r="F7633" s="299" t="n">
        <v>570.88</v>
      </c>
    </row>
    <row r="7634" customFormat="false" ht="15" hidden="false" customHeight="false" outlineLevel="0" collapsed="false">
      <c r="A7634" s="294" t="s">
        <v>15897</v>
      </c>
      <c r="B7634" s="295" t="s">
        <v>15898</v>
      </c>
      <c r="C7634" s="296" t="s">
        <v>19</v>
      </c>
      <c r="D7634" s="297" t="n">
        <v>0.3403</v>
      </c>
      <c r="E7634" s="298" t="n">
        <f aca="false">1-D7634</f>
        <v>0.6597</v>
      </c>
      <c r="F7634" s="299" t="n">
        <v>52.46</v>
      </c>
    </row>
    <row r="7635" customFormat="false" ht="15" hidden="false" customHeight="false" outlineLevel="0" collapsed="false">
      <c r="A7635" s="294" t="s">
        <v>15899</v>
      </c>
      <c r="B7635" s="295" t="s">
        <v>15900</v>
      </c>
      <c r="C7635" s="296" t="s">
        <v>19</v>
      </c>
      <c r="D7635" s="297" t="n">
        <v>0.4145</v>
      </c>
      <c r="E7635" s="298" t="n">
        <f aca="false">1-D7635</f>
        <v>0.5855</v>
      </c>
      <c r="F7635" s="299" t="n">
        <v>622.93</v>
      </c>
    </row>
    <row r="7636" customFormat="false" ht="15" hidden="false" customHeight="false" outlineLevel="0" collapsed="false">
      <c r="A7636" s="294" t="s">
        <v>15901</v>
      </c>
      <c r="B7636" s="295" t="s">
        <v>15902</v>
      </c>
      <c r="C7636" s="296" t="s">
        <v>19</v>
      </c>
      <c r="D7636" s="297" t="n">
        <v>0.4154</v>
      </c>
      <c r="E7636" s="298" t="n">
        <f aca="false">1-D7636</f>
        <v>0.5846</v>
      </c>
      <c r="F7636" s="299" t="n">
        <v>723.91</v>
      </c>
    </row>
    <row r="7637" customFormat="false" ht="15" hidden="false" customHeight="false" outlineLevel="0" collapsed="false">
      <c r="A7637" s="294" t="s">
        <v>15903</v>
      </c>
      <c r="B7637" s="295" t="s">
        <v>15904</v>
      </c>
      <c r="C7637" s="296" t="s">
        <v>19</v>
      </c>
      <c r="D7637" s="297" t="n">
        <v>0.3714</v>
      </c>
      <c r="E7637" s="298" t="n">
        <f aca="false">1-D7637</f>
        <v>0.6286</v>
      </c>
      <c r="F7637" s="299" t="n">
        <v>84.93</v>
      </c>
    </row>
    <row r="7638" customFormat="false" ht="15" hidden="false" customHeight="false" outlineLevel="0" collapsed="false">
      <c r="A7638" s="294" t="s">
        <v>15905</v>
      </c>
      <c r="B7638" s="295" t="s">
        <v>15906</v>
      </c>
      <c r="C7638" s="296" t="s">
        <v>19</v>
      </c>
      <c r="D7638" s="297" t="n">
        <v>0.4176</v>
      </c>
      <c r="E7638" s="298" t="n">
        <f aca="false">1-D7638</f>
        <v>0.5824</v>
      </c>
      <c r="F7638" s="299" t="n">
        <v>1154.56</v>
      </c>
    </row>
    <row r="7639" customFormat="false" ht="15" hidden="false" customHeight="false" outlineLevel="0" collapsed="false">
      <c r="A7639" s="294" t="s">
        <v>15907</v>
      </c>
      <c r="B7639" s="295" t="s">
        <v>15908</v>
      </c>
      <c r="C7639" s="296" t="s">
        <v>19</v>
      </c>
      <c r="D7639" s="297" t="n">
        <v>0.4182</v>
      </c>
      <c r="E7639" s="298" t="n">
        <f aca="false">1-D7639</f>
        <v>0.5818</v>
      </c>
      <c r="F7639" s="299" t="n">
        <v>1384.11</v>
      </c>
    </row>
    <row r="7640" customFormat="false" ht="15" hidden="false" customHeight="false" outlineLevel="0" collapsed="false">
      <c r="A7640" s="294" t="s">
        <v>15909</v>
      </c>
      <c r="B7640" s="295" t="s">
        <v>15910</v>
      </c>
      <c r="C7640" s="296" t="s">
        <v>19</v>
      </c>
      <c r="D7640" s="297" t="n">
        <v>0.387</v>
      </c>
      <c r="E7640" s="298" t="n">
        <f aca="false">1-D7640</f>
        <v>0.613</v>
      </c>
      <c r="F7640" s="299" t="n">
        <v>123.99</v>
      </c>
    </row>
    <row r="7641" customFormat="false" ht="15" hidden="false" customHeight="false" outlineLevel="0" collapsed="false">
      <c r="A7641" s="294" t="s">
        <v>15911</v>
      </c>
      <c r="B7641" s="295" t="s">
        <v>15912</v>
      </c>
      <c r="C7641" s="296" t="s">
        <v>19</v>
      </c>
      <c r="D7641" s="297" t="n">
        <v>0.3952</v>
      </c>
      <c r="E7641" s="298" t="n">
        <f aca="false">1-D7641</f>
        <v>0.6048</v>
      </c>
      <c r="F7641" s="299" t="n">
        <v>163.02</v>
      </c>
    </row>
    <row r="7642" customFormat="false" ht="15" hidden="false" customHeight="false" outlineLevel="0" collapsed="false">
      <c r="A7642" s="294" t="s">
        <v>15913</v>
      </c>
      <c r="B7642" s="295" t="s">
        <v>15914</v>
      </c>
      <c r="C7642" s="296" t="s">
        <v>19</v>
      </c>
      <c r="D7642" s="297" t="n">
        <v>0.4059</v>
      </c>
      <c r="E7642" s="298" t="n">
        <f aca="false">1-D7642</f>
        <v>0.5941</v>
      </c>
      <c r="F7642" s="299" t="n">
        <v>275.44</v>
      </c>
    </row>
    <row r="7643" customFormat="false" ht="15" hidden="false" customHeight="false" outlineLevel="0" collapsed="false">
      <c r="A7643" s="294" t="s">
        <v>15915</v>
      </c>
      <c r="B7643" s="295" t="s">
        <v>15916</v>
      </c>
      <c r="C7643" s="296" t="s">
        <v>19</v>
      </c>
      <c r="D7643" s="297" t="n">
        <v>0.4078</v>
      </c>
      <c r="E7643" s="298" t="n">
        <f aca="false">1-D7643</f>
        <v>0.5922</v>
      </c>
      <c r="F7643" s="299" t="n">
        <v>314.48</v>
      </c>
    </row>
    <row r="7644" customFormat="false" ht="15" hidden="false" customHeight="false" outlineLevel="0" collapsed="false">
      <c r="A7644" s="294" t="s">
        <v>15917</v>
      </c>
      <c r="B7644" s="295" t="s">
        <v>15918</v>
      </c>
      <c r="C7644" s="296" t="s">
        <v>19</v>
      </c>
      <c r="D7644" s="297" t="n">
        <v>0.4114</v>
      </c>
      <c r="E7644" s="298" t="n">
        <f aca="false">1-D7644</f>
        <v>0.5886</v>
      </c>
      <c r="F7644" s="299" t="n">
        <v>426.89</v>
      </c>
    </row>
    <row r="7645" customFormat="false" ht="15" hidden="false" customHeight="false" outlineLevel="0" collapsed="false">
      <c r="A7645" s="294" t="s">
        <v>15919</v>
      </c>
      <c r="B7645" s="295" t="s">
        <v>15920</v>
      </c>
      <c r="C7645" s="296" t="s">
        <v>19</v>
      </c>
      <c r="D7645" s="297" t="n">
        <v>0.4122</v>
      </c>
      <c r="E7645" s="298" t="n">
        <f aca="false">1-D7645</f>
        <v>0.5878</v>
      </c>
      <c r="F7645" s="299" t="n">
        <v>465.94</v>
      </c>
    </row>
    <row r="7646" customFormat="false" ht="15" hidden="false" customHeight="false" outlineLevel="0" collapsed="false">
      <c r="A7646" s="294" t="s">
        <v>15921</v>
      </c>
      <c r="B7646" s="295" t="s">
        <v>15922</v>
      </c>
      <c r="C7646" s="296" t="s">
        <v>19</v>
      </c>
      <c r="D7646" s="297" t="n">
        <v>0.4139</v>
      </c>
      <c r="E7646" s="298" t="n">
        <f aca="false">1-D7646</f>
        <v>0.5861</v>
      </c>
      <c r="F7646" s="299" t="n">
        <v>578.36</v>
      </c>
    </row>
    <row r="7647" customFormat="false" ht="15" hidden="false" customHeight="false" outlineLevel="0" collapsed="false">
      <c r="A7647" s="294" t="s">
        <v>15923</v>
      </c>
      <c r="B7647" s="295" t="s">
        <v>15924</v>
      </c>
      <c r="C7647" s="296" t="s">
        <v>19</v>
      </c>
      <c r="D7647" s="297" t="n">
        <v>0.4144</v>
      </c>
      <c r="E7647" s="298" t="n">
        <f aca="false">1-D7647</f>
        <v>0.5856</v>
      </c>
      <c r="F7647" s="299" t="n">
        <v>617.38</v>
      </c>
    </row>
    <row r="7648" customFormat="false" ht="15" hidden="false" customHeight="false" outlineLevel="0" collapsed="false">
      <c r="A7648" s="294" t="s">
        <v>15925</v>
      </c>
      <c r="B7648" s="295" t="s">
        <v>15926</v>
      </c>
      <c r="C7648" s="296" t="s">
        <v>19</v>
      </c>
      <c r="D7648" s="297" t="n">
        <v>0.4152</v>
      </c>
      <c r="E7648" s="298" t="n">
        <f aca="false">1-D7648</f>
        <v>0.5848</v>
      </c>
      <c r="F7648" s="299" t="n">
        <v>695.48</v>
      </c>
    </row>
    <row r="7649" customFormat="false" ht="15" hidden="false" customHeight="false" outlineLevel="0" collapsed="false">
      <c r="A7649" s="294" t="s">
        <v>15927</v>
      </c>
      <c r="B7649" s="295" t="s">
        <v>15928</v>
      </c>
      <c r="C7649" s="296" t="s">
        <v>19</v>
      </c>
      <c r="D7649" s="297" t="n">
        <v>0.4163</v>
      </c>
      <c r="E7649" s="298" t="n">
        <f aca="false">1-D7649</f>
        <v>0.5837</v>
      </c>
      <c r="F7649" s="299" t="n">
        <v>846.92</v>
      </c>
    </row>
    <row r="7650" customFormat="false" ht="15" hidden="false" customHeight="false" outlineLevel="0" collapsed="false">
      <c r="A7650" s="294" t="s">
        <v>15929</v>
      </c>
      <c r="B7650" s="295" t="s">
        <v>15930</v>
      </c>
      <c r="C7650" s="296" t="s">
        <v>19</v>
      </c>
      <c r="D7650" s="297" t="n">
        <v>0.3601</v>
      </c>
      <c r="E7650" s="298" t="n">
        <f aca="false">1-D7650</f>
        <v>0.6399</v>
      </c>
      <c r="F7650" s="299" t="n">
        <v>69.32</v>
      </c>
    </row>
    <row r="7651" customFormat="false" ht="15" hidden="false" customHeight="false" outlineLevel="0" collapsed="false">
      <c r="A7651" s="294" t="s">
        <v>15931</v>
      </c>
      <c r="B7651" s="295" t="s">
        <v>15932</v>
      </c>
      <c r="C7651" s="296" t="s">
        <v>19</v>
      </c>
      <c r="D7651" s="297" t="n">
        <v>0.4167</v>
      </c>
      <c r="E7651" s="298" t="n">
        <f aca="false">1-D7651</f>
        <v>0.5833</v>
      </c>
      <c r="F7651" s="299" t="n">
        <v>925.01</v>
      </c>
    </row>
    <row r="7652" customFormat="false" ht="15" hidden="false" customHeight="false" outlineLevel="0" collapsed="false">
      <c r="A7652" s="294" t="s">
        <v>15933</v>
      </c>
      <c r="B7652" s="295" t="s">
        <v>15934</v>
      </c>
      <c r="C7652" s="296" t="s">
        <v>19</v>
      </c>
      <c r="D7652" s="297" t="n">
        <v>0.4174</v>
      </c>
      <c r="E7652" s="298" t="n">
        <f aca="false">1-D7652</f>
        <v>0.5826</v>
      </c>
      <c r="F7652" s="299" t="n">
        <v>1076.47</v>
      </c>
    </row>
    <row r="7653" customFormat="false" ht="15" hidden="false" customHeight="false" outlineLevel="0" collapsed="false">
      <c r="A7653" s="294" t="s">
        <v>15935</v>
      </c>
      <c r="B7653" s="295" t="s">
        <v>15936</v>
      </c>
      <c r="C7653" s="296" t="s">
        <v>61</v>
      </c>
      <c r="D7653" s="297" t="n">
        <v>0.4138</v>
      </c>
      <c r="E7653" s="298" t="n">
        <f aca="false">1-D7653</f>
        <v>0.5862</v>
      </c>
      <c r="F7653" s="299" t="n">
        <v>15.25</v>
      </c>
    </row>
    <row r="7654" customFormat="false" ht="15" hidden="false" customHeight="false" outlineLevel="0" collapsed="false">
      <c r="A7654" s="294" t="s">
        <v>15937</v>
      </c>
      <c r="B7654" s="295" t="s">
        <v>15938</v>
      </c>
      <c r="C7654" s="296" t="s">
        <v>61</v>
      </c>
      <c r="D7654" s="297" t="n">
        <v>0.4378</v>
      </c>
      <c r="E7654" s="298" t="n">
        <f aca="false">1-D7654</f>
        <v>0.5622</v>
      </c>
      <c r="F7654" s="299" t="n">
        <v>151.08</v>
      </c>
    </row>
    <row r="7655" customFormat="false" ht="15" hidden="false" customHeight="false" outlineLevel="0" collapsed="false">
      <c r="A7655" s="294" t="s">
        <v>15939</v>
      </c>
      <c r="B7655" s="295" t="s">
        <v>15940</v>
      </c>
      <c r="C7655" s="296" t="s">
        <v>61</v>
      </c>
      <c r="D7655" s="297" t="n">
        <v>0.4384</v>
      </c>
      <c r="E7655" s="298" t="n">
        <f aca="false">1-D7655</f>
        <v>0.5616</v>
      </c>
      <c r="F7655" s="299" t="n">
        <v>180.71</v>
      </c>
    </row>
    <row r="7656" customFormat="false" ht="15" hidden="false" customHeight="false" outlineLevel="0" collapsed="false">
      <c r="A7656" s="294" t="s">
        <v>15941</v>
      </c>
      <c r="B7656" s="295" t="s">
        <v>15942</v>
      </c>
      <c r="C7656" s="296" t="s">
        <v>61</v>
      </c>
      <c r="D7656" s="297" t="n">
        <v>0.4231</v>
      </c>
      <c r="E7656" s="298" t="n">
        <f aca="false">1-D7656</f>
        <v>0.5769</v>
      </c>
      <c r="F7656" s="299" t="n">
        <v>21.51</v>
      </c>
    </row>
    <row r="7657" customFormat="false" ht="15" hidden="false" customHeight="false" outlineLevel="0" collapsed="false">
      <c r="A7657" s="294" t="s">
        <v>15943</v>
      </c>
      <c r="B7657" s="295" t="s">
        <v>15944</v>
      </c>
      <c r="C7657" s="296" t="s">
        <v>61</v>
      </c>
      <c r="D7657" s="297" t="n">
        <v>0.428</v>
      </c>
      <c r="E7657" s="298" t="n">
        <f aca="false">1-D7657</f>
        <v>0.572</v>
      </c>
      <c r="F7657" s="299" t="n">
        <v>27.78</v>
      </c>
    </row>
    <row r="7658" customFormat="false" ht="15" hidden="false" customHeight="false" outlineLevel="0" collapsed="false">
      <c r="A7658" s="294" t="s">
        <v>15945</v>
      </c>
      <c r="B7658" s="295" t="s">
        <v>15946</v>
      </c>
      <c r="C7658" s="296" t="s">
        <v>61</v>
      </c>
      <c r="D7658" s="297" t="n">
        <v>0.4289</v>
      </c>
      <c r="E7658" s="298" t="n">
        <f aca="false">1-D7658</f>
        <v>0.5711</v>
      </c>
      <c r="F7658" s="299" t="n">
        <v>42.48</v>
      </c>
    </row>
    <row r="7659" customFormat="false" ht="15" hidden="false" customHeight="false" outlineLevel="0" collapsed="false">
      <c r="A7659" s="294" t="s">
        <v>15947</v>
      </c>
      <c r="B7659" s="295" t="s">
        <v>15948</v>
      </c>
      <c r="C7659" s="296" t="s">
        <v>61</v>
      </c>
      <c r="D7659" s="297" t="n">
        <v>0.4308</v>
      </c>
      <c r="E7659" s="298" t="n">
        <f aca="false">1-D7659</f>
        <v>0.5692</v>
      </c>
      <c r="F7659" s="299" t="n">
        <v>48.77</v>
      </c>
    </row>
    <row r="7660" customFormat="false" ht="15" hidden="false" customHeight="false" outlineLevel="0" collapsed="false">
      <c r="A7660" s="294" t="s">
        <v>15949</v>
      </c>
      <c r="B7660" s="295" t="s">
        <v>15950</v>
      </c>
      <c r="C7660" s="296" t="s">
        <v>61</v>
      </c>
      <c r="D7660" s="297" t="n">
        <v>0.4312</v>
      </c>
      <c r="E7660" s="298" t="n">
        <f aca="false">1-D7660</f>
        <v>0.5688</v>
      </c>
      <c r="F7660" s="299" t="n">
        <v>63.45</v>
      </c>
    </row>
    <row r="7661" customFormat="false" ht="15" hidden="false" customHeight="false" outlineLevel="0" collapsed="false">
      <c r="A7661" s="294" t="s">
        <v>15951</v>
      </c>
      <c r="B7661" s="295" t="s">
        <v>15952</v>
      </c>
      <c r="C7661" s="296" t="s">
        <v>61</v>
      </c>
      <c r="D7661" s="297" t="n">
        <v>0.4323</v>
      </c>
      <c r="E7661" s="298" t="n">
        <f aca="false">1-D7661</f>
        <v>0.5677</v>
      </c>
      <c r="F7661" s="299" t="n">
        <v>69.74</v>
      </c>
    </row>
    <row r="7662" customFormat="false" ht="15" hidden="false" customHeight="false" outlineLevel="0" collapsed="false">
      <c r="A7662" s="294" t="s">
        <v>15953</v>
      </c>
      <c r="B7662" s="295" t="s">
        <v>15954</v>
      </c>
      <c r="C7662" s="296" t="s">
        <v>61</v>
      </c>
      <c r="D7662" s="297" t="n">
        <v>0.432</v>
      </c>
      <c r="E7662" s="298" t="n">
        <f aca="false">1-D7662</f>
        <v>0.568</v>
      </c>
      <c r="F7662" s="299" t="n">
        <v>84.43</v>
      </c>
    </row>
    <row r="7663" customFormat="false" ht="15" hidden="false" customHeight="false" outlineLevel="0" collapsed="false">
      <c r="A7663" s="294" t="s">
        <v>15955</v>
      </c>
      <c r="B7663" s="295" t="s">
        <v>15956</v>
      </c>
      <c r="C7663" s="296" t="s">
        <v>61</v>
      </c>
      <c r="D7663" s="297" t="n">
        <v>0.4328</v>
      </c>
      <c r="E7663" s="298" t="n">
        <f aca="false">1-D7663</f>
        <v>0.5672</v>
      </c>
      <c r="F7663" s="299" t="n">
        <v>90.72</v>
      </c>
    </row>
    <row r="7664" customFormat="false" ht="15" hidden="false" customHeight="false" outlineLevel="0" collapsed="false">
      <c r="A7664" s="294" t="s">
        <v>15957</v>
      </c>
      <c r="B7664" s="295" t="s">
        <v>15958</v>
      </c>
      <c r="C7664" s="296" t="s">
        <v>61</v>
      </c>
      <c r="D7664" s="297" t="n">
        <v>0.4344</v>
      </c>
      <c r="E7664" s="298" t="n">
        <f aca="false">1-D7664</f>
        <v>0.5656</v>
      </c>
      <c r="F7664" s="299" t="n">
        <v>103.23</v>
      </c>
    </row>
    <row r="7665" customFormat="false" ht="15" hidden="false" customHeight="false" outlineLevel="0" collapsed="false">
      <c r="A7665" s="294" t="s">
        <v>15959</v>
      </c>
      <c r="B7665" s="295" t="s">
        <v>15960</v>
      </c>
      <c r="C7665" s="296" t="s">
        <v>61</v>
      </c>
      <c r="D7665" s="297" t="n">
        <v>0.436</v>
      </c>
      <c r="E7665" s="298" t="n">
        <f aca="false">1-D7665</f>
        <v>0.564</v>
      </c>
      <c r="F7665" s="299" t="n">
        <v>110.23</v>
      </c>
    </row>
    <row r="7666" customFormat="false" ht="15" hidden="false" customHeight="false" outlineLevel="0" collapsed="false">
      <c r="A7666" s="294" t="s">
        <v>15961</v>
      </c>
      <c r="B7666" s="295" t="s">
        <v>15962</v>
      </c>
      <c r="C7666" s="296" t="s">
        <v>61</v>
      </c>
      <c r="D7666" s="297" t="n">
        <v>0.4086</v>
      </c>
      <c r="E7666" s="298" t="n">
        <f aca="false">1-D7666</f>
        <v>0.5914</v>
      </c>
      <c r="F7666" s="299" t="n">
        <v>12.75</v>
      </c>
    </row>
    <row r="7667" customFormat="false" ht="15" hidden="false" customHeight="false" outlineLevel="0" collapsed="false">
      <c r="A7667" s="294" t="s">
        <v>15963</v>
      </c>
      <c r="B7667" s="295" t="s">
        <v>15964</v>
      </c>
      <c r="C7667" s="296" t="s">
        <v>61</v>
      </c>
      <c r="D7667" s="297" t="n">
        <v>0.4371</v>
      </c>
      <c r="E7667" s="298" t="n">
        <f aca="false">1-D7667</f>
        <v>0.5629</v>
      </c>
      <c r="F7667" s="299" t="n">
        <v>121.45</v>
      </c>
    </row>
    <row r="7668" customFormat="false" ht="15" hidden="false" customHeight="false" outlineLevel="0" collapsed="false">
      <c r="A7668" s="294" t="s">
        <v>15965</v>
      </c>
      <c r="B7668" s="295" t="s">
        <v>15966</v>
      </c>
      <c r="C7668" s="296" t="s">
        <v>61</v>
      </c>
      <c r="D7668" s="297" t="n">
        <v>0.4371</v>
      </c>
      <c r="E7668" s="298" t="n">
        <f aca="false">1-D7668</f>
        <v>0.5629</v>
      </c>
      <c r="F7668" s="299" t="n">
        <v>139.86</v>
      </c>
    </row>
    <row r="7669" customFormat="false" ht="15" hidden="false" customHeight="false" outlineLevel="0" collapsed="false">
      <c r="A7669" s="294" t="s">
        <v>15967</v>
      </c>
      <c r="B7669" s="295" t="s">
        <v>15968</v>
      </c>
      <c r="C7669" s="296" t="s">
        <v>72</v>
      </c>
      <c r="D7669" s="297" t="n">
        <v>0.3591</v>
      </c>
      <c r="E7669" s="298" t="n">
        <f aca="false">1-D7669</f>
        <v>0.6409</v>
      </c>
      <c r="F7669" s="299" t="n">
        <v>938.63</v>
      </c>
    </row>
    <row r="7670" customFormat="false" ht="15" hidden="false" customHeight="false" outlineLevel="0" collapsed="false">
      <c r="A7670" s="294" t="s">
        <v>15969</v>
      </c>
      <c r="B7670" s="295" t="s">
        <v>15970</v>
      </c>
      <c r="C7670" s="296" t="s">
        <v>72</v>
      </c>
      <c r="D7670" s="297" t="n">
        <v>0.2641</v>
      </c>
      <c r="E7670" s="298" t="n">
        <f aca="false">1-D7670</f>
        <v>0.7359</v>
      </c>
      <c r="F7670" s="299" t="n">
        <v>896.08</v>
      </c>
    </row>
    <row r="7671" customFormat="false" ht="15" hidden="false" customHeight="false" outlineLevel="0" collapsed="false">
      <c r="A7671" s="294" t="s">
        <v>15971</v>
      </c>
      <c r="B7671" s="295" t="s">
        <v>15972</v>
      </c>
      <c r="C7671" s="296" t="s">
        <v>72</v>
      </c>
      <c r="D7671" s="297" t="n">
        <v>0.3566</v>
      </c>
      <c r="E7671" s="298" t="n">
        <f aca="false">1-D7671</f>
        <v>0.6434</v>
      </c>
      <c r="F7671" s="299" t="n">
        <v>1160.24</v>
      </c>
    </row>
    <row r="7672" customFormat="false" ht="15" hidden="false" customHeight="false" outlineLevel="0" collapsed="false">
      <c r="A7672" s="294" t="s">
        <v>15973</v>
      </c>
      <c r="B7672" s="295" t="s">
        <v>15974</v>
      </c>
      <c r="C7672" s="296" t="s">
        <v>72</v>
      </c>
      <c r="D7672" s="297" t="n">
        <v>0.2832</v>
      </c>
      <c r="E7672" s="298" t="n">
        <f aca="false">1-D7672</f>
        <v>0.7168</v>
      </c>
      <c r="F7672" s="299" t="n">
        <v>1115.95</v>
      </c>
    </row>
    <row r="7673" customFormat="false" ht="15" hidden="false" customHeight="false" outlineLevel="0" collapsed="false">
      <c r="A7673" s="294" t="s">
        <v>15975</v>
      </c>
      <c r="B7673" s="295" t="s">
        <v>15976</v>
      </c>
      <c r="C7673" s="296" t="s">
        <v>72</v>
      </c>
      <c r="D7673" s="297" t="n">
        <v>0.1714</v>
      </c>
      <c r="E7673" s="298" t="n">
        <f aca="false">1-D7673</f>
        <v>0.8286</v>
      </c>
      <c r="F7673" s="299" t="n">
        <v>898.89</v>
      </c>
    </row>
    <row r="7674" customFormat="false" ht="15" hidden="false" customHeight="false" outlineLevel="0" collapsed="false">
      <c r="A7674" s="294" t="s">
        <v>15977</v>
      </c>
      <c r="B7674" s="295" t="s">
        <v>15978</v>
      </c>
      <c r="C7674" s="296" t="s">
        <v>72</v>
      </c>
      <c r="D7674" s="297" t="n">
        <v>0.0606</v>
      </c>
      <c r="E7674" s="298" t="n">
        <f aca="false">1-D7674</f>
        <v>0.9394</v>
      </c>
      <c r="F7674" s="299" t="n">
        <v>849.49</v>
      </c>
    </row>
    <row r="7675" customFormat="false" ht="15" hidden="false" customHeight="false" outlineLevel="0" collapsed="false">
      <c r="A7675" s="294" t="s">
        <v>15979</v>
      </c>
      <c r="B7675" s="295" t="s">
        <v>15980</v>
      </c>
      <c r="C7675" s="296" t="s">
        <v>72</v>
      </c>
      <c r="D7675" s="297" t="n">
        <v>0.3405</v>
      </c>
      <c r="E7675" s="298" t="n">
        <f aca="false">1-D7675</f>
        <v>0.6595</v>
      </c>
      <c r="F7675" s="299" t="n">
        <v>1060.4</v>
      </c>
    </row>
    <row r="7676" customFormat="false" ht="15" hidden="false" customHeight="false" outlineLevel="0" collapsed="false">
      <c r="A7676" s="294" t="s">
        <v>15981</v>
      </c>
      <c r="B7676" s="295" t="s">
        <v>15982</v>
      </c>
      <c r="C7676" s="296" t="s">
        <v>72</v>
      </c>
      <c r="D7676" s="297" t="n">
        <v>0.2623</v>
      </c>
      <c r="E7676" s="298" t="n">
        <f aca="false">1-D7676</f>
        <v>0.7377</v>
      </c>
      <c r="F7676" s="299" t="n">
        <v>1018.17</v>
      </c>
    </row>
    <row r="7677" customFormat="false" ht="15" hidden="false" customHeight="false" outlineLevel="0" collapsed="false">
      <c r="A7677" s="294" t="s">
        <v>15983</v>
      </c>
      <c r="B7677" s="295" t="s">
        <v>15984</v>
      </c>
      <c r="C7677" s="296" t="s">
        <v>72</v>
      </c>
      <c r="D7677" s="297" t="n">
        <v>0.1702</v>
      </c>
      <c r="E7677" s="298" t="n">
        <f aca="false">1-D7677</f>
        <v>0.8298</v>
      </c>
      <c r="F7677" s="299" t="n">
        <v>845.39</v>
      </c>
    </row>
    <row r="7678" customFormat="false" ht="15" hidden="false" customHeight="false" outlineLevel="0" collapsed="false">
      <c r="A7678" s="294" t="s">
        <v>15985</v>
      </c>
      <c r="B7678" s="295" t="s">
        <v>15986</v>
      </c>
      <c r="C7678" s="296" t="s">
        <v>72</v>
      </c>
      <c r="D7678" s="297" t="n">
        <v>0.0572</v>
      </c>
      <c r="E7678" s="298" t="n">
        <f aca="false">1-D7678</f>
        <v>0.9428</v>
      </c>
      <c r="F7678" s="299" t="n">
        <v>798.75</v>
      </c>
    </row>
    <row r="7679" customFormat="false" ht="15" hidden="false" customHeight="false" outlineLevel="0" collapsed="false">
      <c r="A7679" s="294" t="s">
        <v>15987</v>
      </c>
      <c r="B7679" s="295" t="s">
        <v>15988</v>
      </c>
      <c r="C7679" s="296" t="s">
        <v>72</v>
      </c>
      <c r="D7679" s="297" t="n">
        <v>0.413</v>
      </c>
      <c r="E7679" s="298" t="n">
        <f aca="false">1-D7679</f>
        <v>0.587</v>
      </c>
      <c r="F7679" s="299" t="n">
        <v>1331.92</v>
      </c>
    </row>
    <row r="7680" customFormat="false" ht="15" hidden="false" customHeight="false" outlineLevel="0" collapsed="false">
      <c r="A7680" s="294" t="s">
        <v>15989</v>
      </c>
      <c r="B7680" s="295" t="s">
        <v>15990</v>
      </c>
      <c r="C7680" s="296" t="s">
        <v>72</v>
      </c>
      <c r="D7680" s="297" t="n">
        <v>0.3484</v>
      </c>
      <c r="E7680" s="298" t="n">
        <f aca="false">1-D7680</f>
        <v>0.6516</v>
      </c>
      <c r="F7680" s="299" t="n">
        <v>1284.5</v>
      </c>
    </row>
    <row r="7681" customFormat="false" ht="15" hidden="false" customHeight="false" outlineLevel="0" collapsed="false">
      <c r="A7681" s="294" t="s">
        <v>15991</v>
      </c>
      <c r="B7681" s="295" t="s">
        <v>15992</v>
      </c>
      <c r="C7681" s="296" t="s">
        <v>72</v>
      </c>
      <c r="D7681" s="297" t="n">
        <v>0.1868</v>
      </c>
      <c r="E7681" s="298" t="n">
        <f aca="false">1-D7681</f>
        <v>0.8132</v>
      </c>
      <c r="F7681" s="299" t="n">
        <v>947.49</v>
      </c>
    </row>
    <row r="7682" customFormat="false" ht="15" hidden="false" customHeight="false" outlineLevel="0" collapsed="false">
      <c r="A7682" s="294" t="s">
        <v>15993</v>
      </c>
      <c r="B7682" s="295" t="s">
        <v>15994</v>
      </c>
      <c r="C7682" s="296" t="s">
        <v>72</v>
      </c>
      <c r="D7682" s="297" t="n">
        <v>0.0766</v>
      </c>
      <c r="E7682" s="298" t="n">
        <f aca="false">1-D7682</f>
        <v>0.9234</v>
      </c>
      <c r="F7682" s="299" t="n">
        <v>893.94</v>
      </c>
    </row>
    <row r="7683" customFormat="false" ht="15" hidden="false" customHeight="false" outlineLevel="0" collapsed="false">
      <c r="A7683" s="294" t="s">
        <v>15995</v>
      </c>
      <c r="B7683" s="295" t="s">
        <v>15996</v>
      </c>
      <c r="C7683" s="296" t="s">
        <v>72</v>
      </c>
      <c r="D7683" s="297" t="n">
        <v>0.3924</v>
      </c>
      <c r="E7683" s="298" t="n">
        <f aca="false">1-D7683</f>
        <v>0.6076</v>
      </c>
      <c r="F7683" s="299" t="n">
        <v>1256.85</v>
      </c>
    </row>
    <row r="7684" customFormat="false" ht="15" hidden="false" customHeight="false" outlineLevel="0" collapsed="false">
      <c r="A7684" s="294" t="s">
        <v>15997</v>
      </c>
      <c r="B7684" s="295" t="s">
        <v>15998</v>
      </c>
      <c r="C7684" s="296" t="s">
        <v>72</v>
      </c>
      <c r="D7684" s="297" t="n">
        <v>0.3241</v>
      </c>
      <c r="E7684" s="298" t="n">
        <f aca="false">1-D7684</f>
        <v>0.6759</v>
      </c>
      <c r="F7684" s="299" t="n">
        <v>1210.44</v>
      </c>
    </row>
    <row r="7685" customFormat="false" ht="15" hidden="false" customHeight="false" outlineLevel="0" collapsed="false">
      <c r="A7685" s="294" t="s">
        <v>15999</v>
      </c>
      <c r="B7685" s="295" t="s">
        <v>16000</v>
      </c>
      <c r="C7685" s="296" t="s">
        <v>72</v>
      </c>
      <c r="D7685" s="297" t="n">
        <v>0.1818</v>
      </c>
      <c r="E7685" s="298" t="n">
        <f aca="false">1-D7685</f>
        <v>0.8182</v>
      </c>
      <c r="F7685" s="299" t="n">
        <v>924.18</v>
      </c>
    </row>
    <row r="7686" customFormat="false" ht="15" hidden="false" customHeight="false" outlineLevel="0" collapsed="false">
      <c r="A7686" s="294" t="s">
        <v>16001</v>
      </c>
      <c r="B7686" s="295" t="s">
        <v>16002</v>
      </c>
      <c r="C7686" s="296" t="s">
        <v>72</v>
      </c>
      <c r="D7686" s="297" t="n">
        <v>0.0706</v>
      </c>
      <c r="E7686" s="298" t="n">
        <f aca="false">1-D7686</f>
        <v>0.9294</v>
      </c>
      <c r="F7686" s="299" t="n">
        <v>871.96</v>
      </c>
    </row>
    <row r="7687" customFormat="false" ht="15" hidden="false" customHeight="false" outlineLevel="0" collapsed="false">
      <c r="A7687" s="294" t="s">
        <v>16003</v>
      </c>
      <c r="B7687" s="295" t="s">
        <v>16004</v>
      </c>
      <c r="C7687" s="296" t="s">
        <v>72</v>
      </c>
      <c r="D7687" s="297" t="n">
        <v>0.0168</v>
      </c>
      <c r="E7687" s="298" t="n">
        <f aca="false">1-D7687</f>
        <v>0.9832</v>
      </c>
      <c r="F7687" s="299" t="n">
        <v>103.81</v>
      </c>
    </row>
    <row r="7688" customFormat="false" ht="15" hidden="false" customHeight="false" outlineLevel="0" collapsed="false">
      <c r="A7688" s="294" t="s">
        <v>16005</v>
      </c>
      <c r="B7688" s="295" t="s">
        <v>16006</v>
      </c>
      <c r="C7688" s="296" t="s">
        <v>72</v>
      </c>
      <c r="D7688" s="297" t="n">
        <v>0.0107</v>
      </c>
      <c r="E7688" s="298" t="n">
        <f aca="false">1-D7688</f>
        <v>0.9893</v>
      </c>
      <c r="F7688" s="299" t="n">
        <v>163.33</v>
      </c>
    </row>
    <row r="7689" customFormat="false" ht="15" hidden="false" customHeight="false" outlineLevel="0" collapsed="false">
      <c r="A7689" s="294" t="s">
        <v>16007</v>
      </c>
      <c r="B7689" s="295" t="s">
        <v>16008</v>
      </c>
      <c r="C7689" s="296" t="s">
        <v>72</v>
      </c>
      <c r="D7689" s="297" t="n">
        <v>0.012</v>
      </c>
      <c r="E7689" s="298" t="n">
        <f aca="false">1-D7689</f>
        <v>0.988</v>
      </c>
      <c r="F7689" s="299" t="n">
        <v>245</v>
      </c>
    </row>
    <row r="7690" customFormat="false" ht="15" hidden="false" customHeight="false" outlineLevel="0" collapsed="false">
      <c r="A7690" s="294" t="s">
        <v>16009</v>
      </c>
      <c r="B7690" s="295" t="s">
        <v>16010</v>
      </c>
      <c r="C7690" s="296" t="s">
        <v>61</v>
      </c>
      <c r="D7690" s="297" t="n">
        <v>0.2746</v>
      </c>
      <c r="E7690" s="298" t="n">
        <f aca="false">1-D7690</f>
        <v>0.7254</v>
      </c>
      <c r="F7690" s="299" t="n">
        <v>42.24</v>
      </c>
    </row>
    <row r="7691" customFormat="false" ht="15" hidden="false" customHeight="false" outlineLevel="0" collapsed="false">
      <c r="A7691" s="294" t="s">
        <v>16011</v>
      </c>
      <c r="B7691" s="295" t="s">
        <v>16012</v>
      </c>
      <c r="C7691" s="296" t="s">
        <v>61</v>
      </c>
      <c r="D7691" s="297" t="n">
        <v>0.2769</v>
      </c>
      <c r="E7691" s="298" t="n">
        <f aca="false">1-D7691</f>
        <v>0.7231</v>
      </c>
      <c r="F7691" s="299" t="n">
        <v>58.25</v>
      </c>
    </row>
    <row r="7692" customFormat="false" ht="15" hidden="false" customHeight="false" outlineLevel="0" collapsed="false">
      <c r="A7692" s="294" t="s">
        <v>16013</v>
      </c>
      <c r="B7692" s="295" t="s">
        <v>16014</v>
      </c>
      <c r="C7692" s="296" t="s">
        <v>61</v>
      </c>
      <c r="D7692" s="297" t="n">
        <v>0.2839</v>
      </c>
      <c r="E7692" s="298" t="n">
        <f aca="false">1-D7692</f>
        <v>0.7161</v>
      </c>
      <c r="F7692" s="299" t="n">
        <v>70.02</v>
      </c>
    </row>
    <row r="7693" customFormat="false" ht="15" hidden="false" customHeight="false" outlineLevel="0" collapsed="false">
      <c r="A7693" s="294" t="s">
        <v>16015</v>
      </c>
      <c r="B7693" s="295" t="s">
        <v>16016</v>
      </c>
      <c r="C7693" s="296" t="s">
        <v>61</v>
      </c>
      <c r="D7693" s="297" t="n">
        <v>0.1972</v>
      </c>
      <c r="E7693" s="298" t="n">
        <f aca="false">1-D7693</f>
        <v>0.8028</v>
      </c>
      <c r="F7693" s="299" t="n">
        <v>32.2</v>
      </c>
    </row>
    <row r="7694" customFormat="false" ht="15" hidden="false" customHeight="false" outlineLevel="0" collapsed="false">
      <c r="A7694" s="294" t="s">
        <v>16017</v>
      </c>
      <c r="B7694" s="295" t="s">
        <v>16018</v>
      </c>
      <c r="C7694" s="296" t="s">
        <v>61</v>
      </c>
      <c r="D7694" s="297" t="n">
        <v>0.2116</v>
      </c>
      <c r="E7694" s="298" t="n">
        <f aca="false">1-D7694</f>
        <v>0.7884</v>
      </c>
      <c r="F7694" s="299" t="n">
        <v>46.83</v>
      </c>
    </row>
    <row r="7695" customFormat="false" ht="15" hidden="false" customHeight="false" outlineLevel="0" collapsed="false">
      <c r="A7695" s="294" t="s">
        <v>16019</v>
      </c>
      <c r="B7695" s="295" t="s">
        <v>16020</v>
      </c>
      <c r="C7695" s="296" t="s">
        <v>61</v>
      </c>
      <c r="D7695" s="297" t="n">
        <v>0.2526</v>
      </c>
      <c r="E7695" s="298" t="n">
        <f aca="false">1-D7695</f>
        <v>0.7474</v>
      </c>
      <c r="F7695" s="299" t="n">
        <v>50.23</v>
      </c>
    </row>
    <row r="7696" customFormat="false" ht="15" hidden="false" customHeight="false" outlineLevel="0" collapsed="false">
      <c r="A7696" s="294" t="s">
        <v>16021</v>
      </c>
      <c r="B7696" s="295" t="s">
        <v>16022</v>
      </c>
      <c r="C7696" s="296" t="s">
        <v>61</v>
      </c>
      <c r="D7696" s="297" t="n">
        <v>0.2524</v>
      </c>
      <c r="E7696" s="298" t="n">
        <f aca="false">1-D7696</f>
        <v>0.7476</v>
      </c>
      <c r="F7696" s="299" t="n">
        <v>45</v>
      </c>
    </row>
    <row r="7697" customFormat="false" ht="15" hidden="false" customHeight="false" outlineLevel="0" collapsed="false">
      <c r="A7697" s="294" t="s">
        <v>16023</v>
      </c>
      <c r="B7697" s="295" t="s">
        <v>16024</v>
      </c>
      <c r="C7697" s="296" t="s">
        <v>61</v>
      </c>
      <c r="D7697" s="297" t="n">
        <v>0.2691</v>
      </c>
      <c r="E7697" s="298" t="n">
        <f aca="false">1-D7697</f>
        <v>0.7309</v>
      </c>
      <c r="F7697" s="299" t="n">
        <v>53.07</v>
      </c>
    </row>
    <row r="7698" customFormat="false" ht="15" hidden="false" customHeight="false" outlineLevel="0" collapsed="false">
      <c r="A7698" s="294" t="s">
        <v>16025</v>
      </c>
      <c r="B7698" s="295" t="s">
        <v>16026</v>
      </c>
      <c r="C7698" s="296" t="s">
        <v>61</v>
      </c>
      <c r="D7698" s="297" t="n">
        <v>0.2813</v>
      </c>
      <c r="E7698" s="298" t="n">
        <f aca="false">1-D7698</f>
        <v>0.7187</v>
      </c>
      <c r="F7698" s="299" t="n">
        <v>61.15</v>
      </c>
    </row>
    <row r="7699" customFormat="false" ht="15" hidden="false" customHeight="false" outlineLevel="0" collapsed="false">
      <c r="A7699" s="294" t="s">
        <v>16027</v>
      </c>
      <c r="B7699" s="295" t="s">
        <v>16028</v>
      </c>
      <c r="C7699" s="296" t="s">
        <v>61</v>
      </c>
      <c r="D7699" s="297" t="n">
        <v>0.5226</v>
      </c>
      <c r="E7699" s="298" t="n">
        <f aca="false">1-D7699</f>
        <v>0.4774</v>
      </c>
      <c r="F7699" s="299" t="n">
        <v>35.86</v>
      </c>
    </row>
    <row r="7700" customFormat="false" ht="15" hidden="false" customHeight="false" outlineLevel="0" collapsed="false">
      <c r="A7700" s="294" t="s">
        <v>16029</v>
      </c>
      <c r="B7700" s="295" t="s">
        <v>16030</v>
      </c>
      <c r="C7700" s="296" t="s">
        <v>61</v>
      </c>
      <c r="D7700" s="297" t="n">
        <v>0.5221</v>
      </c>
      <c r="E7700" s="298" t="n">
        <f aca="false">1-D7700</f>
        <v>0.4779</v>
      </c>
      <c r="F7700" s="299" t="n">
        <v>53</v>
      </c>
    </row>
    <row r="7701" customFormat="false" ht="15" hidden="false" customHeight="false" outlineLevel="0" collapsed="false">
      <c r="A7701" s="294" t="s">
        <v>16031</v>
      </c>
      <c r="B7701" s="295" t="s">
        <v>16032</v>
      </c>
      <c r="C7701" s="296" t="s">
        <v>61</v>
      </c>
      <c r="D7701" s="297" t="n">
        <v>0.5213</v>
      </c>
      <c r="E7701" s="298" t="n">
        <f aca="false">1-D7701</f>
        <v>0.4787</v>
      </c>
      <c r="F7701" s="299" t="n">
        <v>73.62</v>
      </c>
    </row>
    <row r="7702" customFormat="false" ht="15" hidden="false" customHeight="false" outlineLevel="0" collapsed="false">
      <c r="A7702" s="294" t="s">
        <v>16033</v>
      </c>
      <c r="B7702" s="295" t="s">
        <v>16034</v>
      </c>
      <c r="C7702" s="296" t="s">
        <v>61</v>
      </c>
      <c r="D7702" s="297" t="n">
        <v>0.205</v>
      </c>
      <c r="E7702" s="298" t="n">
        <f aca="false">1-D7702</f>
        <v>0.795</v>
      </c>
      <c r="F7702" s="299" t="n">
        <v>23.02</v>
      </c>
    </row>
    <row r="7703" customFormat="false" ht="15" hidden="false" customHeight="false" outlineLevel="0" collapsed="false">
      <c r="A7703" s="294" t="s">
        <v>16035</v>
      </c>
      <c r="B7703" s="295" t="s">
        <v>16036</v>
      </c>
      <c r="C7703" s="296" t="s">
        <v>61</v>
      </c>
      <c r="D7703" s="297" t="n">
        <v>0.2078</v>
      </c>
      <c r="E7703" s="298" t="n">
        <f aca="false">1-D7703</f>
        <v>0.7922</v>
      </c>
      <c r="F7703" s="299" t="n">
        <v>26.03</v>
      </c>
    </row>
    <row r="7704" customFormat="false" ht="15" hidden="false" customHeight="false" outlineLevel="0" collapsed="false">
      <c r="A7704" s="294" t="s">
        <v>16037</v>
      </c>
      <c r="B7704" s="295" t="s">
        <v>16038</v>
      </c>
      <c r="C7704" s="296" t="s">
        <v>61</v>
      </c>
      <c r="D7704" s="297" t="n">
        <v>0.2099</v>
      </c>
      <c r="E7704" s="298" t="n">
        <f aca="false">1-D7704</f>
        <v>0.7901</v>
      </c>
      <c r="F7704" s="299" t="n">
        <v>29.39</v>
      </c>
    </row>
    <row r="7705" customFormat="false" ht="15" hidden="false" customHeight="false" outlineLevel="0" collapsed="false">
      <c r="A7705" s="294" t="s">
        <v>16039</v>
      </c>
      <c r="B7705" s="295" t="s">
        <v>16040</v>
      </c>
      <c r="C7705" s="296" t="s">
        <v>61</v>
      </c>
      <c r="D7705" s="297" t="n">
        <v>0.6328</v>
      </c>
      <c r="E7705" s="298" t="n">
        <f aca="false">1-D7705</f>
        <v>0.3672</v>
      </c>
      <c r="F7705" s="299" t="n">
        <v>13.48</v>
      </c>
    </row>
    <row r="7706" customFormat="false" ht="15" hidden="false" customHeight="false" outlineLevel="0" collapsed="false">
      <c r="A7706" s="294" t="s">
        <v>16041</v>
      </c>
      <c r="B7706" s="295" t="s">
        <v>16042</v>
      </c>
      <c r="C7706" s="296" t="s">
        <v>61</v>
      </c>
      <c r="D7706" s="297" t="n">
        <v>0.1183</v>
      </c>
      <c r="E7706" s="298" t="n">
        <f aca="false">1-D7706</f>
        <v>0.8817</v>
      </c>
      <c r="F7706" s="299" t="n">
        <v>12.09</v>
      </c>
    </row>
    <row r="7707" customFormat="false" ht="15" hidden="false" customHeight="false" outlineLevel="0" collapsed="false">
      <c r="A7707" s="294" t="s">
        <v>16043</v>
      </c>
      <c r="B7707" s="295" t="s">
        <v>16044</v>
      </c>
      <c r="C7707" s="296" t="s">
        <v>61</v>
      </c>
      <c r="D7707" s="297" t="n">
        <v>0.523</v>
      </c>
      <c r="E7707" s="298" t="n">
        <f aca="false">1-D7707</f>
        <v>0.477</v>
      </c>
      <c r="F7707" s="299" t="n">
        <v>30.88</v>
      </c>
    </row>
    <row r="7708" customFormat="false" ht="15" hidden="false" customHeight="false" outlineLevel="0" collapsed="false">
      <c r="A7708" s="294" t="s">
        <v>16045</v>
      </c>
      <c r="B7708" s="295" t="s">
        <v>16046</v>
      </c>
      <c r="C7708" s="296" t="s">
        <v>61</v>
      </c>
      <c r="D7708" s="297" t="n">
        <v>0.2303</v>
      </c>
      <c r="E7708" s="298" t="n">
        <f aca="false">1-D7708</f>
        <v>0.7697</v>
      </c>
      <c r="F7708" s="299" t="n">
        <v>42.29</v>
      </c>
    </row>
    <row r="7709" customFormat="false" ht="15" hidden="false" customHeight="false" outlineLevel="0" collapsed="false">
      <c r="A7709" s="294" t="s">
        <v>16047</v>
      </c>
      <c r="B7709" s="295" t="s">
        <v>16048</v>
      </c>
      <c r="C7709" s="296" t="s">
        <v>61</v>
      </c>
      <c r="D7709" s="297" t="n">
        <v>0.2524</v>
      </c>
      <c r="E7709" s="298" t="n">
        <f aca="false">1-D7709</f>
        <v>0.7476</v>
      </c>
      <c r="F7709" s="299" t="n">
        <v>59.24</v>
      </c>
    </row>
    <row r="7710" customFormat="false" ht="15" hidden="false" customHeight="false" outlineLevel="0" collapsed="false">
      <c r="A7710" s="294" t="s">
        <v>16049</v>
      </c>
      <c r="B7710" s="295" t="s">
        <v>16050</v>
      </c>
      <c r="C7710" s="296" t="s">
        <v>61</v>
      </c>
      <c r="D7710" s="297" t="n">
        <v>0.2663</v>
      </c>
      <c r="E7710" s="298" t="n">
        <f aca="false">1-D7710</f>
        <v>0.7337</v>
      </c>
      <c r="F7710" s="299" t="n">
        <v>71.51</v>
      </c>
    </row>
    <row r="7711" customFormat="false" ht="15" hidden="false" customHeight="false" outlineLevel="0" collapsed="false">
      <c r="A7711" s="294" t="s">
        <v>16051</v>
      </c>
      <c r="B7711" s="295" t="s">
        <v>16052</v>
      </c>
      <c r="C7711" s="296" t="s">
        <v>61</v>
      </c>
      <c r="D7711" s="297" t="n">
        <v>0.3047</v>
      </c>
      <c r="E7711" s="298" t="n">
        <f aca="false">1-D7711</f>
        <v>0.6953</v>
      </c>
      <c r="F7711" s="299" t="n">
        <v>58.42</v>
      </c>
    </row>
    <row r="7712" customFormat="false" ht="15" hidden="false" customHeight="false" outlineLevel="0" collapsed="false">
      <c r="A7712" s="294" t="s">
        <v>16053</v>
      </c>
      <c r="B7712" s="295" t="s">
        <v>16054</v>
      </c>
      <c r="C7712" s="296" t="s">
        <v>61</v>
      </c>
      <c r="D7712" s="297" t="n">
        <v>0.3203</v>
      </c>
      <c r="E7712" s="298" t="n">
        <f aca="false">1-D7712</f>
        <v>0.6797</v>
      </c>
      <c r="F7712" s="299" t="n">
        <v>70.87</v>
      </c>
    </row>
    <row r="7713" customFormat="false" ht="15" hidden="false" customHeight="false" outlineLevel="0" collapsed="false">
      <c r="A7713" s="294" t="s">
        <v>16055</v>
      </c>
      <c r="B7713" s="295" t="s">
        <v>16056</v>
      </c>
      <c r="C7713" s="296" t="s">
        <v>61</v>
      </c>
      <c r="D7713" s="297" t="n">
        <v>0.3311</v>
      </c>
      <c r="E7713" s="298" t="n">
        <f aca="false">1-D7713</f>
        <v>0.6689</v>
      </c>
      <c r="F7713" s="299" t="n">
        <v>83.31</v>
      </c>
    </row>
    <row r="7714" customFormat="false" ht="15" hidden="false" customHeight="false" outlineLevel="0" collapsed="false">
      <c r="A7714" s="294" t="s">
        <v>16057</v>
      </c>
      <c r="B7714" s="295" t="s">
        <v>16058</v>
      </c>
      <c r="C7714" s="296" t="s">
        <v>61</v>
      </c>
      <c r="D7714" s="297" t="n">
        <v>0.5234</v>
      </c>
      <c r="E7714" s="298" t="n">
        <f aca="false">1-D7714</f>
        <v>0.4766</v>
      </c>
      <c r="F7714" s="299" t="n">
        <v>36.05</v>
      </c>
    </row>
    <row r="7715" customFormat="false" ht="15" hidden="false" customHeight="false" outlineLevel="0" collapsed="false">
      <c r="A7715" s="294" t="s">
        <v>16059</v>
      </c>
      <c r="B7715" s="295" t="s">
        <v>16060</v>
      </c>
      <c r="C7715" s="296" t="s">
        <v>61</v>
      </c>
      <c r="D7715" s="297" t="n">
        <v>0.523</v>
      </c>
      <c r="E7715" s="298" t="n">
        <f aca="false">1-D7715</f>
        <v>0.477</v>
      </c>
      <c r="F7715" s="299" t="n">
        <v>53.25</v>
      </c>
    </row>
    <row r="7716" customFormat="false" ht="15" hidden="false" customHeight="false" outlineLevel="0" collapsed="false">
      <c r="A7716" s="294" t="s">
        <v>16061</v>
      </c>
      <c r="B7716" s="295" t="s">
        <v>16062</v>
      </c>
      <c r="C7716" s="296" t="s">
        <v>61</v>
      </c>
      <c r="D7716" s="297" t="n">
        <v>0.5218</v>
      </c>
      <c r="E7716" s="298" t="n">
        <f aca="false">1-D7716</f>
        <v>0.4782</v>
      </c>
      <c r="F7716" s="299" t="n">
        <v>73.84</v>
      </c>
    </row>
    <row r="7717" customFormat="false" ht="15" hidden="false" customHeight="false" outlineLevel="0" collapsed="false">
      <c r="A7717" s="294" t="s">
        <v>16063</v>
      </c>
      <c r="B7717" s="295" t="s">
        <v>16064</v>
      </c>
      <c r="C7717" s="296" t="s">
        <v>61</v>
      </c>
      <c r="D7717" s="297" t="n">
        <v>0.2089</v>
      </c>
      <c r="E7717" s="298" t="n">
        <f aca="false">1-D7717</f>
        <v>0.7911</v>
      </c>
      <c r="F7717" s="299" t="n">
        <v>23.41</v>
      </c>
    </row>
    <row r="7718" customFormat="false" ht="15" hidden="false" customHeight="false" outlineLevel="0" collapsed="false">
      <c r="A7718" s="294" t="s">
        <v>16065</v>
      </c>
      <c r="B7718" s="295" t="s">
        <v>16066</v>
      </c>
      <c r="C7718" s="296" t="s">
        <v>61</v>
      </c>
      <c r="D7718" s="297" t="n">
        <v>0.2121</v>
      </c>
      <c r="E7718" s="298" t="n">
        <f aca="false">1-D7718</f>
        <v>0.7879</v>
      </c>
      <c r="F7718" s="299" t="n">
        <v>26.45</v>
      </c>
    </row>
    <row r="7719" customFormat="false" ht="15" hidden="false" customHeight="false" outlineLevel="0" collapsed="false">
      <c r="A7719" s="294" t="s">
        <v>233</v>
      </c>
      <c r="B7719" s="295" t="s">
        <v>234</v>
      </c>
      <c r="C7719" s="296" t="s">
        <v>61</v>
      </c>
      <c r="D7719" s="297" t="n">
        <v>0.2126</v>
      </c>
      <c r="E7719" s="298" t="n">
        <f aca="false">1-D7719</f>
        <v>0.7874</v>
      </c>
      <c r="F7719" s="299" t="n">
        <v>30.24</v>
      </c>
    </row>
    <row r="7720" customFormat="false" ht="15" hidden="false" customHeight="false" outlineLevel="0" collapsed="false">
      <c r="A7720" s="294" t="s">
        <v>16067</v>
      </c>
      <c r="B7720" s="295" t="s">
        <v>16068</v>
      </c>
      <c r="C7720" s="296" t="s">
        <v>39</v>
      </c>
      <c r="D7720" s="297" t="n">
        <v>0.0549</v>
      </c>
      <c r="E7720" s="298" t="n">
        <f aca="false">1-D7720</f>
        <v>0.9451</v>
      </c>
      <c r="F7720" s="299" t="n">
        <v>478.35</v>
      </c>
    </row>
    <row r="7721" customFormat="false" ht="15" hidden="false" customHeight="false" outlineLevel="0" collapsed="false">
      <c r="A7721" s="294" t="s">
        <v>16069</v>
      </c>
      <c r="B7721" s="295" t="s">
        <v>16070</v>
      </c>
      <c r="C7721" s="296" t="s">
        <v>39</v>
      </c>
      <c r="D7721" s="297" t="n">
        <v>0.0436</v>
      </c>
      <c r="E7721" s="298" t="n">
        <f aca="false">1-D7721</f>
        <v>0.9564</v>
      </c>
      <c r="F7721" s="299" t="n">
        <v>459.73</v>
      </c>
    </row>
    <row r="7722" customFormat="false" ht="15" hidden="false" customHeight="false" outlineLevel="0" collapsed="false">
      <c r="A7722" s="294" t="s">
        <v>16071</v>
      </c>
      <c r="B7722" s="295" t="s">
        <v>16072</v>
      </c>
      <c r="C7722" s="296" t="s">
        <v>39</v>
      </c>
      <c r="D7722" s="297" t="n">
        <v>0.1179</v>
      </c>
      <c r="E7722" s="298" t="n">
        <f aca="false">1-D7722</f>
        <v>0.8821</v>
      </c>
      <c r="F7722" s="299" t="n">
        <v>278.13</v>
      </c>
    </row>
    <row r="7723" customFormat="false" ht="15" hidden="false" customHeight="false" outlineLevel="0" collapsed="false">
      <c r="A7723" s="294" t="s">
        <v>16073</v>
      </c>
      <c r="B7723" s="295" t="s">
        <v>16074</v>
      </c>
      <c r="C7723" s="296" t="s">
        <v>39</v>
      </c>
      <c r="D7723" s="297" t="n">
        <v>0.1623</v>
      </c>
      <c r="E7723" s="298" t="n">
        <f aca="false">1-D7723</f>
        <v>0.8377</v>
      </c>
      <c r="F7723" s="299" t="n">
        <v>166.69</v>
      </c>
    </row>
    <row r="7724" customFormat="false" ht="15" hidden="false" customHeight="false" outlineLevel="0" collapsed="false">
      <c r="A7724" s="294" t="s">
        <v>16075</v>
      </c>
      <c r="B7724" s="295" t="s">
        <v>16076</v>
      </c>
      <c r="C7724" s="296" t="s">
        <v>39</v>
      </c>
      <c r="D7724" s="297" t="n">
        <v>0.0376</v>
      </c>
      <c r="E7724" s="298" t="n">
        <f aca="false">1-D7724</f>
        <v>0.9624</v>
      </c>
      <c r="F7724" s="299" t="n">
        <v>1686.02</v>
      </c>
    </row>
    <row r="7725" customFormat="false" ht="15" hidden="false" customHeight="false" outlineLevel="0" collapsed="false">
      <c r="A7725" s="294" t="s">
        <v>16077</v>
      </c>
      <c r="B7725" s="295" t="s">
        <v>16078</v>
      </c>
      <c r="C7725" s="296" t="s">
        <v>39</v>
      </c>
      <c r="D7725" s="297" t="n">
        <v>0.0302</v>
      </c>
      <c r="E7725" s="298" t="n">
        <f aca="false">1-D7725</f>
        <v>0.9698</v>
      </c>
      <c r="F7725" s="299" t="n">
        <v>1922.03</v>
      </c>
    </row>
    <row r="7726" customFormat="false" ht="15" hidden="false" customHeight="false" outlineLevel="0" collapsed="false">
      <c r="A7726" s="294" t="s">
        <v>16079</v>
      </c>
      <c r="B7726" s="295" t="s">
        <v>16080</v>
      </c>
      <c r="C7726" s="296" t="s">
        <v>39</v>
      </c>
      <c r="D7726" s="297" t="n">
        <v>0.08</v>
      </c>
      <c r="E7726" s="298" t="n">
        <f aca="false">1-D7726</f>
        <v>0.92</v>
      </c>
      <c r="F7726" s="299" t="n">
        <v>871.78</v>
      </c>
    </row>
    <row r="7727" customFormat="false" ht="15" hidden="false" customHeight="false" outlineLevel="0" collapsed="false">
      <c r="A7727" s="294" t="s">
        <v>16081</v>
      </c>
      <c r="B7727" s="295" t="s">
        <v>16082</v>
      </c>
      <c r="C7727" s="296" t="s">
        <v>39</v>
      </c>
      <c r="D7727" s="297" t="n">
        <v>0.0944</v>
      </c>
      <c r="E7727" s="298" t="n">
        <f aca="false">1-D7727</f>
        <v>0.9056</v>
      </c>
      <c r="F7727" s="299" t="n">
        <v>347.38</v>
      </c>
    </row>
    <row r="7728" customFormat="false" ht="15" hidden="false" customHeight="false" outlineLevel="0" collapsed="false">
      <c r="A7728" s="294" t="s">
        <v>16083</v>
      </c>
      <c r="B7728" s="295" t="s">
        <v>16084</v>
      </c>
      <c r="C7728" s="296" t="s">
        <v>39</v>
      </c>
      <c r="D7728" s="297" t="n">
        <v>0.1146</v>
      </c>
      <c r="E7728" s="298" t="n">
        <f aca="false">1-D7728</f>
        <v>0.8854</v>
      </c>
      <c r="F7728" s="299" t="n">
        <v>235.94</v>
      </c>
    </row>
    <row r="7729" customFormat="false" ht="15" hidden="false" customHeight="false" outlineLevel="0" collapsed="false">
      <c r="A7729" s="294" t="s">
        <v>16085</v>
      </c>
      <c r="B7729" s="295" t="s">
        <v>16086</v>
      </c>
      <c r="C7729" s="296" t="s">
        <v>39</v>
      </c>
      <c r="D7729" s="297" t="n">
        <v>0.0792</v>
      </c>
      <c r="E7729" s="298" t="n">
        <f aca="false">1-D7729</f>
        <v>0.9208</v>
      </c>
      <c r="F7729" s="299" t="n">
        <v>331.44</v>
      </c>
    </row>
    <row r="7730" customFormat="false" ht="15" hidden="false" customHeight="false" outlineLevel="0" collapsed="false">
      <c r="A7730" s="294" t="s">
        <v>16087</v>
      </c>
      <c r="B7730" s="295" t="s">
        <v>16088</v>
      </c>
      <c r="C7730" s="296" t="s">
        <v>39</v>
      </c>
      <c r="D7730" s="297" t="n">
        <v>0.0899</v>
      </c>
      <c r="E7730" s="298" t="n">
        <f aca="false">1-D7730</f>
        <v>0.9101</v>
      </c>
      <c r="F7730" s="299" t="n">
        <v>240.51</v>
      </c>
    </row>
    <row r="7731" customFormat="false" ht="15" hidden="false" customHeight="false" outlineLevel="0" collapsed="false">
      <c r="A7731" s="294" t="s">
        <v>16089</v>
      </c>
      <c r="B7731" s="295" t="s">
        <v>16090</v>
      </c>
      <c r="C7731" s="296" t="s">
        <v>39</v>
      </c>
      <c r="D7731" s="297" t="n">
        <v>0.0529</v>
      </c>
      <c r="E7731" s="298" t="n">
        <f aca="false">1-D7731</f>
        <v>0.9471</v>
      </c>
      <c r="F7731" s="299" t="n">
        <v>378.94</v>
      </c>
    </row>
    <row r="7732" customFormat="false" ht="15" hidden="false" customHeight="false" outlineLevel="0" collapsed="false">
      <c r="A7732" s="294" t="s">
        <v>16091</v>
      </c>
      <c r="B7732" s="295" t="s">
        <v>16092</v>
      </c>
      <c r="C7732" s="296" t="s">
        <v>39</v>
      </c>
      <c r="D7732" s="297" t="n">
        <v>0.0534</v>
      </c>
      <c r="E7732" s="298" t="n">
        <f aca="false">1-D7732</f>
        <v>0.9466</v>
      </c>
      <c r="F7732" s="299" t="n">
        <v>308.54</v>
      </c>
    </row>
    <row r="7733" customFormat="false" ht="15" hidden="false" customHeight="false" outlineLevel="0" collapsed="false">
      <c r="A7733" s="294" t="s">
        <v>16093</v>
      </c>
      <c r="B7733" s="295" t="s">
        <v>16094</v>
      </c>
      <c r="C7733" s="296" t="s">
        <v>39</v>
      </c>
      <c r="D7733" s="297" t="n">
        <v>0.0317</v>
      </c>
      <c r="E7733" s="298" t="n">
        <f aca="false">1-D7733</f>
        <v>0.9683</v>
      </c>
      <c r="F7733" s="299" t="n">
        <v>412.2</v>
      </c>
    </row>
    <row r="7734" customFormat="false" ht="15" hidden="false" customHeight="false" outlineLevel="0" collapsed="false">
      <c r="A7734" s="294" t="s">
        <v>16095</v>
      </c>
      <c r="B7734" s="295" t="s">
        <v>16096</v>
      </c>
      <c r="C7734" s="296" t="s">
        <v>39</v>
      </c>
      <c r="D7734" s="297" t="n">
        <v>0.0293</v>
      </c>
      <c r="E7734" s="298" t="n">
        <f aca="false">1-D7734</f>
        <v>0.9707</v>
      </c>
      <c r="F7734" s="299" t="n">
        <v>366.77</v>
      </c>
    </row>
    <row r="7735" customFormat="false" ht="15" hidden="false" customHeight="false" outlineLevel="0" collapsed="false">
      <c r="A7735" s="294" t="s">
        <v>16097</v>
      </c>
      <c r="B7735" s="295" t="s">
        <v>16098</v>
      </c>
      <c r="C7735" s="296" t="s">
        <v>39</v>
      </c>
      <c r="D7735" s="297" t="n">
        <v>0.1155</v>
      </c>
      <c r="E7735" s="298" t="n">
        <f aca="false">1-D7735</f>
        <v>0.8845</v>
      </c>
      <c r="F7735" s="299" t="n">
        <v>283.9</v>
      </c>
    </row>
    <row r="7736" customFormat="false" ht="15" hidden="false" customHeight="false" outlineLevel="0" collapsed="false">
      <c r="A7736" s="294" t="s">
        <v>16099</v>
      </c>
      <c r="B7736" s="295" t="s">
        <v>16100</v>
      </c>
      <c r="C7736" s="296" t="s">
        <v>39</v>
      </c>
      <c r="D7736" s="297" t="n">
        <v>0.1568</v>
      </c>
      <c r="E7736" s="298" t="n">
        <f aca="false">1-D7736</f>
        <v>0.8432</v>
      </c>
      <c r="F7736" s="299" t="n">
        <v>172.46</v>
      </c>
    </row>
    <row r="7737" customFormat="false" ht="15" hidden="false" customHeight="false" outlineLevel="0" collapsed="false">
      <c r="A7737" s="294" t="s">
        <v>16101</v>
      </c>
      <c r="B7737" s="295" t="s">
        <v>16102</v>
      </c>
      <c r="C7737" s="296" t="s">
        <v>39</v>
      </c>
      <c r="D7737" s="297" t="n">
        <v>0.1089</v>
      </c>
      <c r="E7737" s="298" t="n">
        <f aca="false">1-D7737</f>
        <v>0.8911</v>
      </c>
      <c r="F7737" s="299" t="n">
        <v>301.22</v>
      </c>
    </row>
    <row r="7738" customFormat="false" ht="15" hidden="false" customHeight="false" outlineLevel="0" collapsed="false">
      <c r="A7738" s="294" t="s">
        <v>16103</v>
      </c>
      <c r="B7738" s="295" t="s">
        <v>16104</v>
      </c>
      <c r="C7738" s="296" t="s">
        <v>39</v>
      </c>
      <c r="D7738" s="297" t="n">
        <v>0.0894</v>
      </c>
      <c r="E7738" s="298" t="n">
        <f aca="false">1-D7738</f>
        <v>0.9106</v>
      </c>
      <c r="F7738" s="299" t="n">
        <v>293.68</v>
      </c>
    </row>
    <row r="7739" customFormat="false" ht="15" hidden="false" customHeight="false" outlineLevel="0" collapsed="false">
      <c r="A7739" s="294" t="s">
        <v>16105</v>
      </c>
      <c r="B7739" s="295" t="s">
        <v>16106</v>
      </c>
      <c r="C7739" s="296" t="s">
        <v>39</v>
      </c>
      <c r="D7739" s="297" t="n">
        <v>0.1066</v>
      </c>
      <c r="E7739" s="298" t="n">
        <f aca="false">1-D7739</f>
        <v>0.8934</v>
      </c>
      <c r="F7739" s="299" t="n">
        <v>202.75</v>
      </c>
    </row>
    <row r="7740" customFormat="false" ht="15" hidden="false" customHeight="false" outlineLevel="0" collapsed="false">
      <c r="A7740" s="294" t="s">
        <v>16107</v>
      </c>
      <c r="B7740" s="295" t="s">
        <v>16108</v>
      </c>
      <c r="C7740" s="296" t="s">
        <v>39</v>
      </c>
      <c r="D7740" s="297" t="n">
        <v>0.0673</v>
      </c>
      <c r="E7740" s="298" t="n">
        <f aca="false">1-D7740</f>
        <v>0.9327</v>
      </c>
      <c r="F7740" s="299" t="n">
        <v>298.14</v>
      </c>
    </row>
    <row r="7741" customFormat="false" ht="15" hidden="false" customHeight="false" outlineLevel="0" collapsed="false">
      <c r="A7741" s="294" t="s">
        <v>16109</v>
      </c>
      <c r="B7741" s="295" t="s">
        <v>16110</v>
      </c>
      <c r="C7741" s="296" t="s">
        <v>39</v>
      </c>
      <c r="D7741" s="297" t="n">
        <v>0.0724</v>
      </c>
      <c r="E7741" s="298" t="n">
        <f aca="false">1-D7741</f>
        <v>0.9276</v>
      </c>
      <c r="F7741" s="299" t="n">
        <v>227.74</v>
      </c>
    </row>
    <row r="7742" customFormat="false" ht="15" hidden="false" customHeight="false" outlineLevel="0" collapsed="false">
      <c r="A7742" s="294" t="s">
        <v>16111</v>
      </c>
      <c r="B7742" s="295" t="s">
        <v>16112</v>
      </c>
      <c r="C7742" s="296" t="s">
        <v>39</v>
      </c>
      <c r="D7742" s="297" t="n">
        <v>0.0412</v>
      </c>
      <c r="E7742" s="298" t="n">
        <f aca="false">1-D7742</f>
        <v>0.9588</v>
      </c>
      <c r="F7742" s="299" t="n">
        <v>361.84</v>
      </c>
    </row>
    <row r="7743" customFormat="false" ht="15" hidden="false" customHeight="false" outlineLevel="0" collapsed="false">
      <c r="A7743" s="294" t="s">
        <v>16113</v>
      </c>
      <c r="B7743" s="295" t="s">
        <v>16114</v>
      </c>
      <c r="C7743" s="296" t="s">
        <v>39</v>
      </c>
      <c r="D7743" s="297" t="n">
        <v>0.0396</v>
      </c>
      <c r="E7743" s="298" t="n">
        <f aca="false">1-D7743</f>
        <v>0.9604</v>
      </c>
      <c r="F7743" s="299" t="n">
        <v>309.67</v>
      </c>
    </row>
    <row r="7744" customFormat="false" ht="15" hidden="false" customHeight="false" outlineLevel="0" collapsed="false">
      <c r="A7744" s="294" t="s">
        <v>16115</v>
      </c>
      <c r="B7744" s="295" t="s">
        <v>16116</v>
      </c>
      <c r="C7744" s="296" t="s">
        <v>39</v>
      </c>
      <c r="D7744" s="297" t="n">
        <v>0.1425</v>
      </c>
      <c r="E7744" s="298" t="n">
        <f aca="false">1-D7744</f>
        <v>0.8575</v>
      </c>
      <c r="F7744" s="299" t="n">
        <v>189.78</v>
      </c>
    </row>
    <row r="7745" customFormat="false" ht="15" hidden="false" customHeight="false" outlineLevel="0" collapsed="false">
      <c r="A7745" s="294" t="s">
        <v>16117</v>
      </c>
      <c r="B7745" s="295" t="s">
        <v>16118</v>
      </c>
      <c r="C7745" s="296" t="s">
        <v>39</v>
      </c>
      <c r="D7745" s="297" t="n">
        <v>0.1085</v>
      </c>
      <c r="E7745" s="298" t="n">
        <f aca="false">1-D7745</f>
        <v>0.8915</v>
      </c>
      <c r="F7745" s="299" t="n">
        <v>547.53</v>
      </c>
    </row>
    <row r="7746" customFormat="false" ht="15" hidden="false" customHeight="false" outlineLevel="0" collapsed="false">
      <c r="A7746" s="294" t="s">
        <v>16119</v>
      </c>
      <c r="B7746" s="295" t="s">
        <v>16120</v>
      </c>
      <c r="C7746" s="296" t="s">
        <v>39</v>
      </c>
      <c r="D7746" s="297" t="n">
        <v>0.1633</v>
      </c>
      <c r="E7746" s="298" t="n">
        <f aca="false">1-D7746</f>
        <v>0.8367</v>
      </c>
      <c r="F7746" s="299" t="n">
        <v>406.9</v>
      </c>
    </row>
    <row r="7747" customFormat="false" ht="15" hidden="false" customHeight="false" outlineLevel="0" collapsed="false">
      <c r="A7747" s="294" t="s">
        <v>16121</v>
      </c>
      <c r="B7747" s="295" t="s">
        <v>16122</v>
      </c>
      <c r="C7747" s="296" t="s">
        <v>39</v>
      </c>
      <c r="D7747" s="297" t="n">
        <v>0.1357</v>
      </c>
      <c r="E7747" s="298" t="n">
        <f aca="false">1-D7747</f>
        <v>0.8643</v>
      </c>
      <c r="F7747" s="299" t="n">
        <v>466.42</v>
      </c>
    </row>
    <row r="7748" customFormat="false" ht="15" hidden="false" customHeight="false" outlineLevel="0" collapsed="false">
      <c r="A7748" s="294" t="s">
        <v>16123</v>
      </c>
      <c r="B7748" s="295" t="s">
        <v>16124</v>
      </c>
      <c r="C7748" s="296" t="s">
        <v>19</v>
      </c>
      <c r="D7748" s="297" t="n">
        <v>0.2895</v>
      </c>
      <c r="E7748" s="298" t="n">
        <f aca="false">1-D7748</f>
        <v>0.7105</v>
      </c>
      <c r="F7748" s="299" t="n">
        <v>291.92</v>
      </c>
    </row>
    <row r="7749" customFormat="false" ht="15" hidden="false" customHeight="false" outlineLevel="0" collapsed="false">
      <c r="A7749" s="294" t="s">
        <v>16125</v>
      </c>
      <c r="B7749" s="295" t="s">
        <v>16126</v>
      </c>
      <c r="C7749" s="296" t="s">
        <v>19</v>
      </c>
      <c r="D7749" s="297" t="n">
        <v>0.074</v>
      </c>
      <c r="E7749" s="298" t="n">
        <f aca="false">1-D7749</f>
        <v>0.926</v>
      </c>
      <c r="F7749" s="299" t="n">
        <v>1028.42</v>
      </c>
    </row>
    <row r="7750" customFormat="false" ht="15" hidden="false" customHeight="false" outlineLevel="0" collapsed="false">
      <c r="A7750" s="294" t="s">
        <v>16127</v>
      </c>
      <c r="B7750" s="295" t="s">
        <v>16128</v>
      </c>
      <c r="C7750" s="296" t="s">
        <v>19</v>
      </c>
      <c r="D7750" s="297" t="n">
        <v>0.0666</v>
      </c>
      <c r="E7750" s="298" t="n">
        <f aca="false">1-D7750</f>
        <v>0.9334</v>
      </c>
      <c r="F7750" s="299" t="n">
        <v>4248.92</v>
      </c>
    </row>
    <row r="7751" customFormat="false" ht="15" hidden="false" customHeight="false" outlineLevel="0" collapsed="false">
      <c r="A7751" s="294" t="s">
        <v>16129</v>
      </c>
      <c r="B7751" s="295" t="s">
        <v>16130</v>
      </c>
      <c r="C7751" s="296" t="s">
        <v>19</v>
      </c>
      <c r="D7751" s="297" t="n">
        <v>0.0644</v>
      </c>
      <c r="E7751" s="298" t="n">
        <f aca="false">1-D7751</f>
        <v>0.9356</v>
      </c>
      <c r="F7751" s="299" t="n">
        <v>2116.83</v>
      </c>
    </row>
    <row r="7752" customFormat="false" ht="15" hidden="false" customHeight="false" outlineLevel="0" collapsed="false">
      <c r="A7752" s="294" t="s">
        <v>16131</v>
      </c>
      <c r="B7752" s="295" t="s">
        <v>16132</v>
      </c>
      <c r="C7752" s="296" t="s">
        <v>19</v>
      </c>
      <c r="D7752" s="297" t="n">
        <v>0.0763</v>
      </c>
      <c r="E7752" s="298" t="n">
        <f aca="false">1-D7752</f>
        <v>0.9237</v>
      </c>
      <c r="F7752" s="299" t="n">
        <v>2250.82</v>
      </c>
    </row>
    <row r="7753" customFormat="false" ht="15" hidden="false" customHeight="false" outlineLevel="0" collapsed="false">
      <c r="A7753" s="294" t="s">
        <v>16133</v>
      </c>
      <c r="B7753" s="295" t="s">
        <v>16134</v>
      </c>
      <c r="C7753" s="296" t="s">
        <v>19</v>
      </c>
      <c r="D7753" s="297" t="n">
        <v>0.072</v>
      </c>
      <c r="E7753" s="298" t="n">
        <f aca="false">1-D7753</f>
        <v>0.928</v>
      </c>
      <c r="F7753" s="299" t="n">
        <v>1117.57</v>
      </c>
    </row>
    <row r="7754" customFormat="false" ht="15" hidden="false" customHeight="false" outlineLevel="0" collapsed="false">
      <c r="A7754" s="294" t="s">
        <v>16135</v>
      </c>
      <c r="B7754" s="295" t="s">
        <v>16136</v>
      </c>
      <c r="C7754" s="296" t="s">
        <v>39</v>
      </c>
      <c r="D7754" s="297" t="n">
        <v>0.6967</v>
      </c>
      <c r="E7754" s="298" t="n">
        <f aca="false">1-D7754</f>
        <v>0.3033</v>
      </c>
      <c r="F7754" s="299" t="n">
        <v>29.28</v>
      </c>
    </row>
    <row r="7755" customFormat="false" ht="15" hidden="false" customHeight="false" outlineLevel="0" collapsed="false">
      <c r="A7755" s="294" t="s">
        <v>16137</v>
      </c>
      <c r="B7755" s="295" t="s">
        <v>16138</v>
      </c>
      <c r="C7755" s="296" t="s">
        <v>39</v>
      </c>
      <c r="D7755" s="297" t="n">
        <v>0.6967</v>
      </c>
      <c r="E7755" s="298" t="n">
        <f aca="false">1-D7755</f>
        <v>0.3033</v>
      </c>
      <c r="F7755" s="299" t="n">
        <v>24.1</v>
      </c>
    </row>
    <row r="7756" customFormat="false" ht="15" hidden="false" customHeight="false" outlineLevel="0" collapsed="false">
      <c r="A7756" s="294" t="s">
        <v>16139</v>
      </c>
      <c r="B7756" s="295" t="s">
        <v>16140</v>
      </c>
      <c r="C7756" s="296" t="s">
        <v>39</v>
      </c>
      <c r="D7756" s="297" t="n">
        <v>0.6971</v>
      </c>
      <c r="E7756" s="298" t="n">
        <f aca="false">1-D7756</f>
        <v>0.3029</v>
      </c>
      <c r="F7756" s="299" t="n">
        <v>20.9</v>
      </c>
    </row>
    <row r="7757" customFormat="false" ht="15" hidden="false" customHeight="false" outlineLevel="0" collapsed="false">
      <c r="A7757" s="294" t="s">
        <v>16141</v>
      </c>
      <c r="B7757" s="295" t="s">
        <v>16142</v>
      </c>
      <c r="C7757" s="296" t="s">
        <v>19</v>
      </c>
      <c r="D7757" s="297" t="n">
        <v>0.0519</v>
      </c>
      <c r="E7757" s="298" t="n">
        <f aca="false">1-D7757</f>
        <v>0.9481</v>
      </c>
      <c r="F7757" s="299" t="n">
        <v>517.85</v>
      </c>
    </row>
    <row r="7758" customFormat="false" ht="15" hidden="false" customHeight="false" outlineLevel="0" collapsed="false">
      <c r="A7758" s="294" t="s">
        <v>16143</v>
      </c>
      <c r="B7758" s="295" t="s">
        <v>16144</v>
      </c>
      <c r="C7758" s="296" t="s">
        <v>19</v>
      </c>
      <c r="D7758" s="297" t="n">
        <v>0.1512</v>
      </c>
      <c r="E7758" s="298" t="n">
        <f aca="false">1-D7758</f>
        <v>0.8488</v>
      </c>
      <c r="F7758" s="299" t="n">
        <v>20.64</v>
      </c>
    </row>
    <row r="7759" customFormat="false" ht="15" hidden="false" customHeight="false" outlineLevel="0" collapsed="false">
      <c r="A7759" s="294" t="s">
        <v>16145</v>
      </c>
      <c r="B7759" s="295" t="s">
        <v>16146</v>
      </c>
      <c r="C7759" s="296" t="s">
        <v>19</v>
      </c>
      <c r="D7759" s="297" t="n">
        <v>0.1851</v>
      </c>
      <c r="E7759" s="298" t="n">
        <f aca="false">1-D7759</f>
        <v>0.8149</v>
      </c>
      <c r="F7759" s="299" t="n">
        <v>25.82</v>
      </c>
    </row>
    <row r="7760" customFormat="false" ht="15" hidden="false" customHeight="false" outlineLevel="0" collapsed="false">
      <c r="A7760" s="294" t="s">
        <v>16147</v>
      </c>
      <c r="B7760" s="295" t="s">
        <v>16148</v>
      </c>
      <c r="C7760" s="296" t="s">
        <v>19</v>
      </c>
      <c r="D7760" s="297" t="n">
        <v>0.1319</v>
      </c>
      <c r="E7760" s="298" t="n">
        <f aca="false">1-D7760</f>
        <v>0.8681</v>
      </c>
      <c r="F7760" s="299" t="n">
        <v>23.66</v>
      </c>
    </row>
    <row r="7761" customFormat="false" ht="15" hidden="false" customHeight="false" outlineLevel="0" collapsed="false">
      <c r="A7761" s="294" t="s">
        <v>16149</v>
      </c>
      <c r="B7761" s="295" t="s">
        <v>16150</v>
      </c>
      <c r="C7761" s="296" t="s">
        <v>19</v>
      </c>
      <c r="D7761" s="297" t="n">
        <v>0.1489</v>
      </c>
      <c r="E7761" s="298" t="n">
        <f aca="false">1-D7761</f>
        <v>0.8511</v>
      </c>
      <c r="F7761" s="299" t="n">
        <v>32.11</v>
      </c>
    </row>
    <row r="7762" customFormat="false" ht="15" hidden="false" customHeight="false" outlineLevel="0" collapsed="false">
      <c r="A7762" s="294" t="s">
        <v>16151</v>
      </c>
      <c r="B7762" s="295" t="s">
        <v>16152</v>
      </c>
      <c r="C7762" s="296" t="s">
        <v>19</v>
      </c>
      <c r="D7762" s="297" t="n">
        <v>0.1606</v>
      </c>
      <c r="E7762" s="298" t="n">
        <f aca="false">1-D7762</f>
        <v>0.8394</v>
      </c>
      <c r="F7762" s="299" t="n">
        <v>71.23</v>
      </c>
    </row>
    <row r="7763" customFormat="false" ht="15" hidden="false" customHeight="false" outlineLevel="0" collapsed="false">
      <c r="A7763" s="294" t="s">
        <v>16153</v>
      </c>
      <c r="B7763" s="295" t="s">
        <v>16154</v>
      </c>
      <c r="C7763" s="296" t="s">
        <v>19</v>
      </c>
      <c r="D7763" s="297" t="n">
        <v>0.1354</v>
      </c>
      <c r="E7763" s="298" t="n">
        <f aca="false">1-D7763</f>
        <v>0.8646</v>
      </c>
      <c r="F7763" s="299" t="n">
        <v>64.86</v>
      </c>
    </row>
    <row r="7764" customFormat="false" ht="15" hidden="false" customHeight="false" outlineLevel="0" collapsed="false">
      <c r="A7764" s="294" t="s">
        <v>16155</v>
      </c>
      <c r="B7764" s="295" t="s">
        <v>16156</v>
      </c>
      <c r="C7764" s="296" t="s">
        <v>19</v>
      </c>
      <c r="D7764" s="297" t="n">
        <v>0.1332</v>
      </c>
      <c r="E7764" s="298" t="n">
        <f aca="false">1-D7764</f>
        <v>0.8668</v>
      </c>
      <c r="F7764" s="299" t="n">
        <v>48.41</v>
      </c>
    </row>
    <row r="7765" customFormat="false" ht="15" hidden="false" customHeight="false" outlineLevel="0" collapsed="false">
      <c r="A7765" s="294" t="s">
        <v>368</v>
      </c>
      <c r="B7765" s="295" t="s">
        <v>369</v>
      </c>
      <c r="C7765" s="296" t="s">
        <v>19</v>
      </c>
      <c r="D7765" s="297" t="n">
        <v>0.1271</v>
      </c>
      <c r="E7765" s="298" t="n">
        <f aca="false">1-D7765</f>
        <v>0.8729</v>
      </c>
      <c r="F7765" s="299" t="n">
        <v>24.54</v>
      </c>
    </row>
    <row r="7766" customFormat="false" ht="15" hidden="false" customHeight="false" outlineLevel="0" collapsed="false">
      <c r="A7766" s="294" t="s">
        <v>16157</v>
      </c>
      <c r="B7766" s="295" t="s">
        <v>16158</v>
      </c>
      <c r="C7766" s="296" t="s">
        <v>19</v>
      </c>
      <c r="D7766" s="297" t="n">
        <v>0.1404</v>
      </c>
      <c r="E7766" s="298" t="n">
        <f aca="false">1-D7766</f>
        <v>0.8596</v>
      </c>
      <c r="F7766" s="299" t="n">
        <v>105.11</v>
      </c>
    </row>
    <row r="7767" customFormat="false" ht="15" hidden="false" customHeight="false" outlineLevel="0" collapsed="false">
      <c r="A7767" s="294" t="s">
        <v>16159</v>
      </c>
      <c r="B7767" s="295" t="s">
        <v>16160</v>
      </c>
      <c r="C7767" s="296" t="s">
        <v>19</v>
      </c>
      <c r="D7767" s="297" t="n">
        <v>0.1548</v>
      </c>
      <c r="E7767" s="298" t="n">
        <f aca="false">1-D7767</f>
        <v>0.8452</v>
      </c>
      <c r="F7767" s="299" t="n">
        <v>30.87</v>
      </c>
    </row>
    <row r="7768" customFormat="false" ht="15" hidden="false" customHeight="false" outlineLevel="0" collapsed="false">
      <c r="A7768" s="294" t="s">
        <v>311</v>
      </c>
      <c r="B7768" s="295" t="s">
        <v>16161</v>
      </c>
      <c r="C7768" s="296" t="s">
        <v>19</v>
      </c>
      <c r="D7768" s="297" t="n">
        <v>0.1467</v>
      </c>
      <c r="E7768" s="298" t="n">
        <f aca="false">1-D7768</f>
        <v>0.8533</v>
      </c>
      <c r="F7768" s="299" t="n">
        <v>25.42</v>
      </c>
    </row>
    <row r="7769" customFormat="false" ht="15" hidden="false" customHeight="false" outlineLevel="0" collapsed="false">
      <c r="A7769" s="294" t="s">
        <v>371</v>
      </c>
      <c r="B7769" s="295" t="s">
        <v>16162</v>
      </c>
      <c r="C7769" s="296" t="s">
        <v>19</v>
      </c>
      <c r="D7769" s="297" t="n">
        <v>0.1111</v>
      </c>
      <c r="E7769" s="298" t="n">
        <f aca="false">1-D7769</f>
        <v>0.8889</v>
      </c>
      <c r="F7769" s="299" t="n">
        <v>30.97</v>
      </c>
    </row>
    <row r="7770" customFormat="false" ht="15" hidden="false" customHeight="false" outlineLevel="0" collapsed="false">
      <c r="A7770" s="294" t="s">
        <v>16163</v>
      </c>
      <c r="B7770" s="295" t="s">
        <v>16164</v>
      </c>
      <c r="C7770" s="296" t="s">
        <v>19</v>
      </c>
      <c r="D7770" s="297" t="n">
        <v>0.076</v>
      </c>
      <c r="E7770" s="298" t="n">
        <f aca="false">1-D7770</f>
        <v>0.924</v>
      </c>
      <c r="F7770" s="299" t="n">
        <v>45.27</v>
      </c>
    </row>
    <row r="7771" customFormat="false" ht="15" hidden="false" customHeight="false" outlineLevel="0" collapsed="false">
      <c r="A7771" s="294" t="s">
        <v>16165</v>
      </c>
      <c r="B7771" s="295" t="s">
        <v>16166</v>
      </c>
      <c r="C7771" s="296" t="s">
        <v>19</v>
      </c>
      <c r="D7771" s="297" t="n">
        <v>0.0795</v>
      </c>
      <c r="E7771" s="298" t="n">
        <f aca="false">1-D7771</f>
        <v>0.9205</v>
      </c>
      <c r="F7771" s="299" t="n">
        <v>61.89</v>
      </c>
    </row>
    <row r="7772" customFormat="false" ht="15" hidden="false" customHeight="false" outlineLevel="0" collapsed="false">
      <c r="A7772" s="294" t="s">
        <v>16167</v>
      </c>
      <c r="B7772" s="295" t="s">
        <v>16168</v>
      </c>
      <c r="C7772" s="296" t="s">
        <v>19</v>
      </c>
      <c r="D7772" s="297" t="n">
        <v>0.0774</v>
      </c>
      <c r="E7772" s="298" t="n">
        <f aca="false">1-D7772</f>
        <v>0.9226</v>
      </c>
      <c r="F7772" s="299" t="n">
        <v>63.58</v>
      </c>
    </row>
    <row r="7773" customFormat="false" ht="15" hidden="false" customHeight="false" outlineLevel="0" collapsed="false">
      <c r="A7773" s="294" t="s">
        <v>16169</v>
      </c>
      <c r="B7773" s="295" t="s">
        <v>16170</v>
      </c>
      <c r="C7773" s="296" t="s">
        <v>19</v>
      </c>
      <c r="D7773" s="297" t="n">
        <v>0.0686</v>
      </c>
      <c r="E7773" s="298" t="n">
        <f aca="false">1-D7773</f>
        <v>0.9314</v>
      </c>
      <c r="F7773" s="299" t="n">
        <v>116.3</v>
      </c>
    </row>
    <row r="7774" customFormat="false" ht="15" hidden="false" customHeight="false" outlineLevel="0" collapsed="false">
      <c r="A7774" s="294" t="s">
        <v>16171</v>
      </c>
      <c r="B7774" s="295" t="s">
        <v>16172</v>
      </c>
      <c r="C7774" s="296" t="s">
        <v>19</v>
      </c>
      <c r="D7774" s="297" t="n">
        <v>0.0921</v>
      </c>
      <c r="E7774" s="298" t="n">
        <f aca="false">1-D7774</f>
        <v>0.9079</v>
      </c>
      <c r="F7774" s="299" t="n">
        <v>124.2</v>
      </c>
    </row>
    <row r="7775" customFormat="false" ht="15" hidden="false" customHeight="false" outlineLevel="0" collapsed="false">
      <c r="A7775" s="294" t="s">
        <v>16173</v>
      </c>
      <c r="B7775" s="295" t="s">
        <v>16174</v>
      </c>
      <c r="C7775" s="296" t="s">
        <v>19</v>
      </c>
      <c r="D7775" s="297" t="n">
        <v>0.0831</v>
      </c>
      <c r="E7775" s="298" t="n">
        <f aca="false">1-D7775</f>
        <v>0.9169</v>
      </c>
      <c r="F7775" s="299" t="n">
        <v>195.57</v>
      </c>
    </row>
    <row r="7776" customFormat="false" ht="15" hidden="false" customHeight="false" outlineLevel="0" collapsed="false">
      <c r="A7776" s="294" t="s">
        <v>16175</v>
      </c>
      <c r="B7776" s="295" t="s">
        <v>16176</v>
      </c>
      <c r="C7776" s="296" t="s">
        <v>19</v>
      </c>
      <c r="D7776" s="297" t="n">
        <v>0.0896</v>
      </c>
      <c r="E7776" s="298" t="n">
        <f aca="false">1-D7776</f>
        <v>0.9104</v>
      </c>
      <c r="F7776" s="299" t="n">
        <v>98.01</v>
      </c>
    </row>
    <row r="7777" customFormat="false" ht="15" hidden="false" customHeight="false" outlineLevel="0" collapsed="false">
      <c r="A7777" s="294" t="s">
        <v>16177</v>
      </c>
      <c r="B7777" s="295" t="s">
        <v>16178</v>
      </c>
      <c r="C7777" s="296" t="s">
        <v>19</v>
      </c>
      <c r="D7777" s="297" t="n">
        <v>0.0739</v>
      </c>
      <c r="E7777" s="298" t="n">
        <f aca="false">1-D7777</f>
        <v>0.9261</v>
      </c>
      <c r="F7777" s="299" t="n">
        <v>184.23</v>
      </c>
    </row>
    <row r="7778" customFormat="false" ht="15" hidden="false" customHeight="false" outlineLevel="0" collapsed="false">
      <c r="A7778" s="294" t="s">
        <v>16179</v>
      </c>
      <c r="B7778" s="295" t="s">
        <v>16180</v>
      </c>
      <c r="C7778" s="296" t="s">
        <v>19</v>
      </c>
      <c r="D7778" s="297" t="n">
        <v>0.0897</v>
      </c>
      <c r="E7778" s="298" t="n">
        <f aca="false">1-D7778</f>
        <v>0.9103</v>
      </c>
      <c r="F7778" s="299" t="n">
        <v>71.94</v>
      </c>
    </row>
    <row r="7779" customFormat="false" ht="15" hidden="false" customHeight="false" outlineLevel="0" collapsed="false">
      <c r="A7779" s="294" t="s">
        <v>16181</v>
      </c>
      <c r="B7779" s="295" t="s">
        <v>16182</v>
      </c>
      <c r="C7779" s="296" t="s">
        <v>19</v>
      </c>
      <c r="D7779" s="297" t="n">
        <v>0.0838</v>
      </c>
      <c r="E7779" s="298" t="n">
        <f aca="false">1-D7779</f>
        <v>0.9162</v>
      </c>
      <c r="F7779" s="299" t="n">
        <v>134.62</v>
      </c>
    </row>
    <row r="7780" customFormat="false" ht="15" hidden="false" customHeight="false" outlineLevel="0" collapsed="false">
      <c r="A7780" s="294" t="s">
        <v>16183</v>
      </c>
      <c r="B7780" s="295" t="s">
        <v>16184</v>
      </c>
      <c r="C7780" s="296" t="s">
        <v>19</v>
      </c>
      <c r="D7780" s="297" t="n">
        <v>0.074</v>
      </c>
      <c r="E7780" s="298" t="n">
        <f aca="false">1-D7780</f>
        <v>0.926</v>
      </c>
      <c r="F7780" s="299" t="n">
        <v>42.16</v>
      </c>
    </row>
    <row r="7781" customFormat="false" ht="15" hidden="false" customHeight="false" outlineLevel="0" collapsed="false">
      <c r="A7781" s="294" t="s">
        <v>16185</v>
      </c>
      <c r="B7781" s="295" t="s">
        <v>16186</v>
      </c>
      <c r="C7781" s="296" t="s">
        <v>19</v>
      </c>
      <c r="D7781" s="297" t="n">
        <v>0.0817</v>
      </c>
      <c r="E7781" s="298" t="n">
        <f aca="false">1-D7781</f>
        <v>0.9183</v>
      </c>
      <c r="F7781" s="299" t="n">
        <v>97.15</v>
      </c>
    </row>
    <row r="7782" customFormat="false" ht="15" hidden="false" customHeight="false" outlineLevel="0" collapsed="false">
      <c r="A7782" s="294" t="s">
        <v>16187</v>
      </c>
      <c r="B7782" s="295" t="s">
        <v>16188</v>
      </c>
      <c r="C7782" s="296" t="s">
        <v>19</v>
      </c>
      <c r="D7782" s="297" t="n">
        <v>0.0582</v>
      </c>
      <c r="E7782" s="298" t="n">
        <f aca="false">1-D7782</f>
        <v>0.9418</v>
      </c>
      <c r="F7782" s="299" t="n">
        <v>339.77</v>
      </c>
    </row>
    <row r="7783" customFormat="false" ht="15" hidden="false" customHeight="false" outlineLevel="0" collapsed="false">
      <c r="A7783" s="294" t="s">
        <v>16189</v>
      </c>
      <c r="B7783" s="295" t="s">
        <v>16190</v>
      </c>
      <c r="C7783" s="296" t="s">
        <v>19</v>
      </c>
      <c r="D7783" s="297" t="n">
        <v>0.0861</v>
      </c>
      <c r="E7783" s="298" t="n">
        <f aca="false">1-D7783</f>
        <v>0.9139</v>
      </c>
      <c r="F7783" s="299" t="n">
        <v>171.34</v>
      </c>
    </row>
    <row r="7784" customFormat="false" ht="15" hidden="false" customHeight="false" outlineLevel="0" collapsed="false">
      <c r="A7784" s="294" t="s">
        <v>16191</v>
      </c>
      <c r="B7784" s="295" t="s">
        <v>16192</v>
      </c>
      <c r="C7784" s="296" t="s">
        <v>19</v>
      </c>
      <c r="D7784" s="297" t="n">
        <v>0.06</v>
      </c>
      <c r="E7784" s="298" t="n">
        <f aca="false">1-D7784</f>
        <v>0.94</v>
      </c>
      <c r="F7784" s="299" t="n">
        <v>412.51</v>
      </c>
    </row>
    <row r="7785" customFormat="false" ht="15" hidden="false" customHeight="false" outlineLevel="0" collapsed="false">
      <c r="A7785" s="294" t="s">
        <v>16193</v>
      </c>
      <c r="B7785" s="295" t="s">
        <v>16194</v>
      </c>
      <c r="C7785" s="296" t="s">
        <v>19</v>
      </c>
      <c r="D7785" s="297" t="n">
        <v>0.1026</v>
      </c>
      <c r="E7785" s="298" t="n">
        <f aca="false">1-D7785</f>
        <v>0.8974</v>
      </c>
      <c r="F7785" s="299" t="n">
        <v>46.59</v>
      </c>
    </row>
    <row r="7786" customFormat="false" ht="15" hidden="false" customHeight="false" outlineLevel="0" collapsed="false">
      <c r="A7786" s="294" t="s">
        <v>350</v>
      </c>
      <c r="B7786" s="295" t="s">
        <v>351</v>
      </c>
      <c r="C7786" s="296" t="s">
        <v>19</v>
      </c>
      <c r="D7786" s="297" t="n">
        <v>0.087</v>
      </c>
      <c r="E7786" s="298" t="n">
        <f aca="false">1-D7786</f>
        <v>0.913</v>
      </c>
      <c r="F7786" s="299" t="n">
        <v>110.52</v>
      </c>
    </row>
    <row r="7787" customFormat="false" ht="15" hidden="false" customHeight="false" outlineLevel="0" collapsed="false">
      <c r="A7787" s="294" t="s">
        <v>16195</v>
      </c>
      <c r="B7787" s="295" t="s">
        <v>16196</v>
      </c>
      <c r="C7787" s="296" t="s">
        <v>19</v>
      </c>
      <c r="D7787" s="297" t="n">
        <v>0.0378</v>
      </c>
      <c r="E7787" s="298" t="n">
        <f aca="false">1-D7787</f>
        <v>0.9622</v>
      </c>
      <c r="F7787" s="299" t="n">
        <v>830.81</v>
      </c>
    </row>
    <row r="7788" customFormat="false" ht="15" hidden="false" customHeight="false" outlineLevel="0" collapsed="false">
      <c r="A7788" s="294" t="s">
        <v>16197</v>
      </c>
      <c r="B7788" s="295" t="s">
        <v>16198</v>
      </c>
      <c r="C7788" s="296" t="s">
        <v>19</v>
      </c>
      <c r="D7788" s="297" t="n">
        <v>0.1</v>
      </c>
      <c r="E7788" s="298" t="n">
        <f aca="false">1-D7788</f>
        <v>0.9</v>
      </c>
      <c r="F7788" s="299" t="n">
        <v>31.19</v>
      </c>
    </row>
    <row r="7789" customFormat="false" ht="15" hidden="false" customHeight="false" outlineLevel="0" collapsed="false">
      <c r="A7789" s="294" t="s">
        <v>16199</v>
      </c>
      <c r="B7789" s="295" t="s">
        <v>16200</v>
      </c>
      <c r="C7789" s="296" t="s">
        <v>19</v>
      </c>
      <c r="D7789" s="297" t="n">
        <v>0.0797</v>
      </c>
      <c r="E7789" s="298" t="n">
        <f aca="false">1-D7789</f>
        <v>0.9203</v>
      </c>
      <c r="F7789" s="299" t="n">
        <v>99.66</v>
      </c>
    </row>
    <row r="7790" customFormat="false" ht="15" hidden="false" customHeight="false" outlineLevel="0" collapsed="false">
      <c r="A7790" s="294" t="s">
        <v>16201</v>
      </c>
      <c r="B7790" s="295" t="s">
        <v>16202</v>
      </c>
      <c r="C7790" s="296" t="s">
        <v>19</v>
      </c>
      <c r="D7790" s="297" t="n">
        <v>0.0915</v>
      </c>
      <c r="E7790" s="298" t="n">
        <f aca="false">1-D7790</f>
        <v>0.9085</v>
      </c>
      <c r="F7790" s="299" t="n">
        <v>105.01</v>
      </c>
    </row>
    <row r="7791" customFormat="false" ht="15" hidden="false" customHeight="false" outlineLevel="0" collapsed="false">
      <c r="A7791" s="294" t="s">
        <v>16203</v>
      </c>
      <c r="B7791" s="295" t="s">
        <v>16204</v>
      </c>
      <c r="C7791" s="296" t="s">
        <v>19</v>
      </c>
      <c r="D7791" s="297" t="n">
        <v>0.1234</v>
      </c>
      <c r="E7791" s="298" t="n">
        <f aca="false">1-D7791</f>
        <v>0.8766</v>
      </c>
      <c r="F7791" s="299" t="n">
        <v>38.73</v>
      </c>
    </row>
    <row r="7792" customFormat="false" ht="15" hidden="false" customHeight="false" outlineLevel="0" collapsed="false">
      <c r="A7792" s="294" t="s">
        <v>16205</v>
      </c>
      <c r="B7792" s="295" t="s">
        <v>16206</v>
      </c>
      <c r="C7792" s="296" t="s">
        <v>19</v>
      </c>
      <c r="D7792" s="297" t="n">
        <v>0.2913</v>
      </c>
      <c r="E7792" s="298" t="n">
        <f aca="false">1-D7792</f>
        <v>0.7087</v>
      </c>
      <c r="F7792" s="299" t="n">
        <v>10.71</v>
      </c>
    </row>
    <row r="7793" customFormat="false" ht="15" hidden="false" customHeight="false" outlineLevel="0" collapsed="false">
      <c r="A7793" s="294" t="s">
        <v>16207</v>
      </c>
      <c r="B7793" s="295" t="s">
        <v>16208</v>
      </c>
      <c r="C7793" s="296" t="s">
        <v>19</v>
      </c>
      <c r="D7793" s="297" t="n">
        <v>0.1947</v>
      </c>
      <c r="E7793" s="298" t="n">
        <f aca="false">1-D7793</f>
        <v>0.8053</v>
      </c>
      <c r="F7793" s="299" t="n">
        <v>24.55</v>
      </c>
    </row>
    <row r="7794" customFormat="false" ht="15" hidden="false" customHeight="false" outlineLevel="0" collapsed="false">
      <c r="A7794" s="294" t="s">
        <v>16209</v>
      </c>
      <c r="B7794" s="295" t="s">
        <v>16210</v>
      </c>
      <c r="C7794" s="296" t="s">
        <v>19</v>
      </c>
      <c r="D7794" s="297" t="n">
        <v>0.1921</v>
      </c>
      <c r="E7794" s="298" t="n">
        <f aca="false">1-D7794</f>
        <v>0.8079</v>
      </c>
      <c r="F7794" s="299" t="n">
        <v>19.42</v>
      </c>
    </row>
    <row r="7795" customFormat="false" ht="15" hidden="false" customHeight="false" outlineLevel="0" collapsed="false">
      <c r="A7795" s="294" t="s">
        <v>16211</v>
      </c>
      <c r="B7795" s="295" t="s">
        <v>16212</v>
      </c>
      <c r="C7795" s="296" t="s">
        <v>19</v>
      </c>
      <c r="D7795" s="297" t="n">
        <v>0.164</v>
      </c>
      <c r="E7795" s="298" t="n">
        <f aca="false">1-D7795</f>
        <v>0.836</v>
      </c>
      <c r="F7795" s="299" t="n">
        <v>20.97</v>
      </c>
    </row>
    <row r="7796" customFormat="false" ht="15" hidden="false" customHeight="false" outlineLevel="0" collapsed="false">
      <c r="A7796" s="294" t="s">
        <v>16213</v>
      </c>
      <c r="B7796" s="295" t="s">
        <v>16214</v>
      </c>
      <c r="C7796" s="296" t="s">
        <v>19</v>
      </c>
      <c r="D7796" s="297" t="n">
        <v>0.0899</v>
      </c>
      <c r="E7796" s="298" t="n">
        <f aca="false">1-D7796</f>
        <v>0.9101</v>
      </c>
      <c r="F7796" s="299" t="n">
        <v>53.15</v>
      </c>
    </row>
    <row r="7797" customFormat="false" ht="15" hidden="false" customHeight="false" outlineLevel="0" collapsed="false">
      <c r="A7797" s="294" t="s">
        <v>16215</v>
      </c>
      <c r="B7797" s="295" t="s">
        <v>16216</v>
      </c>
      <c r="C7797" s="296" t="s">
        <v>19</v>
      </c>
      <c r="D7797" s="297" t="n">
        <v>0.0625</v>
      </c>
      <c r="E7797" s="298" t="n">
        <f aca="false">1-D7797</f>
        <v>0.9375</v>
      </c>
      <c r="F7797" s="299" t="n">
        <v>316.15</v>
      </c>
    </row>
    <row r="7798" customFormat="false" ht="15" hidden="false" customHeight="false" outlineLevel="0" collapsed="false">
      <c r="A7798" s="294" t="s">
        <v>16217</v>
      </c>
      <c r="B7798" s="295" t="s">
        <v>16218</v>
      </c>
      <c r="C7798" s="296" t="s">
        <v>19</v>
      </c>
      <c r="D7798" s="297" t="n">
        <v>0.5786</v>
      </c>
      <c r="E7798" s="298" t="n">
        <f aca="false">1-D7798</f>
        <v>0.4214</v>
      </c>
      <c r="F7798" s="299" t="n">
        <v>29.33</v>
      </c>
    </row>
    <row r="7799" customFormat="false" ht="15" hidden="false" customHeight="false" outlineLevel="0" collapsed="false">
      <c r="A7799" s="294" t="s">
        <v>16219</v>
      </c>
      <c r="B7799" s="295" t="s">
        <v>16220</v>
      </c>
      <c r="C7799" s="296" t="s">
        <v>19</v>
      </c>
      <c r="D7799" s="297" t="n">
        <v>0.5824</v>
      </c>
      <c r="E7799" s="298" t="n">
        <f aca="false">1-D7799</f>
        <v>0.4176</v>
      </c>
      <c r="F7799" s="299" t="n">
        <v>35.54</v>
      </c>
    </row>
    <row r="7800" customFormat="false" ht="15" hidden="false" customHeight="false" outlineLevel="0" collapsed="false">
      <c r="A7800" s="294" t="s">
        <v>16221</v>
      </c>
      <c r="B7800" s="295" t="s">
        <v>16222</v>
      </c>
      <c r="C7800" s="296" t="s">
        <v>19</v>
      </c>
      <c r="D7800" s="297" t="n">
        <v>0.5437</v>
      </c>
      <c r="E7800" s="298" t="n">
        <f aca="false">1-D7800</f>
        <v>0.4563</v>
      </c>
      <c r="F7800" s="299" t="n">
        <v>47.12</v>
      </c>
    </row>
    <row r="7801" customFormat="false" ht="15" hidden="false" customHeight="false" outlineLevel="0" collapsed="false">
      <c r="A7801" s="294" t="s">
        <v>16223</v>
      </c>
      <c r="B7801" s="295" t="s">
        <v>16224</v>
      </c>
      <c r="C7801" s="296" t="s">
        <v>19</v>
      </c>
      <c r="D7801" s="297" t="n">
        <v>0.1172</v>
      </c>
      <c r="E7801" s="298" t="n">
        <f aca="false">1-D7801</f>
        <v>0.8828</v>
      </c>
      <c r="F7801" s="299" t="n">
        <v>168.62</v>
      </c>
    </row>
    <row r="7802" customFormat="false" ht="15" hidden="false" customHeight="false" outlineLevel="0" collapsed="false">
      <c r="A7802" s="294" t="s">
        <v>16225</v>
      </c>
      <c r="B7802" s="295" t="s">
        <v>16226</v>
      </c>
      <c r="C7802" s="296" t="s">
        <v>19</v>
      </c>
      <c r="D7802" s="297" t="n">
        <v>0.1108</v>
      </c>
      <c r="E7802" s="298" t="n">
        <f aca="false">1-D7802</f>
        <v>0.8892</v>
      </c>
      <c r="F7802" s="299" t="n">
        <v>136.88</v>
      </c>
    </row>
    <row r="7803" customFormat="false" ht="15" hidden="false" customHeight="false" outlineLevel="0" collapsed="false">
      <c r="A7803" s="294" t="s">
        <v>16227</v>
      </c>
      <c r="B7803" s="295" t="s">
        <v>16228</v>
      </c>
      <c r="C7803" s="296" t="s">
        <v>19</v>
      </c>
      <c r="D7803" s="297" t="n">
        <v>0.1333</v>
      </c>
      <c r="E7803" s="298" t="n">
        <f aca="false">1-D7803</f>
        <v>0.8667</v>
      </c>
      <c r="F7803" s="299" t="n">
        <v>83.54</v>
      </c>
    </row>
    <row r="7804" customFormat="false" ht="15" hidden="false" customHeight="false" outlineLevel="0" collapsed="false">
      <c r="A7804" s="294" t="s">
        <v>16229</v>
      </c>
      <c r="B7804" s="295" t="s">
        <v>16230</v>
      </c>
      <c r="C7804" s="296" t="s">
        <v>19</v>
      </c>
      <c r="D7804" s="297" t="n">
        <v>0.1517</v>
      </c>
      <c r="E7804" s="298" t="n">
        <f aca="false">1-D7804</f>
        <v>0.8483</v>
      </c>
      <c r="F7804" s="299" t="n">
        <v>35.53</v>
      </c>
    </row>
    <row r="7805" customFormat="false" ht="15" hidden="false" customHeight="false" outlineLevel="0" collapsed="false">
      <c r="A7805" s="294" t="s">
        <v>16231</v>
      </c>
      <c r="B7805" s="295" t="s">
        <v>16232</v>
      </c>
      <c r="C7805" s="296" t="s">
        <v>19</v>
      </c>
      <c r="D7805" s="297" t="n">
        <v>0.1178</v>
      </c>
      <c r="E7805" s="298" t="n">
        <f aca="false">1-D7805</f>
        <v>0.8822</v>
      </c>
      <c r="F7805" s="299" t="n">
        <v>216.56</v>
      </c>
    </row>
    <row r="7806" customFormat="false" ht="15" hidden="false" customHeight="false" outlineLevel="0" collapsed="false">
      <c r="A7806" s="294" t="s">
        <v>16233</v>
      </c>
      <c r="B7806" s="295" t="s">
        <v>16234</v>
      </c>
      <c r="C7806" s="296" t="s">
        <v>19</v>
      </c>
      <c r="D7806" s="297" t="n">
        <v>0.1978</v>
      </c>
      <c r="E7806" s="298" t="n">
        <f aca="false">1-D7806</f>
        <v>0.8022</v>
      </c>
      <c r="F7806" s="299" t="n">
        <v>41.8</v>
      </c>
    </row>
    <row r="7807" customFormat="false" ht="15" hidden="false" customHeight="false" outlineLevel="0" collapsed="false">
      <c r="A7807" s="294" t="s">
        <v>16235</v>
      </c>
      <c r="B7807" s="295" t="s">
        <v>16236</v>
      </c>
      <c r="C7807" s="296" t="s">
        <v>19</v>
      </c>
      <c r="D7807" s="297" t="n">
        <v>0.1045</v>
      </c>
      <c r="E7807" s="298" t="n">
        <f aca="false">1-D7807</f>
        <v>0.8955</v>
      </c>
      <c r="F7807" s="299" t="n">
        <v>385.04</v>
      </c>
    </row>
    <row r="7808" customFormat="false" ht="15" hidden="false" customHeight="false" outlineLevel="0" collapsed="false">
      <c r="A7808" s="294" t="s">
        <v>16237</v>
      </c>
      <c r="B7808" s="295" t="s">
        <v>16238</v>
      </c>
      <c r="C7808" s="296" t="s">
        <v>19</v>
      </c>
      <c r="D7808" s="297" t="n">
        <v>0.1107</v>
      </c>
      <c r="E7808" s="298" t="n">
        <f aca="false">1-D7808</f>
        <v>0.8893</v>
      </c>
      <c r="F7808" s="299" t="n">
        <v>315.16</v>
      </c>
    </row>
    <row r="7809" customFormat="false" ht="15" hidden="false" customHeight="false" outlineLevel="0" collapsed="false">
      <c r="A7809" s="294" t="s">
        <v>16239</v>
      </c>
      <c r="B7809" s="295" t="s">
        <v>16240</v>
      </c>
      <c r="C7809" s="296" t="s">
        <v>19</v>
      </c>
      <c r="D7809" s="297" t="n">
        <v>0.0656</v>
      </c>
      <c r="E7809" s="298" t="n">
        <f aca="false">1-D7809</f>
        <v>0.9344</v>
      </c>
      <c r="F7809" s="299" t="n">
        <v>174.31</v>
      </c>
    </row>
    <row r="7810" customFormat="false" ht="15" hidden="false" customHeight="false" outlineLevel="0" collapsed="false">
      <c r="A7810" s="294" t="s">
        <v>16241</v>
      </c>
      <c r="B7810" s="295" t="s">
        <v>16242</v>
      </c>
      <c r="C7810" s="296" t="s">
        <v>19</v>
      </c>
      <c r="D7810" s="297" t="n">
        <v>0.0611</v>
      </c>
      <c r="E7810" s="298" t="n">
        <f aca="false">1-D7810</f>
        <v>0.9389</v>
      </c>
      <c r="F7810" s="299" t="n">
        <v>143.67</v>
      </c>
    </row>
    <row r="7811" customFormat="false" ht="15" hidden="false" customHeight="false" outlineLevel="0" collapsed="false">
      <c r="A7811" s="294" t="s">
        <v>16243</v>
      </c>
      <c r="B7811" s="295" t="s">
        <v>16244</v>
      </c>
      <c r="C7811" s="296" t="s">
        <v>19</v>
      </c>
      <c r="D7811" s="297" t="n">
        <v>0.0664</v>
      </c>
      <c r="E7811" s="298" t="n">
        <f aca="false">1-D7811</f>
        <v>0.9336</v>
      </c>
      <c r="F7811" s="299" t="n">
        <v>97.21</v>
      </c>
    </row>
    <row r="7812" customFormat="false" ht="15" hidden="false" customHeight="false" outlineLevel="0" collapsed="false">
      <c r="A7812" s="294" t="s">
        <v>16245</v>
      </c>
      <c r="B7812" s="295" t="s">
        <v>16246</v>
      </c>
      <c r="C7812" s="296" t="s">
        <v>19</v>
      </c>
      <c r="D7812" s="297" t="n">
        <v>0.0512</v>
      </c>
      <c r="E7812" s="298" t="n">
        <f aca="false">1-D7812</f>
        <v>0.9488</v>
      </c>
      <c r="F7812" s="299" t="n">
        <v>60.96</v>
      </c>
    </row>
    <row r="7813" customFormat="false" ht="15" hidden="false" customHeight="false" outlineLevel="0" collapsed="false">
      <c r="A7813" s="294" t="s">
        <v>16247</v>
      </c>
      <c r="B7813" s="295" t="s">
        <v>16248</v>
      </c>
      <c r="C7813" s="296" t="s">
        <v>19</v>
      </c>
      <c r="D7813" s="297" t="n">
        <v>0.0558</v>
      </c>
      <c r="E7813" s="298" t="n">
        <f aca="false">1-D7813</f>
        <v>0.9442</v>
      </c>
      <c r="F7813" s="299" t="n">
        <v>264.69</v>
      </c>
    </row>
    <row r="7814" customFormat="false" ht="15" hidden="false" customHeight="false" outlineLevel="0" collapsed="false">
      <c r="A7814" s="294" t="s">
        <v>16249</v>
      </c>
      <c r="B7814" s="295" t="s">
        <v>16250</v>
      </c>
      <c r="C7814" s="296" t="s">
        <v>19</v>
      </c>
      <c r="D7814" s="297" t="n">
        <v>0.0664</v>
      </c>
      <c r="E7814" s="298" t="n">
        <f aca="false">1-D7814</f>
        <v>0.9336</v>
      </c>
      <c r="F7814" s="299" t="n">
        <v>72.02</v>
      </c>
    </row>
    <row r="7815" customFormat="false" ht="15" hidden="false" customHeight="false" outlineLevel="0" collapsed="false">
      <c r="A7815" s="294" t="s">
        <v>16251</v>
      </c>
      <c r="B7815" s="295" t="s">
        <v>16252</v>
      </c>
      <c r="C7815" s="296" t="s">
        <v>19</v>
      </c>
      <c r="D7815" s="297" t="n">
        <v>0.0363</v>
      </c>
      <c r="E7815" s="298" t="n">
        <f aca="false">1-D7815</f>
        <v>0.9637</v>
      </c>
      <c r="F7815" s="299" t="n">
        <v>315.23</v>
      </c>
    </row>
    <row r="7816" customFormat="false" ht="15" hidden="false" customHeight="false" outlineLevel="0" collapsed="false">
      <c r="A7816" s="294" t="s">
        <v>16253</v>
      </c>
      <c r="B7816" s="295" t="s">
        <v>16254</v>
      </c>
      <c r="C7816" s="296" t="s">
        <v>19</v>
      </c>
      <c r="D7816" s="297" t="n">
        <v>0.0314</v>
      </c>
      <c r="E7816" s="298" t="n">
        <f aca="false">1-D7816</f>
        <v>0.9686</v>
      </c>
      <c r="F7816" s="299" t="n">
        <v>280.02</v>
      </c>
    </row>
    <row r="7817" customFormat="false" ht="15" hidden="false" customHeight="false" outlineLevel="0" collapsed="false">
      <c r="A7817" s="294" t="s">
        <v>16255</v>
      </c>
      <c r="B7817" s="295" t="s">
        <v>16256</v>
      </c>
      <c r="C7817" s="296" t="s">
        <v>19</v>
      </c>
      <c r="D7817" s="297" t="n">
        <v>0.0343</v>
      </c>
      <c r="E7817" s="298" t="n">
        <f aca="false">1-D7817</f>
        <v>0.9657</v>
      </c>
      <c r="F7817" s="299" t="n">
        <v>187.91</v>
      </c>
    </row>
    <row r="7818" customFormat="false" ht="15" hidden="false" customHeight="false" outlineLevel="0" collapsed="false">
      <c r="A7818" s="294" t="s">
        <v>16257</v>
      </c>
      <c r="B7818" s="295" t="s">
        <v>16258</v>
      </c>
      <c r="C7818" s="296" t="s">
        <v>19</v>
      </c>
      <c r="D7818" s="297" t="n">
        <v>0.0276</v>
      </c>
      <c r="E7818" s="298" t="n">
        <f aca="false">1-D7818</f>
        <v>0.9724</v>
      </c>
      <c r="F7818" s="299" t="n">
        <v>112.97</v>
      </c>
    </row>
    <row r="7819" customFormat="false" ht="15" hidden="false" customHeight="false" outlineLevel="0" collapsed="false">
      <c r="A7819" s="294" t="s">
        <v>16259</v>
      </c>
      <c r="B7819" s="295" t="s">
        <v>16260</v>
      </c>
      <c r="C7819" s="296" t="s">
        <v>19</v>
      </c>
      <c r="D7819" s="297" t="n">
        <v>0.0315</v>
      </c>
      <c r="E7819" s="298" t="n">
        <f aca="false">1-D7819</f>
        <v>0.9685</v>
      </c>
      <c r="F7819" s="299" t="n">
        <v>626.99</v>
      </c>
    </row>
    <row r="7820" customFormat="false" ht="15" hidden="false" customHeight="false" outlineLevel="0" collapsed="false">
      <c r="A7820" s="294" t="s">
        <v>16261</v>
      </c>
      <c r="B7820" s="295" t="s">
        <v>16262</v>
      </c>
      <c r="C7820" s="296" t="s">
        <v>19</v>
      </c>
      <c r="D7820" s="297" t="n">
        <v>0.0336</v>
      </c>
      <c r="E7820" s="298" t="n">
        <f aca="false">1-D7820</f>
        <v>0.9664</v>
      </c>
      <c r="F7820" s="299" t="n">
        <v>439.83</v>
      </c>
    </row>
    <row r="7821" customFormat="false" ht="15" hidden="false" customHeight="false" outlineLevel="0" collapsed="false">
      <c r="A7821" s="294" t="s">
        <v>16263</v>
      </c>
      <c r="B7821" s="295" t="s">
        <v>16264</v>
      </c>
      <c r="C7821" s="296" t="s">
        <v>19</v>
      </c>
      <c r="D7821" s="297" t="n">
        <v>0.0287</v>
      </c>
      <c r="E7821" s="298" t="n">
        <f aca="false">1-D7821</f>
        <v>0.9713</v>
      </c>
      <c r="F7821" s="299" t="n">
        <v>862.35</v>
      </c>
    </row>
    <row r="7822" customFormat="false" ht="15" hidden="false" customHeight="false" outlineLevel="0" collapsed="false">
      <c r="A7822" s="294" t="s">
        <v>16265</v>
      </c>
      <c r="B7822" s="295" t="s">
        <v>16266</v>
      </c>
      <c r="C7822" s="296" t="s">
        <v>19</v>
      </c>
      <c r="D7822" s="297" t="n">
        <v>0.0346</v>
      </c>
      <c r="E7822" s="298" t="n">
        <f aca="false">1-D7822</f>
        <v>0.9654</v>
      </c>
      <c r="F7822" s="299" t="n">
        <v>138.32</v>
      </c>
    </row>
    <row r="7823" customFormat="false" ht="15" hidden="false" customHeight="false" outlineLevel="0" collapsed="false">
      <c r="A7823" s="294" t="s">
        <v>16267</v>
      </c>
      <c r="B7823" s="295" t="s">
        <v>16268</v>
      </c>
      <c r="C7823" s="296" t="s">
        <v>19</v>
      </c>
      <c r="D7823" s="297" t="n">
        <v>0.0237</v>
      </c>
      <c r="E7823" s="298" t="n">
        <f aca="false">1-D7823</f>
        <v>0.9763</v>
      </c>
      <c r="F7823" s="299" t="n">
        <v>1327.58</v>
      </c>
    </row>
    <row r="7824" customFormat="false" ht="15" hidden="false" customHeight="false" outlineLevel="0" collapsed="false">
      <c r="A7824" s="294" t="s">
        <v>16269</v>
      </c>
      <c r="B7824" s="295" t="s">
        <v>16270</v>
      </c>
      <c r="C7824" s="296" t="s">
        <v>19</v>
      </c>
      <c r="D7824" s="297" t="n">
        <v>0.0652</v>
      </c>
      <c r="E7824" s="298" t="n">
        <f aca="false">1-D7824</f>
        <v>0.9348</v>
      </c>
      <c r="F7824" s="299" t="n">
        <v>175.45</v>
      </c>
    </row>
    <row r="7825" customFormat="false" ht="15" hidden="false" customHeight="false" outlineLevel="0" collapsed="false">
      <c r="A7825" s="294" t="s">
        <v>16271</v>
      </c>
      <c r="B7825" s="295" t="s">
        <v>16272</v>
      </c>
      <c r="C7825" s="296" t="s">
        <v>19</v>
      </c>
      <c r="D7825" s="297" t="n">
        <v>0.0583</v>
      </c>
      <c r="E7825" s="298" t="n">
        <f aca="false">1-D7825</f>
        <v>0.9417</v>
      </c>
      <c r="F7825" s="299" t="n">
        <v>150.69</v>
      </c>
    </row>
    <row r="7826" customFormat="false" ht="15" hidden="false" customHeight="false" outlineLevel="0" collapsed="false">
      <c r="A7826" s="294" t="s">
        <v>16273</v>
      </c>
      <c r="B7826" s="295" t="s">
        <v>16274</v>
      </c>
      <c r="C7826" s="296" t="s">
        <v>19</v>
      </c>
      <c r="D7826" s="297" t="n">
        <v>0.0637</v>
      </c>
      <c r="E7826" s="298" t="n">
        <f aca="false">1-D7826</f>
        <v>0.9363</v>
      </c>
      <c r="F7826" s="299" t="n">
        <v>101.31</v>
      </c>
    </row>
    <row r="7827" customFormat="false" ht="15" hidden="false" customHeight="false" outlineLevel="0" collapsed="false">
      <c r="A7827" s="294" t="s">
        <v>16275</v>
      </c>
      <c r="B7827" s="295" t="s">
        <v>16276</v>
      </c>
      <c r="C7827" s="296" t="s">
        <v>19</v>
      </c>
      <c r="D7827" s="297" t="n">
        <v>0.0374</v>
      </c>
      <c r="E7827" s="298" t="n">
        <f aca="false">1-D7827</f>
        <v>0.9626</v>
      </c>
      <c r="F7827" s="299" t="n">
        <v>83.47</v>
      </c>
    </row>
    <row r="7828" customFormat="false" ht="15" hidden="false" customHeight="false" outlineLevel="0" collapsed="false">
      <c r="A7828" s="294" t="s">
        <v>16277</v>
      </c>
      <c r="B7828" s="295" t="s">
        <v>16278</v>
      </c>
      <c r="C7828" s="296" t="s">
        <v>19</v>
      </c>
      <c r="D7828" s="297" t="n">
        <v>0.0494</v>
      </c>
      <c r="E7828" s="298" t="n">
        <f aca="false">1-D7828</f>
        <v>0.9506</v>
      </c>
      <c r="F7828" s="299" t="n">
        <v>399.67</v>
      </c>
    </row>
    <row r="7829" customFormat="false" ht="15" hidden="false" customHeight="false" outlineLevel="0" collapsed="false">
      <c r="A7829" s="294" t="s">
        <v>16279</v>
      </c>
      <c r="B7829" s="295" t="s">
        <v>16280</v>
      </c>
      <c r="C7829" s="296" t="s">
        <v>19</v>
      </c>
      <c r="D7829" s="297" t="n">
        <v>0.0584</v>
      </c>
      <c r="E7829" s="298" t="n">
        <f aca="false">1-D7829</f>
        <v>0.9416</v>
      </c>
      <c r="F7829" s="299" t="n">
        <v>252.93</v>
      </c>
    </row>
    <row r="7830" customFormat="false" ht="15" hidden="false" customHeight="false" outlineLevel="0" collapsed="false">
      <c r="A7830" s="294" t="s">
        <v>16281</v>
      </c>
      <c r="B7830" s="295" t="s">
        <v>16282</v>
      </c>
      <c r="C7830" s="296" t="s">
        <v>19</v>
      </c>
      <c r="D7830" s="297" t="n">
        <v>0.0456</v>
      </c>
      <c r="E7830" s="298" t="n">
        <f aca="false">1-D7830</f>
        <v>0.9544</v>
      </c>
      <c r="F7830" s="299" t="n">
        <v>542.58</v>
      </c>
    </row>
    <row r="7831" customFormat="false" ht="15" hidden="false" customHeight="false" outlineLevel="0" collapsed="false">
      <c r="A7831" s="294" t="s">
        <v>16283</v>
      </c>
      <c r="B7831" s="295" t="s">
        <v>16284</v>
      </c>
      <c r="C7831" s="296" t="s">
        <v>19</v>
      </c>
      <c r="D7831" s="297" t="n">
        <v>0.0525</v>
      </c>
      <c r="E7831" s="298" t="n">
        <f aca="false">1-D7831</f>
        <v>0.9475</v>
      </c>
      <c r="F7831" s="299" t="n">
        <v>91.13</v>
      </c>
    </row>
    <row r="7832" customFormat="false" ht="15" hidden="false" customHeight="false" outlineLevel="0" collapsed="false">
      <c r="A7832" s="294" t="s">
        <v>16285</v>
      </c>
      <c r="B7832" s="295" t="s">
        <v>16286</v>
      </c>
      <c r="C7832" s="296" t="s">
        <v>19</v>
      </c>
      <c r="D7832" s="297" t="n">
        <v>0.0339</v>
      </c>
      <c r="E7832" s="298" t="n">
        <f aca="false">1-D7832</f>
        <v>0.9661</v>
      </c>
      <c r="F7832" s="299" t="n">
        <v>925.23</v>
      </c>
    </row>
    <row r="7833" customFormat="false" ht="15" hidden="false" customHeight="false" outlineLevel="0" collapsed="false">
      <c r="A7833" s="294" t="s">
        <v>16287</v>
      </c>
      <c r="B7833" s="295" t="s">
        <v>16288</v>
      </c>
      <c r="C7833" s="296" t="s">
        <v>19</v>
      </c>
      <c r="D7833" s="297" t="n">
        <v>0.0353</v>
      </c>
      <c r="E7833" s="298" t="n">
        <f aca="false">1-D7833</f>
        <v>0.9647</v>
      </c>
      <c r="F7833" s="299" t="n">
        <v>162.2</v>
      </c>
    </row>
    <row r="7834" customFormat="false" ht="15" hidden="false" customHeight="false" outlineLevel="0" collapsed="false">
      <c r="A7834" s="294" t="s">
        <v>16289</v>
      </c>
      <c r="B7834" s="295" t="s">
        <v>16290</v>
      </c>
      <c r="C7834" s="296" t="s">
        <v>19</v>
      </c>
      <c r="D7834" s="297" t="n">
        <v>0.0291</v>
      </c>
      <c r="E7834" s="298" t="n">
        <f aca="false">1-D7834</f>
        <v>0.9709</v>
      </c>
      <c r="F7834" s="299" t="n">
        <v>150.63</v>
      </c>
    </row>
    <row r="7835" customFormat="false" ht="15" hidden="false" customHeight="false" outlineLevel="0" collapsed="false">
      <c r="A7835" s="294" t="s">
        <v>16291</v>
      </c>
      <c r="B7835" s="295" t="s">
        <v>16292</v>
      </c>
      <c r="C7835" s="296" t="s">
        <v>19</v>
      </c>
      <c r="D7835" s="297" t="n">
        <v>0.0336</v>
      </c>
      <c r="E7835" s="298" t="n">
        <f aca="false">1-D7835</f>
        <v>0.9664</v>
      </c>
      <c r="F7835" s="299" t="n">
        <v>95.55</v>
      </c>
    </row>
    <row r="7836" customFormat="false" ht="15" hidden="false" customHeight="false" outlineLevel="0" collapsed="false">
      <c r="A7836" s="294" t="s">
        <v>16293</v>
      </c>
      <c r="B7836" s="295" t="s">
        <v>16294</v>
      </c>
      <c r="C7836" s="296" t="s">
        <v>19</v>
      </c>
      <c r="D7836" s="297" t="n">
        <v>0.0229</v>
      </c>
      <c r="E7836" s="298" t="n">
        <f aca="false">1-D7836</f>
        <v>0.9771</v>
      </c>
      <c r="F7836" s="299" t="n">
        <v>431.06</v>
      </c>
    </row>
    <row r="7837" customFormat="false" ht="15" hidden="false" customHeight="false" outlineLevel="0" collapsed="false">
      <c r="A7837" s="294" t="s">
        <v>16295</v>
      </c>
      <c r="B7837" s="295" t="s">
        <v>16296</v>
      </c>
      <c r="C7837" s="296" t="s">
        <v>19</v>
      </c>
      <c r="D7837" s="297" t="n">
        <v>0.0303</v>
      </c>
      <c r="E7837" s="298" t="n">
        <f aca="false">1-D7837</f>
        <v>0.9697</v>
      </c>
      <c r="F7837" s="299" t="n">
        <v>243.89</v>
      </c>
    </row>
    <row r="7838" customFormat="false" ht="15" hidden="false" customHeight="false" outlineLevel="0" collapsed="false">
      <c r="A7838" s="294" t="s">
        <v>16297</v>
      </c>
      <c r="B7838" s="295" t="s">
        <v>16298</v>
      </c>
      <c r="C7838" s="296" t="s">
        <v>19</v>
      </c>
      <c r="D7838" s="297" t="n">
        <v>0.021</v>
      </c>
      <c r="E7838" s="298" t="n">
        <f aca="false">1-D7838</f>
        <v>0.979</v>
      </c>
      <c r="F7838" s="299" t="n">
        <v>589.27</v>
      </c>
    </row>
    <row r="7839" customFormat="false" ht="15" hidden="false" customHeight="false" outlineLevel="0" collapsed="false">
      <c r="A7839" s="294" t="s">
        <v>16299</v>
      </c>
      <c r="B7839" s="295" t="s">
        <v>16300</v>
      </c>
      <c r="C7839" s="296" t="s">
        <v>19</v>
      </c>
      <c r="D7839" s="297" t="n">
        <v>0.0278</v>
      </c>
      <c r="E7839" s="298" t="n">
        <f aca="false">1-D7839</f>
        <v>0.9722</v>
      </c>
      <c r="F7839" s="299" t="n">
        <v>85.67</v>
      </c>
    </row>
    <row r="7840" customFormat="false" ht="15" hidden="false" customHeight="false" outlineLevel="0" collapsed="false">
      <c r="A7840" s="294" t="s">
        <v>16301</v>
      </c>
      <c r="B7840" s="295" t="s">
        <v>16302</v>
      </c>
      <c r="C7840" s="296" t="s">
        <v>19</v>
      </c>
      <c r="D7840" s="297" t="n">
        <v>0.0153</v>
      </c>
      <c r="E7840" s="298" t="n">
        <f aca="false">1-D7840</f>
        <v>0.9847</v>
      </c>
      <c r="F7840" s="299" t="n">
        <v>1028.43</v>
      </c>
    </row>
  </sheetData>
  <printOptions headings="false" gridLines="false" gridLinesSet="true" horizontalCentered="false" verticalCentered="false"/>
  <pageMargins left="0.747916666666667" right="0.747916666666667" top="0.984027777777778" bottom="0.984027777777778"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LibreOffice/24.2.3.2$Windows_X86_64 LibreOffice_project/433d9c2ded56988e8a90e6b2e771ee4e6a5ab2ba</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2020-01-10T10:10:48Z</dcterms:created>
  <dc:creator>Usuário</dc:creator>
  <dc:description/>
  <dc:language>pt-BR</dc:language>
  <cp:lastModifiedBy/>
  <dcterms:modified xsi:type="dcterms:W3CDTF">2025-10-10T13:46:40Z</dcterms:modified>
  <cp:revision>1</cp:revision>
  <dc:subject/>
  <dc:title/>
</cp:coreProperties>
</file>